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  <sheet state="visible" name="TMUI" sheetId="2" r:id="rId5"/>
    <sheet state="visible" name="NIL" sheetId="3" r:id="rId6"/>
    <sheet state="visible" name="Awario" sheetId="4" r:id="rId7"/>
    <sheet state="visible" name="Bonus Winners" sheetId="5" r:id="rId8"/>
    <sheet state="visible" name="Awario - New - All" sheetId="6" r:id="rId9"/>
    <sheet state="visible" name="Awario - Old" sheetId="7" r:id="rId10"/>
    <sheet state="visible" name="November Scores" sheetId="8" r:id="rId11"/>
    <sheet state="visible" name="Results - NIL Dry Run" sheetId="9" r:id="rId12"/>
    <sheet state="visible" name="NIL - Dry" sheetId="10" r:id="rId13"/>
    <sheet state="visible" name="Awario - All" sheetId="11" r:id="rId14"/>
    <sheet state="visible" name="TMUI - All" sheetId="12" r:id="rId15"/>
    <sheet state="visible" name="NIL - All" sheetId="13" r:id="rId16"/>
  </sheets>
  <definedNames/>
  <calcPr/>
</workbook>
</file>

<file path=xl/sharedStrings.xml><?xml version="1.0" encoding="utf-8"?>
<sst xmlns="http://schemas.openxmlformats.org/spreadsheetml/2006/main" count="3114" uniqueCount="367">
  <si>
    <t>App ID</t>
  </si>
  <si>
    <t>App Id</t>
  </si>
  <si>
    <t>App name</t>
  </si>
  <si>
    <t>Usab.</t>
  </si>
  <si>
    <t>Usef.</t>
  </si>
  <si>
    <t>Cred.</t>
  </si>
  <si>
    <t>Desi.</t>
  </si>
  <si>
    <t>Usability Z</t>
  </si>
  <si>
    <t>Usefulness Z</t>
  </si>
  <si>
    <t>Credibility Z</t>
  </si>
  <si>
    <t>Desirability Z</t>
  </si>
  <si>
    <t>Final Standardized Score</t>
  </si>
  <si>
    <t>Eligible?</t>
  </si>
  <si>
    <t>App Name</t>
  </si>
  <si>
    <t>NIL Auth</t>
  </si>
  <si>
    <t>NIL Gaia</t>
  </si>
  <si>
    <t>Auth Z</t>
  </si>
  <si>
    <t>Gaia Z</t>
  </si>
  <si>
    <t>NIL Score</t>
  </si>
  <si>
    <t>NIL Theta</t>
  </si>
  <si>
    <t>Awario Social Score</t>
  </si>
  <si>
    <t>October Reach</t>
  </si>
  <si>
    <t>Auth</t>
  </si>
  <si>
    <t>November Reach</t>
  </si>
  <si>
    <t>Gaia</t>
  </si>
  <si>
    <t>Log(Reach)</t>
  </si>
  <si>
    <t>Growth Ineligible?</t>
  </si>
  <si>
    <t>Growth %</t>
  </si>
  <si>
    <t>Reach Z</t>
  </si>
  <si>
    <t>Social Z</t>
  </si>
  <si>
    <t>SpringRole</t>
  </si>
  <si>
    <t>Mindtalk</t>
  </si>
  <si>
    <t>Growth Z</t>
  </si>
  <si>
    <t>Awario Score</t>
  </si>
  <si>
    <t>Awario Theta</t>
  </si>
  <si>
    <t>Usability</t>
  </si>
  <si>
    <t>Usefulness</t>
  </si>
  <si>
    <t>Credibility</t>
  </si>
  <si>
    <t>Desirability</t>
  </si>
  <si>
    <t>TMUI Score</t>
  </si>
  <si>
    <t>TMUI Theta</t>
  </si>
  <si>
    <t>Average Score</t>
  </si>
  <si>
    <t>Score Last Round</t>
  </si>
  <si>
    <t>Final Score</t>
  </si>
  <si>
    <t>BlockSurvey</t>
  </si>
  <si>
    <t>Lio</t>
  </si>
  <si>
    <t>Entaxy</t>
  </si>
  <si>
    <t>Diffuse</t>
  </si>
  <si>
    <t>Mumble</t>
  </si>
  <si>
    <t>XPO.Network</t>
  </si>
  <si>
    <t>Blockusign</t>
  </si>
  <si>
    <t>Blocksurvey</t>
  </si>
  <si>
    <t>NoteRiot</t>
  </si>
  <si>
    <t>Sundly</t>
  </si>
  <si>
    <t>PDFstack</t>
  </si>
  <si>
    <t>Travelstack</t>
  </si>
  <si>
    <t>OI Timesheet</t>
  </si>
  <si>
    <t>dArray</t>
  </si>
  <si>
    <t>Block Photos</t>
  </si>
  <si>
    <t>Zinc</t>
  </si>
  <si>
    <t>Compress Studio</t>
  </si>
  <si>
    <t>DECS</t>
  </si>
  <si>
    <t>Apollos</t>
  </si>
  <si>
    <t>Kit</t>
  </si>
  <si>
    <t>H2H Vehicle Tracker</t>
  </si>
  <si>
    <t>Gekri</t>
  </si>
  <si>
    <t>Pden</t>
  </si>
  <si>
    <t>Recall</t>
  </si>
  <si>
    <t>EZResize</t>
  </si>
  <si>
    <t>Utilo</t>
  </si>
  <si>
    <t>Encrypt My Photos</t>
  </si>
  <si>
    <t>pixus</t>
  </si>
  <si>
    <t>BlockVault</t>
  </si>
  <si>
    <t>DPAGE</t>
  </si>
  <si>
    <t>dcrypt</t>
  </si>
  <si>
    <t>Aodh</t>
  </si>
  <si>
    <t>clickbox</t>
  </si>
  <si>
    <t>Secure Calendar</t>
  </si>
  <si>
    <t>Compose</t>
  </si>
  <si>
    <t>OI Chat</t>
  </si>
  <si>
    <t>Xor Drive</t>
  </si>
  <si>
    <t>Envelop</t>
  </si>
  <si>
    <t>Mevaul</t>
  </si>
  <si>
    <t>Debut</t>
  </si>
  <si>
    <t>ImageOptimizer</t>
  </si>
  <si>
    <t>Blockslack</t>
  </si>
  <si>
    <t>Blockcred</t>
  </si>
  <si>
    <t>XOR Drive</t>
  </si>
  <si>
    <t>OI Calendar</t>
  </si>
  <si>
    <t>Twoblocks</t>
  </si>
  <si>
    <t>Airtext</t>
  </si>
  <si>
    <t>pDrive</t>
  </si>
  <si>
    <t>Radicle</t>
  </si>
  <si>
    <t>Sigle</t>
  </si>
  <si>
    <t>Forms.id</t>
  </si>
  <si>
    <t>Trove</t>
  </si>
  <si>
    <t>Arcane Sheets</t>
  </si>
  <si>
    <t>BitPatron</t>
  </si>
  <si>
    <t>Lander</t>
  </si>
  <si>
    <t>dMy Blog</t>
  </si>
  <si>
    <t>Scannie</t>
  </si>
  <si>
    <t>Cafe Society</t>
  </si>
  <si>
    <t>pForms</t>
  </si>
  <si>
    <t>DAuth</t>
  </si>
  <si>
    <t>Arcane Docs</t>
  </si>
  <si>
    <t>Pgeon</t>
  </si>
  <si>
    <t>Paradigma CrossCheck</t>
  </si>
  <si>
    <t>Pointers</t>
  </si>
  <si>
    <t>DHCS</t>
  </si>
  <si>
    <t>Dmail</t>
  </si>
  <si>
    <t>Arcane Lab: Text Styler</t>
  </si>
  <si>
    <t>Code Code Revolution</t>
  </si>
  <si>
    <t>Closet</t>
  </si>
  <si>
    <t>Predicto</t>
  </si>
  <si>
    <t>Xenon</t>
  </si>
  <si>
    <t>Agaze</t>
  </si>
  <si>
    <t>LOL Hunt</t>
  </si>
  <si>
    <t>Lens</t>
  </si>
  <si>
    <t>Paid.co</t>
  </si>
  <si>
    <t>Mailr</t>
  </si>
  <si>
    <t>pBookmarks</t>
  </si>
  <si>
    <t>Location Diary</t>
  </si>
  <si>
    <t>Dapps.id</t>
  </si>
  <si>
    <t>MyPodium</t>
  </si>
  <si>
    <t>PLAiV</t>
  </si>
  <si>
    <t>BlockNote.xyz</t>
  </si>
  <si>
    <t>Moodify</t>
  </si>
  <si>
    <t>BlackHole</t>
  </si>
  <si>
    <t>Mila CRM</t>
  </si>
  <si>
    <t>psdPhotos</t>
  </si>
  <si>
    <t>BentenSound</t>
  </si>
  <si>
    <t>Lannister</t>
  </si>
  <si>
    <t>ProperPass</t>
  </si>
  <si>
    <t>OI App Center</t>
  </si>
  <si>
    <t>JustSnake</t>
  </si>
  <si>
    <t>DFM</t>
  </si>
  <si>
    <t>Mi Casa Es Tu Casa</t>
  </si>
  <si>
    <t>Privus Reader</t>
  </si>
  <si>
    <t>Drello</t>
  </si>
  <si>
    <t>Runkod</t>
  </si>
  <si>
    <t>Bible App</t>
  </si>
  <si>
    <t>dCrypt Drop</t>
  </si>
  <si>
    <t>DCAST</t>
  </si>
  <si>
    <t>DailyMe</t>
  </si>
  <si>
    <t>nfogix</t>
  </si>
  <si>
    <t>Expense.IO</t>
  </si>
  <si>
    <t>rTasks App</t>
  </si>
  <si>
    <t>Inspire You</t>
  </si>
  <si>
    <t>Taskstack</t>
  </si>
  <si>
    <t>Bitcoin4Photos</t>
  </si>
  <si>
    <t>Photo Vault</t>
  </si>
  <si>
    <t>Satback</t>
  </si>
  <si>
    <t>MiniHabits</t>
  </si>
  <si>
    <t>Updoot</t>
  </si>
  <si>
    <t>Lawli</t>
  </si>
  <si>
    <t>Lightning Reader</t>
  </si>
  <si>
    <t>blockOgram</t>
  </si>
  <si>
    <t>Arcane Maps</t>
  </si>
  <si>
    <t>dBid</t>
  </si>
  <si>
    <t>Daily Bookmark</t>
  </si>
  <si>
    <t>SocialVault</t>
  </si>
  <si>
    <t>Arcane Books</t>
  </si>
  <si>
    <t>Satoshis Games</t>
  </si>
  <si>
    <t>Webby</t>
  </si>
  <si>
    <t>Flashbrain</t>
  </si>
  <si>
    <t>Stackfolio</t>
  </si>
  <si>
    <t>SafeNotes</t>
  </si>
  <si>
    <t>diario</t>
  </si>
  <si>
    <t>TheDailyHabits</t>
  </si>
  <si>
    <t>BlockTrivia</t>
  </si>
  <si>
    <t>Paise</t>
  </si>
  <si>
    <t>EscapeQR</t>
  </si>
  <si>
    <t>No Whiteboards</t>
  </si>
  <si>
    <t>Feed</t>
  </si>
  <si>
    <t>Simplecoin</t>
  </si>
  <si>
    <t>Paras</t>
  </si>
  <si>
    <t>Satlite Space</t>
  </si>
  <si>
    <t>dPhone</t>
  </si>
  <si>
    <t>pNotes</t>
  </si>
  <si>
    <t>LolliPopPop</t>
  </si>
  <si>
    <t>Dadroit API Studio</t>
  </si>
  <si>
    <t>Dadroit JSON Viewer</t>
  </si>
  <si>
    <t>POW!</t>
  </si>
  <si>
    <t>Arcane Photos</t>
  </si>
  <si>
    <t>Air Text</t>
  </si>
  <si>
    <t>Arcane Marks</t>
  </si>
  <si>
    <t>Dappity</t>
  </si>
  <si>
    <t>Can't Be Evil</t>
  </si>
  <si>
    <t>Blockstack Authenticator</t>
  </si>
  <si>
    <t>Nomie</t>
  </si>
  <si>
    <t>Copypaste</t>
  </si>
  <si>
    <t>Cryptolator</t>
  </si>
  <si>
    <t>Land Ho!</t>
  </si>
  <si>
    <t>Magic Spoon</t>
  </si>
  <si>
    <t>SimpleForm</t>
  </si>
  <si>
    <t>Arcane Products</t>
  </si>
  <si>
    <t>Healthy Living</t>
  </si>
  <si>
    <t>Gitix</t>
  </si>
  <si>
    <t>Rocc the Vote</t>
  </si>
  <si>
    <t>Betya</t>
  </si>
  <si>
    <t>Searx</t>
  </si>
  <si>
    <t>Trusting Trust</t>
  </si>
  <si>
    <t>SatsHi</t>
  </si>
  <si>
    <t>Sportup</t>
  </si>
  <si>
    <t>DNotes</t>
  </si>
  <si>
    <t>Mappit!</t>
  </si>
  <si>
    <t>Boto</t>
  </si>
  <si>
    <t>Crowdraise</t>
  </si>
  <si>
    <t>Blockgag</t>
  </si>
  <si>
    <t>BlockDoc</t>
  </si>
  <si>
    <t>Blockstack Casino</t>
  </si>
  <si>
    <t>w3bCollections</t>
  </si>
  <si>
    <t>Flexi Notepad</t>
  </si>
  <si>
    <t>APItoshi</t>
  </si>
  <si>
    <t>Startup List</t>
  </si>
  <si>
    <t>Nyoos</t>
  </si>
  <si>
    <t>Bitcionary</t>
  </si>
  <si>
    <t>Quizzical</t>
  </si>
  <si>
    <t>BitChat</t>
  </si>
  <si>
    <t>TokenGazer</t>
  </si>
  <si>
    <t>trakkin.me</t>
  </si>
  <si>
    <t>Trove Summary</t>
  </si>
  <si>
    <t>Make a Difference</t>
  </si>
  <si>
    <t>Dcasso</t>
  </si>
  <si>
    <t>Lists</t>
  </si>
  <si>
    <t>EarthData</t>
  </si>
  <si>
    <t>Help A Stranger Out</t>
  </si>
  <si>
    <t>Car Assistant</t>
  </si>
  <si>
    <t>Around The Block</t>
  </si>
  <si>
    <t>RestHuman</t>
  </si>
  <si>
    <t>Darchive</t>
  </si>
  <si>
    <t>Inner Peace</t>
  </si>
  <si>
    <t>Privacy Policy Guard</t>
  </si>
  <si>
    <t>Blockquest</t>
  </si>
  <si>
    <t>X5 Invoice</t>
  </si>
  <si>
    <t>ethereal.market</t>
  </si>
  <si>
    <t>GitHuman</t>
  </si>
  <si>
    <t>Arcane Darkroom</t>
  </si>
  <si>
    <t>Dadroit VerifyBar</t>
  </si>
  <si>
    <t>Gorilla Chat</t>
  </si>
  <si>
    <t>Social Share</t>
  </si>
  <si>
    <t>Bitutopian</t>
  </si>
  <si>
    <t>Arcane Boards</t>
  </si>
  <si>
    <t>Piara</t>
  </si>
  <si>
    <t>Fictionbook</t>
  </si>
  <si>
    <t>Vyse Auth</t>
  </si>
  <si>
    <t>Prosepaper</t>
  </si>
  <si>
    <t>Decentralized Drive</t>
  </si>
  <si>
    <t>Dear Future Me</t>
  </si>
  <si>
    <t>Codelets</t>
  </si>
  <si>
    <t>Peachy Portfolio</t>
  </si>
  <si>
    <t>dBlog</t>
  </si>
  <si>
    <t>Memocards</t>
  </si>
  <si>
    <t>Culinary</t>
  </si>
  <si>
    <t>Maps</t>
  </si>
  <si>
    <t>Evergreen Photos</t>
  </si>
  <si>
    <t>Dclouds</t>
  </si>
  <si>
    <t>Relayable</t>
  </si>
  <si>
    <t>Writers Block</t>
  </si>
  <si>
    <t>Socialli</t>
  </si>
  <si>
    <t>Keysafe</t>
  </si>
  <si>
    <t>Fable Dazzle</t>
  </si>
  <si>
    <t>Bitcoin Portfolio</t>
  </si>
  <si>
    <t>Contakts</t>
  </si>
  <si>
    <t>Pinboard</t>
  </si>
  <si>
    <t>Codenplay</t>
  </si>
  <si>
    <t>Folktale</t>
  </si>
  <si>
    <t>eVault</t>
  </si>
  <si>
    <t>Productive Work</t>
  </si>
  <si>
    <t>List O'Links</t>
  </si>
  <si>
    <t>PepperTab</t>
  </si>
  <si>
    <t>Vegan Scanner - Is it Vegan?</t>
  </si>
  <si>
    <t>nextPass</t>
  </si>
  <si>
    <t>BePrivate</t>
  </si>
  <si>
    <t>Vermilion</t>
  </si>
  <si>
    <t>My Feelings</t>
  </si>
  <si>
    <t>Arcane Numpad</t>
  </si>
  <si>
    <t>Embolden It</t>
  </si>
  <si>
    <t>Connecto</t>
  </si>
  <si>
    <t>Cheery</t>
  </si>
  <si>
    <t>Visual Bookmarks</t>
  </si>
  <si>
    <t>Founder Notes</t>
  </si>
  <si>
    <t>WagerUp</t>
  </si>
  <si>
    <t>Open Library</t>
  </si>
  <si>
    <t>My Photo Album</t>
  </si>
  <si>
    <t>Time Planner</t>
  </si>
  <si>
    <t>Book Billionaire</t>
  </si>
  <si>
    <t>ConfesSin</t>
  </si>
  <si>
    <t>QuikCard</t>
  </si>
  <si>
    <t>Shell Notes</t>
  </si>
  <si>
    <t>REBL One</t>
  </si>
  <si>
    <t>FileBrowser</t>
  </si>
  <si>
    <t>Yaver</t>
  </si>
  <si>
    <t>App Query ID</t>
  </si>
  <si>
    <t>Social</t>
  </si>
  <si>
    <t>Previous Reach</t>
  </si>
  <si>
    <t>Reach</t>
  </si>
  <si>
    <t>APltoshi</t>
  </si>
  <si>
    <t>Arcane Labs</t>
  </si>
  <si>
    <t>Around the Block</t>
  </si>
  <si>
    <t>Note Riot</t>
  </si>
  <si>
    <t>blocksurvey</t>
  </si>
  <si>
    <t>Compose (Your Note)</t>
  </si>
  <si>
    <t>CopyPaste</t>
  </si>
  <si>
    <t>Dadroit Verify Bar</t>
  </si>
  <si>
    <t>DArchive</t>
  </si>
  <si>
    <t>DCast</t>
  </si>
  <si>
    <t>DClouds</t>
  </si>
  <si>
    <t>Dcrypt</t>
  </si>
  <si>
    <t>Ethereal. Market</t>
  </si>
  <si>
    <t>Evault</t>
  </si>
  <si>
    <t>Expense.io</t>
  </si>
  <si>
    <t>Help a Stranger Out</t>
  </si>
  <si>
    <t>Image Optimizer</t>
  </si>
  <si>
    <t>KeySafe</t>
  </si>
  <si>
    <t>Previous Social</t>
  </si>
  <si>
    <t>Total reach</t>
  </si>
  <si>
    <t>YES</t>
  </si>
  <si>
    <t>My Podium</t>
  </si>
  <si>
    <t>codeplay</t>
  </si>
  <si>
    <t>PBookmarks</t>
  </si>
  <si>
    <t>Pdrive</t>
  </si>
  <si>
    <t>Pixus</t>
  </si>
  <si>
    <t>Rest Human</t>
  </si>
  <si>
    <t>rTasks</t>
  </si>
  <si>
    <t>The Daily Habit</t>
  </si>
  <si>
    <t>Token Gazer</t>
  </si>
  <si>
    <t>Utilio</t>
  </si>
  <si>
    <t>Nov Reach</t>
  </si>
  <si>
    <t>FULL RESULTS:</t>
  </si>
  <si>
    <t>https://www.google.com/url?q=https://docs.google.com/spreadsheets/d/1r_LxMvunnON7t_5V0JXabRcphYzGYVy66NiP0_4WN1c/edit%23gid%3D997867542&amp;sa=D&amp;ust=1576619655622000&amp;usg=AFQjCNH3YZHtsid6zc7DW4w1n0Jkw1aZCA</t>
  </si>
  <si>
    <t>codenplay.io</t>
  </si>
  <si>
    <t>pswd.app</t>
  </si>
  <si>
    <t>Sheety App</t>
  </si>
  <si>
    <t>XOR</t>
  </si>
  <si>
    <t>Pietron</t>
  </si>
  <si>
    <t>REBL Cloud</t>
  </si>
  <si>
    <t>Fitness Stack</t>
  </si>
  <si>
    <t>REBL</t>
  </si>
  <si>
    <t>Deep Sea Memory Builder</t>
  </si>
  <si>
    <t>Person8</t>
  </si>
  <si>
    <t>dCrypt Vault</t>
  </si>
  <si>
    <t>DotPodcast</t>
  </si>
  <si>
    <t>Prism</t>
  </si>
  <si>
    <t>NearHere</t>
  </si>
  <si>
    <t>ClipBox</t>
  </si>
  <si>
    <t>Detacts</t>
  </si>
  <si>
    <t>Blockcharity</t>
  </si>
  <si>
    <t>CryptoAlly</t>
  </si>
  <si>
    <t>PlanBetter</t>
  </si>
  <si>
    <t>Voicestory</t>
  </si>
  <si>
    <t>No Redirect (Dry-run)</t>
  </si>
  <si>
    <t>No Cookies (Dry run)</t>
  </si>
  <si>
    <t>No 3rd Party Assets (Dry run)</t>
  </si>
  <si>
    <t>Sandbox Opt-In</t>
  </si>
  <si>
    <t>Redirect Z</t>
  </si>
  <si>
    <t>Cookies Z</t>
  </si>
  <si>
    <t>3rd Party Z</t>
  </si>
  <si>
    <t>Sandbox Z</t>
  </si>
  <si>
    <t>Nov Social</t>
  </si>
  <si>
    <t>Total Reach</t>
  </si>
  <si>
    <t>TimeStack</t>
  </si>
  <si>
    <t>Bottle</t>
  </si>
  <si>
    <t>Date Night</t>
  </si>
  <si>
    <t>AI Credit</t>
  </si>
  <si>
    <t>Jubrillo</t>
  </si>
  <si>
    <t>Ineligible?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</si>
</sst>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#,##0.0000"/>
  </numFmts>
  <fonts count="5">
    <font>
      <sz val="10.0"/>
      <color rgb="FF000000"/>
      <name val="Arial"/>
    </font>
    <font>
      <color theme="1"/>
      <name val="Arial"/>
    </font>
    <font>
      <u/>
      <color rgb="FF0000FF"/>
    </font>
    <font>
      <u/>
      <color rgb="FF0000FF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</fills>
  <borders count="3">
    <border/>
    <border>
      <left/>
    </border>
    <border>
      <right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2" fillId="0" fontId="1" numFmtId="0" xfId="0" applyAlignment="1" applyBorder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10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1" numFmtId="3" xfId="0" applyAlignment="1" applyFont="1" applyNumberFormat="1">
      <alignment readingOrder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0" fillId="2" fontId="1" numFmtId="0" xfId="0" applyAlignment="1" applyFont="1">
      <alignment vertical="bottom"/>
    </xf>
    <xf borderId="0" fillId="2" fontId="1" numFmtId="0" xfId="0" applyFont="1"/>
    <xf borderId="0" fillId="0" fontId="4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://forms.id" TargetMode="External"/><Relationship Id="rId2" Type="http://schemas.openxmlformats.org/officeDocument/2006/relationships/hyperlink" Target="http://paid.co" TargetMode="External"/><Relationship Id="rId3" Type="http://schemas.openxmlformats.org/officeDocument/2006/relationships/hyperlink" Target="http://expense.io" TargetMode="External"/><Relationship Id="rId4" Type="http://schemas.openxmlformats.org/officeDocument/2006/relationships/hyperlink" Target="http://dapps.id" TargetMode="External"/><Relationship Id="rId5" Type="http://schemas.openxmlformats.org/officeDocument/2006/relationships/hyperlink" Target="http://trakkin.me" TargetMode="External"/><Relationship Id="rId6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://dapps.id" TargetMode="External"/><Relationship Id="rId2" Type="http://schemas.openxmlformats.org/officeDocument/2006/relationships/hyperlink" Target="http://expense.io" TargetMode="External"/><Relationship Id="rId3" Type="http://schemas.openxmlformats.org/officeDocument/2006/relationships/hyperlink" Target="http://forms.id" TargetMode="External"/><Relationship Id="rId4" Type="http://schemas.openxmlformats.org/officeDocument/2006/relationships/hyperlink" Target="http://paid.co" TargetMode="External"/><Relationship Id="rId5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://dapps.id" TargetMode="External"/><Relationship Id="rId2" Type="http://schemas.openxmlformats.org/officeDocument/2006/relationships/hyperlink" Target="http://paid.co" TargetMode="External"/><Relationship Id="rId3" Type="http://schemas.openxmlformats.org/officeDocument/2006/relationships/hyperlink" Target="http://trakkin.me" TargetMode="External"/><Relationship Id="rId4" Type="http://schemas.openxmlformats.org/officeDocument/2006/relationships/hyperlink" Target="http://forms.id" TargetMode="External"/><Relationship Id="rId5" Type="http://schemas.openxmlformats.org/officeDocument/2006/relationships/hyperlink" Target="http://expense.io" TargetMode="External"/><Relationship Id="rId6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://forms.id" TargetMode="External"/><Relationship Id="rId2" Type="http://schemas.openxmlformats.org/officeDocument/2006/relationships/hyperlink" Target="http://paid.co" TargetMode="External"/><Relationship Id="rId3" Type="http://schemas.openxmlformats.org/officeDocument/2006/relationships/hyperlink" Target="http://expense.io" TargetMode="External"/><Relationship Id="rId4" Type="http://schemas.openxmlformats.org/officeDocument/2006/relationships/hyperlink" Target="http://dapps.id" TargetMode="External"/><Relationship Id="rId5" Type="http://schemas.openxmlformats.org/officeDocument/2006/relationships/hyperlink" Target="http://trakkin.me" TargetMode="External"/><Relationship Id="rId6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pps.id" TargetMode="External"/><Relationship Id="rId2" Type="http://schemas.openxmlformats.org/officeDocument/2006/relationships/hyperlink" Target="http://paid.co" TargetMode="External"/><Relationship Id="rId3" Type="http://schemas.openxmlformats.org/officeDocument/2006/relationships/hyperlink" Target="http://trakkin.me" TargetMode="External"/><Relationship Id="rId4" Type="http://schemas.openxmlformats.org/officeDocument/2006/relationships/hyperlink" Target="http://forms.id" TargetMode="External"/><Relationship Id="rId5" Type="http://schemas.openxmlformats.org/officeDocument/2006/relationships/hyperlink" Target="http://expense.io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forms.id" TargetMode="External"/><Relationship Id="rId2" Type="http://schemas.openxmlformats.org/officeDocument/2006/relationships/hyperlink" Target="http://paid.co" TargetMode="External"/><Relationship Id="rId3" Type="http://schemas.openxmlformats.org/officeDocument/2006/relationships/hyperlink" Target="http://expense.io" TargetMode="External"/><Relationship Id="rId4" Type="http://schemas.openxmlformats.org/officeDocument/2006/relationships/hyperlink" Target="http://dapps.id" TargetMode="External"/><Relationship Id="rId5" Type="http://schemas.openxmlformats.org/officeDocument/2006/relationships/hyperlink" Target="http://trakkin.me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pps.id" TargetMode="External"/><Relationship Id="rId2" Type="http://schemas.openxmlformats.org/officeDocument/2006/relationships/hyperlink" Target="http://expense.io" TargetMode="External"/><Relationship Id="rId3" Type="http://schemas.openxmlformats.org/officeDocument/2006/relationships/hyperlink" Target="http://forms.id" TargetMode="External"/><Relationship Id="rId4" Type="http://schemas.openxmlformats.org/officeDocument/2006/relationships/hyperlink" Target="http://paid.co" TargetMode="Externa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dapps.id" TargetMode="External"/><Relationship Id="rId2" Type="http://schemas.openxmlformats.org/officeDocument/2006/relationships/hyperlink" Target="http://expense.io" TargetMode="External"/><Relationship Id="rId3" Type="http://schemas.openxmlformats.org/officeDocument/2006/relationships/hyperlink" Target="http://forms.id" TargetMode="External"/><Relationship Id="rId4" Type="http://schemas.openxmlformats.org/officeDocument/2006/relationships/hyperlink" Target="http://paid.co" TargetMode="External"/><Relationship Id="rId5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url?q=https://docs.google.com/spreadsheets/d/1r_LxMvunnON7t_5V0JXabRcphYzGYVy66NiP0_4WN1c/edit%23gid%3D997867542&amp;sa=D&amp;ust=1576619655622000&amp;usg=AFQjCNH3YZHtsid6zc7DW4w1n0Jkw1aZCA" TargetMode="External"/><Relationship Id="rId2" Type="http://schemas.openxmlformats.org/officeDocument/2006/relationships/hyperlink" Target="http://forms.id" TargetMode="External"/><Relationship Id="rId3" Type="http://schemas.openxmlformats.org/officeDocument/2006/relationships/hyperlink" Target="http://paid.co" TargetMode="External"/><Relationship Id="rId4" Type="http://schemas.openxmlformats.org/officeDocument/2006/relationships/hyperlink" Target="http://expense.io" TargetMode="External"/><Relationship Id="rId5" Type="http://schemas.openxmlformats.org/officeDocument/2006/relationships/hyperlink" Target="http://dapps.id" TargetMode="External"/><Relationship Id="rId6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codenplay.io" TargetMode="External"/><Relationship Id="rId2" Type="http://schemas.openxmlformats.org/officeDocument/2006/relationships/hyperlink" Target="http://dapps.id" TargetMode="External"/><Relationship Id="rId3" Type="http://schemas.openxmlformats.org/officeDocument/2006/relationships/hyperlink" Target="http://paid.co" TargetMode="External"/><Relationship Id="rId4" Type="http://schemas.openxmlformats.org/officeDocument/2006/relationships/hyperlink" Target="http://forms.id" TargetMode="External"/><Relationship Id="rId5" Type="http://schemas.openxmlformats.org/officeDocument/2006/relationships/hyperlink" Target="http://expense.io" TargetMode="External"/><Relationship Id="rId6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6" max="36" width="15.0"/>
  </cols>
  <sheetData>
    <row r="1">
      <c r="A1" s="2" t="s">
        <v>1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J1" s="2" t="s">
        <v>20</v>
      </c>
      <c r="K1" s="2" t="s">
        <v>21</v>
      </c>
      <c r="L1" s="2" t="s">
        <v>23</v>
      </c>
      <c r="M1" s="2" t="s">
        <v>25</v>
      </c>
      <c r="N1" s="2" t="s">
        <v>26</v>
      </c>
      <c r="O1" s="2" t="s">
        <v>27</v>
      </c>
      <c r="P1" s="2" t="s">
        <v>28</v>
      </c>
      <c r="Q1" s="2" t="s">
        <v>29</v>
      </c>
      <c r="R1" s="2" t="s">
        <v>32</v>
      </c>
      <c r="S1" s="2" t="s">
        <v>33</v>
      </c>
      <c r="T1" s="2" t="s">
        <v>34</v>
      </c>
      <c r="V1" s="4" t="s">
        <v>35</v>
      </c>
      <c r="W1" s="2" t="s">
        <v>36</v>
      </c>
      <c r="X1" s="2" t="s">
        <v>37</v>
      </c>
      <c r="Y1" s="2" t="s">
        <v>38</v>
      </c>
      <c r="Z1" s="2" t="s">
        <v>7</v>
      </c>
      <c r="AA1" s="2" t="s">
        <v>8</v>
      </c>
      <c r="AB1" s="2" t="s">
        <v>9</v>
      </c>
      <c r="AC1" s="2" t="s">
        <v>10</v>
      </c>
      <c r="AD1" s="2" t="s">
        <v>39</v>
      </c>
      <c r="AE1" s="2" t="s">
        <v>40</v>
      </c>
      <c r="AG1" s="1" t="s">
        <v>41</v>
      </c>
      <c r="AH1" s="4" t="s">
        <v>42</v>
      </c>
      <c r="AI1" s="1" t="s">
        <v>43</v>
      </c>
    </row>
    <row r="2">
      <c r="A2" s="5">
        <v>1571.0</v>
      </c>
      <c r="B2" s="2" t="s">
        <v>44</v>
      </c>
      <c r="C2" s="5">
        <f>lookup($A2, NIL!$A$1:$A1000, NIL!C$1:C1000)</f>
        <v>4</v>
      </c>
      <c r="D2" s="5">
        <f>lookup($A2, NIL!$A$1:$A1000, NIL!D$1:D1000)</f>
        <v>1</v>
      </c>
      <c r="E2" s="5">
        <f>lookup($A2, NIL!$A$1:$A1000, NIL!E$1:E1000)</f>
        <v>0.2045663318</v>
      </c>
      <c r="F2" s="5">
        <f>lookup($A2, NIL!$A$1:$A1000, NIL!F$1:F1000)</f>
        <v>0.4045450175</v>
      </c>
      <c r="G2" s="5">
        <f>lookup($A2, NIL!$A$1:$A1000, NIL!G$1:G1000)</f>
        <v>0.3045556747</v>
      </c>
      <c r="H2" s="5">
        <f t="shared" ref="H2:H249" si="1">if(G2 &gt; 0, G2^0.5, -(ABS(G2)^0.5))</f>
        <v>0.551865631</v>
      </c>
      <c r="J2" s="5">
        <f>iferror(VLOOKUP($A2, Awario!$A$3:$G1000, 3, false), "")</f>
        <v>5</v>
      </c>
      <c r="K2" s="2">
        <f>iferror(VLOOKUP($A2, Awario!$A$3:$Z1000, 4, false), "")</f>
        <v>0</v>
      </c>
      <c r="L2" s="5">
        <f>iferror(VLOOKUP($A2, Awario!$A$3:$Z1000, 5, false), "")</f>
        <v>12253</v>
      </c>
      <c r="M2" s="5">
        <f>iferror(VLOOKUP($A2, Awario!$A$3:$G1000, 6, false), "")</f>
        <v>4.088242434</v>
      </c>
      <c r="N2" s="7" t="b">
        <f>iferror(VLOOKUP($A2, Awario!$A$3:$Z1000, 7, false), "")</f>
        <v>1</v>
      </c>
      <c r="O2" s="2" t="str">
        <f>iferror(VLOOKUP($A2, Awario!$A$3:$Z1000, 8, false), "")</f>
        <v/>
      </c>
      <c r="P2" s="5">
        <f>iferror(VLOOKUP($A2, Awario!$A$3:$Z1000, 9, false), "")</f>
        <v>1.39074645</v>
      </c>
      <c r="Q2" s="5">
        <f>iferror(VLOOKUP($A2, Awario!$A$3:$Z1000, 10, false), "")</f>
        <v>1.10741051</v>
      </c>
      <c r="R2" s="2" t="str">
        <f>iferror(VLOOKUP($A2, Awario!$A$3:$Z1000, 11, false), "")</f>
        <v/>
      </c>
      <c r="S2" s="5">
        <f>iferror(VLOOKUP($A2, Awario!$A$3:$Z1000, 12, false), "")</f>
        <v>1.24907848</v>
      </c>
      <c r="T2" s="5">
        <f t="shared" ref="T2:T249" si="2">if(S2, if(S2 &gt; 0, S2^0.5, -(ABS(S2)^0.5)), "")</f>
        <v>1.117621797</v>
      </c>
      <c r="V2" s="5">
        <f>iferror(VLOOKUP($A2, TMUI!$A$2:$G1000, 3, false), "")</f>
        <v>91.23</v>
      </c>
      <c r="W2" s="5">
        <f>iferror(VLOOKUP($A2, TMUI!$A$2:$G1000, 4, false), "")</f>
        <v>93.44</v>
      </c>
      <c r="X2" s="5">
        <f>iferror(VLOOKUP($A2, TMUI!$A$2:$G1000, 5, false), "")</f>
        <v>94.16</v>
      </c>
      <c r="Y2" s="5">
        <f>iferror(VLOOKUP($A2, TMUI!$A$2:$G1000, 6, false), "")</f>
        <v>84.71</v>
      </c>
      <c r="Z2" s="5">
        <f>iferror(VLOOKUP($A2, TMUI!$A$2:$Z1000, 7, false), "")</f>
        <v>1.14096098</v>
      </c>
      <c r="AA2" s="5">
        <f>iferror(VLOOKUP($A2, TMUI!$A$2:$Z1000, 8, false), "")</f>
        <v>1.695167376</v>
      </c>
      <c r="AB2" s="5">
        <f>iferror(VLOOKUP($A2, TMUI!$A$2:$Z1000, 9, false), "")</f>
        <v>1.710772951</v>
      </c>
      <c r="AC2" s="5">
        <f>iferror(VLOOKUP($A2, TMUI!$A$2:$Z1000, 10, false), "")</f>
        <v>1.836028314</v>
      </c>
      <c r="AD2" s="5">
        <f>iferror(VLOOKUP($A2, TMUI!$A$2:$Z1000, 11, false), "")</f>
        <v>1.595732405</v>
      </c>
      <c r="AE2" s="8">
        <f t="shared" ref="AE2:AE249" si="3">if(AD2 &gt; 0, AD2^0.5, -(ABS(AD2)^0.5))</f>
        <v>1.263223023</v>
      </c>
      <c r="AG2" s="5">
        <f t="shared" ref="AG2:AG249" si="4">average(AE2,T2,H2)</f>
        <v>0.9775701501</v>
      </c>
      <c r="AH2" s="5">
        <f>iferror(vlookup(A2, 'November Scores'!A$1:AM1000, 3, false), "")</f>
        <v>0.9381612126</v>
      </c>
      <c r="AI2" s="5">
        <f t="shared" ref="AI2:AI249" si="5">if(AH2="", AG2, (0.75*AG2+0.25*AH2))</f>
        <v>0.9677179158</v>
      </c>
    </row>
    <row r="3">
      <c r="A3" s="5">
        <v>2001.0</v>
      </c>
      <c r="B3" s="2" t="s">
        <v>77</v>
      </c>
      <c r="C3" s="5">
        <f>lookup($A3, NIL!$A$1:$A1000, NIL!C$1:C1000)</f>
        <v>4</v>
      </c>
      <c r="D3" s="5">
        <f>lookup($A3, NIL!$A$1:$A1000, NIL!D$1:D1000)</f>
        <v>1</v>
      </c>
      <c r="E3" s="5">
        <f>lookup($A3, NIL!$A$1:$A1000, NIL!E$1:E1000)</f>
        <v>0.2045663318</v>
      </c>
      <c r="F3" s="5">
        <f>lookup($A3, NIL!$A$1:$A1000, NIL!F$1:F1000)</f>
        <v>0.4045450175</v>
      </c>
      <c r="G3" s="5">
        <f>lookup($A3, NIL!$A$1:$A1000, NIL!G$1:G1000)</f>
        <v>0.3045556747</v>
      </c>
      <c r="H3" s="5">
        <f t="shared" si="1"/>
        <v>0.551865631</v>
      </c>
      <c r="J3" s="5">
        <f>iferror(VLOOKUP($A3, Awario!$A$3:$G1000, 3, false), "")</f>
        <v>5</v>
      </c>
      <c r="K3" s="2" t="str">
        <f>iferror(VLOOKUP($A3, Awario!$A$3:$Z1000, 4, false), "")</f>
        <v/>
      </c>
      <c r="L3" s="5">
        <f>iferror(VLOOKUP($A3, Awario!$A$3:$Z1000, 5, false), "")</f>
        <v>7811</v>
      </c>
      <c r="M3" s="5">
        <f>iferror(VLOOKUP($A3, Awario!$A$3:$G1000, 6, false), "")</f>
        <v>3.892706638</v>
      </c>
      <c r="N3" s="7" t="b">
        <f>iferror(VLOOKUP($A3, Awario!$A$3:$Z1000, 7, false), "")</f>
        <v>1</v>
      </c>
      <c r="O3" s="2" t="str">
        <f>iferror(VLOOKUP($A3, Awario!$A$3:$Z1000, 8, false), "")</f>
        <v/>
      </c>
      <c r="P3" s="5">
        <f>iferror(VLOOKUP($A3, Awario!$A$3:$Z1000, 9, false), "")</f>
        <v>1.279244339</v>
      </c>
      <c r="Q3" s="5">
        <f>iferror(VLOOKUP($A3, Awario!$A$3:$Z1000, 10, false), "")</f>
        <v>1.10741051</v>
      </c>
      <c r="R3" s="2" t="str">
        <f>iferror(VLOOKUP($A3, Awario!$A$3:$Z1000, 11, false), "")</f>
        <v/>
      </c>
      <c r="S3" s="5">
        <f>iferror(VLOOKUP($A3, Awario!$A$3:$Z1000, 12, false), "")</f>
        <v>1.193327425</v>
      </c>
      <c r="T3" s="5">
        <f t="shared" si="2"/>
        <v>1.092395269</v>
      </c>
      <c r="V3" s="5">
        <f>iferror(VLOOKUP($A3, TMUI!$A$2:$G1000, 3, false), "")</f>
        <v>85.55</v>
      </c>
      <c r="W3" s="5">
        <f>iferror(VLOOKUP($A3, TMUI!$A$2:$G1000, 4, false), "")</f>
        <v>87.5</v>
      </c>
      <c r="X3" s="5">
        <f>iferror(VLOOKUP($A3, TMUI!$A$2:$G1000, 5, false), "")</f>
        <v>90.28</v>
      </c>
      <c r="Y3" s="5">
        <f>iferror(VLOOKUP($A3, TMUI!$A$2:$G1000, 6, false), "")</f>
        <v>78.98</v>
      </c>
      <c r="Z3" s="5">
        <f>iferror(VLOOKUP($A3, TMUI!$A$2:$Z1000, 7, false), "")</f>
        <v>0.7298397081</v>
      </c>
      <c r="AA3" s="5">
        <f>iferror(VLOOKUP($A3, TMUI!$A$2:$Z1000, 8, false), "")</f>
        <v>1.283506408</v>
      </c>
      <c r="AB3" s="5">
        <f>iferror(VLOOKUP($A3, TMUI!$A$2:$Z1000, 9, false), "")</f>
        <v>1.421918241</v>
      </c>
      <c r="AC3" s="5">
        <f>iferror(VLOOKUP($A3, TMUI!$A$2:$Z1000, 10, false), "")</f>
        <v>1.482221613</v>
      </c>
      <c r="AD3" s="5">
        <f>iferror(VLOOKUP($A3, TMUI!$A$2:$Z1000, 11, false), "")</f>
        <v>1.229371493</v>
      </c>
      <c r="AE3" s="8">
        <f t="shared" si="3"/>
        <v>1.108770261</v>
      </c>
      <c r="AG3" s="5">
        <f t="shared" si="4"/>
        <v>0.917677054</v>
      </c>
      <c r="AH3" s="5">
        <f>iferror(vlookup(A3, 'November Scores'!A$1:AM1000, 3, false), "")</f>
        <v>1.027002385</v>
      </c>
      <c r="AI3" s="5">
        <f t="shared" si="5"/>
        <v>0.9450083867</v>
      </c>
    </row>
    <row r="4">
      <c r="A4" s="5">
        <v>2000.0</v>
      </c>
      <c r="B4" s="2" t="s">
        <v>91</v>
      </c>
      <c r="C4" s="5">
        <f>lookup($A4, NIL!$A$1:$A1000, NIL!C$1:C1000)</f>
        <v>4</v>
      </c>
      <c r="D4" s="5">
        <f>lookup($A4, NIL!$A$1:$A1000, NIL!D$1:D1000)</f>
        <v>1</v>
      </c>
      <c r="E4" s="5">
        <f>lookup($A4, NIL!$A$1:$A1000, NIL!E$1:E1000)</f>
        <v>0.2045663318</v>
      </c>
      <c r="F4" s="5">
        <f>lookup($A4, NIL!$A$1:$A1000, NIL!F$1:F1000)</f>
        <v>0.4045450175</v>
      </c>
      <c r="G4" s="5">
        <f>lookup($A4, NIL!$A$1:$A1000, NIL!G$1:G1000)</f>
        <v>0.3045556747</v>
      </c>
      <c r="H4" s="5">
        <f t="shared" si="1"/>
        <v>0.551865631</v>
      </c>
      <c r="J4" s="5">
        <f>iferror(VLOOKUP($A4, Awario!$A$3:$G1000, 3, false), "")</f>
        <v>5</v>
      </c>
      <c r="K4" s="2" t="str">
        <f>iferror(VLOOKUP($A4, Awario!$A$3:$Z1000, 4, false), "")</f>
        <v/>
      </c>
      <c r="L4" s="5">
        <f>iferror(VLOOKUP($A4, Awario!$A$3:$Z1000, 5, false), "")</f>
        <v>2348</v>
      </c>
      <c r="M4" s="5">
        <f>iferror(VLOOKUP($A4, Awario!$A$3:$G1000, 6, false), "")</f>
        <v>3.370698093</v>
      </c>
      <c r="N4" s="7" t="b">
        <f>iferror(VLOOKUP($A4, Awario!$A$3:$Z1000, 7, false), "")</f>
        <v>1</v>
      </c>
      <c r="O4" s="2" t="str">
        <f>iferror(VLOOKUP($A4, Awario!$A$3:$Z1000, 8, false), "")</f>
        <v/>
      </c>
      <c r="P4" s="5">
        <f>iferror(VLOOKUP($A4, Awario!$A$3:$Z1000, 9, false), "")</f>
        <v>0.9815747772</v>
      </c>
      <c r="Q4" s="5">
        <f>iferror(VLOOKUP($A4, Awario!$A$3:$Z1000, 10, false), "")</f>
        <v>1.10741051</v>
      </c>
      <c r="R4" s="2" t="str">
        <f>iferror(VLOOKUP($A4, Awario!$A$3:$Z1000, 11, false), "")</f>
        <v/>
      </c>
      <c r="S4" s="5">
        <f>iferror(VLOOKUP($A4, Awario!$A$3:$Z1000, 12, false), "")</f>
        <v>1.044492644</v>
      </c>
      <c r="T4" s="5">
        <f t="shared" si="2"/>
        <v>1.022004229</v>
      </c>
      <c r="V4" s="5">
        <f>iferror(VLOOKUP($A4, TMUI!$A$2:$G1000, 3, false), "")</f>
        <v>90.29</v>
      </c>
      <c r="W4" s="5">
        <f>iferror(VLOOKUP($A4, TMUI!$A$2:$G1000, 4, false), "")</f>
        <v>90.62</v>
      </c>
      <c r="X4" s="5">
        <f>iferror(VLOOKUP($A4, TMUI!$A$2:$G1000, 5, false), "")</f>
        <v>84.74</v>
      </c>
      <c r="Y4" s="5">
        <f>iferror(VLOOKUP($A4, TMUI!$A$2:$G1000, 6, false), "")</f>
        <v>75.02</v>
      </c>
      <c r="Z4" s="5">
        <f>iferror(VLOOKUP($A4, TMUI!$A$2:$Z1000, 7, false), "")</f>
        <v>1.072923305</v>
      </c>
      <c r="AA4" s="5">
        <f>iferror(VLOOKUP($A4, TMUI!$A$2:$Z1000, 8, false), "")</f>
        <v>1.499732371</v>
      </c>
      <c r="AB4" s="5">
        <f>iferror(VLOOKUP($A4, TMUI!$A$2:$Z1000, 9, false), "")</f>
        <v>1.009481361</v>
      </c>
      <c r="AC4" s="5">
        <f>iferror(VLOOKUP($A4, TMUI!$A$2:$Z1000, 10, false), "")</f>
        <v>1.237705988</v>
      </c>
      <c r="AD4" s="5">
        <f>iferror(VLOOKUP($A4, TMUI!$A$2:$Z1000, 11, false), "")</f>
        <v>1.204960756</v>
      </c>
      <c r="AE4" s="8">
        <f t="shared" si="3"/>
        <v>1.097707045</v>
      </c>
      <c r="AG4" s="5">
        <f t="shared" si="4"/>
        <v>0.8905256349</v>
      </c>
      <c r="AH4" s="5">
        <f>iferror(vlookup(A4, 'November Scores'!A$1:AM1000, 3, false), "")</f>
        <v>1.048789035</v>
      </c>
      <c r="AI4" s="5">
        <f t="shared" si="5"/>
        <v>0.9300914849</v>
      </c>
    </row>
    <row r="5">
      <c r="A5" s="5">
        <v>1844.0</v>
      </c>
      <c r="B5" s="2" t="s">
        <v>123</v>
      </c>
      <c r="C5" s="5">
        <f>lookup($A5, NIL!$A$1:$A1000, NIL!C$1:C1000)</f>
        <v>4</v>
      </c>
      <c r="D5" s="5">
        <f>lookup($A5, NIL!$A$1:$A1000, NIL!D$1:D1000)</f>
        <v>1</v>
      </c>
      <c r="E5" s="5">
        <f>lookup($A5, NIL!$A$1:$A1000, NIL!E$1:E1000)</f>
        <v>0.2045663318</v>
      </c>
      <c r="F5" s="5">
        <f>lookup($A5, NIL!$A$1:$A1000, NIL!F$1:F1000)</f>
        <v>0.4045450175</v>
      </c>
      <c r="G5" s="5">
        <f>lookup($A5, NIL!$A$1:$A1000, NIL!G$1:G1000)</f>
        <v>0.3045556747</v>
      </c>
      <c r="H5" s="5">
        <f t="shared" si="1"/>
        <v>0.551865631</v>
      </c>
      <c r="J5" s="5">
        <f>iferror(VLOOKUP($A5, Awario!$A$3:$G1000, 3, false), "")</f>
        <v>5</v>
      </c>
      <c r="K5" s="2">
        <f>iferror(VLOOKUP($A5, Awario!$A$3:$Z1000, 4, false), "")</f>
        <v>3168</v>
      </c>
      <c r="L5" s="5">
        <f>iferror(VLOOKUP($A5, Awario!$A$3:$Z1000, 5, false), "")</f>
        <v>5457</v>
      </c>
      <c r="M5" s="5">
        <f>iferror(VLOOKUP($A5, Awario!$A$3:$G1000, 6, false), "")</f>
        <v>3.736953954</v>
      </c>
      <c r="N5" s="7" t="b">
        <f>iferror(VLOOKUP($A5, Awario!$A$3:$Z1000, 7, false), "")</f>
        <v>0</v>
      </c>
      <c r="O5" s="2">
        <f>iferror(VLOOKUP($A5, Awario!$A$3:$Z1000, 8, false), "")</f>
        <v>0.7225378788</v>
      </c>
      <c r="P5" s="5">
        <f>iferror(VLOOKUP($A5, Awario!$A$3:$Z1000, 9, false), "")</f>
        <v>1.190428105</v>
      </c>
      <c r="Q5" s="5">
        <f>iferror(VLOOKUP($A5, Awario!$A$3:$Z1000, 10, false), "")</f>
        <v>1.10741051</v>
      </c>
      <c r="R5" s="2">
        <f>iferror(VLOOKUP($A5, Awario!$A$3:$Z1000, 11, false), "")</f>
        <v>3.717293615</v>
      </c>
      <c r="S5" s="5">
        <f>iferror(VLOOKUP($A5, Awario!$A$3:$Z1000, 12, false), "")</f>
        <v>2.005044077</v>
      </c>
      <c r="T5" s="5">
        <f t="shared" si="2"/>
        <v>1.41599579</v>
      </c>
      <c r="V5" s="5">
        <f>iferror(VLOOKUP($A5, TMUI!$A$2:$G1000, 3, false), "")</f>
        <v>83.03</v>
      </c>
      <c r="W5" s="5">
        <f>iferror(VLOOKUP($A5, TMUI!$A$2:$G1000, 4, false), "")</f>
        <v>77.6</v>
      </c>
      <c r="X5" s="5">
        <f>iferror(VLOOKUP($A5, TMUI!$A$2:$G1000, 5, false), "")</f>
        <v>76.5</v>
      </c>
      <c r="Y5" s="5">
        <f>iferror(VLOOKUP($A5, TMUI!$A$2:$G1000, 6, false), "")</f>
        <v>78.42</v>
      </c>
      <c r="Z5" s="5">
        <f>iferror(VLOOKUP($A5, TMUI!$A$2:$Z1000, 7, false), "")</f>
        <v>0.5474408337</v>
      </c>
      <c r="AA5" s="5">
        <f>iferror(VLOOKUP($A5, TMUI!$A$2:$Z1000, 8, false), "")</f>
        <v>0.5974047949</v>
      </c>
      <c r="AB5" s="5">
        <f>iferror(VLOOKUP($A5, TMUI!$A$2:$Z1000, 9, false), "")</f>
        <v>0.3960373363</v>
      </c>
      <c r="AC5" s="5">
        <f>iferror(VLOOKUP($A5, TMUI!$A$2:$Z1000, 10, false), "")</f>
        <v>1.447643646</v>
      </c>
      <c r="AD5" s="5">
        <f>iferror(VLOOKUP($A5, TMUI!$A$2:$Z1000, 11, false), "")</f>
        <v>0.7471316528</v>
      </c>
      <c r="AE5" s="8">
        <f t="shared" si="3"/>
        <v>0.8643677763</v>
      </c>
      <c r="AG5" s="5">
        <f t="shared" si="4"/>
        <v>0.944076399</v>
      </c>
      <c r="AH5" s="5">
        <f>iferror(vlookup(A5, 'November Scores'!A$1:AM1000, 3, false), "")</f>
        <v>0.8758497297</v>
      </c>
      <c r="AI5" s="5">
        <f t="shared" si="5"/>
        <v>0.9270197317</v>
      </c>
    </row>
    <row r="6">
      <c r="A6" s="5">
        <v>1985.0</v>
      </c>
      <c r="B6" s="2" t="s">
        <v>60</v>
      </c>
      <c r="C6" s="5">
        <f>lookup($A6, NIL!$A$1:$A1000, NIL!C$1:C1000)</f>
        <v>4</v>
      </c>
      <c r="D6" s="5">
        <f>lookup($A6, NIL!$A$1:$A1000, NIL!D$1:D1000)</f>
        <v>1</v>
      </c>
      <c r="E6" s="5">
        <f>lookup($A6, NIL!$A$1:$A1000, NIL!E$1:E1000)</f>
        <v>0.2045663318</v>
      </c>
      <c r="F6" s="5">
        <f>lookup($A6, NIL!$A$1:$A1000, NIL!F$1:F1000)</f>
        <v>0.4045450175</v>
      </c>
      <c r="G6" s="5">
        <f>lookup($A6, NIL!$A$1:$A1000, NIL!G$1:G1000)</f>
        <v>0.3045556747</v>
      </c>
      <c r="H6" s="5">
        <f t="shared" si="1"/>
        <v>0.551865631</v>
      </c>
      <c r="J6" s="5">
        <f>iferror(VLOOKUP($A6, Awario!$A$3:$G1000, 3, false), "")</f>
        <v>4</v>
      </c>
      <c r="K6" s="2" t="str">
        <f>iferror(VLOOKUP($A6, Awario!$A$3:$Z1000, 4, false), "")</f>
        <v/>
      </c>
      <c r="L6" s="5">
        <f>iferror(VLOOKUP($A6, Awario!$A$3:$Z1000, 5, false), "")</f>
        <v>2298</v>
      </c>
      <c r="M6" s="5">
        <f>iferror(VLOOKUP($A6, Awario!$A$3:$G1000, 6, false), "")</f>
        <v>3.361350024</v>
      </c>
      <c r="N6" s="7" t="b">
        <f>iferror(VLOOKUP($A6, Awario!$A$3:$Z1000, 7, false), "")</f>
        <v>1</v>
      </c>
      <c r="O6" s="2" t="str">
        <f>iferror(VLOOKUP($A6, Awario!$A$3:$Z1000, 8, false), "")</f>
        <v/>
      </c>
      <c r="P6" s="5">
        <f>iferror(VLOOKUP($A6, Awario!$A$3:$Z1000, 9, false), "")</f>
        <v>0.9762441454</v>
      </c>
      <c r="Q6" s="5">
        <f>iferror(VLOOKUP($A6, Awario!$A$3:$Z1000, 10, false), "")</f>
        <v>0.5802527673</v>
      </c>
      <c r="R6" s="2" t="str">
        <f>iferror(VLOOKUP($A6, Awario!$A$3:$Z1000, 11, false), "")</f>
        <v/>
      </c>
      <c r="S6" s="5">
        <f>iferror(VLOOKUP($A6, Awario!$A$3:$Z1000, 12, false), "")</f>
        <v>0.7782484563</v>
      </c>
      <c r="T6" s="5">
        <f t="shared" si="2"/>
        <v>0.882183913</v>
      </c>
      <c r="V6" s="5">
        <f>iferror(VLOOKUP($A6, TMUI!$A$2:$G1000, 3, false), "")</f>
        <v>93.34</v>
      </c>
      <c r="W6" s="5">
        <f>iferror(VLOOKUP($A6, TMUI!$A$2:$G1000, 4, false), "")</f>
        <v>90.12</v>
      </c>
      <c r="X6" s="5">
        <f>iferror(VLOOKUP($A6, TMUI!$A$2:$G1000, 5, false), "")</f>
        <v>87.07</v>
      </c>
      <c r="Y6" s="5">
        <f>iferror(VLOOKUP($A6, TMUI!$A$2:$G1000, 6, false), "")</f>
        <v>79.66</v>
      </c>
      <c r="Z6" s="5">
        <f>iferror(VLOOKUP($A6, TMUI!$A$2:$Z1000, 7, false), "")</f>
        <v>1.293683848</v>
      </c>
      <c r="AA6" s="5">
        <f>iferror(VLOOKUP($A6, TMUI!$A$2:$Z1000, 8, false), "")</f>
        <v>1.465080775</v>
      </c>
      <c r="AB6" s="5">
        <f>iferror(VLOOKUP($A6, TMUI!$A$2:$Z1000, 9, false), "")</f>
        <v>1.182943081</v>
      </c>
      <c r="AC6" s="5">
        <f>iferror(VLOOKUP($A6, TMUI!$A$2:$Z1000, 10, false), "")</f>
        <v>1.524209145</v>
      </c>
      <c r="AD6" s="5">
        <f>iferror(VLOOKUP($A6, TMUI!$A$2:$Z1000, 11, false), "")</f>
        <v>1.366479212</v>
      </c>
      <c r="AE6" s="8">
        <f t="shared" si="3"/>
        <v>1.168965017</v>
      </c>
      <c r="AG6" s="5">
        <f t="shared" si="4"/>
        <v>0.8676715205</v>
      </c>
      <c r="AH6" s="5">
        <f>iferror(vlookup(A6, 'November Scores'!A$1:AM1000, 3, false), "")</f>
        <v>0.9423345624</v>
      </c>
      <c r="AI6" s="5">
        <f t="shared" si="5"/>
        <v>0.886337281</v>
      </c>
    </row>
    <row r="7">
      <c r="A7" s="5">
        <v>2098.0</v>
      </c>
      <c r="B7" s="2" t="s">
        <v>48</v>
      </c>
      <c r="C7" s="5">
        <f>lookup($A7, NIL!$A$1:$A1000, NIL!C$1:C1000)</f>
        <v>4</v>
      </c>
      <c r="D7" s="5">
        <f>lookup($A7, NIL!$A$1:$A1000, NIL!D$1:D1000)</f>
        <v>1</v>
      </c>
      <c r="E7" s="5">
        <f>lookup($A7, NIL!$A$1:$A1000, NIL!E$1:E1000)</f>
        <v>0.2045663318</v>
      </c>
      <c r="F7" s="5">
        <f>lookup($A7, NIL!$A$1:$A1000, NIL!F$1:F1000)</f>
        <v>0.4045450175</v>
      </c>
      <c r="G7" s="5">
        <f>lookup($A7, NIL!$A$1:$A1000, NIL!G$1:G1000)</f>
        <v>0.3045556747</v>
      </c>
      <c r="H7" s="5">
        <f t="shared" si="1"/>
        <v>0.551865631</v>
      </c>
      <c r="J7" s="5">
        <f>iferror(VLOOKUP($A7, Awario!$A$3:$G1000, 3, false), "")</f>
        <v>5</v>
      </c>
      <c r="K7" s="2" t="str">
        <f>iferror(VLOOKUP($A7, Awario!$A$3:$Z1000, 4, false), "")</f>
        <v/>
      </c>
      <c r="L7" s="5">
        <f>iferror(VLOOKUP($A7, Awario!$A$3:$Z1000, 5, false), "")</f>
        <v>496</v>
      </c>
      <c r="M7" s="5">
        <f>iferror(VLOOKUP($A7, Awario!$A$3:$G1000, 6, false), "")</f>
        <v>2.695481676</v>
      </c>
      <c r="N7" s="7" t="b">
        <f>iferror(VLOOKUP($A7, Awario!$A$3:$Z1000, 7, false), "")</f>
        <v>1</v>
      </c>
      <c r="O7" s="2" t="str">
        <f>iferror(VLOOKUP($A7, Awario!$A$3:$Z1000, 8, false), "")</f>
        <v/>
      </c>
      <c r="P7" s="5">
        <f>iferror(VLOOKUP($A7, Awario!$A$3:$Z1000, 9, false), "")</f>
        <v>0.5965401322</v>
      </c>
      <c r="Q7" s="5">
        <f>iferror(VLOOKUP($A7, Awario!$A$3:$Z1000, 10, false), "")</f>
        <v>1.10741051</v>
      </c>
      <c r="R7" s="2" t="str">
        <f>iferror(VLOOKUP($A7, Awario!$A$3:$Z1000, 11, false), "")</f>
        <v/>
      </c>
      <c r="S7" s="5">
        <f>iferror(VLOOKUP($A7, Awario!$A$3:$Z1000, 12, false), "")</f>
        <v>0.8519753211</v>
      </c>
      <c r="T7" s="5">
        <f t="shared" si="2"/>
        <v>0.9230250924</v>
      </c>
      <c r="V7" s="5">
        <f>iferror(VLOOKUP($A7, TMUI!$A$2:$G1000, 3, false), "")</f>
        <v>95.16</v>
      </c>
      <c r="W7" s="5">
        <f>iferror(VLOOKUP($A7, TMUI!$A$2:$G1000, 4, false), "")</f>
        <v>92.35</v>
      </c>
      <c r="X7" s="5">
        <f>iferror(VLOOKUP($A7, TMUI!$A$2:$G1000, 5, false), "")</f>
        <v>92.54</v>
      </c>
      <c r="Y7" s="5">
        <f>iferror(VLOOKUP($A7, TMUI!$A$2:$G1000, 6, false), "")</f>
        <v>86.25</v>
      </c>
      <c r="Z7" s="5">
        <f>iferror(VLOOKUP($A7, TMUI!$A$2:$Z1000, 7, false), "")</f>
        <v>1.425416368</v>
      </c>
      <c r="AA7" s="5">
        <f>iferror(VLOOKUP($A7, TMUI!$A$2:$Z1000, 8, false), "")</f>
        <v>1.619626896</v>
      </c>
      <c r="AB7" s="5">
        <f>iferror(VLOOKUP($A7, TMUI!$A$2:$Z1000, 9, false), "")</f>
        <v>1.590168665</v>
      </c>
      <c r="AC7" s="5">
        <f>iferror(VLOOKUP($A7, TMUI!$A$2:$Z1000, 10, false), "")</f>
        <v>1.931117724</v>
      </c>
      <c r="AD7" s="5">
        <f>iferror(VLOOKUP($A7, TMUI!$A$2:$Z1000, 11, false), "")</f>
        <v>1.641582413</v>
      </c>
      <c r="AE7" s="8">
        <f t="shared" si="3"/>
        <v>1.281242527</v>
      </c>
      <c r="AG7" s="5">
        <f t="shared" si="4"/>
        <v>0.9187110835</v>
      </c>
      <c r="AH7" s="5">
        <f>iferror(vlookup(A7, 'November Scores'!A$1:AM1000, 3, false), "")</f>
        <v>0.7883376561</v>
      </c>
      <c r="AI7" s="5">
        <f t="shared" si="5"/>
        <v>0.8861177266</v>
      </c>
    </row>
    <row r="8">
      <c r="A8" s="5">
        <v>1183.0</v>
      </c>
      <c r="B8" s="2" t="s">
        <v>98</v>
      </c>
      <c r="C8" s="5">
        <f>lookup($A8, NIL!$A$1:$A1000, NIL!C$1:C1000)</f>
        <v>4</v>
      </c>
      <c r="D8" s="5">
        <f>lookup($A8, NIL!$A$1:$A1000, NIL!D$1:D1000)</f>
        <v>1</v>
      </c>
      <c r="E8" s="5">
        <f>lookup($A8, NIL!$A$1:$A1000, NIL!E$1:E1000)</f>
        <v>0.2045663318</v>
      </c>
      <c r="F8" s="5">
        <f>lookup($A8, NIL!$A$1:$A1000, NIL!F$1:F1000)</f>
        <v>0.4045450175</v>
      </c>
      <c r="G8" s="5">
        <f>lookup($A8, NIL!$A$1:$A1000, NIL!G$1:G1000)</f>
        <v>0.3045556747</v>
      </c>
      <c r="H8" s="5">
        <f t="shared" si="1"/>
        <v>0.551865631</v>
      </c>
      <c r="J8" s="5">
        <f>iferror(VLOOKUP($A8, Awario!$A$3:$G1000, 3, false), "")</f>
        <v>4</v>
      </c>
      <c r="K8" s="2">
        <f>iferror(VLOOKUP($A8, Awario!$A$3:$Z1000, 4, false), "")</f>
        <v>0</v>
      </c>
      <c r="L8" s="5">
        <f>iferror(VLOOKUP($A8, Awario!$A$3:$Z1000, 5, false), "")</f>
        <v>81341</v>
      </c>
      <c r="M8" s="5">
        <f>iferror(VLOOKUP($A8, Awario!$A$3:$G1000, 6, false), "")</f>
        <v>4.910309507</v>
      </c>
      <c r="N8" s="7" t="b">
        <f>iferror(VLOOKUP($A8, Awario!$A$3:$Z1000, 7, false), "")</f>
        <v>1</v>
      </c>
      <c r="O8" s="2" t="str">
        <f>iferror(VLOOKUP($A8, Awario!$A$3:$Z1000, 8, false), "")</f>
        <v/>
      </c>
      <c r="P8" s="5">
        <f>iferror(VLOOKUP($A8, Awario!$A$3:$Z1000, 9, false), "")</f>
        <v>1.859521048</v>
      </c>
      <c r="Q8" s="5">
        <f>iferror(VLOOKUP($A8, Awario!$A$3:$Z1000, 10, false), "")</f>
        <v>0.5802527673</v>
      </c>
      <c r="R8" s="2" t="str">
        <f>iferror(VLOOKUP($A8, Awario!$A$3:$Z1000, 11, false), "")</f>
        <v/>
      </c>
      <c r="S8" s="5">
        <f>iferror(VLOOKUP($A8, Awario!$A$3:$Z1000, 12, false), "")</f>
        <v>1.219886908</v>
      </c>
      <c r="T8" s="5">
        <f t="shared" si="2"/>
        <v>1.104484906</v>
      </c>
      <c r="V8" s="5">
        <f>iferror(VLOOKUP($A8, TMUI!$A$2:$G1000, 3, false), "")</f>
        <v>92.67</v>
      </c>
      <c r="W8" s="5">
        <f>iferror(VLOOKUP($A8, TMUI!$A$2:$G1000, 4, false), "")</f>
        <v>79.18</v>
      </c>
      <c r="X8" s="5">
        <f>iferror(VLOOKUP($A8, TMUI!$A$2:$G1000, 5, false), "")</f>
        <v>83.44</v>
      </c>
      <c r="Y8" s="5">
        <f>iferror(VLOOKUP($A8, TMUI!$A$2:$G1000, 6, false), "")</f>
        <v>70.68</v>
      </c>
      <c r="Z8" s="5">
        <f>iferror(VLOOKUP($A8, TMUI!$A$2:$Z1000, 7, false), "")</f>
        <v>1.245188909</v>
      </c>
      <c r="AA8" s="5">
        <f>iferror(VLOOKUP($A8, TMUI!$A$2:$Z1000, 8, false), "")</f>
        <v>0.7069038402</v>
      </c>
      <c r="AB8" s="5">
        <f>iferror(VLOOKUP($A8, TMUI!$A$2:$Z1000, 9, false), "")</f>
        <v>0.9127001431</v>
      </c>
      <c r="AC8" s="5">
        <f>iferror(VLOOKUP($A8, TMUI!$A$2:$Z1000, 10, false), "")</f>
        <v>0.9697267419</v>
      </c>
      <c r="AD8" s="5">
        <f>iferror(VLOOKUP($A8, TMUI!$A$2:$Z1000, 11, false), "")</f>
        <v>0.9586299085</v>
      </c>
      <c r="AE8" s="8">
        <f t="shared" si="3"/>
        <v>0.9790964756</v>
      </c>
      <c r="AG8" s="5">
        <f t="shared" si="4"/>
        <v>0.8784823376</v>
      </c>
      <c r="AH8" s="5">
        <f>iferror(vlookup(A8, 'November Scores'!A$1:AM1000, 3, false), "")</f>
        <v>0.8640809785</v>
      </c>
      <c r="AI8" s="5">
        <f t="shared" si="5"/>
        <v>0.8748819978</v>
      </c>
    </row>
    <row r="9">
      <c r="A9" s="5">
        <v>2290.0</v>
      </c>
      <c r="B9" s="2" t="s">
        <v>54</v>
      </c>
      <c r="C9" s="5">
        <f>lookup($A9, NIL!$A$1:$A1000, NIL!C$1:C1000)</f>
        <v>4</v>
      </c>
      <c r="D9" s="5">
        <f>lookup($A9, NIL!$A$1:$A1000, NIL!D$1:D1000)</f>
        <v>1</v>
      </c>
      <c r="E9" s="5">
        <f>lookup($A9, NIL!$A$1:$A1000, NIL!E$1:E1000)</f>
        <v>0.2045663318</v>
      </c>
      <c r="F9" s="5">
        <f>lookup($A9, NIL!$A$1:$A1000, NIL!F$1:F1000)</f>
        <v>0.4045450175</v>
      </c>
      <c r="G9" s="5">
        <f>lookup($A9, NIL!$A$1:$A1000, NIL!G$1:G1000)</f>
        <v>0.3045556747</v>
      </c>
      <c r="H9" s="5">
        <f t="shared" si="1"/>
        <v>0.551865631</v>
      </c>
      <c r="J9" s="5" t="str">
        <f>iferror(VLOOKUP($A9, Awario!$A$3:$G1000, 3, false), "")</f>
        <v/>
      </c>
      <c r="K9" s="2" t="str">
        <f>iferror(VLOOKUP($A9, Awario!$A$3:$Z1000, 4, false), "")</f>
        <v/>
      </c>
      <c r="L9" s="5" t="str">
        <f>iferror(VLOOKUP($A9, Awario!$A$3:$Z1000, 5, false), "")</f>
        <v/>
      </c>
      <c r="M9" s="5" t="str">
        <f>iferror(VLOOKUP($A9, Awario!$A$3:$G1000, 6, false), "")</f>
        <v/>
      </c>
      <c r="N9" s="7" t="str">
        <f>iferror(VLOOKUP($A9, Awario!$A$3:$Z1000, 7, false), "")</f>
        <v/>
      </c>
      <c r="O9" s="2" t="str">
        <f>iferror(VLOOKUP($A9, Awario!$A$3:$Z1000, 8, false), "")</f>
        <v/>
      </c>
      <c r="P9" s="5" t="str">
        <f>iferror(VLOOKUP($A9, Awario!$A$3:$Z1000, 9, false), "")</f>
        <v/>
      </c>
      <c r="Q9" s="5" t="str">
        <f>iferror(VLOOKUP($A9, Awario!$A$3:$Z1000, 10, false), "")</f>
        <v/>
      </c>
      <c r="R9" s="2" t="str">
        <f>iferror(VLOOKUP($A9, Awario!$A$3:$Z1000, 11, false), "")</f>
        <v/>
      </c>
      <c r="S9" s="5" t="str">
        <f>iferror(VLOOKUP($A9, Awario!$A$3:$Z1000, 12, false), "")</f>
        <v/>
      </c>
      <c r="T9" s="5" t="str">
        <f t="shared" si="2"/>
        <v/>
      </c>
      <c r="V9" s="5">
        <f>iferror(VLOOKUP($A9, TMUI!$A$2:$G1000, 3, false), "")</f>
        <v>84.38</v>
      </c>
      <c r="W9" s="5">
        <f>iferror(VLOOKUP($A9, TMUI!$A$2:$G1000, 4, false), "")</f>
        <v>92.19</v>
      </c>
      <c r="X9" s="5">
        <f>iferror(VLOOKUP($A9, TMUI!$A$2:$G1000, 5, false), "")</f>
        <v>92.19</v>
      </c>
      <c r="Y9" s="5">
        <f>iferror(VLOOKUP($A9, TMUI!$A$2:$G1000, 6, false), "")</f>
        <v>85.16</v>
      </c>
      <c r="Z9" s="5">
        <f>iferror(VLOOKUP($A9, TMUI!$A$2:$Z1000, 7, false), "")</f>
        <v>0.6451545164</v>
      </c>
      <c r="AA9" s="5">
        <f>iferror(VLOOKUP($A9, TMUI!$A$2:$Z1000, 8, false), "")</f>
        <v>1.608538385</v>
      </c>
      <c r="AB9" s="5">
        <f>iferror(VLOOKUP($A9, TMUI!$A$2:$Z1000, 9, false), "")</f>
        <v>1.564112183</v>
      </c>
      <c r="AC9" s="5">
        <f>iferror(VLOOKUP($A9, TMUI!$A$2:$Z1000, 10, false), "")</f>
        <v>1.86381418</v>
      </c>
      <c r="AD9" s="5">
        <f>iferror(VLOOKUP($A9, TMUI!$A$2:$Z1000, 11, false), "")</f>
        <v>1.420404816</v>
      </c>
      <c r="AE9" s="8">
        <f t="shared" si="3"/>
        <v>1.191807374</v>
      </c>
      <c r="AG9" s="5">
        <f t="shared" si="4"/>
        <v>0.8718365024</v>
      </c>
      <c r="AH9" s="5" t="str">
        <f>iferror(vlookup(A9, 'November Scores'!A$1:AM1000, 3, false), "")</f>
        <v/>
      </c>
      <c r="AI9" s="5">
        <f t="shared" si="5"/>
        <v>0.8718365024</v>
      </c>
    </row>
    <row r="10">
      <c r="A10" s="5">
        <v>1723.0</v>
      </c>
      <c r="B10" s="2" t="s">
        <v>74</v>
      </c>
      <c r="C10" s="5">
        <f>lookup($A10, NIL!$A$1:$A1000, NIL!C$1:C1000)</f>
        <v>4</v>
      </c>
      <c r="D10" s="5">
        <f>lookup($A10, NIL!$A$1:$A1000, NIL!D$1:D1000)</f>
        <v>1</v>
      </c>
      <c r="E10" s="5">
        <f>lookup($A10, NIL!$A$1:$A1000, NIL!E$1:E1000)</f>
        <v>0.2045663318</v>
      </c>
      <c r="F10" s="5">
        <f>lookup($A10, NIL!$A$1:$A1000, NIL!F$1:F1000)</f>
        <v>0.4045450175</v>
      </c>
      <c r="G10" s="5">
        <f>lookup($A10, NIL!$A$1:$A1000, NIL!G$1:G1000)</f>
        <v>0.3045556747</v>
      </c>
      <c r="H10" s="5">
        <f t="shared" si="1"/>
        <v>0.551865631</v>
      </c>
      <c r="J10" s="5">
        <f>iferror(VLOOKUP($A10, Awario!$A$3:$G1000, 3, false), "")</f>
        <v>5</v>
      </c>
      <c r="K10" s="2" t="str">
        <f>iferror(VLOOKUP($A10, Awario!$A$3:$Z1000, 4, false), "")</f>
        <v/>
      </c>
      <c r="L10" s="5">
        <f>iferror(VLOOKUP($A10, Awario!$A$3:$Z1000, 5, false), "")</f>
        <v>2909</v>
      </c>
      <c r="M10" s="5">
        <f>iferror(VLOOKUP($A10, Awario!$A$3:$G1000, 6, false), "")</f>
        <v>3.463743721</v>
      </c>
      <c r="N10" s="7" t="b">
        <f>iferror(VLOOKUP($A10, Awario!$A$3:$Z1000, 7, false), "")</f>
        <v>1</v>
      </c>
      <c r="O10" s="2" t="str">
        <f>iferror(VLOOKUP($A10, Awario!$A$3:$Z1000, 8, false), "")</f>
        <v/>
      </c>
      <c r="P10" s="5">
        <f>iferror(VLOOKUP($A10, Awario!$A$3:$Z1000, 9, false), "")</f>
        <v>1.034633011</v>
      </c>
      <c r="Q10" s="5">
        <f>iferror(VLOOKUP($A10, Awario!$A$3:$Z1000, 10, false), "")</f>
        <v>1.10741051</v>
      </c>
      <c r="R10" s="2" t="str">
        <f>iferror(VLOOKUP($A10, Awario!$A$3:$Z1000, 11, false), "")</f>
        <v/>
      </c>
      <c r="S10" s="5">
        <f>iferror(VLOOKUP($A10, Awario!$A$3:$Z1000, 12, false), "")</f>
        <v>1.071021761</v>
      </c>
      <c r="T10" s="5">
        <f t="shared" si="2"/>
        <v>1.034901812</v>
      </c>
      <c r="V10" s="5">
        <f>iferror(VLOOKUP($A10, TMUI!$A$2:$G1000, 3, false), "")</f>
        <v>84.16</v>
      </c>
      <c r="W10" s="5">
        <f>iferror(VLOOKUP($A10, TMUI!$A$2:$G1000, 4, false), "")</f>
        <v>91.98</v>
      </c>
      <c r="X10" s="5">
        <f>iferror(VLOOKUP($A10, TMUI!$A$2:$G1000, 5, false), "")</f>
        <v>85.65</v>
      </c>
      <c r="Y10" s="5">
        <f>iferror(VLOOKUP($A10, TMUI!$A$2:$G1000, 6, false), "")</f>
        <v>82.7</v>
      </c>
      <c r="Z10" s="5">
        <f>iferror(VLOOKUP($A10, TMUI!$A$2:$Z1000, 7, false), "")</f>
        <v>0.6292308052</v>
      </c>
      <c r="AA10" s="5">
        <f>iferror(VLOOKUP($A10, TMUI!$A$2:$Z1000, 8, false), "")</f>
        <v>1.593984714</v>
      </c>
      <c r="AB10" s="5">
        <f>iferror(VLOOKUP($A10, TMUI!$A$2:$Z1000, 9, false), "")</f>
        <v>1.077228213</v>
      </c>
      <c r="AC10" s="5">
        <f>iferror(VLOOKUP($A10, TMUI!$A$2:$Z1000, 10, false), "")</f>
        <v>1.71191811</v>
      </c>
      <c r="AD10" s="5">
        <f>iferror(VLOOKUP($A10, TMUI!$A$2:$Z1000, 11, false), "")</f>
        <v>1.253090461</v>
      </c>
      <c r="AE10" s="8">
        <f t="shared" si="3"/>
        <v>1.119415232</v>
      </c>
      <c r="AG10" s="5">
        <f t="shared" si="4"/>
        <v>0.9020608915</v>
      </c>
      <c r="AH10" s="5">
        <f>iferror(vlookup(A10, 'November Scores'!A$1:AM1000, 3, false), "")</f>
        <v>0.764947216</v>
      </c>
      <c r="AI10" s="5">
        <f t="shared" si="5"/>
        <v>0.8677824727</v>
      </c>
    </row>
    <row r="11">
      <c r="A11" s="5">
        <v>2201.0</v>
      </c>
      <c r="B11" s="2" t="s">
        <v>57</v>
      </c>
      <c r="C11" s="5">
        <f>lookup($A11, NIL!$A$1:$A1000, NIL!C$1:C1000)</f>
        <v>4</v>
      </c>
      <c r="D11" s="5">
        <f>lookup($A11, NIL!$A$1:$A1000, NIL!D$1:D1000)</f>
        <v>1</v>
      </c>
      <c r="E11" s="5">
        <f>lookup($A11, NIL!$A$1:$A1000, NIL!E$1:E1000)</f>
        <v>0.2045663318</v>
      </c>
      <c r="F11" s="5">
        <f>lookup($A11, NIL!$A$1:$A1000, NIL!F$1:F1000)</f>
        <v>0.4045450175</v>
      </c>
      <c r="G11" s="5">
        <f>lookup($A11, NIL!$A$1:$A1000, NIL!G$1:G1000)</f>
        <v>0.3045556747</v>
      </c>
      <c r="H11" s="5">
        <f t="shared" si="1"/>
        <v>0.551865631</v>
      </c>
      <c r="J11" s="5" t="str">
        <f>iferror(VLOOKUP($A11, Awario!$A$3:$G1000, 3, false), "")</f>
        <v/>
      </c>
      <c r="K11" s="2" t="str">
        <f>iferror(VLOOKUP($A11, Awario!$A$3:$Z1000, 4, false), "")</f>
        <v/>
      </c>
      <c r="L11" s="5" t="str">
        <f>iferror(VLOOKUP($A11, Awario!$A$3:$Z1000, 5, false), "")</f>
        <v/>
      </c>
      <c r="M11" s="5" t="str">
        <f>iferror(VLOOKUP($A11, Awario!$A$3:$G1000, 6, false), "")</f>
        <v/>
      </c>
      <c r="N11" s="7" t="str">
        <f>iferror(VLOOKUP($A11, Awario!$A$3:$Z1000, 7, false), "")</f>
        <v/>
      </c>
      <c r="O11" s="2" t="str">
        <f>iferror(VLOOKUP($A11, Awario!$A$3:$Z1000, 8, false), "")</f>
        <v/>
      </c>
      <c r="P11" s="5" t="str">
        <f>iferror(VLOOKUP($A11, Awario!$A$3:$Z1000, 9, false), "")</f>
        <v/>
      </c>
      <c r="Q11" s="5" t="str">
        <f>iferror(VLOOKUP($A11, Awario!$A$3:$Z1000, 10, false), "")</f>
        <v/>
      </c>
      <c r="R11" s="2" t="str">
        <f>iferror(VLOOKUP($A11, Awario!$A$3:$Z1000, 11, false), "")</f>
        <v/>
      </c>
      <c r="S11" s="5" t="str">
        <f>iferror(VLOOKUP($A11, Awario!$A$3:$Z1000, 12, false), "")</f>
        <v/>
      </c>
      <c r="T11" s="5" t="str">
        <f t="shared" si="2"/>
        <v/>
      </c>
      <c r="V11" s="5">
        <f>iferror(VLOOKUP($A11, TMUI!$A$2:$G1000, 3, false), "")</f>
        <v>89.06</v>
      </c>
      <c r="W11" s="5">
        <f>iferror(VLOOKUP($A11, TMUI!$A$2:$G1000, 4, false), "")</f>
        <v>89.84</v>
      </c>
      <c r="X11" s="5">
        <f>iferror(VLOOKUP($A11, TMUI!$A$2:$G1000, 5, false), "")</f>
        <v>90.63</v>
      </c>
      <c r="Y11" s="5">
        <f>iferror(VLOOKUP($A11, TMUI!$A$2:$G1000, 6, false), "")</f>
        <v>82.81</v>
      </c>
      <c r="Z11" s="5">
        <f>iferror(VLOOKUP($A11, TMUI!$A$2:$Z1000, 7, false), "")</f>
        <v>0.9838952831</v>
      </c>
      <c r="AA11" s="5">
        <f>iferror(VLOOKUP($A11, TMUI!$A$2:$Z1000, 8, false), "")</f>
        <v>1.445675881</v>
      </c>
      <c r="AB11" s="5">
        <f>iferror(VLOOKUP($A11, TMUI!$A$2:$Z1000, 9, false), "")</f>
        <v>1.447974722</v>
      </c>
      <c r="AC11" s="5">
        <f>iferror(VLOOKUP($A11, TMUI!$A$2:$Z1000, 10, false), "")</f>
        <v>1.718710211</v>
      </c>
      <c r="AD11" s="5">
        <f>iferror(VLOOKUP($A11, TMUI!$A$2:$Z1000, 11, false), "")</f>
        <v>1.399064024</v>
      </c>
      <c r="AE11" s="8">
        <f t="shared" si="3"/>
        <v>1.182820369</v>
      </c>
      <c r="AG11" s="5">
        <f t="shared" si="4"/>
        <v>0.8673429998</v>
      </c>
      <c r="AH11" s="5" t="str">
        <f>iferror(vlookup(A11, 'November Scores'!A$1:AM1000, 3, false), "")</f>
        <v/>
      </c>
      <c r="AI11" s="5">
        <f t="shared" si="5"/>
        <v>0.8673429998</v>
      </c>
    </row>
    <row r="12">
      <c r="A12" s="5">
        <v>2097.0</v>
      </c>
      <c r="B12" s="2" t="s">
        <v>126</v>
      </c>
      <c r="C12" s="5">
        <f>lookup($A12, NIL!$A$1:$A1000, NIL!C$1:C1000)</f>
        <v>4</v>
      </c>
      <c r="D12" s="5">
        <f>lookup($A12, NIL!$A$1:$A1000, NIL!D$1:D1000)</f>
        <v>1</v>
      </c>
      <c r="E12" s="5">
        <f>lookup($A12, NIL!$A$1:$A1000, NIL!E$1:E1000)</f>
        <v>0.2045663318</v>
      </c>
      <c r="F12" s="5">
        <f>lookup($A12, NIL!$A$1:$A1000, NIL!F$1:F1000)</f>
        <v>0.4045450175</v>
      </c>
      <c r="G12" s="5">
        <f>lookup($A12, NIL!$A$1:$A1000, NIL!G$1:G1000)</f>
        <v>0.3045556747</v>
      </c>
      <c r="H12" s="5">
        <f t="shared" si="1"/>
        <v>0.551865631</v>
      </c>
      <c r="J12" s="5">
        <f>iferror(VLOOKUP($A12, Awario!$A$3:$G1000, 3, false), "")</f>
        <v>5</v>
      </c>
      <c r="K12" s="2" t="str">
        <f>iferror(VLOOKUP($A12, Awario!$A$3:$Z1000, 4, false), "")</f>
        <v/>
      </c>
      <c r="L12" s="5">
        <f>iferror(VLOOKUP($A12, Awario!$A$3:$Z1000, 5, false), "")</f>
        <v>3197</v>
      </c>
      <c r="M12" s="5">
        <f>iferror(VLOOKUP($A12, Awario!$A$3:$G1000, 6, false), "")</f>
        <v>3.504742636</v>
      </c>
      <c r="N12" s="7" t="b">
        <f>iferror(VLOOKUP($A12, Awario!$A$3:$Z1000, 7, false), "")</f>
        <v>1</v>
      </c>
      <c r="O12" s="2" t="str">
        <f>iferror(VLOOKUP($A12, Awario!$A$3:$Z1000, 8, false), "")</f>
        <v/>
      </c>
      <c r="P12" s="5">
        <f>iferror(VLOOKUP($A12, Awario!$A$3:$Z1000, 9, false), "")</f>
        <v>1.058012186</v>
      </c>
      <c r="Q12" s="5">
        <f>iferror(VLOOKUP($A12, Awario!$A$3:$Z1000, 10, false), "")</f>
        <v>1.10741051</v>
      </c>
      <c r="R12" s="2" t="str">
        <f>iferror(VLOOKUP($A12, Awario!$A$3:$Z1000, 11, false), "")</f>
        <v/>
      </c>
      <c r="S12" s="5">
        <f>iferror(VLOOKUP($A12, Awario!$A$3:$Z1000, 12, false), "")</f>
        <v>1.082711348</v>
      </c>
      <c r="T12" s="5">
        <f t="shared" si="2"/>
        <v>1.040534165</v>
      </c>
      <c r="V12" s="5">
        <f>iferror(VLOOKUP($A12, TMUI!$A$2:$G1000, 3, false), "")</f>
        <v>95.27</v>
      </c>
      <c r="W12" s="5">
        <f>iferror(VLOOKUP($A12, TMUI!$A$2:$G1000, 4, false), "")</f>
        <v>79.65</v>
      </c>
      <c r="X12" s="5">
        <f>iferror(VLOOKUP($A12, TMUI!$A$2:$G1000, 5, false), "")</f>
        <v>81.1</v>
      </c>
      <c r="Y12" s="5">
        <f>iferror(VLOOKUP($A12, TMUI!$A$2:$G1000, 6, false), "")</f>
        <v>72.27</v>
      </c>
      <c r="Z12" s="5">
        <f>iferror(VLOOKUP($A12, TMUI!$A$2:$Z1000, 7, false), "")</f>
        <v>1.433378224</v>
      </c>
      <c r="AA12" s="5">
        <f>iferror(VLOOKUP($A12, TMUI!$A$2:$Z1000, 8, false), "")</f>
        <v>0.7394763411</v>
      </c>
      <c r="AB12" s="5">
        <f>iferror(VLOOKUP($A12, TMUI!$A$2:$Z1000, 9, false), "")</f>
        <v>0.7384939518</v>
      </c>
      <c r="AC12" s="5">
        <f>iferror(VLOOKUP($A12, TMUI!$A$2:$Z1000, 10, false), "")</f>
        <v>1.06790347</v>
      </c>
      <c r="AD12" s="5">
        <f>iferror(VLOOKUP($A12, TMUI!$A$2:$Z1000, 11, false), "")</f>
        <v>0.9948129967</v>
      </c>
      <c r="AE12" s="8">
        <f t="shared" si="3"/>
        <v>0.9974031265</v>
      </c>
      <c r="AG12" s="5">
        <f t="shared" si="4"/>
        <v>0.8632676408</v>
      </c>
      <c r="AH12" s="5">
        <f>iferror(vlookup(A12, 'November Scores'!A$1:AM1000, 3, false), "")</f>
        <v>0.8766325729</v>
      </c>
      <c r="AI12" s="5">
        <f t="shared" si="5"/>
        <v>0.8666088738</v>
      </c>
    </row>
    <row r="13">
      <c r="A13" s="5">
        <v>945.0</v>
      </c>
      <c r="B13" s="2" t="s">
        <v>80</v>
      </c>
      <c r="C13" s="5">
        <f>lookup($A13, NIL!$A$1:$A1000, NIL!C$1:C1000)</f>
        <v>4</v>
      </c>
      <c r="D13" s="5">
        <f>lookup($A13, NIL!$A$1:$A1000, NIL!D$1:D1000)</f>
        <v>1</v>
      </c>
      <c r="E13" s="5">
        <f>lookup($A13, NIL!$A$1:$A1000, NIL!E$1:E1000)</f>
        <v>0.2045663318</v>
      </c>
      <c r="F13" s="5">
        <f>lookup($A13, NIL!$A$1:$A1000, NIL!F$1:F1000)</f>
        <v>0.4045450175</v>
      </c>
      <c r="G13" s="5">
        <f>lookup($A13, NIL!$A$1:$A1000, NIL!G$1:G1000)</f>
        <v>0.3045556747</v>
      </c>
      <c r="H13" s="5">
        <f t="shared" si="1"/>
        <v>0.551865631</v>
      </c>
      <c r="J13" s="5">
        <f>iferror(VLOOKUP($A13, Awario!$A$3:$G1000, 3, false), "")</f>
        <v>5</v>
      </c>
      <c r="K13" s="2">
        <f>iferror(VLOOKUP($A13, Awario!$A$3:$Z1000, 4, false), "")</f>
        <v>0</v>
      </c>
      <c r="L13" s="5">
        <f>iferror(VLOOKUP($A13, Awario!$A$3:$Z1000, 5, false), "")</f>
        <v>4059</v>
      </c>
      <c r="M13" s="5">
        <f>iferror(VLOOKUP($A13, Awario!$A$3:$G1000, 6, false), "")</f>
        <v>3.608419051</v>
      </c>
      <c r="N13" s="7" t="b">
        <f>iferror(VLOOKUP($A13, Awario!$A$3:$Z1000, 7, false), "")</f>
        <v>1</v>
      </c>
      <c r="O13" s="2" t="str">
        <f>iferror(VLOOKUP($A13, Awario!$A$3:$Z1000, 8, false), "")</f>
        <v/>
      </c>
      <c r="P13" s="5">
        <f>iferror(VLOOKUP($A13, Awario!$A$3:$Z1000, 9, false), "")</f>
        <v>1.117132508</v>
      </c>
      <c r="Q13" s="5">
        <f>iferror(VLOOKUP($A13, Awario!$A$3:$Z1000, 10, false), "")</f>
        <v>1.10741051</v>
      </c>
      <c r="R13" s="2" t="str">
        <f>iferror(VLOOKUP($A13, Awario!$A$3:$Z1000, 11, false), "")</f>
        <v/>
      </c>
      <c r="S13" s="5">
        <f>iferror(VLOOKUP($A13, Awario!$A$3:$Z1000, 12, false), "")</f>
        <v>1.112271509</v>
      </c>
      <c r="T13" s="5">
        <f t="shared" si="2"/>
        <v>1.054642835</v>
      </c>
      <c r="V13" s="5">
        <f>iferror(VLOOKUP($A13, TMUI!$A$2:$G1000, 3, false), "")</f>
        <v>91.27</v>
      </c>
      <c r="W13" s="5">
        <f>iferror(VLOOKUP($A13, TMUI!$A$2:$G1000, 4, false), "")</f>
        <v>90.65</v>
      </c>
      <c r="X13" s="5">
        <f>iferror(VLOOKUP($A13, TMUI!$A$2:$G1000, 5, false), "")</f>
        <v>82.15</v>
      </c>
      <c r="Y13" s="5">
        <f>iferror(VLOOKUP($A13, TMUI!$A$2:$G1000, 6, false), "")</f>
        <v>77.16</v>
      </c>
      <c r="Z13" s="5">
        <f>iferror(VLOOKUP($A13, TMUI!$A$2:$Z1000, 7, false), "")</f>
        <v>1.143856201</v>
      </c>
      <c r="AA13" s="5">
        <f>iferror(VLOOKUP($A13, TMUI!$A$2:$Z1000, 8, false), "")</f>
        <v>1.501811467</v>
      </c>
      <c r="AB13" s="5">
        <f>iferror(VLOOKUP($A13, TMUI!$A$2:$Z1000, 9, false), "")</f>
        <v>0.8166633966</v>
      </c>
      <c r="AC13" s="5">
        <f>iferror(VLOOKUP($A13, TMUI!$A$2:$Z1000, 10, false), "")</f>
        <v>1.36984322</v>
      </c>
      <c r="AD13" s="5">
        <f>iferror(VLOOKUP($A13, TMUI!$A$2:$Z1000, 11, false), "")</f>
        <v>1.208043571</v>
      </c>
      <c r="AE13" s="8">
        <f t="shared" si="3"/>
        <v>1.099110354</v>
      </c>
      <c r="AG13" s="5">
        <f t="shared" si="4"/>
        <v>0.90187294</v>
      </c>
      <c r="AH13" s="5">
        <f>iferror(vlookup(A13, 'November Scores'!A$1:AM1000, 3, false), "")</f>
        <v>0.7517656951</v>
      </c>
      <c r="AI13" s="5">
        <f t="shared" si="5"/>
        <v>0.8643461288</v>
      </c>
    </row>
    <row r="14">
      <c r="A14" s="5">
        <v>1991.0</v>
      </c>
      <c r="B14" s="2" t="s">
        <v>150</v>
      </c>
      <c r="C14" s="5">
        <f>lookup($A14, NIL!$A$1:$A1000, NIL!C$1:C1000)</f>
        <v>4</v>
      </c>
      <c r="D14" s="5">
        <f>lookup($A14, NIL!$A$1:$A1000, NIL!D$1:D1000)</f>
        <v>1</v>
      </c>
      <c r="E14" s="5">
        <f>lookup($A14, NIL!$A$1:$A1000, NIL!E$1:E1000)</f>
        <v>0.2045663318</v>
      </c>
      <c r="F14" s="5">
        <f>lookup($A14, NIL!$A$1:$A1000, NIL!F$1:F1000)</f>
        <v>0.4045450175</v>
      </c>
      <c r="G14" s="5">
        <f>lookup($A14, NIL!$A$1:$A1000, NIL!G$1:G1000)</f>
        <v>0.3045556747</v>
      </c>
      <c r="H14" s="5">
        <f t="shared" si="1"/>
        <v>0.551865631</v>
      </c>
      <c r="J14" s="5">
        <f>iferror(VLOOKUP($A14, Awario!$A$3:$G1000, 3, false), "")</f>
        <v>5</v>
      </c>
      <c r="K14" s="2" t="str">
        <f>iferror(VLOOKUP($A14, Awario!$A$3:$Z1000, 4, false), "")</f>
        <v/>
      </c>
      <c r="L14" s="5">
        <f>iferror(VLOOKUP($A14, Awario!$A$3:$Z1000, 5, false), "")</f>
        <v>2458</v>
      </c>
      <c r="M14" s="5">
        <f>iferror(VLOOKUP($A14, Awario!$A$3:$G1000, 6, false), "")</f>
        <v>3.390581879</v>
      </c>
      <c r="N14" s="7" t="b">
        <f>iferror(VLOOKUP($A14, Awario!$A$3:$Z1000, 7, false), "")</f>
        <v>1</v>
      </c>
      <c r="O14" s="2" t="str">
        <f>iferror(VLOOKUP($A14, Awario!$A$3:$Z1000, 8, false), "")</f>
        <v/>
      </c>
      <c r="P14" s="5">
        <f>iferror(VLOOKUP($A14, Awario!$A$3:$Z1000, 9, false), "")</f>
        <v>0.9929132848</v>
      </c>
      <c r="Q14" s="5">
        <f>iferror(VLOOKUP($A14, Awario!$A$3:$Z1000, 10, false), "")</f>
        <v>1.10741051</v>
      </c>
      <c r="R14" s="2" t="str">
        <f>iferror(VLOOKUP($A14, Awario!$A$3:$Z1000, 11, false), "")</f>
        <v/>
      </c>
      <c r="S14" s="5">
        <f>iferror(VLOOKUP($A14, Awario!$A$3:$Z1000, 12, false), "")</f>
        <v>1.050161897</v>
      </c>
      <c r="T14" s="5">
        <f t="shared" si="2"/>
        <v>1.024774071</v>
      </c>
      <c r="V14" s="5">
        <f>iferror(VLOOKUP($A14, TMUI!$A$2:$G1000, 3, false), "")</f>
        <v>83.57</v>
      </c>
      <c r="W14" s="5">
        <f>iferror(VLOOKUP($A14, TMUI!$A$2:$G1000, 4, false), "")</f>
        <v>87.01</v>
      </c>
      <c r="X14" s="5">
        <f>iferror(VLOOKUP($A14, TMUI!$A$2:$G1000, 5, false), "")</f>
        <v>85.39</v>
      </c>
      <c r="Y14" s="5">
        <f>iferror(VLOOKUP($A14, TMUI!$A$2:$G1000, 6, false), "")</f>
        <v>65.74</v>
      </c>
      <c r="Z14" s="5">
        <f>iferror(VLOOKUP($A14, TMUI!$A$2:$Z1000, 7, false), "")</f>
        <v>0.5865263068</v>
      </c>
      <c r="AA14" s="5">
        <f>iferror(VLOOKUP($A14, TMUI!$A$2:$Z1000, 8, false), "")</f>
        <v>1.249547844</v>
      </c>
      <c r="AB14" s="5">
        <f>iferror(VLOOKUP($A14, TMUI!$A$2:$Z1000, 9, false), "")</f>
        <v>1.057871969</v>
      </c>
      <c r="AC14" s="5">
        <f>iferror(VLOOKUP($A14, TMUI!$A$2:$Z1000, 10, false), "")</f>
        <v>0.6646996737</v>
      </c>
      <c r="AD14" s="5">
        <f>iferror(VLOOKUP($A14, TMUI!$A$2:$Z1000, 11, false), "")</f>
        <v>0.8896614483</v>
      </c>
      <c r="AE14" s="8">
        <f t="shared" si="3"/>
        <v>0.9432186641</v>
      </c>
      <c r="AG14" s="5">
        <f t="shared" si="4"/>
        <v>0.8399527889</v>
      </c>
      <c r="AH14" s="5">
        <f>iferror(vlookup(A14, 'November Scores'!A$1:AM1000, 3, false), "")</f>
        <v>0.9304327202</v>
      </c>
      <c r="AI14" s="5">
        <f t="shared" si="5"/>
        <v>0.8625727717</v>
      </c>
    </row>
    <row r="15">
      <c r="A15" s="5">
        <v>2149.0</v>
      </c>
      <c r="B15" s="2" t="s">
        <v>62</v>
      </c>
      <c r="C15" s="5">
        <f>lookup($A15, NIL!$A$1:$A1000, NIL!C$1:C1000)</f>
        <v>4</v>
      </c>
      <c r="D15" s="5">
        <f>lookup($A15, NIL!$A$1:$A1000, NIL!D$1:D1000)</f>
        <v>1</v>
      </c>
      <c r="E15" s="5">
        <f>lookup($A15, NIL!$A$1:$A1000, NIL!E$1:E1000)</f>
        <v>0.2045663318</v>
      </c>
      <c r="F15" s="5">
        <f>lookup($A15, NIL!$A$1:$A1000, NIL!F$1:F1000)</f>
        <v>0.4045450175</v>
      </c>
      <c r="G15" s="5">
        <f>lookup($A15, NIL!$A$1:$A1000, NIL!G$1:G1000)</f>
        <v>0.3045556747</v>
      </c>
      <c r="H15" s="5">
        <f t="shared" si="1"/>
        <v>0.551865631</v>
      </c>
      <c r="J15" s="5" t="str">
        <f>iferror(VLOOKUP($A15, Awario!$A$3:$G1000, 3, false), "")</f>
        <v/>
      </c>
      <c r="K15" s="2" t="str">
        <f>iferror(VLOOKUP($A15, Awario!$A$3:$Z1000, 4, false), "")</f>
        <v/>
      </c>
      <c r="L15" s="5" t="str">
        <f>iferror(VLOOKUP($A15, Awario!$A$3:$Z1000, 5, false), "")</f>
        <v/>
      </c>
      <c r="M15" s="5" t="str">
        <f>iferror(VLOOKUP($A15, Awario!$A$3:$G1000, 6, false), "")</f>
        <v/>
      </c>
      <c r="N15" s="7" t="str">
        <f>iferror(VLOOKUP($A15, Awario!$A$3:$Z1000, 7, false), "")</f>
        <v/>
      </c>
      <c r="O15" s="2" t="str">
        <f>iferror(VLOOKUP($A15, Awario!$A$3:$Z1000, 8, false), "")</f>
        <v/>
      </c>
      <c r="P15" s="5" t="str">
        <f>iferror(VLOOKUP($A15, Awario!$A$3:$Z1000, 9, false), "")</f>
        <v/>
      </c>
      <c r="Q15" s="5" t="str">
        <f>iferror(VLOOKUP($A15, Awario!$A$3:$Z1000, 10, false), "")</f>
        <v/>
      </c>
      <c r="R15" s="2" t="str">
        <f>iferror(VLOOKUP($A15, Awario!$A$3:$Z1000, 11, false), "")</f>
        <v/>
      </c>
      <c r="S15" s="5" t="str">
        <f>iferror(VLOOKUP($A15, Awario!$A$3:$Z1000, 12, false), "")</f>
        <v/>
      </c>
      <c r="T15" s="5" t="str">
        <f t="shared" si="2"/>
        <v/>
      </c>
      <c r="V15" s="5">
        <f>iferror(VLOOKUP($A15, TMUI!$A$2:$G1000, 3, false), "")</f>
        <v>92.19</v>
      </c>
      <c r="W15" s="5">
        <f>iferror(VLOOKUP($A15, TMUI!$A$2:$G1000, 4, false), "")</f>
        <v>87.5</v>
      </c>
      <c r="X15" s="5">
        <f>iferror(VLOOKUP($A15, TMUI!$A$2:$G1000, 5, false), "")</f>
        <v>92.97</v>
      </c>
      <c r="Y15" s="5">
        <f>iferror(VLOOKUP($A15, TMUI!$A$2:$G1000, 6, false), "")</f>
        <v>76.56</v>
      </c>
      <c r="Z15" s="5">
        <f>iferror(VLOOKUP($A15, TMUI!$A$2:$Z1000, 7, false), "")</f>
        <v>1.210446266</v>
      </c>
      <c r="AA15" s="5">
        <f>iferror(VLOOKUP($A15, TMUI!$A$2:$Z1000, 8, false), "")</f>
        <v>1.283506408</v>
      </c>
      <c r="AB15" s="5">
        <f>iferror(VLOOKUP($A15, TMUI!$A$2:$Z1000, 9, false), "")</f>
        <v>1.622180914</v>
      </c>
      <c r="AC15" s="5">
        <f>iferror(VLOOKUP($A15, TMUI!$A$2:$Z1000, 10, false), "")</f>
        <v>1.332795398</v>
      </c>
      <c r="AD15" s="5">
        <f>iferror(VLOOKUP($A15, TMUI!$A$2:$Z1000, 11, false), "")</f>
        <v>1.362232246</v>
      </c>
      <c r="AE15" s="8">
        <f t="shared" si="3"/>
        <v>1.167147054</v>
      </c>
      <c r="AG15" s="5">
        <f t="shared" si="4"/>
        <v>0.8595063427</v>
      </c>
      <c r="AH15" s="5" t="str">
        <f>iferror(vlookup(A15, 'November Scores'!A$1:AM1000, 3, false), "")</f>
        <v/>
      </c>
      <c r="AI15" s="5">
        <f t="shared" si="5"/>
        <v>0.8595063427</v>
      </c>
    </row>
    <row r="16">
      <c r="A16" s="5">
        <v>2094.0</v>
      </c>
      <c r="B16" s="2" t="s">
        <v>178</v>
      </c>
      <c r="C16" s="5">
        <f>lookup($A16, NIL!$A$1:$A1000, NIL!C$1:C1000)</f>
        <v>4</v>
      </c>
      <c r="D16" s="5">
        <f>lookup($A16, NIL!$A$1:$A1000, NIL!D$1:D1000)</f>
        <v>1</v>
      </c>
      <c r="E16" s="5">
        <f>lookup($A16, NIL!$A$1:$A1000, NIL!E$1:E1000)</f>
        <v>0.2045663318</v>
      </c>
      <c r="F16" s="5">
        <f>lookup($A16, NIL!$A$1:$A1000, NIL!F$1:F1000)</f>
        <v>0.4045450175</v>
      </c>
      <c r="G16" s="5">
        <f>lookup($A16, NIL!$A$1:$A1000, NIL!G$1:G1000)</f>
        <v>0.3045556747</v>
      </c>
      <c r="H16" s="5">
        <f t="shared" si="1"/>
        <v>0.551865631</v>
      </c>
      <c r="J16" s="5">
        <f>iferror(VLOOKUP($A16, Awario!$A$3:$G1000, 3, false), "")</f>
        <v>5</v>
      </c>
      <c r="K16" s="2" t="str">
        <f>iferror(VLOOKUP($A16, Awario!$A$3:$Z1000, 4, false), "")</f>
        <v/>
      </c>
      <c r="L16" s="5">
        <f>iferror(VLOOKUP($A16, Awario!$A$3:$Z1000, 5, false), "")</f>
        <v>17977</v>
      </c>
      <c r="M16" s="5">
        <f>iferror(VLOOKUP($A16, Awario!$A$3:$G1000, 6, false), "")</f>
        <v>4.254717218</v>
      </c>
      <c r="N16" s="7" t="b">
        <f>iferror(VLOOKUP($A16, Awario!$A$3:$Z1000, 7, false), "")</f>
        <v>1</v>
      </c>
      <c r="O16" s="2" t="str">
        <f>iferror(VLOOKUP($A16, Awario!$A$3:$Z1000, 8, false), "")</f>
        <v/>
      </c>
      <c r="P16" s="5">
        <f>iferror(VLOOKUP($A16, Awario!$A$3:$Z1000, 9, false), "")</f>
        <v>1.485676843</v>
      </c>
      <c r="Q16" s="5">
        <f>iferror(VLOOKUP($A16, Awario!$A$3:$Z1000, 10, false), "")</f>
        <v>1.10741051</v>
      </c>
      <c r="R16" s="2" t="str">
        <f>iferror(VLOOKUP($A16, Awario!$A$3:$Z1000, 11, false), "")</f>
        <v/>
      </c>
      <c r="S16" s="5">
        <f>iferror(VLOOKUP($A16, Awario!$A$3:$Z1000, 12, false), "")</f>
        <v>1.296543677</v>
      </c>
      <c r="T16" s="5">
        <f t="shared" si="2"/>
        <v>1.138658718</v>
      </c>
      <c r="V16" s="5">
        <f>iferror(VLOOKUP($A16, TMUI!$A$2:$G1000, 3, false), "")</f>
        <v>87.58</v>
      </c>
      <c r="W16" s="5">
        <f>iferror(VLOOKUP($A16, TMUI!$A$2:$G1000, 4, false), "")</f>
        <v>80.78</v>
      </c>
      <c r="X16" s="5">
        <f>iferror(VLOOKUP($A16, TMUI!$A$2:$G1000, 5, false), "")</f>
        <v>80.04</v>
      </c>
      <c r="Y16" s="5">
        <f>iferror(VLOOKUP($A16, TMUI!$A$2:$G1000, 6, false), "")</f>
        <v>65.59</v>
      </c>
      <c r="Z16" s="5">
        <f>iferror(VLOOKUP($A16, TMUI!$A$2:$Z1000, 7, false), "")</f>
        <v>0.8767721347</v>
      </c>
      <c r="AA16" s="5">
        <f>iferror(VLOOKUP($A16, TMUI!$A$2:$Z1000, 8, false), "")</f>
        <v>0.8177889495</v>
      </c>
      <c r="AB16" s="5">
        <f>iferror(VLOOKUP($A16, TMUI!$A$2:$Z1000, 9, false), "")</f>
        <v>0.659580036</v>
      </c>
      <c r="AC16" s="5">
        <f>iferror(VLOOKUP($A16, TMUI!$A$2:$Z1000, 10, false), "")</f>
        <v>0.6554377182</v>
      </c>
      <c r="AD16" s="5">
        <f>iferror(VLOOKUP($A16, TMUI!$A$2:$Z1000, 11, false), "")</f>
        <v>0.7523947096</v>
      </c>
      <c r="AE16" s="8">
        <f t="shared" si="3"/>
        <v>0.8674068881</v>
      </c>
      <c r="AG16" s="5">
        <f t="shared" si="4"/>
        <v>0.8526437458</v>
      </c>
      <c r="AH16" s="5">
        <f>iferror(vlookup(A16, 'November Scores'!A$1:AM1000, 3, false), "")</f>
        <v>0.8670491898</v>
      </c>
      <c r="AI16" s="5">
        <f t="shared" si="5"/>
        <v>0.8562451068</v>
      </c>
    </row>
    <row r="17">
      <c r="A17" s="5">
        <v>2095.0</v>
      </c>
      <c r="B17" s="2" t="s">
        <v>120</v>
      </c>
      <c r="C17" s="5">
        <f>lookup($A17, NIL!$A$1:$A1000, NIL!C$1:C1000)</f>
        <v>4</v>
      </c>
      <c r="D17" s="5">
        <f>lookup($A17, NIL!$A$1:$A1000, NIL!D$1:D1000)</f>
        <v>1</v>
      </c>
      <c r="E17" s="5">
        <f>lookup($A17, NIL!$A$1:$A1000, NIL!E$1:E1000)</f>
        <v>0.2045663318</v>
      </c>
      <c r="F17" s="5">
        <f>lookup($A17, NIL!$A$1:$A1000, NIL!F$1:F1000)</f>
        <v>0.4045450175</v>
      </c>
      <c r="G17" s="5">
        <f>lookup($A17, NIL!$A$1:$A1000, NIL!G$1:G1000)</f>
        <v>0.3045556747</v>
      </c>
      <c r="H17" s="5">
        <f t="shared" si="1"/>
        <v>0.551865631</v>
      </c>
      <c r="J17" s="5">
        <f>iferror(VLOOKUP($A17, Awario!$A$3:$G1000, 3, false), "")</f>
        <v>5</v>
      </c>
      <c r="K17" s="2" t="str">
        <f>iferror(VLOOKUP($A17, Awario!$A$3:$Z1000, 4, false), "")</f>
        <v/>
      </c>
      <c r="L17" s="5">
        <f>iferror(VLOOKUP($A17, Awario!$A$3:$Z1000, 5, false), "")</f>
        <v>1517</v>
      </c>
      <c r="M17" s="5">
        <f>iferror(VLOOKUP($A17, Awario!$A$3:$G1000, 6, false), "")</f>
        <v>3.180985581</v>
      </c>
      <c r="N17" s="7" t="b">
        <f>iferror(VLOOKUP($A17, Awario!$A$3:$Z1000, 7, false), "")</f>
        <v>1</v>
      </c>
      <c r="O17" s="2" t="str">
        <f>iferror(VLOOKUP($A17, Awario!$A$3:$Z1000, 8, false), "")</f>
        <v/>
      </c>
      <c r="P17" s="5">
        <f>iferror(VLOOKUP($A17, Awario!$A$3:$Z1000, 9, false), "")</f>
        <v>0.8733933292</v>
      </c>
      <c r="Q17" s="5">
        <f>iferror(VLOOKUP($A17, Awario!$A$3:$Z1000, 10, false), "")</f>
        <v>1.10741051</v>
      </c>
      <c r="R17" s="2" t="str">
        <f>iferror(VLOOKUP($A17, Awario!$A$3:$Z1000, 11, false), "")</f>
        <v/>
      </c>
      <c r="S17" s="5">
        <f>iferror(VLOOKUP($A17, Awario!$A$3:$Z1000, 12, false), "")</f>
        <v>0.9904019197</v>
      </c>
      <c r="T17" s="5">
        <f t="shared" si="2"/>
        <v>0.9951893888</v>
      </c>
      <c r="V17" s="5">
        <f>iferror(VLOOKUP($A17, TMUI!$A$2:$G1000, 3, false), "")</f>
        <v>92.19</v>
      </c>
      <c r="W17" s="5">
        <f>iferror(VLOOKUP($A17, TMUI!$A$2:$G1000, 4, false), "")</f>
        <v>81.18</v>
      </c>
      <c r="X17" s="5">
        <f>iferror(VLOOKUP($A17, TMUI!$A$2:$G1000, 5, false), "")</f>
        <v>90.04</v>
      </c>
      <c r="Y17" s="5">
        <f>iferror(VLOOKUP($A17, TMUI!$A$2:$G1000, 6, false), "")</f>
        <v>64.62</v>
      </c>
      <c r="Z17" s="5">
        <f>iferror(VLOOKUP($A17, TMUI!$A$2:$Z1000, 7, false), "")</f>
        <v>1.210446266</v>
      </c>
      <c r="AA17" s="5">
        <f>iferror(VLOOKUP($A17, TMUI!$A$2:$Z1000, 8, false), "")</f>
        <v>0.8455102268</v>
      </c>
      <c r="AB17" s="5">
        <f>iferror(VLOOKUP($A17, TMUI!$A$2:$Z1000, 9, false), "")</f>
        <v>1.404050939</v>
      </c>
      <c r="AC17" s="5">
        <f>iferror(VLOOKUP($A17, TMUI!$A$2:$Z1000, 10, false), "")</f>
        <v>0.5955437393</v>
      </c>
      <c r="AD17" s="5">
        <f>iferror(VLOOKUP($A17, TMUI!$A$2:$Z1000, 11, false), "")</f>
        <v>1.013887793</v>
      </c>
      <c r="AE17" s="8">
        <f t="shared" si="3"/>
        <v>1.006919954</v>
      </c>
      <c r="AG17" s="5">
        <f t="shared" si="4"/>
        <v>0.8513249911</v>
      </c>
      <c r="AH17" s="5">
        <f>iferror(vlookup(A17, 'November Scores'!A$1:AM1000, 3, false), "")</f>
        <v>0.8037463537</v>
      </c>
      <c r="AI17" s="5">
        <f t="shared" si="5"/>
        <v>0.8394303318</v>
      </c>
    </row>
    <row r="18">
      <c r="A18" s="5">
        <v>1453.0</v>
      </c>
      <c r="B18" s="2" t="s">
        <v>81</v>
      </c>
      <c r="C18" s="5">
        <f>lookup($A18, NIL!$A$1:$A1000, NIL!C$1:C1000)</f>
        <v>4</v>
      </c>
      <c r="D18" s="5">
        <f>lookup($A18, NIL!$A$1:$A1000, NIL!D$1:D1000)</f>
        <v>1</v>
      </c>
      <c r="E18" s="5">
        <f>lookup($A18, NIL!$A$1:$A1000, NIL!E$1:E1000)</f>
        <v>0.2045663318</v>
      </c>
      <c r="F18" s="5">
        <f>lookup($A18, NIL!$A$1:$A1000, NIL!F$1:F1000)</f>
        <v>0.4045450175</v>
      </c>
      <c r="G18" s="5">
        <f>lookup($A18, NIL!$A$1:$A1000, NIL!G$1:G1000)</f>
        <v>0.3045556747</v>
      </c>
      <c r="H18" s="5">
        <f t="shared" si="1"/>
        <v>0.551865631</v>
      </c>
      <c r="J18" s="5">
        <f>iferror(VLOOKUP($A18, Awario!$A$3:$G1000, 3, false), "")</f>
        <v>5</v>
      </c>
      <c r="K18" s="2">
        <f>iferror(VLOOKUP($A18, Awario!$A$3:$Z1000, 4, false), "")</f>
        <v>424297</v>
      </c>
      <c r="L18" s="5">
        <f>iferror(VLOOKUP($A18, Awario!$A$3:$Z1000, 5, false), "")</f>
        <v>4009</v>
      </c>
      <c r="M18" s="5">
        <f>iferror(VLOOKUP($A18, Awario!$A$3:$G1000, 6, false), "")</f>
        <v>3.603036056</v>
      </c>
      <c r="N18" s="7" t="b">
        <f>iferror(VLOOKUP($A18, Awario!$A$3:$Z1000, 7, false), "")</f>
        <v>0</v>
      </c>
      <c r="O18" s="2">
        <f>iferror(VLOOKUP($A18, Awario!$A$3:$Z1000, 8, false), "")</f>
        <v>-0.9905514298</v>
      </c>
      <c r="P18" s="5">
        <f>iferror(VLOOKUP($A18, Awario!$A$3:$Z1000, 9, false), "")</f>
        <v>1.114062915</v>
      </c>
      <c r="Q18" s="5">
        <f>iferror(VLOOKUP($A18, Awario!$A$3:$Z1000, 10, false), "")</f>
        <v>1.10741051</v>
      </c>
      <c r="R18" s="2">
        <f>iferror(VLOOKUP($A18, Awario!$A$3:$Z1000, 11, false), "")</f>
        <v>-0.3014360606</v>
      </c>
      <c r="S18" s="5">
        <f>iferror(VLOOKUP($A18, Awario!$A$3:$Z1000, 12, false), "")</f>
        <v>0.6400124548</v>
      </c>
      <c r="T18" s="5">
        <f t="shared" si="2"/>
        <v>0.8000077842</v>
      </c>
      <c r="V18" s="5">
        <f>iferror(VLOOKUP($A18, TMUI!$A$2:$G1000, 3, false), "")</f>
        <v>90.48</v>
      </c>
      <c r="W18" s="5">
        <f>iferror(VLOOKUP($A18, TMUI!$A$2:$G1000, 4, false), "")</f>
        <v>89.78</v>
      </c>
      <c r="X18" s="5">
        <f>iferror(VLOOKUP($A18, TMUI!$A$2:$G1000, 5, false), "")</f>
        <v>85.62</v>
      </c>
      <c r="Y18" s="5">
        <f>iferror(VLOOKUP($A18, TMUI!$A$2:$G1000, 6, false), "")</f>
        <v>76.06</v>
      </c>
      <c r="Z18" s="5">
        <f>iferror(VLOOKUP($A18, TMUI!$A$2:$Z1000, 7, false), "")</f>
        <v>1.086675601</v>
      </c>
      <c r="AA18" s="5">
        <f>iferror(VLOOKUP($A18, TMUI!$A$2:$Z1000, 8, false), "")</f>
        <v>1.441517689</v>
      </c>
      <c r="AB18" s="5">
        <f>iferror(VLOOKUP($A18, TMUI!$A$2:$Z1000, 9, false), "")</f>
        <v>1.0749948</v>
      </c>
      <c r="AC18" s="5">
        <f>iferror(VLOOKUP($A18, TMUI!$A$2:$Z1000, 10, false), "")</f>
        <v>1.301922213</v>
      </c>
      <c r="AD18" s="5">
        <f>iferror(VLOOKUP($A18, TMUI!$A$2:$Z1000, 11, false), "")</f>
        <v>1.226277576</v>
      </c>
      <c r="AE18" s="8">
        <f t="shared" si="3"/>
        <v>1.107374181</v>
      </c>
      <c r="AG18" s="5">
        <f t="shared" si="4"/>
        <v>0.8197491986</v>
      </c>
      <c r="AH18" s="5">
        <f>iferror(vlookup(A18, 'November Scores'!A$1:AM1000, 3, false), "")</f>
        <v>0.8393837344</v>
      </c>
      <c r="AI18" s="5">
        <f t="shared" si="5"/>
        <v>0.8246578325</v>
      </c>
    </row>
    <row r="19">
      <c r="A19" s="5">
        <v>1999.0</v>
      </c>
      <c r="B19" s="2" t="s">
        <v>142</v>
      </c>
      <c r="C19" s="5">
        <f>lookup($A19, NIL!$A$1:$A1000, NIL!C$1:C1000)</f>
        <v>4</v>
      </c>
      <c r="D19" s="5">
        <f>lookup($A19, NIL!$A$1:$A1000, NIL!D$1:D1000)</f>
        <v>1</v>
      </c>
      <c r="E19" s="5">
        <f>lookup($A19, NIL!$A$1:$A1000, NIL!E$1:E1000)</f>
        <v>0.2045663318</v>
      </c>
      <c r="F19" s="5">
        <f>lookup($A19, NIL!$A$1:$A1000, NIL!F$1:F1000)</f>
        <v>0.4045450175</v>
      </c>
      <c r="G19" s="5">
        <f>lookup($A19, NIL!$A$1:$A1000, NIL!G$1:G1000)</f>
        <v>0.3045556747</v>
      </c>
      <c r="H19" s="5">
        <f t="shared" si="1"/>
        <v>0.551865631</v>
      </c>
      <c r="J19" s="5">
        <f>iferror(VLOOKUP($A19, Awario!$A$3:$G1000, 3, false), "")</f>
        <v>5</v>
      </c>
      <c r="K19" s="2" t="str">
        <f>iferror(VLOOKUP($A19, Awario!$A$3:$Z1000, 4, false), "")</f>
        <v/>
      </c>
      <c r="L19" s="5">
        <f>iferror(VLOOKUP($A19, Awario!$A$3:$Z1000, 5, false), "")</f>
        <v>1785</v>
      </c>
      <c r="M19" s="5">
        <f>iferror(VLOOKUP($A19, Awario!$A$3:$G1000, 6, false), "")</f>
        <v>3.25163822</v>
      </c>
      <c r="N19" s="7" t="b">
        <f>iferror(VLOOKUP($A19, Awario!$A$3:$Z1000, 7, false), "")</f>
        <v>1</v>
      </c>
      <c r="O19" s="2" t="str">
        <f>iferror(VLOOKUP($A19, Awario!$A$3:$Z1000, 8, false), "")</f>
        <v/>
      </c>
      <c r="P19" s="5">
        <f>iferror(VLOOKUP($A19, Awario!$A$3:$Z1000, 9, false), "")</f>
        <v>0.9136822105</v>
      </c>
      <c r="Q19" s="5">
        <f>iferror(VLOOKUP($A19, Awario!$A$3:$Z1000, 10, false), "")</f>
        <v>1.10741051</v>
      </c>
      <c r="R19" s="2" t="str">
        <f>iferror(VLOOKUP($A19, Awario!$A$3:$Z1000, 11, false), "")</f>
        <v/>
      </c>
      <c r="S19" s="5">
        <f>iferror(VLOOKUP($A19, Awario!$A$3:$Z1000, 12, false), "")</f>
        <v>1.01054636</v>
      </c>
      <c r="T19" s="5">
        <f t="shared" si="2"/>
        <v>1.00525935</v>
      </c>
      <c r="V19" s="5">
        <f>iferror(VLOOKUP($A19, TMUI!$A$2:$G1000, 3, false), "")</f>
        <v>85.76</v>
      </c>
      <c r="W19" s="5">
        <f>iferror(VLOOKUP($A19, TMUI!$A$2:$G1000, 4, false), "")</f>
        <v>82.02</v>
      </c>
      <c r="X19" s="5">
        <f>iferror(VLOOKUP($A19, TMUI!$A$2:$G1000, 5, false), "")</f>
        <v>82.14</v>
      </c>
      <c r="Y19" s="5">
        <f>iferror(VLOOKUP($A19, TMUI!$A$2:$G1000, 6, false), "")</f>
        <v>75.19</v>
      </c>
      <c r="Z19" s="5">
        <f>iferror(VLOOKUP($A19, TMUI!$A$2:$Z1000, 7, false), "")</f>
        <v>0.7450396143</v>
      </c>
      <c r="AA19" s="5">
        <f>iferror(VLOOKUP($A19, TMUI!$A$2:$Z1000, 8, false), "")</f>
        <v>0.9037249091</v>
      </c>
      <c r="AB19" s="5">
        <f>iferror(VLOOKUP($A19, TMUI!$A$2:$Z1000, 9, false), "")</f>
        <v>0.8159189257</v>
      </c>
      <c r="AC19" s="5">
        <f>iferror(VLOOKUP($A19, TMUI!$A$2:$Z1000, 10, false), "")</f>
        <v>1.248202871</v>
      </c>
      <c r="AD19" s="5">
        <f>iferror(VLOOKUP($A19, TMUI!$A$2:$Z1000, 11, false), "")</f>
        <v>0.92822158</v>
      </c>
      <c r="AE19" s="8">
        <f t="shared" si="3"/>
        <v>0.963442567</v>
      </c>
      <c r="AG19" s="5">
        <f t="shared" si="4"/>
        <v>0.8401891826</v>
      </c>
      <c r="AH19" s="5">
        <f>iferror(vlookup(A19, 'November Scores'!A$1:AM1000, 3, false), "")</f>
        <v>0.7554379063</v>
      </c>
      <c r="AI19" s="5">
        <f t="shared" si="5"/>
        <v>0.8190013635</v>
      </c>
    </row>
    <row r="20">
      <c r="A20" s="5">
        <v>2080.0</v>
      </c>
      <c r="B20" s="2" t="s">
        <v>84</v>
      </c>
      <c r="C20" s="5">
        <f>lookup($A20, NIL!$A$1:$A1000, NIL!C$1:C1000)</f>
        <v>4</v>
      </c>
      <c r="D20" s="5">
        <f>lookup($A20, NIL!$A$1:$A1000, NIL!D$1:D1000)</f>
        <v>1</v>
      </c>
      <c r="E20" s="5">
        <f>lookup($A20, NIL!$A$1:$A1000, NIL!E$1:E1000)</f>
        <v>0.2045663318</v>
      </c>
      <c r="F20" s="5">
        <f>lookup($A20, NIL!$A$1:$A1000, NIL!F$1:F1000)</f>
        <v>0.4045450175</v>
      </c>
      <c r="G20" s="5">
        <f>lookup($A20, NIL!$A$1:$A1000, NIL!G$1:G1000)</f>
        <v>0.3045556747</v>
      </c>
      <c r="H20" s="5">
        <f t="shared" si="1"/>
        <v>0.551865631</v>
      </c>
      <c r="J20" s="5">
        <f>iferror(VLOOKUP($A20, Awario!$A$3:$G1000, 3, false), "")</f>
        <v>4</v>
      </c>
      <c r="K20" s="2" t="str">
        <f>iferror(VLOOKUP($A20, Awario!$A$3:$Z1000, 4, false), "")</f>
        <v/>
      </c>
      <c r="L20" s="5">
        <f>iferror(VLOOKUP($A20, Awario!$A$3:$Z1000, 5, false), "")</f>
        <v>343</v>
      </c>
      <c r="M20" s="5">
        <f>iferror(VLOOKUP($A20, Awario!$A$3:$G1000, 6, false), "")</f>
        <v>2.53529412</v>
      </c>
      <c r="N20" s="7" t="b">
        <f>iferror(VLOOKUP($A20, Awario!$A$3:$Z1000, 7, false), "")</f>
        <v>1</v>
      </c>
      <c r="O20" s="2" t="str">
        <f>iferror(VLOOKUP($A20, Awario!$A$3:$Z1000, 8, false), "")</f>
        <v/>
      </c>
      <c r="P20" s="5">
        <f>iferror(VLOOKUP($A20, Awario!$A$3:$Z1000, 9, false), "")</f>
        <v>0.5051949612</v>
      </c>
      <c r="Q20" s="5">
        <f>iferror(VLOOKUP($A20, Awario!$A$3:$Z1000, 10, false), "")</f>
        <v>0.5802527673</v>
      </c>
      <c r="R20" s="2" t="str">
        <f>iferror(VLOOKUP($A20, Awario!$A$3:$Z1000, 11, false), "")</f>
        <v/>
      </c>
      <c r="S20" s="5">
        <f>iferror(VLOOKUP($A20, Awario!$A$3:$Z1000, 12, false), "")</f>
        <v>0.5427238643</v>
      </c>
      <c r="T20" s="5">
        <f t="shared" si="2"/>
        <v>0.7366979464</v>
      </c>
      <c r="V20" s="5">
        <f>iferror(VLOOKUP($A20, TMUI!$A$2:$G1000, 3, false), "")</f>
        <v>92.77</v>
      </c>
      <c r="W20" s="5">
        <f>iferror(VLOOKUP($A20, TMUI!$A$2:$G1000, 4, false), "")</f>
        <v>90.7</v>
      </c>
      <c r="X20" s="5">
        <f>iferror(VLOOKUP($A20, TMUI!$A$2:$G1000, 5, false), "")</f>
        <v>80.74</v>
      </c>
      <c r="Y20" s="5">
        <f>iferror(VLOOKUP($A20, TMUI!$A$2:$G1000, 6, false), "")</f>
        <v>77.77</v>
      </c>
      <c r="Z20" s="5">
        <f>iferror(VLOOKUP($A20, TMUI!$A$2:$Z1000, 7, false), "")</f>
        <v>1.252426959</v>
      </c>
      <c r="AA20" s="5">
        <f>iferror(VLOOKUP($A20, TMUI!$A$2:$Z1000, 8, false), "")</f>
        <v>1.505276627</v>
      </c>
      <c r="AB20" s="5">
        <f>iferror(VLOOKUP($A20, TMUI!$A$2:$Z1000, 9, false), "")</f>
        <v>0.7116929993</v>
      </c>
      <c r="AC20" s="5">
        <f>iferror(VLOOKUP($A20, TMUI!$A$2:$Z1000, 10, false), "")</f>
        <v>1.407508506</v>
      </c>
      <c r="AD20" s="5">
        <f>iferror(VLOOKUP($A20, TMUI!$A$2:$Z1000, 11, false), "")</f>
        <v>1.219226273</v>
      </c>
      <c r="AE20" s="8">
        <f t="shared" si="3"/>
        <v>1.104185796</v>
      </c>
      <c r="AG20" s="5">
        <f t="shared" si="4"/>
        <v>0.7975831246</v>
      </c>
      <c r="AH20" s="5">
        <f>iferror(vlookup(A20, 'November Scores'!A$1:AM1000, 3, false), "")</f>
        <v>0.8827424029</v>
      </c>
      <c r="AI20" s="5">
        <f t="shared" si="5"/>
        <v>0.8188729442</v>
      </c>
    </row>
    <row r="21">
      <c r="A21" s="5">
        <v>2096.0</v>
      </c>
      <c r="B21" s="2" t="s">
        <v>137</v>
      </c>
      <c r="C21" s="5">
        <f>lookup($A21, NIL!$A$1:$A1000, NIL!C$1:C1000)</f>
        <v>4</v>
      </c>
      <c r="D21" s="5">
        <f>lookup($A21, NIL!$A$1:$A1000, NIL!D$1:D1000)</f>
        <v>1</v>
      </c>
      <c r="E21" s="5">
        <f>lookup($A21, NIL!$A$1:$A1000, NIL!E$1:E1000)</f>
        <v>0.2045663318</v>
      </c>
      <c r="F21" s="5">
        <f>lookup($A21, NIL!$A$1:$A1000, NIL!F$1:F1000)</f>
        <v>0.4045450175</v>
      </c>
      <c r="G21" s="5">
        <f>lookup($A21, NIL!$A$1:$A1000, NIL!G$1:G1000)</f>
        <v>0.3045556747</v>
      </c>
      <c r="H21" s="5">
        <f t="shared" si="1"/>
        <v>0.551865631</v>
      </c>
      <c r="J21" s="5">
        <f>iferror(VLOOKUP($A21, Awario!$A$3:$G1000, 3, false), "")</f>
        <v>5</v>
      </c>
      <c r="K21" s="2" t="str">
        <f>iferror(VLOOKUP($A21, Awario!$A$3:$Z1000, 4, false), "")</f>
        <v/>
      </c>
      <c r="L21" s="5">
        <f>iferror(VLOOKUP($A21, Awario!$A$3:$Z1000, 5, false), "")</f>
        <v>2348</v>
      </c>
      <c r="M21" s="5">
        <f>iferror(VLOOKUP($A21, Awario!$A$3:$G1000, 6, false), "")</f>
        <v>3.370698093</v>
      </c>
      <c r="N21" s="7" t="b">
        <f>iferror(VLOOKUP($A21, Awario!$A$3:$Z1000, 7, false), "")</f>
        <v>1</v>
      </c>
      <c r="O21" s="2" t="str">
        <f>iferror(VLOOKUP($A21, Awario!$A$3:$Z1000, 8, false), "")</f>
        <v/>
      </c>
      <c r="P21" s="5">
        <f>iferror(VLOOKUP($A21, Awario!$A$3:$Z1000, 9, false), "")</f>
        <v>0.9815747772</v>
      </c>
      <c r="Q21" s="5">
        <f>iferror(VLOOKUP($A21, Awario!$A$3:$Z1000, 10, false), "")</f>
        <v>1.10741051</v>
      </c>
      <c r="R21" s="2" t="str">
        <f>iferror(VLOOKUP($A21, Awario!$A$3:$Z1000, 11, false), "")</f>
        <v/>
      </c>
      <c r="S21" s="5">
        <f>iferror(VLOOKUP($A21, Awario!$A$3:$Z1000, 12, false), "")</f>
        <v>1.044492644</v>
      </c>
      <c r="T21" s="5">
        <f t="shared" si="2"/>
        <v>1.022004229</v>
      </c>
      <c r="V21" s="5">
        <f>iferror(VLOOKUP($A21, TMUI!$A$2:$G1000, 3, false), "")</f>
        <v>87.74</v>
      </c>
      <c r="W21" s="5">
        <f>iferror(VLOOKUP($A21, TMUI!$A$2:$G1000, 4, false), "")</f>
        <v>86.02</v>
      </c>
      <c r="X21" s="5">
        <f>iferror(VLOOKUP($A21, TMUI!$A$2:$G1000, 5, false), "")</f>
        <v>78.28</v>
      </c>
      <c r="Y21" s="5">
        <f>iferror(VLOOKUP($A21, TMUI!$A$2:$G1000, 6, false), "")</f>
        <v>74.18</v>
      </c>
      <c r="Z21" s="5">
        <f>iferror(VLOOKUP($A21, TMUI!$A$2:$Z1000, 7, false), "")</f>
        <v>0.8883530156</v>
      </c>
      <c r="AA21" s="5">
        <f>iferror(VLOOKUP($A21, TMUI!$A$2:$Z1000, 8, false), "")</f>
        <v>1.180937682</v>
      </c>
      <c r="AB21" s="5">
        <f>iferror(VLOOKUP($A21, TMUI!$A$2:$Z1000, 9, false), "")</f>
        <v>0.5285531571</v>
      </c>
      <c r="AC21" s="5">
        <f>iferror(VLOOKUP($A21, TMUI!$A$2:$Z1000, 10, false), "")</f>
        <v>1.185839037</v>
      </c>
      <c r="AD21" s="5">
        <f>iferror(VLOOKUP($A21, TMUI!$A$2:$Z1000, 11, false), "")</f>
        <v>0.945920723</v>
      </c>
      <c r="AE21" s="8">
        <f t="shared" si="3"/>
        <v>0.9725845583</v>
      </c>
      <c r="AG21" s="5">
        <f t="shared" si="4"/>
        <v>0.8488181394</v>
      </c>
      <c r="AH21" s="5">
        <f>iferror(vlookup(A21, 'November Scores'!A$1:AM1000, 3, false), "")</f>
        <v>0.72157284</v>
      </c>
      <c r="AI21" s="5">
        <f t="shared" si="5"/>
        <v>0.8170068145</v>
      </c>
    </row>
    <row r="22">
      <c r="A22" s="1">
        <v>2083.0</v>
      </c>
      <c r="B22" s="1" t="s">
        <v>265</v>
      </c>
      <c r="C22" s="5">
        <f>lookup($A22, NIL!$A$1:$A1000, NIL!C$1:C1000)</f>
        <v>4</v>
      </c>
      <c r="D22" s="5">
        <f>lookup($A22, NIL!$A$1:$A1000, NIL!D$1:D1000)</f>
        <v>1</v>
      </c>
      <c r="E22" s="5">
        <f>lookup($A22, NIL!$A$1:$A1000, NIL!E$1:E1000)</f>
        <v>0.2045663318</v>
      </c>
      <c r="F22" s="5">
        <f>lookup($A22, NIL!$A$1:$A1000, NIL!F$1:F1000)</f>
        <v>0.4045450175</v>
      </c>
      <c r="G22" s="5">
        <f>lookup($A22, NIL!$A$1:$A1000, NIL!G$1:G1000)</f>
        <v>0.3045556747</v>
      </c>
      <c r="H22" s="5">
        <f t="shared" si="1"/>
        <v>0.551865631</v>
      </c>
      <c r="J22" s="5" t="str">
        <f>iferror(VLOOKUP($A22, Awario!$A$3:$G1000, 3, false), "")</f>
        <v/>
      </c>
      <c r="K22" s="2" t="str">
        <f>iferror(VLOOKUP($A22, Awario!$A$3:$Z1000, 4, false), "")</f>
        <v/>
      </c>
      <c r="L22" s="5" t="str">
        <f>iferror(VLOOKUP($A22, Awario!$A$3:$Z1000, 5, false), "")</f>
        <v/>
      </c>
      <c r="M22" s="5" t="str">
        <f>iferror(VLOOKUP($A22, Awario!$A$3:$G1000, 6, false), "")</f>
        <v/>
      </c>
      <c r="N22" s="7" t="str">
        <f>iferror(VLOOKUP($A22, Awario!$A$3:$Z1000, 7, false), "")</f>
        <v/>
      </c>
      <c r="O22" s="2" t="str">
        <f>iferror(VLOOKUP($A22, Awario!$A$3:$Z1000, 8, false), "")</f>
        <v/>
      </c>
      <c r="P22" s="5" t="str">
        <f>iferror(VLOOKUP($A22, Awario!$A$3:$Z1000, 9, false), "")</f>
        <v/>
      </c>
      <c r="Q22" s="5" t="str">
        <f>iferror(VLOOKUP($A22, Awario!$A$3:$Z1000, 10, false), "")</f>
        <v/>
      </c>
      <c r="R22" s="2" t="str">
        <f>iferror(VLOOKUP($A22, Awario!$A$3:$Z1000, 11, false), "")</f>
        <v/>
      </c>
      <c r="S22" s="5" t="str">
        <f>iferror(VLOOKUP($A22, Awario!$A$3:$Z1000, 12, false), "")</f>
        <v/>
      </c>
      <c r="T22" s="5" t="str">
        <f t="shared" si="2"/>
        <v/>
      </c>
      <c r="V22" s="5">
        <f>iferror(VLOOKUP($A22, TMUI!$A$2:$G1000, 3, false), "")</f>
        <v>87.27</v>
      </c>
      <c r="W22" s="5">
        <f>iferror(VLOOKUP($A22, TMUI!$A$2:$G1000, 4, false), "")</f>
        <v>81.68</v>
      </c>
      <c r="X22" s="5">
        <f>iferror(VLOOKUP($A22, TMUI!$A$2:$G1000, 5, false), "")</f>
        <v>86.6</v>
      </c>
      <c r="Y22" s="5">
        <f>iferror(VLOOKUP($A22, TMUI!$A$2:$G1000, 6, false), "")</f>
        <v>78.87</v>
      </c>
      <c r="Z22" s="5">
        <f>iferror(VLOOKUP($A22, TMUI!$A$2:$Z1000, 7, false), "")</f>
        <v>0.8543341779</v>
      </c>
      <c r="AA22" s="5">
        <f>iferror(VLOOKUP($A22, TMUI!$A$2:$Z1000, 8, false), "")</f>
        <v>0.8801618234</v>
      </c>
      <c r="AB22" s="5">
        <f>iferror(VLOOKUP($A22, TMUI!$A$2:$Z1000, 9, false), "")</f>
        <v>1.147952949</v>
      </c>
      <c r="AC22" s="5">
        <f>iferror(VLOOKUP($A22, TMUI!$A$2:$Z1000, 10, false), "")</f>
        <v>1.475429513</v>
      </c>
      <c r="AD22" s="5">
        <f>iferror(VLOOKUP($A22, TMUI!$A$2:$Z1000, 11, false), "")</f>
        <v>1.089469616</v>
      </c>
      <c r="AE22" s="8">
        <f t="shared" si="3"/>
        <v>1.043776612</v>
      </c>
      <c r="AG22" s="5">
        <f t="shared" si="4"/>
        <v>0.7978211215</v>
      </c>
      <c r="AH22" s="5">
        <f>iferror(vlookup(A22, 'November Scores'!A$1:AM1000, 3, false), "")</f>
        <v>0.8577957289</v>
      </c>
      <c r="AI22" s="5">
        <f t="shared" si="5"/>
        <v>0.8128147733</v>
      </c>
    </row>
    <row r="23">
      <c r="A23" s="5">
        <v>1480.0</v>
      </c>
      <c r="B23" s="2" t="s">
        <v>149</v>
      </c>
      <c r="C23" s="5">
        <f>lookup($A23, NIL!$A$1:$A1000, NIL!C$1:C1000)</f>
        <v>4</v>
      </c>
      <c r="D23" s="5">
        <f>lookup($A23, NIL!$A$1:$A1000, NIL!D$1:D1000)</f>
        <v>1</v>
      </c>
      <c r="E23" s="5">
        <f>lookup($A23, NIL!$A$1:$A1000, NIL!E$1:E1000)</f>
        <v>0.2045663318</v>
      </c>
      <c r="F23" s="5">
        <f>lookup($A23, NIL!$A$1:$A1000, NIL!F$1:F1000)</f>
        <v>0.4045450175</v>
      </c>
      <c r="G23" s="5">
        <f>lookup($A23, NIL!$A$1:$A1000, NIL!G$1:G1000)</f>
        <v>0.3045556747</v>
      </c>
      <c r="H23" s="5">
        <f t="shared" si="1"/>
        <v>0.551865631</v>
      </c>
      <c r="J23" s="5">
        <f>iferror(VLOOKUP($A23, Awario!$A$3:$G1000, 3, false), "")</f>
        <v>5</v>
      </c>
      <c r="K23" s="2">
        <f>iferror(VLOOKUP($A23, Awario!$A$3:$Z1000, 4, false), "")</f>
        <v>0</v>
      </c>
      <c r="L23" s="5">
        <f>iferror(VLOOKUP($A23, Awario!$A$3:$Z1000, 5, false), "")</f>
        <v>1933</v>
      </c>
      <c r="M23" s="5">
        <f>iferror(VLOOKUP($A23, Awario!$A$3:$G1000, 6, false), "")</f>
        <v>3.286231854</v>
      </c>
      <c r="N23" s="7" t="b">
        <f>iferror(VLOOKUP($A23, Awario!$A$3:$Z1000, 7, false), "")</f>
        <v>1</v>
      </c>
      <c r="O23" s="2" t="str">
        <f>iferror(VLOOKUP($A23, Awario!$A$3:$Z1000, 8, false), "")</f>
        <v/>
      </c>
      <c r="P23" s="5">
        <f>iferror(VLOOKUP($A23, Awario!$A$3:$Z1000, 9, false), "")</f>
        <v>0.9334088449</v>
      </c>
      <c r="Q23" s="5">
        <f>iferror(VLOOKUP($A23, Awario!$A$3:$Z1000, 10, false), "")</f>
        <v>1.10741051</v>
      </c>
      <c r="R23" s="2" t="str">
        <f>iferror(VLOOKUP($A23, Awario!$A$3:$Z1000, 11, false), "")</f>
        <v/>
      </c>
      <c r="S23" s="5">
        <f>iferror(VLOOKUP($A23, Awario!$A$3:$Z1000, 12, false), "")</f>
        <v>1.020409678</v>
      </c>
      <c r="T23" s="5">
        <f t="shared" si="2"/>
        <v>1.010153294</v>
      </c>
      <c r="V23" s="5">
        <f>iferror(VLOOKUP($A23, TMUI!$A$2:$G1000, 3, false), "")</f>
        <v>86.02</v>
      </c>
      <c r="W23" s="5">
        <f>iferror(VLOOKUP($A23, TMUI!$A$2:$G1000, 4, false), "")</f>
        <v>76.13</v>
      </c>
      <c r="X23" s="5">
        <f>iferror(VLOOKUP($A23, TMUI!$A$2:$G1000, 5, false), "")</f>
        <v>76.13</v>
      </c>
      <c r="Y23" s="5">
        <f>iferror(VLOOKUP($A23, TMUI!$A$2:$G1000, 6, false), "")</f>
        <v>68.71</v>
      </c>
      <c r="Z23" s="5">
        <f>iferror(VLOOKUP($A23, TMUI!$A$2:$Z1000, 7, false), "")</f>
        <v>0.7638585458</v>
      </c>
      <c r="AA23" s="5">
        <f>iferror(VLOOKUP($A23, TMUI!$A$2:$Z1000, 8, false), "")</f>
        <v>0.4955291007</v>
      </c>
      <c r="AB23" s="5">
        <f>iferror(VLOOKUP($A23, TMUI!$A$2:$Z1000, 9, false), "")</f>
        <v>0.3684919129</v>
      </c>
      <c r="AC23" s="5">
        <f>iferror(VLOOKUP($A23, TMUI!$A$2:$Z1000, 10, false), "")</f>
        <v>0.8480863928</v>
      </c>
      <c r="AD23" s="5">
        <f>iferror(VLOOKUP($A23, TMUI!$A$2:$Z1000, 11, false), "")</f>
        <v>0.6189914881</v>
      </c>
      <c r="AE23" s="8">
        <f t="shared" si="3"/>
        <v>0.786760121</v>
      </c>
      <c r="AG23" s="5">
        <f t="shared" si="4"/>
        <v>0.7829263487</v>
      </c>
      <c r="AH23" s="5">
        <f>iferror(vlookup(A23, 'November Scores'!A$1:AM1000, 3, false), "")</f>
        <v>0.8927421193</v>
      </c>
      <c r="AI23" s="5">
        <f t="shared" si="5"/>
        <v>0.8103802914</v>
      </c>
    </row>
    <row r="24">
      <c r="A24" s="5">
        <v>2287.0</v>
      </c>
      <c r="B24" s="2" t="s">
        <v>102</v>
      </c>
      <c r="C24" s="5">
        <f>lookup($A24, NIL!$A$1:$A1000, NIL!C$1:C1000)</f>
        <v>4</v>
      </c>
      <c r="D24" s="5">
        <f>lookup($A24, NIL!$A$1:$A1000, NIL!D$1:D1000)</f>
        <v>1</v>
      </c>
      <c r="E24" s="5">
        <f>lookup($A24, NIL!$A$1:$A1000, NIL!E$1:E1000)</f>
        <v>0.2045663318</v>
      </c>
      <c r="F24" s="5">
        <f>lookup($A24, NIL!$A$1:$A1000, NIL!F$1:F1000)</f>
        <v>0.4045450175</v>
      </c>
      <c r="G24" s="5">
        <f>lookup($A24, NIL!$A$1:$A1000, NIL!G$1:G1000)</f>
        <v>0.3045556747</v>
      </c>
      <c r="H24" s="5">
        <f t="shared" si="1"/>
        <v>0.551865631</v>
      </c>
      <c r="J24" s="5" t="str">
        <f>iferror(VLOOKUP($A24, Awario!$A$3:$G1000, 3, false), "")</f>
        <v/>
      </c>
      <c r="K24" s="2" t="str">
        <f>iferror(VLOOKUP($A24, Awario!$A$3:$Z1000, 4, false), "")</f>
        <v/>
      </c>
      <c r="L24" s="5" t="str">
        <f>iferror(VLOOKUP($A24, Awario!$A$3:$Z1000, 5, false), "")</f>
        <v/>
      </c>
      <c r="M24" s="5" t="str">
        <f>iferror(VLOOKUP($A24, Awario!$A$3:$G1000, 6, false), "")</f>
        <v/>
      </c>
      <c r="N24" s="7" t="str">
        <f>iferror(VLOOKUP($A24, Awario!$A$3:$Z1000, 7, false), "")</f>
        <v/>
      </c>
      <c r="O24" s="2" t="str">
        <f>iferror(VLOOKUP($A24, Awario!$A$3:$Z1000, 8, false), "")</f>
        <v/>
      </c>
      <c r="P24" s="5" t="str">
        <f>iferror(VLOOKUP($A24, Awario!$A$3:$Z1000, 9, false), "")</f>
        <v/>
      </c>
      <c r="Q24" s="5" t="str">
        <f>iferror(VLOOKUP($A24, Awario!$A$3:$Z1000, 10, false), "")</f>
        <v/>
      </c>
      <c r="R24" s="2" t="str">
        <f>iferror(VLOOKUP($A24, Awario!$A$3:$Z1000, 11, false), "")</f>
        <v/>
      </c>
      <c r="S24" s="5" t="str">
        <f>iferror(VLOOKUP($A24, Awario!$A$3:$Z1000, 12, false), "")</f>
        <v/>
      </c>
      <c r="T24" s="5" t="str">
        <f t="shared" si="2"/>
        <v/>
      </c>
      <c r="V24" s="5">
        <f>iferror(VLOOKUP($A24, TMUI!$A$2:$G1000, 3, false), "")</f>
        <v>87.5</v>
      </c>
      <c r="W24" s="5">
        <f>iferror(VLOOKUP($A24, TMUI!$A$2:$G1000, 4, false), "")</f>
        <v>83.59</v>
      </c>
      <c r="X24" s="5">
        <f>iferror(VLOOKUP($A24, TMUI!$A$2:$G1000, 5, false), "")</f>
        <v>85.94</v>
      </c>
      <c r="Y24" s="5">
        <f>iferror(VLOOKUP($A24, TMUI!$A$2:$G1000, 6, false), "")</f>
        <v>80.47</v>
      </c>
      <c r="Z24" s="5">
        <f>iferror(VLOOKUP($A24, TMUI!$A$2:$Z1000, 7, false), "")</f>
        <v>0.8709816942</v>
      </c>
      <c r="AA24" s="5">
        <f>iferror(VLOOKUP($A24, TMUI!$A$2:$Z1000, 8, false), "")</f>
        <v>1.012530923</v>
      </c>
      <c r="AB24" s="5">
        <f>iferror(VLOOKUP($A24, TMUI!$A$2:$Z1000, 9, false), "")</f>
        <v>1.098817869</v>
      </c>
      <c r="AC24" s="5">
        <f>iferror(VLOOKUP($A24, TMUI!$A$2:$Z1000, 10, false), "")</f>
        <v>1.574223705</v>
      </c>
      <c r="AD24" s="5">
        <f>iferror(VLOOKUP($A24, TMUI!$A$2:$Z1000, 11, false), "")</f>
        <v>1.139138548</v>
      </c>
      <c r="AE24" s="8">
        <f t="shared" si="3"/>
        <v>1.067304337</v>
      </c>
      <c r="AG24" s="5">
        <f t="shared" si="4"/>
        <v>0.809584984</v>
      </c>
      <c r="AH24" s="5" t="str">
        <f>iferror(vlookup(A24, 'November Scores'!A$1:AM1000, 3, false), "")</f>
        <v/>
      </c>
      <c r="AI24" s="5">
        <f t="shared" si="5"/>
        <v>0.809584984</v>
      </c>
    </row>
    <row r="25">
      <c r="A25" s="5">
        <v>2064.0</v>
      </c>
      <c r="B25" s="2" t="s">
        <v>139</v>
      </c>
      <c r="C25" s="5">
        <f>lookup($A25, NIL!$A$1:$A1000, NIL!C$1:C1000)</f>
        <v>4</v>
      </c>
      <c r="D25" s="5">
        <f>lookup($A25, NIL!$A$1:$A1000, NIL!D$1:D1000)</f>
        <v>1</v>
      </c>
      <c r="E25" s="5">
        <f>lookup($A25, NIL!$A$1:$A1000, NIL!E$1:E1000)</f>
        <v>0.2045663318</v>
      </c>
      <c r="F25" s="5">
        <f>lookup($A25, NIL!$A$1:$A1000, NIL!F$1:F1000)</f>
        <v>0.4045450175</v>
      </c>
      <c r="G25" s="5">
        <f>lookup($A25, NIL!$A$1:$A1000, NIL!G$1:G1000)</f>
        <v>0.3045556747</v>
      </c>
      <c r="H25" s="5">
        <f t="shared" si="1"/>
        <v>0.551865631</v>
      </c>
      <c r="J25" s="5">
        <f>iferror(VLOOKUP($A25, Awario!$A$3:$G1000, 3, false), "")</f>
        <v>4</v>
      </c>
      <c r="K25" s="2" t="str">
        <f>iferror(VLOOKUP($A25, Awario!$A$3:$Z1000, 4, false), "")</f>
        <v/>
      </c>
      <c r="L25" s="5">
        <f>iferror(VLOOKUP($A25, Awario!$A$3:$Z1000, 5, false), "")</f>
        <v>49741</v>
      </c>
      <c r="M25" s="5">
        <f>iferror(VLOOKUP($A25, Awario!$A$3:$G1000, 6, false), "")</f>
        <v>4.696714512</v>
      </c>
      <c r="N25" s="7" t="b">
        <f>iferror(VLOOKUP($A25, Awario!$A$3:$Z1000, 7, false), "")</f>
        <v>1</v>
      </c>
      <c r="O25" s="2" t="str">
        <f>iferror(VLOOKUP($A25, Awario!$A$3:$Z1000, 8, false), "")</f>
        <v/>
      </c>
      <c r="P25" s="5">
        <f>iferror(VLOOKUP($A25, Awario!$A$3:$Z1000, 9, false), "")</f>
        <v>1.73772088</v>
      </c>
      <c r="Q25" s="5">
        <f>iferror(VLOOKUP($A25, Awario!$A$3:$Z1000, 10, false), "")</f>
        <v>0.5802527673</v>
      </c>
      <c r="R25" s="2" t="str">
        <f>iferror(VLOOKUP($A25, Awario!$A$3:$Z1000, 11, false), "")</f>
        <v/>
      </c>
      <c r="S25" s="5">
        <f>iferror(VLOOKUP($A25, Awario!$A$3:$Z1000, 12, false), "")</f>
        <v>1.158986824</v>
      </c>
      <c r="T25" s="5">
        <f t="shared" si="2"/>
        <v>1.076562503</v>
      </c>
      <c r="V25" s="5">
        <f>iferror(VLOOKUP($A25, TMUI!$A$2:$G1000, 3, false), "")</f>
        <v>80.82</v>
      </c>
      <c r="W25" s="5">
        <f>iferror(VLOOKUP($A25, TMUI!$A$2:$G1000, 4, false), "")</f>
        <v>83.28</v>
      </c>
      <c r="X25" s="5">
        <f>iferror(VLOOKUP($A25, TMUI!$A$2:$G1000, 5, false), "")</f>
        <v>82.7</v>
      </c>
      <c r="Y25" s="5">
        <f>iferror(VLOOKUP($A25, TMUI!$A$2:$G1000, 6, false), "")</f>
        <v>79.96</v>
      </c>
      <c r="Z25" s="5">
        <f>iferror(VLOOKUP($A25, TMUI!$A$2:$Z1000, 7, false), "")</f>
        <v>0.3874799161</v>
      </c>
      <c r="AA25" s="5">
        <f>iferror(VLOOKUP($A25, TMUI!$A$2:$Z1000, 8, false), "")</f>
        <v>0.9910469327</v>
      </c>
      <c r="AB25" s="5">
        <f>iferror(VLOOKUP($A25, TMUI!$A$2:$Z1000, 9, false), "")</f>
        <v>0.8576092963</v>
      </c>
      <c r="AC25" s="5">
        <f>iferror(VLOOKUP($A25, TMUI!$A$2:$Z1000, 10, false), "")</f>
        <v>1.542733056</v>
      </c>
      <c r="AD25" s="5">
        <f>iferror(VLOOKUP($A25, TMUI!$A$2:$Z1000, 11, false), "")</f>
        <v>0.9447173003</v>
      </c>
      <c r="AE25" s="8">
        <f t="shared" si="3"/>
        <v>0.9719656888</v>
      </c>
      <c r="AG25" s="5">
        <f t="shared" si="4"/>
        <v>0.8667979411</v>
      </c>
      <c r="AH25" s="5">
        <f>iferror(vlookup(A25, 'November Scores'!A$1:AM1000, 3, false), "")</f>
        <v>0.6197982329</v>
      </c>
      <c r="AI25" s="5">
        <f t="shared" si="5"/>
        <v>0.805048014</v>
      </c>
    </row>
    <row r="26">
      <c r="A26" s="5">
        <v>2012.0</v>
      </c>
      <c r="B26" s="2" t="s">
        <v>147</v>
      </c>
      <c r="C26" s="5">
        <f>lookup($A26, NIL!$A$1:$A1000, NIL!C$1:C1000)</f>
        <v>4</v>
      </c>
      <c r="D26" s="5">
        <f>lookup($A26, NIL!$A$1:$A1000, NIL!D$1:D1000)</f>
        <v>1</v>
      </c>
      <c r="E26" s="5">
        <f>lookup($A26, NIL!$A$1:$A1000, NIL!E$1:E1000)</f>
        <v>0.2045663318</v>
      </c>
      <c r="F26" s="5">
        <f>lookup($A26, NIL!$A$1:$A1000, NIL!F$1:F1000)</f>
        <v>0.4045450175</v>
      </c>
      <c r="G26" s="5">
        <f>lookup($A26, NIL!$A$1:$A1000, NIL!G$1:G1000)</f>
        <v>0.3045556747</v>
      </c>
      <c r="H26" s="5">
        <f t="shared" si="1"/>
        <v>0.551865631</v>
      </c>
      <c r="J26" s="5">
        <f>iferror(VLOOKUP($A26, Awario!$A$3:$G1000, 3, false), "")</f>
        <v>5</v>
      </c>
      <c r="K26" s="2" t="str">
        <f>iferror(VLOOKUP($A26, Awario!$A$3:$Z1000, 4, false), "")</f>
        <v/>
      </c>
      <c r="L26" s="5">
        <f>iferror(VLOOKUP($A26, Awario!$A$3:$Z1000, 5, false), "")</f>
        <v>8440</v>
      </c>
      <c r="M26" s="5">
        <f>iferror(VLOOKUP($A26, Awario!$A$3:$G1000, 6, false), "")</f>
        <v>3.926342447</v>
      </c>
      <c r="N26" s="7" t="b">
        <f>iferror(VLOOKUP($A26, Awario!$A$3:$Z1000, 7, false), "")</f>
        <v>1</v>
      </c>
      <c r="O26" s="2" t="str">
        <f>iferror(VLOOKUP($A26, Awario!$A$3:$Z1000, 8, false), "")</f>
        <v/>
      </c>
      <c r="P26" s="5">
        <f>iferror(VLOOKUP($A26, Awario!$A$3:$Z1000, 9, false), "")</f>
        <v>1.298424785</v>
      </c>
      <c r="Q26" s="5">
        <f>iferror(VLOOKUP($A26, Awario!$A$3:$Z1000, 10, false), "")</f>
        <v>1.10741051</v>
      </c>
      <c r="R26" s="2" t="str">
        <f>iferror(VLOOKUP($A26, Awario!$A$3:$Z1000, 11, false), "")</f>
        <v/>
      </c>
      <c r="S26" s="5">
        <f>iferror(VLOOKUP($A26, Awario!$A$3:$Z1000, 12, false), "")</f>
        <v>1.202917648</v>
      </c>
      <c r="T26" s="5">
        <f t="shared" si="2"/>
        <v>1.096776024</v>
      </c>
      <c r="V26" s="5">
        <f>iferror(VLOOKUP($A26, TMUI!$A$2:$G1000, 3, false), "")</f>
        <v>87.07</v>
      </c>
      <c r="W26" s="5">
        <f>iferror(VLOOKUP($A26, TMUI!$A$2:$G1000, 4, false), "")</f>
        <v>80.23</v>
      </c>
      <c r="X26" s="5">
        <f>iferror(VLOOKUP($A26, TMUI!$A$2:$G1000, 5, false), "")</f>
        <v>84.61</v>
      </c>
      <c r="Y26" s="5">
        <f>iferror(VLOOKUP($A26, TMUI!$A$2:$G1000, 6, false), "")</f>
        <v>70.3</v>
      </c>
      <c r="Z26" s="5">
        <f>iferror(VLOOKUP($A26, TMUI!$A$2:$Z1000, 7, false), "")</f>
        <v>0.8398580768</v>
      </c>
      <c r="AA26" s="5">
        <f>iferror(VLOOKUP($A26, TMUI!$A$2:$Z1000, 8, false), "")</f>
        <v>0.7796721932</v>
      </c>
      <c r="AB26" s="5">
        <f>iferror(VLOOKUP($A26, TMUI!$A$2:$Z1000, 9, false), "")</f>
        <v>0.9998032388</v>
      </c>
      <c r="AC26" s="5">
        <f>iferror(VLOOKUP($A26, TMUI!$A$2:$Z1000, 10, false), "")</f>
        <v>0.9462631212</v>
      </c>
      <c r="AD26" s="5">
        <f>iferror(VLOOKUP($A26, TMUI!$A$2:$Z1000, 11, false), "")</f>
        <v>0.8913991575</v>
      </c>
      <c r="AE26" s="8">
        <f t="shared" si="3"/>
        <v>0.944139374</v>
      </c>
      <c r="AG26" s="5">
        <f t="shared" si="4"/>
        <v>0.8642603431</v>
      </c>
      <c r="AH26" s="5">
        <f>iferror(vlookup(A26, 'November Scores'!A$1:AM1000, 3, false), "")</f>
        <v>0.5987745149</v>
      </c>
      <c r="AI26" s="5">
        <f t="shared" si="5"/>
        <v>0.7978888861</v>
      </c>
    </row>
    <row r="27">
      <c r="A27" s="5">
        <v>2173.0</v>
      </c>
      <c r="B27" s="2" t="s">
        <v>107</v>
      </c>
      <c r="C27" s="5">
        <f>lookup($A27, NIL!$A$1:$A1000, NIL!C$1:C1000)</f>
        <v>4</v>
      </c>
      <c r="D27" s="5">
        <f>lookup($A27, NIL!$A$1:$A1000, NIL!D$1:D1000)</f>
        <v>1</v>
      </c>
      <c r="E27" s="5">
        <f>lookup($A27, NIL!$A$1:$A1000, NIL!E$1:E1000)</f>
        <v>0.2045663318</v>
      </c>
      <c r="F27" s="5">
        <f>lookup($A27, NIL!$A$1:$A1000, NIL!F$1:F1000)</f>
        <v>0.4045450175</v>
      </c>
      <c r="G27" s="5">
        <f>lookup($A27, NIL!$A$1:$A1000, NIL!G$1:G1000)</f>
        <v>0.3045556747</v>
      </c>
      <c r="H27" s="5">
        <f t="shared" si="1"/>
        <v>0.551865631</v>
      </c>
      <c r="J27" s="5" t="str">
        <f>iferror(VLOOKUP($A27, Awario!$A$3:$G1000, 3, false), "")</f>
        <v/>
      </c>
      <c r="K27" s="2" t="str">
        <f>iferror(VLOOKUP($A27, Awario!$A$3:$Z1000, 4, false), "")</f>
        <v/>
      </c>
      <c r="L27" s="5" t="str">
        <f>iferror(VLOOKUP($A27, Awario!$A$3:$Z1000, 5, false), "")</f>
        <v/>
      </c>
      <c r="M27" s="5" t="str">
        <f>iferror(VLOOKUP($A27, Awario!$A$3:$G1000, 6, false), "")</f>
        <v/>
      </c>
      <c r="N27" s="7" t="str">
        <f>iferror(VLOOKUP($A27, Awario!$A$3:$Z1000, 7, false), "")</f>
        <v/>
      </c>
      <c r="O27" s="2" t="str">
        <f>iferror(VLOOKUP($A27, Awario!$A$3:$Z1000, 8, false), "")</f>
        <v/>
      </c>
      <c r="P27" s="5" t="str">
        <f>iferror(VLOOKUP($A27, Awario!$A$3:$Z1000, 9, false), "")</f>
        <v/>
      </c>
      <c r="Q27" s="5" t="str">
        <f>iferror(VLOOKUP($A27, Awario!$A$3:$Z1000, 10, false), "")</f>
        <v/>
      </c>
      <c r="R27" s="2" t="str">
        <f>iferror(VLOOKUP($A27, Awario!$A$3:$Z1000, 11, false), "")</f>
        <v/>
      </c>
      <c r="S27" s="5" t="str">
        <f>iferror(VLOOKUP($A27, Awario!$A$3:$Z1000, 12, false), "")</f>
        <v/>
      </c>
      <c r="T27" s="5" t="str">
        <f t="shared" si="2"/>
        <v/>
      </c>
      <c r="V27" s="5">
        <f>iferror(VLOOKUP($A27, TMUI!$A$2:$G1000, 3, false), "")</f>
        <v>88.28</v>
      </c>
      <c r="W27" s="5">
        <f>iferror(VLOOKUP($A27, TMUI!$A$2:$G1000, 4, false), "")</f>
        <v>84.38</v>
      </c>
      <c r="X27" s="5">
        <f>iferror(VLOOKUP($A27, TMUI!$A$2:$G1000, 5, false), "")</f>
        <v>92.19</v>
      </c>
      <c r="Y27" s="5">
        <f>iferror(VLOOKUP($A27, TMUI!$A$2:$G1000, 6, false), "")</f>
        <v>67.19</v>
      </c>
      <c r="Z27" s="5">
        <f>iferror(VLOOKUP($A27, TMUI!$A$2:$Z1000, 7, false), "")</f>
        <v>0.9274384887</v>
      </c>
      <c r="AA27" s="5">
        <f>iferror(VLOOKUP($A27, TMUI!$A$2:$Z1000, 8, false), "")</f>
        <v>1.067280445</v>
      </c>
      <c r="AB27" s="5">
        <f>iferror(VLOOKUP($A27, TMUI!$A$2:$Z1000, 9, false), "")</f>
        <v>1.564112183</v>
      </c>
      <c r="AC27" s="5">
        <f>iferror(VLOOKUP($A27, TMUI!$A$2:$Z1000, 10, false), "")</f>
        <v>0.7542319103</v>
      </c>
      <c r="AD27" s="5">
        <f>iferror(VLOOKUP($A27, TMUI!$A$2:$Z1000, 11, false), "")</f>
        <v>1.078265757</v>
      </c>
      <c r="AE27" s="8">
        <f t="shared" si="3"/>
        <v>1.038395761</v>
      </c>
      <c r="AG27" s="5">
        <f t="shared" si="4"/>
        <v>0.7951306961</v>
      </c>
      <c r="AH27" s="5" t="str">
        <f>iferror(vlookup(A27, 'November Scores'!A$1:AM1000, 3, false), "")</f>
        <v/>
      </c>
      <c r="AI27" s="5">
        <f t="shared" si="5"/>
        <v>0.7951306961</v>
      </c>
    </row>
    <row r="28">
      <c r="A28" s="5">
        <v>2104.0</v>
      </c>
      <c r="B28" s="2" t="s">
        <v>165</v>
      </c>
      <c r="C28" s="5">
        <f>lookup($A28, NIL!$A$1:$A1000, NIL!C$1:C1000)</f>
        <v>4</v>
      </c>
      <c r="D28" s="5">
        <f>lookup($A28, NIL!$A$1:$A1000, NIL!D$1:D1000)</f>
        <v>1</v>
      </c>
      <c r="E28" s="5">
        <f>lookup($A28, NIL!$A$1:$A1000, NIL!E$1:E1000)</f>
        <v>0.2045663318</v>
      </c>
      <c r="F28" s="5">
        <f>lookup($A28, NIL!$A$1:$A1000, NIL!F$1:F1000)</f>
        <v>0.4045450175</v>
      </c>
      <c r="G28" s="5">
        <f>lookup($A28, NIL!$A$1:$A1000, NIL!G$1:G1000)</f>
        <v>0.3045556747</v>
      </c>
      <c r="H28" s="5">
        <f t="shared" si="1"/>
        <v>0.551865631</v>
      </c>
      <c r="J28" s="5">
        <f>iferror(VLOOKUP($A28, Awario!$A$3:$G1000, 3, false), "")</f>
        <v>5</v>
      </c>
      <c r="K28" s="2" t="str">
        <f>iferror(VLOOKUP($A28, Awario!$A$3:$Z1000, 4, false), "")</f>
        <v/>
      </c>
      <c r="L28" s="5">
        <f>iferror(VLOOKUP($A28, Awario!$A$3:$Z1000, 5, false), "")</f>
        <v>54337</v>
      </c>
      <c r="M28" s="5">
        <f>iferror(VLOOKUP($A28, Awario!$A$3:$G1000, 6, false), "")</f>
        <v>4.735095657</v>
      </c>
      <c r="N28" s="7" t="b">
        <f>iferror(VLOOKUP($A28, Awario!$A$3:$Z1000, 7, false), "")</f>
        <v>1</v>
      </c>
      <c r="O28" s="2" t="str">
        <f>iferror(VLOOKUP($A28, Awario!$A$3:$Z1000, 8, false), "")</f>
        <v/>
      </c>
      <c r="P28" s="5">
        <f>iferror(VLOOKUP($A28, Awario!$A$3:$Z1000, 9, false), "")</f>
        <v>1.7596073</v>
      </c>
      <c r="Q28" s="5">
        <f>iferror(VLOOKUP($A28, Awario!$A$3:$Z1000, 10, false), "")</f>
        <v>1.10741051</v>
      </c>
      <c r="R28" s="2" t="str">
        <f>iferror(VLOOKUP($A28, Awario!$A$3:$Z1000, 11, false), "")</f>
        <v/>
      </c>
      <c r="S28" s="5">
        <f>iferror(VLOOKUP($A28, Awario!$A$3:$Z1000, 12, false), "")</f>
        <v>1.433508905</v>
      </c>
      <c r="T28" s="5">
        <f t="shared" si="2"/>
        <v>1.197292322</v>
      </c>
      <c r="V28" s="5">
        <f>iferror(VLOOKUP($A28, TMUI!$A$2:$G1000, 3, false), "")</f>
        <v>73.3</v>
      </c>
      <c r="W28" s="5">
        <f>iferror(VLOOKUP($A28, TMUI!$A$2:$G1000, 4, false), "")</f>
        <v>81.81</v>
      </c>
      <c r="X28" s="5">
        <f>iferror(VLOOKUP($A28, TMUI!$A$2:$G1000, 5, false), "")</f>
        <v>89.72</v>
      </c>
      <c r="Y28" s="5">
        <f>iferror(VLOOKUP($A28, TMUI!$A$2:$G1000, 6, false), "")</f>
        <v>72.4</v>
      </c>
      <c r="Z28" s="5">
        <f>iferror(VLOOKUP($A28, TMUI!$A$2:$Z1000, 7, false), "")</f>
        <v>-0.1568214867</v>
      </c>
      <c r="AA28" s="5">
        <f>iferror(VLOOKUP($A28, TMUI!$A$2:$Z1000, 8, false), "")</f>
        <v>0.8891712386</v>
      </c>
      <c r="AB28" s="5">
        <f>iferror(VLOOKUP($A28, TMUI!$A$2:$Z1000, 9, false), "")</f>
        <v>1.38022787</v>
      </c>
      <c r="AC28" s="5">
        <f>iferror(VLOOKUP($A28, TMUI!$A$2:$Z1000, 10, false), "")</f>
        <v>1.075930498</v>
      </c>
      <c r="AD28" s="5">
        <f>iferror(VLOOKUP($A28, TMUI!$A$2:$Z1000, 11, false), "")</f>
        <v>0.7971270301</v>
      </c>
      <c r="AE28" s="8">
        <f t="shared" si="3"/>
        <v>0.8928197075</v>
      </c>
      <c r="AG28" s="5">
        <f t="shared" si="4"/>
        <v>0.8806592203</v>
      </c>
      <c r="AH28" s="5">
        <f>iferror(vlookup(A28, 'November Scores'!A$1:AM1000, 3, false), "")</f>
        <v>0.5326575896</v>
      </c>
      <c r="AI28" s="5">
        <f t="shared" si="5"/>
        <v>0.7936588126</v>
      </c>
    </row>
    <row r="29">
      <c r="A29" s="5">
        <v>1896.0</v>
      </c>
      <c r="B29" s="2" t="s">
        <v>157</v>
      </c>
      <c r="C29" s="5">
        <f>lookup($A29, NIL!$A$1:$A1000, NIL!C$1:C1000)</f>
        <v>4</v>
      </c>
      <c r="D29" s="5">
        <f>lookup($A29, NIL!$A$1:$A1000, NIL!D$1:D1000)</f>
        <v>1</v>
      </c>
      <c r="E29" s="5">
        <f>lookup($A29, NIL!$A$1:$A1000, NIL!E$1:E1000)</f>
        <v>0.2045663318</v>
      </c>
      <c r="F29" s="5">
        <f>lookup($A29, NIL!$A$1:$A1000, NIL!F$1:F1000)</f>
        <v>0.4045450175</v>
      </c>
      <c r="G29" s="5">
        <f>lookup($A29, NIL!$A$1:$A1000, NIL!G$1:G1000)</f>
        <v>0.3045556747</v>
      </c>
      <c r="H29" s="5">
        <f t="shared" si="1"/>
        <v>0.551865631</v>
      </c>
      <c r="J29" s="5">
        <f>iferror(VLOOKUP($A29, Awario!$A$3:$G1000, 3, false), "")</f>
        <v>5</v>
      </c>
      <c r="K29" s="2">
        <f>iferror(VLOOKUP($A29, Awario!$A$3:$Z1000, 4, false), "")</f>
        <v>5968</v>
      </c>
      <c r="L29" s="5">
        <f>iferror(VLOOKUP($A29, Awario!$A$3:$Z1000, 5, false), "")</f>
        <v>1150</v>
      </c>
      <c r="M29" s="5">
        <f>iferror(VLOOKUP($A29, Awario!$A$3:$G1000, 6, false), "")</f>
        <v>3.06069784</v>
      </c>
      <c r="N29" s="7" t="b">
        <f>iferror(VLOOKUP($A29, Awario!$A$3:$Z1000, 7, false), "")</f>
        <v>0</v>
      </c>
      <c r="O29" s="2">
        <f>iferror(VLOOKUP($A29, Awario!$A$3:$Z1000, 8, false), "")</f>
        <v>-0.80730563</v>
      </c>
      <c r="P29" s="5">
        <f>iferror(VLOOKUP($A29, Awario!$A$3:$Z1000, 9, false), "")</f>
        <v>0.8048005842</v>
      </c>
      <c r="Q29" s="5">
        <f>iferror(VLOOKUP($A29, Awario!$A$3:$Z1000, 10, false), "")</f>
        <v>1.10741051</v>
      </c>
      <c r="R29" s="2">
        <f>iferror(VLOOKUP($A29, Awario!$A$3:$Z1000, 11, false), "")</f>
        <v>0.1284395621</v>
      </c>
      <c r="S29" s="5">
        <f>iferror(VLOOKUP($A29, Awario!$A$3:$Z1000, 12, false), "")</f>
        <v>0.6802168855</v>
      </c>
      <c r="T29" s="5">
        <f t="shared" si="2"/>
        <v>0.8247526208</v>
      </c>
      <c r="V29" s="5">
        <f>iferror(VLOOKUP($A29, TMUI!$A$2:$G1000, 3, false), "")</f>
        <v>79.9</v>
      </c>
      <c r="W29" s="5">
        <f>iferror(VLOOKUP($A29, TMUI!$A$2:$G1000, 4, false), "")</f>
        <v>84.5</v>
      </c>
      <c r="X29" s="5">
        <f>iferror(VLOOKUP($A29, TMUI!$A$2:$G1000, 5, false), "")</f>
        <v>86.33</v>
      </c>
      <c r="Y29" s="5">
        <f>iferror(VLOOKUP($A29, TMUI!$A$2:$G1000, 6, false), "")</f>
        <v>68.96</v>
      </c>
      <c r="Z29" s="5">
        <f>iferror(VLOOKUP($A29, TMUI!$A$2:$Z1000, 7, false), "")</f>
        <v>0.3208898509</v>
      </c>
      <c r="AA29" s="5">
        <f>iferror(VLOOKUP($A29, TMUI!$A$2:$Z1000, 8, false), "")</f>
        <v>1.075596828</v>
      </c>
      <c r="AB29" s="5">
        <f>iferror(VLOOKUP($A29, TMUI!$A$2:$Z1000, 9, false), "")</f>
        <v>1.127852234</v>
      </c>
      <c r="AC29" s="5">
        <f>iferror(VLOOKUP($A29, TMUI!$A$2:$Z1000, 10, false), "")</f>
        <v>0.8635229853</v>
      </c>
      <c r="AD29" s="5">
        <f>iferror(VLOOKUP($A29, TMUI!$A$2:$Z1000, 11, false), "")</f>
        <v>0.8469654747</v>
      </c>
      <c r="AE29" s="8">
        <f t="shared" si="3"/>
        <v>0.9203072719</v>
      </c>
      <c r="AG29" s="5">
        <f t="shared" si="4"/>
        <v>0.7656418412</v>
      </c>
      <c r="AH29" s="5">
        <f>iferror(vlookup(A29, 'November Scores'!A$1:AM1000, 3, false), "")</f>
        <v>0.8578840038</v>
      </c>
      <c r="AI29" s="5">
        <f t="shared" si="5"/>
        <v>0.7887023819</v>
      </c>
    </row>
    <row r="30">
      <c r="A30" s="5">
        <v>2082.0</v>
      </c>
      <c r="B30" s="2" t="s">
        <v>223</v>
      </c>
      <c r="C30" s="5">
        <f>lookup($A30, NIL!$A$1:$A1000, NIL!C$1:C1000)</f>
        <v>4</v>
      </c>
      <c r="D30" s="5">
        <f>lookup($A30, NIL!$A$1:$A1000, NIL!D$1:D1000)</f>
        <v>1</v>
      </c>
      <c r="E30" s="5">
        <f>lookup($A30, NIL!$A$1:$A1000, NIL!E$1:E1000)</f>
        <v>0.2045663318</v>
      </c>
      <c r="F30" s="5">
        <f>lookup($A30, NIL!$A$1:$A1000, NIL!F$1:F1000)</f>
        <v>0.4045450175</v>
      </c>
      <c r="G30" s="5">
        <f>lookup($A30, NIL!$A$1:$A1000, NIL!G$1:G1000)</f>
        <v>0.3045556747</v>
      </c>
      <c r="H30" s="5">
        <f t="shared" si="1"/>
        <v>0.551865631</v>
      </c>
      <c r="J30" s="5">
        <f>iferror(VLOOKUP($A30, Awario!$A$3:$G1000, 3, false), "")</f>
        <v>5</v>
      </c>
      <c r="K30" s="2" t="str">
        <f>iferror(VLOOKUP($A30, Awario!$A$3:$Z1000, 4, false), "")</f>
        <v/>
      </c>
      <c r="L30" s="5">
        <f>iferror(VLOOKUP($A30, Awario!$A$3:$Z1000, 5, false), "")</f>
        <v>3659</v>
      </c>
      <c r="M30" s="5">
        <f>iferror(VLOOKUP($A30, Awario!$A$3:$G1000, 6, false), "")</f>
        <v>3.563362409</v>
      </c>
      <c r="N30" s="7" t="b">
        <f>iferror(VLOOKUP($A30, Awario!$A$3:$Z1000, 7, false), "")</f>
        <v>1</v>
      </c>
      <c r="O30" s="2" t="str">
        <f>iferror(VLOOKUP($A30, Awario!$A$3:$Z1000, 8, false), "")</f>
        <v/>
      </c>
      <c r="P30" s="5">
        <f>iferror(VLOOKUP($A30, Awario!$A$3:$Z1000, 9, false), "")</f>
        <v>1.091439459</v>
      </c>
      <c r="Q30" s="5">
        <f>iferror(VLOOKUP($A30, Awario!$A$3:$Z1000, 10, false), "")</f>
        <v>1.10741051</v>
      </c>
      <c r="R30" s="2" t="str">
        <f>iferror(VLOOKUP($A30, Awario!$A$3:$Z1000, 11, false), "")</f>
        <v/>
      </c>
      <c r="S30" s="5">
        <f>iferror(VLOOKUP($A30, Awario!$A$3:$Z1000, 12, false), "")</f>
        <v>1.099424985</v>
      </c>
      <c r="T30" s="5">
        <f t="shared" si="2"/>
        <v>1.048534685</v>
      </c>
      <c r="V30" s="5">
        <f>iferror(VLOOKUP($A30, TMUI!$A$2:$G1000, 3, false), "")</f>
        <v>83.44</v>
      </c>
      <c r="W30" s="5">
        <f>iferror(VLOOKUP($A30, TMUI!$A$2:$G1000, 4, false), "")</f>
        <v>71.45</v>
      </c>
      <c r="X30" s="5">
        <f>iferror(VLOOKUP($A30, TMUI!$A$2:$G1000, 5, false), "")</f>
        <v>82.27</v>
      </c>
      <c r="Y30" s="5">
        <f>iferror(VLOOKUP($A30, TMUI!$A$2:$G1000, 6, false), "")</f>
        <v>66.52</v>
      </c>
      <c r="Z30" s="5">
        <f>iferror(VLOOKUP($A30, TMUI!$A$2:$Z1000, 7, false), "")</f>
        <v>0.5771168411</v>
      </c>
      <c r="AA30" s="5">
        <f>iferror(VLOOKUP($A30, TMUI!$A$2:$Z1000, 8, false), "")</f>
        <v>0.1711901562</v>
      </c>
      <c r="AB30" s="5">
        <f>iferror(VLOOKUP($A30, TMUI!$A$2:$Z1000, 9, false), "")</f>
        <v>0.8255970474</v>
      </c>
      <c r="AC30" s="5">
        <f>iferror(VLOOKUP($A30, TMUI!$A$2:$Z1000, 10, false), "")</f>
        <v>0.7128618424</v>
      </c>
      <c r="AD30" s="5">
        <f>iferror(VLOOKUP($A30, TMUI!$A$2:$Z1000, 11, false), "")</f>
        <v>0.5716914718</v>
      </c>
      <c r="AE30" s="8">
        <f t="shared" si="3"/>
        <v>0.7561028183</v>
      </c>
      <c r="AG30" s="5">
        <f t="shared" si="4"/>
        <v>0.7855010446</v>
      </c>
      <c r="AH30" s="5">
        <f>iferror(vlookup(A30, 'November Scores'!A$1:AM1000, 3, false), "")</f>
        <v>0.795242122</v>
      </c>
      <c r="AI30" s="5">
        <f t="shared" si="5"/>
        <v>0.787936314</v>
      </c>
    </row>
    <row r="31">
      <c r="A31" s="5">
        <v>2184.0</v>
      </c>
      <c r="B31" s="2" t="s">
        <v>116</v>
      </c>
      <c r="C31" s="5">
        <f>lookup($A31, NIL!$A$1:$A1000, NIL!C$1:C1000)</f>
        <v>4</v>
      </c>
      <c r="D31" s="5">
        <f>lookup($A31, NIL!$A$1:$A1000, NIL!D$1:D1000)</f>
        <v>1</v>
      </c>
      <c r="E31" s="5">
        <f>lookup($A31, NIL!$A$1:$A1000, NIL!E$1:E1000)</f>
        <v>0.2045663318</v>
      </c>
      <c r="F31" s="5">
        <f>lookup($A31, NIL!$A$1:$A1000, NIL!F$1:F1000)</f>
        <v>0.4045450175</v>
      </c>
      <c r="G31" s="5">
        <f>lookup($A31, NIL!$A$1:$A1000, NIL!G$1:G1000)</f>
        <v>0.3045556747</v>
      </c>
      <c r="H31" s="5">
        <f t="shared" si="1"/>
        <v>0.551865631</v>
      </c>
      <c r="J31" s="5" t="str">
        <f>iferror(VLOOKUP($A31, Awario!$A$3:$G1000, 3, false), "")</f>
        <v/>
      </c>
      <c r="K31" s="2" t="str">
        <f>iferror(VLOOKUP($A31, Awario!$A$3:$Z1000, 4, false), "")</f>
        <v/>
      </c>
      <c r="L31" s="5" t="str">
        <f>iferror(VLOOKUP($A31, Awario!$A$3:$Z1000, 5, false), "")</f>
        <v/>
      </c>
      <c r="M31" s="5" t="str">
        <f>iferror(VLOOKUP($A31, Awario!$A$3:$G1000, 6, false), "")</f>
        <v/>
      </c>
      <c r="N31" s="7" t="str">
        <f>iferror(VLOOKUP($A31, Awario!$A$3:$Z1000, 7, false), "")</f>
        <v/>
      </c>
      <c r="O31" s="2" t="str">
        <f>iferror(VLOOKUP($A31, Awario!$A$3:$Z1000, 8, false), "")</f>
        <v/>
      </c>
      <c r="P31" s="5" t="str">
        <f>iferror(VLOOKUP($A31, Awario!$A$3:$Z1000, 9, false), "")</f>
        <v/>
      </c>
      <c r="Q31" s="5" t="str">
        <f>iferror(VLOOKUP($A31, Awario!$A$3:$Z1000, 10, false), "")</f>
        <v/>
      </c>
      <c r="R31" s="2" t="str">
        <f>iferror(VLOOKUP($A31, Awario!$A$3:$Z1000, 11, false), "")</f>
        <v/>
      </c>
      <c r="S31" s="5" t="str">
        <f>iferror(VLOOKUP($A31, Awario!$A$3:$Z1000, 12, false), "")</f>
        <v/>
      </c>
      <c r="T31" s="5" t="str">
        <f t="shared" si="2"/>
        <v/>
      </c>
      <c r="V31" s="5">
        <f>iferror(VLOOKUP($A31, TMUI!$A$2:$G1000, 3, false), "")</f>
        <v>96.88</v>
      </c>
      <c r="W31" s="5">
        <f>iferror(VLOOKUP($A31, TMUI!$A$2:$G1000, 4, false), "")</f>
        <v>78.13</v>
      </c>
      <c r="X31" s="5">
        <f>iferror(VLOOKUP($A31, TMUI!$A$2:$G1000, 5, false), "")</f>
        <v>88.28</v>
      </c>
      <c r="Y31" s="5">
        <f>iferror(VLOOKUP($A31, TMUI!$A$2:$G1000, 6, false), "")</f>
        <v>65.63</v>
      </c>
      <c r="Z31" s="5">
        <f>iferror(VLOOKUP($A31, TMUI!$A$2:$Z1000, 7, false), "")</f>
        <v>1.549910838</v>
      </c>
      <c r="AA31" s="5">
        <f>iferror(VLOOKUP($A31, TMUI!$A$2:$Z1000, 8, false), "")</f>
        <v>0.6341354873</v>
      </c>
      <c r="AB31" s="5">
        <f>iferror(VLOOKUP($A31, TMUI!$A$2:$Z1000, 9, false), "")</f>
        <v>1.27302406</v>
      </c>
      <c r="AC31" s="5">
        <f>iferror(VLOOKUP($A31, TMUI!$A$2:$Z1000, 10, false), "")</f>
        <v>0.657907573</v>
      </c>
      <c r="AD31" s="5">
        <f>iferror(VLOOKUP($A31, TMUI!$A$2:$Z1000, 11, false), "")</f>
        <v>1.02874449</v>
      </c>
      <c r="AE31" s="8">
        <f t="shared" si="3"/>
        <v>1.014270422</v>
      </c>
      <c r="AG31" s="5">
        <f t="shared" si="4"/>
        <v>0.7830680267</v>
      </c>
      <c r="AH31" s="5" t="str">
        <f>iferror(vlookup(A31, 'November Scores'!A$1:AM1000, 3, false), "")</f>
        <v/>
      </c>
      <c r="AI31" s="5">
        <f t="shared" si="5"/>
        <v>0.7830680267</v>
      </c>
    </row>
    <row r="32">
      <c r="A32" s="5">
        <v>1839.0</v>
      </c>
      <c r="B32" s="2" t="s">
        <v>129</v>
      </c>
      <c r="C32" s="5">
        <f>lookup($A32, NIL!$A$1:$A1000, NIL!C$1:C1000)</f>
        <v>4</v>
      </c>
      <c r="D32" s="5">
        <f>lookup($A32, NIL!$A$1:$A1000, NIL!D$1:D1000)</f>
        <v>1</v>
      </c>
      <c r="E32" s="5">
        <f>lookup($A32, NIL!$A$1:$A1000, NIL!E$1:E1000)</f>
        <v>0.2045663318</v>
      </c>
      <c r="F32" s="5">
        <f>lookup($A32, NIL!$A$1:$A1000, NIL!F$1:F1000)</f>
        <v>0.4045450175</v>
      </c>
      <c r="G32" s="5">
        <f>lookup($A32, NIL!$A$1:$A1000, NIL!G$1:G1000)</f>
        <v>0.3045556747</v>
      </c>
      <c r="H32" s="5">
        <f t="shared" si="1"/>
        <v>0.551865631</v>
      </c>
      <c r="J32" s="5">
        <f>iferror(VLOOKUP($A32, Awario!$A$3:$G1000, 3, false), "")</f>
        <v>5</v>
      </c>
      <c r="K32" s="2">
        <f>iferror(VLOOKUP($A32, Awario!$A$3:$Z1000, 4, false), "")</f>
        <v>920</v>
      </c>
      <c r="L32" s="5">
        <f>iferror(VLOOKUP($A32, Awario!$A$3:$Z1000, 5, false), "")</f>
        <v>8492</v>
      </c>
      <c r="M32" s="5">
        <f>iferror(VLOOKUP($A32, Awario!$A$3:$G1000, 6, false), "")</f>
        <v>3.929009985</v>
      </c>
      <c r="N32" s="7" t="b">
        <f>iferror(VLOOKUP($A32, Awario!$A$3:$Z1000, 7, false), "")</f>
        <v>1</v>
      </c>
      <c r="O32" s="2" t="str">
        <f>iferror(VLOOKUP($A32, Awario!$A$3:$Z1000, 8, false), "")</f>
        <v/>
      </c>
      <c r="P32" s="5">
        <f>iferror(VLOOKUP($A32, Awario!$A$3:$Z1000, 9, false), "")</f>
        <v>1.299945919</v>
      </c>
      <c r="Q32" s="5">
        <f>iferror(VLOOKUP($A32, Awario!$A$3:$Z1000, 10, false), "")</f>
        <v>1.10741051</v>
      </c>
      <c r="R32" s="2" t="str">
        <f>iferror(VLOOKUP($A32, Awario!$A$3:$Z1000, 11, false), "")</f>
        <v/>
      </c>
      <c r="S32" s="5">
        <f>iferror(VLOOKUP($A32, Awario!$A$3:$Z1000, 12, false), "")</f>
        <v>1.203678215</v>
      </c>
      <c r="T32" s="5">
        <f t="shared" si="2"/>
        <v>1.097122698</v>
      </c>
      <c r="V32" s="5">
        <f>iferror(VLOOKUP($A32, TMUI!$A$2:$G1000, 3, false), "")</f>
        <v>83.43</v>
      </c>
      <c r="W32" s="5">
        <f>iferror(VLOOKUP($A32, TMUI!$A$2:$G1000, 4, false), "")</f>
        <v>85.56</v>
      </c>
      <c r="X32" s="5">
        <f>iferror(VLOOKUP($A32, TMUI!$A$2:$G1000, 5, false), "")</f>
        <v>84.56</v>
      </c>
      <c r="Y32" s="5">
        <f>iferror(VLOOKUP($A32, TMUI!$A$2:$G1000, 6, false), "")</f>
        <v>74.31</v>
      </c>
      <c r="Z32" s="5">
        <f>iferror(VLOOKUP($A32, TMUI!$A$2:$Z1000, 7, false), "")</f>
        <v>0.576393036</v>
      </c>
      <c r="AA32" s="5">
        <f>iferror(VLOOKUP($A32, TMUI!$A$2:$Z1000, 8, false), "")</f>
        <v>1.149058213</v>
      </c>
      <c r="AB32" s="5">
        <f>iferror(VLOOKUP($A32, TMUI!$A$2:$Z1000, 9, false), "")</f>
        <v>0.9960808843</v>
      </c>
      <c r="AC32" s="5">
        <f>iferror(VLOOKUP($A32, TMUI!$A$2:$Z1000, 10, false), "")</f>
        <v>1.193866065</v>
      </c>
      <c r="AD32" s="5">
        <f>iferror(VLOOKUP($A32, TMUI!$A$2:$Z1000, 11, false), "")</f>
        <v>0.9788495497</v>
      </c>
      <c r="AE32" s="8">
        <f t="shared" si="3"/>
        <v>0.9893682579</v>
      </c>
      <c r="AG32" s="5">
        <f t="shared" si="4"/>
        <v>0.8794521957</v>
      </c>
      <c r="AH32" s="5">
        <f>iferror(vlookup(A32, 'November Scores'!A$1:AM1000, 3, false), "")</f>
        <v>0.447251853</v>
      </c>
      <c r="AI32" s="5">
        <f t="shared" si="5"/>
        <v>0.77140211</v>
      </c>
    </row>
    <row r="33">
      <c r="A33" s="5">
        <v>1990.0</v>
      </c>
      <c r="B33" s="2" t="s">
        <v>193</v>
      </c>
      <c r="C33" s="5">
        <f>lookup($A33, NIL!$A$1:$A1000, NIL!C$1:C1000)</f>
        <v>4</v>
      </c>
      <c r="D33" s="5">
        <f>lookup($A33, NIL!$A$1:$A1000, NIL!D$1:D1000)</f>
        <v>1</v>
      </c>
      <c r="E33" s="5">
        <f>lookup($A33, NIL!$A$1:$A1000, NIL!E$1:E1000)</f>
        <v>0.2045663318</v>
      </c>
      <c r="F33" s="5">
        <f>lookup($A33, NIL!$A$1:$A1000, NIL!F$1:F1000)</f>
        <v>0.4045450175</v>
      </c>
      <c r="G33" s="5">
        <f>lookup($A33, NIL!$A$1:$A1000, NIL!G$1:G1000)</f>
        <v>0.3045556747</v>
      </c>
      <c r="H33" s="5">
        <f t="shared" si="1"/>
        <v>0.551865631</v>
      </c>
      <c r="J33" s="5">
        <f>iferror(VLOOKUP($A33, Awario!$A$3:$G1000, 3, false), "")</f>
        <v>3</v>
      </c>
      <c r="K33" s="2" t="str">
        <f>iferror(VLOOKUP($A33, Awario!$A$3:$Z1000, 4, false), "")</f>
        <v/>
      </c>
      <c r="L33" s="5">
        <f>iferror(VLOOKUP($A33, Awario!$A$3:$Z1000, 5, false), "")</f>
        <v>20522</v>
      </c>
      <c r="M33" s="5">
        <f>iferror(VLOOKUP($A33, Awario!$A$3:$G1000, 6, false), "")</f>
        <v>4.312219683</v>
      </c>
      <c r="N33" s="7" t="b">
        <f>iferror(VLOOKUP($A33, Awario!$A$3:$Z1000, 7, false), "")</f>
        <v>1</v>
      </c>
      <c r="O33" s="2" t="str">
        <f>iferror(VLOOKUP($A33, Awario!$A$3:$Z1000, 8, false), "")</f>
        <v/>
      </c>
      <c r="P33" s="5">
        <f>iferror(VLOOKUP($A33, Awario!$A$3:$Z1000, 9, false), "")</f>
        <v>1.518466984</v>
      </c>
      <c r="Q33" s="5">
        <f>iferror(VLOOKUP($A33, Awario!$A$3:$Z1000, 10, false), "")</f>
        <v>0.05309502446</v>
      </c>
      <c r="R33" s="2" t="str">
        <f>iferror(VLOOKUP($A33, Awario!$A$3:$Z1000, 11, false), "")</f>
        <v/>
      </c>
      <c r="S33" s="5">
        <f>iferror(VLOOKUP($A33, Awario!$A$3:$Z1000, 12, false), "")</f>
        <v>0.7857810041</v>
      </c>
      <c r="T33" s="5">
        <f t="shared" si="2"/>
        <v>0.8864428939</v>
      </c>
      <c r="V33" s="5">
        <f>iferror(VLOOKUP($A33, TMUI!$A$2:$G1000, 3, false), "")</f>
        <v>85.9</v>
      </c>
      <c r="W33" s="5">
        <f>iferror(VLOOKUP($A33, TMUI!$A$2:$G1000, 4, false), "")</f>
        <v>82.93</v>
      </c>
      <c r="X33" s="5">
        <f>iferror(VLOOKUP($A33, TMUI!$A$2:$G1000, 5, false), "")</f>
        <v>79.1</v>
      </c>
      <c r="Y33" s="5">
        <f>iferror(VLOOKUP($A33, TMUI!$A$2:$G1000, 6, false), "")</f>
        <v>63.4</v>
      </c>
      <c r="Z33" s="5">
        <f>iferror(VLOOKUP($A33, TMUI!$A$2:$Z1000, 7, false), "")</f>
        <v>0.7551728851</v>
      </c>
      <c r="AA33" s="5">
        <f>iferror(VLOOKUP($A33, TMUI!$A$2:$Z1000, 8, false), "")</f>
        <v>0.966790815</v>
      </c>
      <c r="AB33" s="5">
        <f>iferror(VLOOKUP($A33, TMUI!$A$2:$Z1000, 9, false), "")</f>
        <v>0.5895997712</v>
      </c>
      <c r="AC33" s="5">
        <f>iferror(VLOOKUP($A33, TMUI!$A$2:$Z1000, 10, false), "")</f>
        <v>0.5202131678</v>
      </c>
      <c r="AD33" s="5">
        <f>iferror(VLOOKUP($A33, TMUI!$A$2:$Z1000, 11, false), "")</f>
        <v>0.7079441598</v>
      </c>
      <c r="AE33" s="8">
        <f t="shared" si="3"/>
        <v>0.8413941762</v>
      </c>
      <c r="AG33" s="5">
        <f t="shared" si="4"/>
        <v>0.7599009004</v>
      </c>
      <c r="AH33" s="5">
        <f>iferror(vlookup(A33, 'November Scores'!A$1:AM1000, 3, false), "")</f>
        <v>0.7890356852</v>
      </c>
      <c r="AI33" s="5">
        <f t="shared" si="5"/>
        <v>0.7671845966</v>
      </c>
    </row>
    <row r="34">
      <c r="A34" s="5">
        <v>1719.0</v>
      </c>
      <c r="B34" s="2" t="s">
        <v>186</v>
      </c>
      <c r="C34" s="5">
        <f>lookup($A34, NIL!$A$1:$A1000, NIL!C$1:C1000)</f>
        <v>4</v>
      </c>
      <c r="D34" s="5">
        <f>lookup($A34, NIL!$A$1:$A1000, NIL!D$1:D1000)</f>
        <v>1</v>
      </c>
      <c r="E34" s="5">
        <f>lookup($A34, NIL!$A$1:$A1000, NIL!E$1:E1000)</f>
        <v>0.2045663318</v>
      </c>
      <c r="F34" s="5">
        <f>lookup($A34, NIL!$A$1:$A1000, NIL!F$1:F1000)</f>
        <v>0.4045450175</v>
      </c>
      <c r="G34" s="5">
        <f>lookup($A34, NIL!$A$1:$A1000, NIL!G$1:G1000)</f>
        <v>0.3045556747</v>
      </c>
      <c r="H34" s="5">
        <f t="shared" si="1"/>
        <v>0.551865631</v>
      </c>
      <c r="J34" s="5">
        <f>iferror(VLOOKUP($A34, Awario!$A$3:$G1000, 3, false), "")</f>
        <v>5</v>
      </c>
      <c r="K34" s="2">
        <f>iferror(VLOOKUP($A34, Awario!$A$3:$Z1000, 4, false), "")</f>
        <v>0</v>
      </c>
      <c r="L34" s="5">
        <f>iferror(VLOOKUP($A34, Awario!$A$3:$Z1000, 5, false), "")</f>
        <v>2909</v>
      </c>
      <c r="M34" s="5">
        <f>iferror(VLOOKUP($A34, Awario!$A$3:$G1000, 6, false), "")</f>
        <v>3.463743721</v>
      </c>
      <c r="N34" s="7" t="b">
        <f>iferror(VLOOKUP($A34, Awario!$A$3:$Z1000, 7, false), "")</f>
        <v>1</v>
      </c>
      <c r="O34" s="2" t="str">
        <f>iferror(VLOOKUP($A34, Awario!$A$3:$Z1000, 8, false), "")</f>
        <v/>
      </c>
      <c r="P34" s="5">
        <f>iferror(VLOOKUP($A34, Awario!$A$3:$Z1000, 9, false), "")</f>
        <v>1.034633011</v>
      </c>
      <c r="Q34" s="5">
        <f>iferror(VLOOKUP($A34, Awario!$A$3:$Z1000, 10, false), "")</f>
        <v>1.10741051</v>
      </c>
      <c r="R34" s="2" t="str">
        <f>iferror(VLOOKUP($A34, Awario!$A$3:$Z1000, 11, false), "")</f>
        <v/>
      </c>
      <c r="S34" s="5">
        <f>iferror(VLOOKUP($A34, Awario!$A$3:$Z1000, 12, false), "")</f>
        <v>1.071021761</v>
      </c>
      <c r="T34" s="5">
        <f t="shared" si="2"/>
        <v>1.034901812</v>
      </c>
      <c r="V34" s="5">
        <f>iferror(VLOOKUP($A34, TMUI!$A$2:$G1000, 3, false), "")</f>
        <v>81.81</v>
      </c>
      <c r="W34" s="5">
        <f>iferror(VLOOKUP($A34, TMUI!$A$2:$G1000, 4, false), "")</f>
        <v>82.01</v>
      </c>
      <c r="X34" s="5">
        <f>iferror(VLOOKUP($A34, TMUI!$A$2:$G1000, 5, false), "")</f>
        <v>72.64</v>
      </c>
      <c r="Y34" s="5">
        <f>iferror(VLOOKUP($A34, TMUI!$A$2:$G1000, 6, false), "")</f>
        <v>66.48</v>
      </c>
      <c r="Z34" s="5">
        <f>iferror(VLOOKUP($A34, TMUI!$A$2:$Z1000, 7, false), "")</f>
        <v>0.4591366168</v>
      </c>
      <c r="AA34" s="5">
        <f>iferror(VLOOKUP($A34, TMUI!$A$2:$Z1000, 8, false), "")</f>
        <v>0.9030318772</v>
      </c>
      <c r="AB34" s="5">
        <f>iferror(VLOOKUP($A34, TMUI!$A$2:$Z1000, 9, false), "")</f>
        <v>0.1086715677</v>
      </c>
      <c r="AC34" s="5">
        <f>iferror(VLOOKUP($A34, TMUI!$A$2:$Z1000, 10, false), "")</f>
        <v>0.7103919876</v>
      </c>
      <c r="AD34" s="5">
        <f>iferror(VLOOKUP($A34, TMUI!$A$2:$Z1000, 11, false), "")</f>
        <v>0.5453080123</v>
      </c>
      <c r="AE34" s="8">
        <f t="shared" si="3"/>
        <v>0.7384497358</v>
      </c>
      <c r="AG34" s="5">
        <f t="shared" si="4"/>
        <v>0.775072393</v>
      </c>
      <c r="AH34" s="5">
        <f>iferror(vlookup(A34, 'November Scores'!A$1:AM1000, 3, false), "")</f>
        <v>0.728680205</v>
      </c>
      <c r="AI34" s="5">
        <f t="shared" si="5"/>
        <v>0.763474346</v>
      </c>
    </row>
    <row r="35">
      <c r="A35" s="5">
        <v>1423.0</v>
      </c>
      <c r="B35" s="2" t="s">
        <v>127</v>
      </c>
      <c r="C35" s="5">
        <f>lookup($A35, NIL!$A$1:$A1000, NIL!C$1:C1000)</f>
        <v>4</v>
      </c>
      <c r="D35" s="5">
        <f>lookup($A35, NIL!$A$1:$A1000, NIL!D$1:D1000)</f>
        <v>1</v>
      </c>
      <c r="E35" s="5">
        <f>lookup($A35, NIL!$A$1:$A1000, NIL!E$1:E1000)</f>
        <v>0.2045663318</v>
      </c>
      <c r="F35" s="5">
        <f>lookup($A35, NIL!$A$1:$A1000, NIL!F$1:F1000)</f>
        <v>0.4045450175</v>
      </c>
      <c r="G35" s="5">
        <f>lookup($A35, NIL!$A$1:$A1000, NIL!G$1:G1000)</f>
        <v>0.3045556747</v>
      </c>
      <c r="H35" s="5">
        <f t="shared" si="1"/>
        <v>0.551865631</v>
      </c>
      <c r="J35" s="5">
        <f>iferror(VLOOKUP($A35, Awario!$A$3:$G1000, 3, false), "")</f>
        <v>5</v>
      </c>
      <c r="K35" s="2">
        <f>iferror(VLOOKUP($A35, Awario!$A$3:$Z1000, 4, false), "")</f>
        <v>2501</v>
      </c>
      <c r="L35" s="5">
        <f>iferror(VLOOKUP($A35, Awario!$A$3:$Z1000, 5, false), "")</f>
        <v>172</v>
      </c>
      <c r="M35" s="5">
        <f>iferror(VLOOKUP($A35, Awario!$A$3:$G1000, 6, false), "")</f>
        <v>2.235528447</v>
      </c>
      <c r="N35" s="7" t="b">
        <f>iferror(VLOOKUP($A35, Awario!$A$3:$Z1000, 7, false), "")</f>
        <v>0</v>
      </c>
      <c r="O35" s="2">
        <f>iferror(VLOOKUP($A35, Awario!$A$3:$Z1000, 8, false), "")</f>
        <v>-0.931227509</v>
      </c>
      <c r="P35" s="5">
        <f>iferror(VLOOKUP($A35, Awario!$A$3:$Z1000, 9, false), "")</f>
        <v>0.334256923</v>
      </c>
      <c r="Q35" s="5">
        <f>iferror(VLOOKUP($A35, Awario!$A$3:$Z1000, 10, false), "")</f>
        <v>1.10741051</v>
      </c>
      <c r="R35" s="2">
        <f>iferror(VLOOKUP($A35, Awario!$A$3:$Z1000, 11, false), "")</f>
        <v>-0.1622683011</v>
      </c>
      <c r="S35" s="5">
        <f>iferror(VLOOKUP($A35, Awario!$A$3:$Z1000, 12, false), "")</f>
        <v>0.4264663773</v>
      </c>
      <c r="T35" s="5">
        <f t="shared" si="2"/>
        <v>0.6530439322</v>
      </c>
      <c r="V35" s="5">
        <f>iferror(VLOOKUP($A35, TMUI!$A$2:$G1000, 3, false), "")</f>
        <v>75.6</v>
      </c>
      <c r="W35" s="5">
        <f>iferror(VLOOKUP($A35, TMUI!$A$2:$G1000, 4, false), "")</f>
        <v>84.01</v>
      </c>
      <c r="X35" s="5">
        <f>iferror(VLOOKUP($A35, TMUI!$A$2:$G1000, 5, false), "")</f>
        <v>78.13</v>
      </c>
      <c r="Y35" s="5">
        <f>iferror(VLOOKUP($A35, TMUI!$A$2:$G1000, 6, false), "")</f>
        <v>80.16</v>
      </c>
      <c r="Z35" s="5">
        <f>iferror(VLOOKUP($A35, TMUI!$A$2:$Z1000, 7, false), "")</f>
        <v>0.00965367639</v>
      </c>
      <c r="AA35" s="5">
        <f>iferror(VLOOKUP($A35, TMUI!$A$2:$Z1000, 8, false), "")</f>
        <v>1.041638264</v>
      </c>
      <c r="AB35" s="5">
        <f>iferror(VLOOKUP($A35, TMUI!$A$2:$Z1000, 9, false), "")</f>
        <v>0.5173860935</v>
      </c>
      <c r="AC35" s="5">
        <f>iferror(VLOOKUP($A35, TMUI!$A$2:$Z1000, 10, false), "")</f>
        <v>1.55508233</v>
      </c>
      <c r="AD35" s="5">
        <f>iferror(VLOOKUP($A35, TMUI!$A$2:$Z1000, 11, false), "")</f>
        <v>0.7809400909</v>
      </c>
      <c r="AE35" s="8">
        <f t="shared" si="3"/>
        <v>0.8837081481</v>
      </c>
      <c r="AG35" s="5">
        <f t="shared" si="4"/>
        <v>0.6962059037</v>
      </c>
      <c r="AH35" s="5">
        <f>iferror(vlookup(A35, 'November Scores'!A$1:AM1000, 3, false), "")</f>
        <v>0.9639975263</v>
      </c>
      <c r="AI35" s="5">
        <f t="shared" si="5"/>
        <v>0.7631538094</v>
      </c>
    </row>
    <row r="36">
      <c r="A36" s="5">
        <v>2116.0</v>
      </c>
      <c r="B36" s="2" t="s">
        <v>141</v>
      </c>
      <c r="C36" s="5">
        <f>lookup($A36, NIL!$A$1:$A1000, NIL!C$1:C1000)</f>
        <v>4</v>
      </c>
      <c r="D36" s="5">
        <f>lookup($A36, NIL!$A$1:$A1000, NIL!D$1:D1000)</f>
        <v>1</v>
      </c>
      <c r="E36" s="5">
        <f>lookup($A36, NIL!$A$1:$A1000, NIL!E$1:E1000)</f>
        <v>0.2045663318</v>
      </c>
      <c r="F36" s="5">
        <f>lookup($A36, NIL!$A$1:$A1000, NIL!F$1:F1000)</f>
        <v>0.4045450175</v>
      </c>
      <c r="G36" s="5">
        <f>lookup($A36, NIL!$A$1:$A1000, NIL!G$1:G1000)</f>
        <v>0.3045556747</v>
      </c>
      <c r="H36" s="5">
        <f t="shared" si="1"/>
        <v>0.551865631</v>
      </c>
      <c r="J36" s="5" t="str">
        <f>iferror(VLOOKUP($A36, Awario!$A$3:$G1000, 3, false), "")</f>
        <v/>
      </c>
      <c r="K36" s="2" t="str">
        <f>iferror(VLOOKUP($A36, Awario!$A$3:$Z1000, 4, false), "")</f>
        <v/>
      </c>
      <c r="L36" s="5" t="str">
        <f>iferror(VLOOKUP($A36, Awario!$A$3:$Z1000, 5, false), "")</f>
        <v/>
      </c>
      <c r="M36" s="5" t="str">
        <f>iferror(VLOOKUP($A36, Awario!$A$3:$G1000, 6, false), "")</f>
        <v/>
      </c>
      <c r="N36" s="7" t="str">
        <f>iferror(VLOOKUP($A36, Awario!$A$3:$Z1000, 7, false), "")</f>
        <v/>
      </c>
      <c r="O36" s="2" t="str">
        <f>iferror(VLOOKUP($A36, Awario!$A$3:$Z1000, 8, false), "")</f>
        <v/>
      </c>
      <c r="P36" s="5" t="str">
        <f>iferror(VLOOKUP($A36, Awario!$A$3:$Z1000, 9, false), "")</f>
        <v/>
      </c>
      <c r="Q36" s="5" t="str">
        <f>iferror(VLOOKUP($A36, Awario!$A$3:$Z1000, 10, false), "")</f>
        <v/>
      </c>
      <c r="R36" s="2" t="str">
        <f>iferror(VLOOKUP($A36, Awario!$A$3:$Z1000, 11, false), "")</f>
        <v/>
      </c>
      <c r="S36" s="5" t="str">
        <f>iferror(VLOOKUP($A36, Awario!$A$3:$Z1000, 12, false), "")</f>
        <v/>
      </c>
      <c r="T36" s="5" t="str">
        <f t="shared" si="2"/>
        <v/>
      </c>
      <c r="V36" s="5">
        <f>iferror(VLOOKUP($A36, TMUI!$A$2:$G1000, 3, false), "")</f>
        <v>79.69</v>
      </c>
      <c r="W36" s="5">
        <f>iferror(VLOOKUP($A36, TMUI!$A$2:$G1000, 4, false), "")</f>
        <v>82.03</v>
      </c>
      <c r="X36" s="5">
        <f>iferror(VLOOKUP($A36, TMUI!$A$2:$G1000, 5, false), "")</f>
        <v>87.5</v>
      </c>
      <c r="Y36" s="5">
        <f>iferror(VLOOKUP($A36, TMUI!$A$2:$G1000, 6, false), "")</f>
        <v>76.56</v>
      </c>
      <c r="Z36" s="5">
        <f>iferror(VLOOKUP($A36, TMUI!$A$2:$Z1000, 7, false), "")</f>
        <v>0.3056899447</v>
      </c>
      <c r="AA36" s="5">
        <f>iferror(VLOOKUP($A36, TMUI!$A$2:$Z1000, 8, false), "")</f>
        <v>0.9044179411</v>
      </c>
      <c r="AB36" s="5">
        <f>iferror(VLOOKUP($A36, TMUI!$A$2:$Z1000, 9, false), "")</f>
        <v>1.21495533</v>
      </c>
      <c r="AC36" s="5">
        <f>iferror(VLOOKUP($A36, TMUI!$A$2:$Z1000, 10, false), "")</f>
        <v>1.332795398</v>
      </c>
      <c r="AD36" s="5">
        <f>iferror(VLOOKUP($A36, TMUI!$A$2:$Z1000, 11, false), "")</f>
        <v>0.9394646533</v>
      </c>
      <c r="AE36" s="8">
        <f t="shared" si="3"/>
        <v>0.9692598482</v>
      </c>
      <c r="AG36" s="5">
        <f t="shared" si="4"/>
        <v>0.7605627396</v>
      </c>
      <c r="AH36" s="5" t="str">
        <f>iferror(vlookup(A36, 'November Scores'!A$1:AM1000, 3, false), "")</f>
        <v/>
      </c>
      <c r="AI36" s="5">
        <f t="shared" si="5"/>
        <v>0.7605627396</v>
      </c>
    </row>
    <row r="37">
      <c r="A37" s="5">
        <v>2289.0</v>
      </c>
      <c r="B37" s="2" t="s">
        <v>152</v>
      </c>
      <c r="C37" s="5">
        <f>lookup($A37, NIL!$A$1:$A1000, NIL!C$1:C1000)</f>
        <v>4</v>
      </c>
      <c r="D37" s="5">
        <f>lookup($A37, NIL!$A$1:$A1000, NIL!D$1:D1000)</f>
        <v>1</v>
      </c>
      <c r="E37" s="5">
        <f>lookup($A37, NIL!$A$1:$A1000, NIL!E$1:E1000)</f>
        <v>0.2045663318</v>
      </c>
      <c r="F37" s="5">
        <f>lookup($A37, NIL!$A$1:$A1000, NIL!F$1:F1000)</f>
        <v>0.4045450175</v>
      </c>
      <c r="G37" s="5">
        <f>lookup($A37, NIL!$A$1:$A1000, NIL!G$1:G1000)</f>
        <v>0.3045556747</v>
      </c>
      <c r="H37" s="5">
        <f t="shared" si="1"/>
        <v>0.551865631</v>
      </c>
      <c r="J37" s="5" t="str">
        <f>iferror(VLOOKUP($A37, Awario!$A$3:$G1000, 3, false), "")</f>
        <v/>
      </c>
      <c r="K37" s="2" t="str">
        <f>iferror(VLOOKUP($A37, Awario!$A$3:$Z1000, 4, false), "")</f>
        <v/>
      </c>
      <c r="L37" s="5" t="str">
        <f>iferror(VLOOKUP($A37, Awario!$A$3:$Z1000, 5, false), "")</f>
        <v/>
      </c>
      <c r="M37" s="5" t="str">
        <f>iferror(VLOOKUP($A37, Awario!$A$3:$G1000, 6, false), "")</f>
        <v/>
      </c>
      <c r="N37" s="7" t="str">
        <f>iferror(VLOOKUP($A37, Awario!$A$3:$Z1000, 7, false), "")</f>
        <v/>
      </c>
      <c r="O37" s="2" t="str">
        <f>iferror(VLOOKUP($A37, Awario!$A$3:$Z1000, 8, false), "")</f>
        <v/>
      </c>
      <c r="P37" s="5" t="str">
        <f>iferror(VLOOKUP($A37, Awario!$A$3:$Z1000, 9, false), "")</f>
        <v/>
      </c>
      <c r="Q37" s="5" t="str">
        <f>iferror(VLOOKUP($A37, Awario!$A$3:$Z1000, 10, false), "")</f>
        <v/>
      </c>
      <c r="R37" s="2" t="str">
        <f>iferror(VLOOKUP($A37, Awario!$A$3:$Z1000, 11, false), "")</f>
        <v/>
      </c>
      <c r="S37" s="5" t="str">
        <f>iferror(VLOOKUP($A37, Awario!$A$3:$Z1000, 12, false), "")</f>
        <v/>
      </c>
      <c r="T37" s="5" t="str">
        <f t="shared" si="2"/>
        <v/>
      </c>
      <c r="V37" s="5">
        <f>iferror(VLOOKUP($A37, TMUI!$A$2:$G1000, 3, false), "")</f>
        <v>88.28</v>
      </c>
      <c r="W37" s="5">
        <f>iferror(VLOOKUP($A37, TMUI!$A$2:$G1000, 4, false), "")</f>
        <v>84.38</v>
      </c>
      <c r="X37" s="5">
        <f>iferror(VLOOKUP($A37, TMUI!$A$2:$G1000, 5, false), "")</f>
        <v>81.25</v>
      </c>
      <c r="Y37" s="5">
        <f>iferror(VLOOKUP($A37, TMUI!$A$2:$G1000, 6, false), "")</f>
        <v>67.97</v>
      </c>
      <c r="Z37" s="5">
        <f>iferror(VLOOKUP($A37, TMUI!$A$2:$Z1000, 7, false), "")</f>
        <v>0.9274384887</v>
      </c>
      <c r="AA37" s="5">
        <f>iferror(VLOOKUP($A37, TMUI!$A$2:$Z1000, 8, false), "")</f>
        <v>1.067280445</v>
      </c>
      <c r="AB37" s="5">
        <f>iferror(VLOOKUP($A37, TMUI!$A$2:$Z1000, 9, false), "")</f>
        <v>0.7496610153</v>
      </c>
      <c r="AC37" s="5">
        <f>iferror(VLOOKUP($A37, TMUI!$A$2:$Z1000, 10, false), "")</f>
        <v>0.802394079</v>
      </c>
      <c r="AD37" s="5">
        <f>iferror(VLOOKUP($A37, TMUI!$A$2:$Z1000, 11, false), "")</f>
        <v>0.8866935071</v>
      </c>
      <c r="AE37" s="8">
        <f t="shared" si="3"/>
        <v>0.9416440448</v>
      </c>
      <c r="AG37" s="5">
        <f t="shared" si="4"/>
        <v>0.7467548379</v>
      </c>
      <c r="AH37" s="5" t="str">
        <f>iferror(vlookup(A37, 'November Scores'!A$1:AM1000, 3, false), "")</f>
        <v/>
      </c>
      <c r="AI37" s="5">
        <f t="shared" si="5"/>
        <v>0.7467548379</v>
      </c>
    </row>
    <row r="38">
      <c r="A38" s="5">
        <v>1597.0</v>
      </c>
      <c r="B38" s="2" t="s">
        <v>166</v>
      </c>
      <c r="C38" s="5">
        <f>lookup($A38, NIL!$A$1:$A1000, NIL!C$1:C1000)</f>
        <v>4</v>
      </c>
      <c r="D38" s="5">
        <f>lookup($A38, NIL!$A$1:$A1000, NIL!D$1:D1000)</f>
        <v>1</v>
      </c>
      <c r="E38" s="5">
        <f>lookup($A38, NIL!$A$1:$A1000, NIL!E$1:E1000)</f>
        <v>0.2045663318</v>
      </c>
      <c r="F38" s="5">
        <f>lookup($A38, NIL!$A$1:$A1000, NIL!F$1:F1000)</f>
        <v>0.4045450175</v>
      </c>
      <c r="G38" s="5">
        <f>lookup($A38, NIL!$A$1:$A1000, NIL!G$1:G1000)</f>
        <v>0.3045556747</v>
      </c>
      <c r="H38" s="5">
        <f t="shared" si="1"/>
        <v>0.551865631</v>
      </c>
      <c r="J38" s="5">
        <f>iferror(VLOOKUP($A38, Awario!$A$3:$G1000, 3, false), "")</f>
        <v>5</v>
      </c>
      <c r="K38" s="2">
        <f>iferror(VLOOKUP($A38, Awario!$A$3:$Z1000, 4, false), "")</f>
        <v>626</v>
      </c>
      <c r="L38" s="5">
        <f>iferror(VLOOKUP($A38, Awario!$A$3:$Z1000, 5, false), "")</f>
        <v>3876</v>
      </c>
      <c r="M38" s="5">
        <f>iferror(VLOOKUP($A38, Awario!$A$3:$G1000, 6, false), "")</f>
        <v>3.588383768</v>
      </c>
      <c r="N38" s="7" t="b">
        <f>iferror(VLOOKUP($A38, Awario!$A$3:$Z1000, 7, false), "")</f>
        <v>1</v>
      </c>
      <c r="O38" s="2" t="str">
        <f>iferror(VLOOKUP($A38, Awario!$A$3:$Z1000, 8, false), "")</f>
        <v/>
      </c>
      <c r="P38" s="5">
        <f>iferror(VLOOKUP($A38, Awario!$A$3:$Z1000, 9, false), "")</f>
        <v>1.105707611</v>
      </c>
      <c r="Q38" s="5">
        <f>iferror(VLOOKUP($A38, Awario!$A$3:$Z1000, 10, false), "")</f>
        <v>1.10741051</v>
      </c>
      <c r="R38" s="2" t="str">
        <f>iferror(VLOOKUP($A38, Awario!$A$3:$Z1000, 11, false), "")</f>
        <v/>
      </c>
      <c r="S38" s="5">
        <f>iferror(VLOOKUP($A38, Awario!$A$3:$Z1000, 12, false), "")</f>
        <v>1.10655906</v>
      </c>
      <c r="T38" s="5">
        <f t="shared" si="2"/>
        <v>1.05193111</v>
      </c>
      <c r="V38" s="5">
        <f>iferror(VLOOKUP($A38, TMUI!$A$2:$G1000, 3, false), "")</f>
        <v>79.95</v>
      </c>
      <c r="W38" s="5">
        <f>iferror(VLOOKUP($A38, TMUI!$A$2:$G1000, 4, false), "")</f>
        <v>72.81</v>
      </c>
      <c r="X38" s="5">
        <f>iferror(VLOOKUP($A38, TMUI!$A$2:$G1000, 5, false), "")</f>
        <v>70.54</v>
      </c>
      <c r="Y38" s="5">
        <f>iferror(VLOOKUP($A38, TMUI!$A$2:$G1000, 6, false), "")</f>
        <v>56.87</v>
      </c>
      <c r="Z38" s="5">
        <f>iferror(VLOOKUP($A38, TMUI!$A$2:$Z1000, 7, false), "")</f>
        <v>0.3245088762</v>
      </c>
      <c r="AA38" s="5">
        <f>iferror(VLOOKUP($A38, TMUI!$A$2:$Z1000, 8, false), "")</f>
        <v>0.2654424991</v>
      </c>
      <c r="AB38" s="5">
        <f>iferror(VLOOKUP($A38, TMUI!$A$2:$Z1000, 9, false), "")</f>
        <v>-0.04766732193</v>
      </c>
      <c r="AC38" s="5">
        <f>iferror(VLOOKUP($A38, TMUI!$A$2:$Z1000, 10, false), "")</f>
        <v>0.1170093713</v>
      </c>
      <c r="AD38" s="5">
        <f>iferror(VLOOKUP($A38, TMUI!$A$2:$Z1000, 11, false), "")</f>
        <v>0.1648233561</v>
      </c>
      <c r="AE38" s="8">
        <f t="shared" si="3"/>
        <v>0.4059844285</v>
      </c>
      <c r="AG38" s="5">
        <f t="shared" si="4"/>
        <v>0.6699270565</v>
      </c>
      <c r="AH38" s="5">
        <f>iferror(vlookup(A38, 'November Scores'!A$1:AM1000, 3, false), "")</f>
        <v>0.9627018682</v>
      </c>
      <c r="AI38" s="5">
        <f t="shared" si="5"/>
        <v>0.7431207594</v>
      </c>
    </row>
    <row r="39">
      <c r="A39" s="5">
        <v>1765.0</v>
      </c>
      <c r="B39" s="2" t="s">
        <v>202</v>
      </c>
      <c r="C39" s="5">
        <f>lookup($A39, NIL!$A$1:$A1000, NIL!C$1:C1000)</f>
        <v>4</v>
      </c>
      <c r="D39" s="5">
        <f>lookup($A39, NIL!$A$1:$A1000, NIL!D$1:D1000)</f>
        <v>1</v>
      </c>
      <c r="E39" s="5">
        <f>lookup($A39, NIL!$A$1:$A1000, NIL!E$1:E1000)</f>
        <v>0.2045663318</v>
      </c>
      <c r="F39" s="5">
        <f>lookup($A39, NIL!$A$1:$A1000, NIL!F$1:F1000)</f>
        <v>0.4045450175</v>
      </c>
      <c r="G39" s="5">
        <f>lookup($A39, NIL!$A$1:$A1000, NIL!G$1:G1000)</f>
        <v>0.3045556747</v>
      </c>
      <c r="H39" s="5">
        <f t="shared" si="1"/>
        <v>0.551865631</v>
      </c>
      <c r="J39" s="5">
        <f>iferror(VLOOKUP($A39, Awario!$A$3:$G1000, 3, false), "")</f>
        <v>5</v>
      </c>
      <c r="K39" s="2">
        <f>iferror(VLOOKUP($A39, Awario!$A$3:$Z1000, 4, false), "")</f>
        <v>0</v>
      </c>
      <c r="L39" s="5">
        <f>iferror(VLOOKUP($A39, Awario!$A$3:$Z1000, 5, false), "")</f>
        <v>1933</v>
      </c>
      <c r="M39" s="5">
        <f>iferror(VLOOKUP($A39, Awario!$A$3:$G1000, 6, false), "")</f>
        <v>3.286231854</v>
      </c>
      <c r="N39" s="7" t="b">
        <f>iferror(VLOOKUP($A39, Awario!$A$3:$Z1000, 7, false), "")</f>
        <v>1</v>
      </c>
      <c r="O39" s="2" t="str">
        <f>iferror(VLOOKUP($A39, Awario!$A$3:$Z1000, 8, false), "")</f>
        <v/>
      </c>
      <c r="P39" s="5">
        <f>iferror(VLOOKUP($A39, Awario!$A$3:$Z1000, 9, false), "")</f>
        <v>0.9334088449</v>
      </c>
      <c r="Q39" s="5">
        <f>iferror(VLOOKUP($A39, Awario!$A$3:$Z1000, 10, false), "")</f>
        <v>1.10741051</v>
      </c>
      <c r="R39" s="2" t="str">
        <f>iferror(VLOOKUP($A39, Awario!$A$3:$Z1000, 11, false), "")</f>
        <v/>
      </c>
      <c r="S39" s="5">
        <f>iferror(VLOOKUP($A39, Awario!$A$3:$Z1000, 12, false), "")</f>
        <v>1.020409678</v>
      </c>
      <c r="T39" s="5">
        <f t="shared" si="2"/>
        <v>1.010153294</v>
      </c>
      <c r="V39" s="5">
        <f>iferror(VLOOKUP($A39, TMUI!$A$2:$G1000, 3, false), "")</f>
        <v>79.53</v>
      </c>
      <c r="W39" s="5">
        <f>iferror(VLOOKUP($A39, TMUI!$A$2:$G1000, 4, false), "")</f>
        <v>79.18</v>
      </c>
      <c r="X39" s="5">
        <f>iferror(VLOOKUP($A39, TMUI!$A$2:$G1000, 5, false), "")</f>
        <v>70.92</v>
      </c>
      <c r="Y39" s="5">
        <f>iferror(VLOOKUP($A39, TMUI!$A$2:$G1000, 6, false), "")</f>
        <v>55.73</v>
      </c>
      <c r="Z39" s="5">
        <f>iferror(VLOOKUP($A39, TMUI!$A$2:$Z1000, 7, false), "")</f>
        <v>0.2941090638</v>
      </c>
      <c r="AA39" s="5">
        <f>iferror(VLOOKUP($A39, TMUI!$A$2:$Z1000, 8, false), "")</f>
        <v>0.7069038402</v>
      </c>
      <c r="AB39" s="5">
        <f>iferror(VLOOKUP($A39, TMUI!$A$2:$Z1000, 9, false), "")</f>
        <v>-0.01937742761</v>
      </c>
      <c r="AC39" s="5">
        <f>iferror(VLOOKUP($A39, TMUI!$A$2:$Z1000, 10, false), "")</f>
        <v>0.0466185094</v>
      </c>
      <c r="AD39" s="5">
        <f>iferror(VLOOKUP($A39, TMUI!$A$2:$Z1000, 11, false), "")</f>
        <v>0.2570634965</v>
      </c>
      <c r="AE39" s="8">
        <f t="shared" si="3"/>
        <v>0.5070142961</v>
      </c>
      <c r="AG39" s="5">
        <f t="shared" si="4"/>
        <v>0.6896777404</v>
      </c>
      <c r="AH39" s="5">
        <f>iferror(vlookup(A39, 'November Scores'!A$1:AM1000, 3, false), "")</f>
        <v>0.8299395926</v>
      </c>
      <c r="AI39" s="5">
        <f t="shared" si="5"/>
        <v>0.7247432034</v>
      </c>
    </row>
    <row r="40">
      <c r="A40" s="5">
        <v>1117.0</v>
      </c>
      <c r="B40" s="2" t="s">
        <v>97</v>
      </c>
      <c r="C40" s="5">
        <f>lookup($A40, NIL!$A$1:$A1000, NIL!C$1:C1000)</f>
        <v>4</v>
      </c>
      <c r="D40" s="5">
        <f>lookup($A40, NIL!$A$1:$A1000, NIL!D$1:D1000)</f>
        <v>1</v>
      </c>
      <c r="E40" s="5">
        <f>lookup($A40, NIL!$A$1:$A1000, NIL!E$1:E1000)</f>
        <v>0.2045663318</v>
      </c>
      <c r="F40" s="5">
        <f>lookup($A40, NIL!$A$1:$A1000, NIL!F$1:F1000)</f>
        <v>0.4045450175</v>
      </c>
      <c r="G40" s="5">
        <f>lookup($A40, NIL!$A$1:$A1000, NIL!G$1:G1000)</f>
        <v>0.3045556747</v>
      </c>
      <c r="H40" s="5">
        <f t="shared" si="1"/>
        <v>0.551865631</v>
      </c>
      <c r="J40" s="5">
        <f>iferror(VLOOKUP($A40, Awario!$A$3:$G1000, 3, false), "")</f>
        <v>5</v>
      </c>
      <c r="K40" s="2">
        <f>iferror(VLOOKUP($A40, Awario!$A$3:$Z1000, 4, false), "")</f>
        <v>182</v>
      </c>
      <c r="L40" s="5">
        <f>iferror(VLOOKUP($A40, Awario!$A$3:$Z1000, 5, false), "")</f>
        <v>10375</v>
      </c>
      <c r="M40" s="5">
        <f>iferror(VLOOKUP($A40, Awario!$A$3:$G1000, 6, false), "")</f>
        <v>4.015988105</v>
      </c>
      <c r="N40" s="7" t="b">
        <f>iferror(VLOOKUP($A40, Awario!$A$3:$Z1000, 7, false), "")</f>
        <v>1</v>
      </c>
      <c r="O40" s="2" t="str">
        <f>iferror(VLOOKUP($A40, Awario!$A$3:$Z1000, 8, false), "")</f>
        <v/>
      </c>
      <c r="P40" s="5">
        <f>iferror(VLOOKUP($A40, Awario!$A$3:$Z1000, 9, false), "")</f>
        <v>1.349544224</v>
      </c>
      <c r="Q40" s="5">
        <f>iferror(VLOOKUP($A40, Awario!$A$3:$Z1000, 10, false), "")</f>
        <v>1.10741051</v>
      </c>
      <c r="R40" s="2" t="str">
        <f>iferror(VLOOKUP($A40, Awario!$A$3:$Z1000, 11, false), "")</f>
        <v/>
      </c>
      <c r="S40" s="5">
        <f>iferror(VLOOKUP($A40, Awario!$A$3:$Z1000, 12, false), "")</f>
        <v>1.228477367</v>
      </c>
      <c r="T40" s="5">
        <f t="shared" si="2"/>
        <v>1.108366982</v>
      </c>
      <c r="V40" s="5">
        <f>iferror(VLOOKUP($A40, TMUI!$A$2:$G1000, 3, false), "")</f>
        <v>74.39</v>
      </c>
      <c r="W40" s="5">
        <f>iferror(VLOOKUP($A40, TMUI!$A$2:$G1000, 4, false), "")</f>
        <v>74.95</v>
      </c>
      <c r="X40" s="5">
        <f>iferror(VLOOKUP($A40, TMUI!$A$2:$G1000, 5, false), "")</f>
        <v>71.26</v>
      </c>
      <c r="Y40" s="5">
        <f>iferror(VLOOKUP($A40, TMUI!$A$2:$G1000, 6, false), "")</f>
        <v>59.93</v>
      </c>
      <c r="Z40" s="5">
        <f>iferror(VLOOKUP($A40, TMUI!$A$2:$Z1000, 7, false), "")</f>
        <v>-0.07792673551</v>
      </c>
      <c r="AA40" s="5">
        <f>iferror(VLOOKUP($A40, TMUI!$A$2:$Z1000, 8, false), "")</f>
        <v>0.4137513327</v>
      </c>
      <c r="AB40" s="5">
        <f>iferror(VLOOKUP($A40, TMUI!$A$2:$Z1000, 9, false), "")</f>
        <v>0.005934583094</v>
      </c>
      <c r="AC40" s="5">
        <f>iferror(VLOOKUP($A40, TMUI!$A$2:$Z1000, 10, false), "")</f>
        <v>0.3059532637</v>
      </c>
      <c r="AD40" s="5">
        <f>iferror(VLOOKUP($A40, TMUI!$A$2:$Z1000, 11, false), "")</f>
        <v>0.161928111</v>
      </c>
      <c r="AE40" s="8">
        <f t="shared" si="3"/>
        <v>0.4024029212</v>
      </c>
      <c r="AG40" s="5">
        <f t="shared" si="4"/>
        <v>0.6875451781</v>
      </c>
      <c r="AH40" s="5">
        <f>iferror(vlookup(A40, 'November Scores'!A$1:AM1000, 3, false), "")</f>
        <v>0.8195422697</v>
      </c>
      <c r="AI40" s="5">
        <f t="shared" si="5"/>
        <v>0.720544451</v>
      </c>
    </row>
    <row r="41">
      <c r="A41" s="5">
        <v>2155.0</v>
      </c>
      <c r="B41" s="2" t="s">
        <v>172</v>
      </c>
      <c r="C41" s="5">
        <f>lookup($A41, NIL!$A$1:$A1000, NIL!C$1:C1000)</f>
        <v>4</v>
      </c>
      <c r="D41" s="5">
        <f>lookup($A41, NIL!$A$1:$A1000, NIL!D$1:D1000)</f>
        <v>1</v>
      </c>
      <c r="E41" s="5">
        <f>lookup($A41, NIL!$A$1:$A1000, NIL!E$1:E1000)</f>
        <v>0.2045663318</v>
      </c>
      <c r="F41" s="5">
        <f>lookup($A41, NIL!$A$1:$A1000, NIL!F$1:F1000)</f>
        <v>0.4045450175</v>
      </c>
      <c r="G41" s="5">
        <f>lookup($A41, NIL!$A$1:$A1000, NIL!G$1:G1000)</f>
        <v>0.3045556747</v>
      </c>
      <c r="H41" s="5">
        <f t="shared" si="1"/>
        <v>0.551865631</v>
      </c>
      <c r="J41" s="5" t="str">
        <f>iferror(VLOOKUP($A41, Awario!$A$3:$G1000, 3, false), "")</f>
        <v/>
      </c>
      <c r="K41" s="2" t="str">
        <f>iferror(VLOOKUP($A41, Awario!$A$3:$Z1000, 4, false), "")</f>
        <v/>
      </c>
      <c r="L41" s="5" t="str">
        <f>iferror(VLOOKUP($A41, Awario!$A$3:$Z1000, 5, false), "")</f>
        <v/>
      </c>
      <c r="M41" s="5" t="str">
        <f>iferror(VLOOKUP($A41, Awario!$A$3:$G1000, 6, false), "")</f>
        <v/>
      </c>
      <c r="N41" s="7" t="str">
        <f>iferror(VLOOKUP($A41, Awario!$A$3:$Z1000, 7, false), "")</f>
        <v/>
      </c>
      <c r="O41" s="2" t="str">
        <f>iferror(VLOOKUP($A41, Awario!$A$3:$Z1000, 8, false), "")</f>
        <v/>
      </c>
      <c r="P41" s="5" t="str">
        <f>iferror(VLOOKUP($A41, Awario!$A$3:$Z1000, 9, false), "")</f>
        <v/>
      </c>
      <c r="Q41" s="5" t="str">
        <f>iferror(VLOOKUP($A41, Awario!$A$3:$Z1000, 10, false), "")</f>
        <v/>
      </c>
      <c r="R41" s="2" t="str">
        <f>iferror(VLOOKUP($A41, Awario!$A$3:$Z1000, 11, false), "")</f>
        <v/>
      </c>
      <c r="S41" s="5" t="str">
        <f>iferror(VLOOKUP($A41, Awario!$A$3:$Z1000, 12, false), "")</f>
        <v/>
      </c>
      <c r="T41" s="5" t="str">
        <f t="shared" si="2"/>
        <v/>
      </c>
      <c r="V41" s="5">
        <f>iferror(VLOOKUP($A41, TMUI!$A$2:$G1000, 3, false), "")</f>
        <v>84.38</v>
      </c>
      <c r="W41" s="5">
        <f>iferror(VLOOKUP($A41, TMUI!$A$2:$G1000, 4, false), "")</f>
        <v>78.91</v>
      </c>
      <c r="X41" s="5">
        <f>iferror(VLOOKUP($A41, TMUI!$A$2:$G1000, 5, false), "")</f>
        <v>79.69</v>
      </c>
      <c r="Y41" s="5">
        <f>iferror(VLOOKUP($A41, TMUI!$A$2:$G1000, 6, false), "")</f>
        <v>72.66</v>
      </c>
      <c r="Z41" s="5">
        <f>iferror(VLOOKUP($A41, TMUI!$A$2:$Z1000, 7, false), "")</f>
        <v>0.6451545164</v>
      </c>
      <c r="AA41" s="5">
        <f>iferror(VLOOKUP($A41, TMUI!$A$2:$Z1000, 8, false), "")</f>
        <v>0.688191978</v>
      </c>
      <c r="AB41" s="5">
        <f>iferror(VLOOKUP($A41, TMUI!$A$2:$Z1000, 9, false), "")</f>
        <v>0.6335235544</v>
      </c>
      <c r="AC41" s="5">
        <f>iferror(VLOOKUP($A41, TMUI!$A$2:$Z1000, 10, false), "")</f>
        <v>1.091984555</v>
      </c>
      <c r="AD41" s="5">
        <f>iferror(VLOOKUP($A41, TMUI!$A$2:$Z1000, 11, false), "")</f>
        <v>0.7647136509</v>
      </c>
      <c r="AE41" s="8">
        <f t="shared" si="3"/>
        <v>0.874479074</v>
      </c>
      <c r="AG41" s="5">
        <f t="shared" si="4"/>
        <v>0.7131723525</v>
      </c>
      <c r="AH41" s="5" t="str">
        <f>iferror(vlookup(A41, 'November Scores'!A$1:AM1000, 3, false), "")</f>
        <v/>
      </c>
      <c r="AI41" s="5">
        <f t="shared" si="5"/>
        <v>0.7131723525</v>
      </c>
    </row>
    <row r="42">
      <c r="A42" s="5">
        <v>1714.0</v>
      </c>
      <c r="B42" s="2" t="s">
        <v>104</v>
      </c>
      <c r="C42" s="5">
        <f>lookup($A42, NIL!$A$1:$A1000, NIL!C$1:C1000)</f>
        <v>4</v>
      </c>
      <c r="D42" s="5">
        <f>lookup($A42, NIL!$A$1:$A1000, NIL!D$1:D1000)</f>
        <v>1</v>
      </c>
      <c r="E42" s="5">
        <f>lookup($A42, NIL!$A$1:$A1000, NIL!E$1:E1000)</f>
        <v>0.2045663318</v>
      </c>
      <c r="F42" s="5">
        <f>lookup($A42, NIL!$A$1:$A1000, NIL!F$1:F1000)</f>
        <v>0.4045450175</v>
      </c>
      <c r="G42" s="5">
        <f>lookup($A42, NIL!$A$1:$A1000, NIL!G$1:G1000)</f>
        <v>0.3045556747</v>
      </c>
      <c r="H42" s="5">
        <f t="shared" si="1"/>
        <v>0.551865631</v>
      </c>
      <c r="J42" s="5">
        <f>iferror(VLOOKUP($A42, Awario!$A$3:$G1000, 3, false), "")</f>
        <v>5</v>
      </c>
      <c r="K42" s="2">
        <f>iferror(VLOOKUP($A42, Awario!$A$3:$Z1000, 4, false), "")</f>
        <v>761</v>
      </c>
      <c r="L42" s="5">
        <f>iferror(VLOOKUP($A42, Awario!$A$3:$Z1000, 5, false), "")</f>
        <v>0</v>
      </c>
      <c r="M42" s="5">
        <f>iferror(VLOOKUP($A42, Awario!$A$3:$G1000, 6, false), "")</f>
        <v>0</v>
      </c>
      <c r="N42" s="7" t="b">
        <f>iferror(VLOOKUP($A42, Awario!$A$3:$Z1000, 7, false), "")</f>
        <v>1</v>
      </c>
      <c r="O42" s="2" t="str">
        <f>iferror(VLOOKUP($A42, Awario!$A$3:$Z1000, 8, false), "")</f>
        <v/>
      </c>
      <c r="P42" s="5">
        <f>iferror(VLOOKUP($A42, Awario!$A$3:$Z1000, 9, false), "")</f>
        <v>-0.940528289</v>
      </c>
      <c r="Q42" s="5">
        <f>iferror(VLOOKUP($A42, Awario!$A$3:$Z1000, 10, false), "")</f>
        <v>1.10741051</v>
      </c>
      <c r="R42" s="2" t="str">
        <f>iferror(VLOOKUP($A42, Awario!$A$3:$Z1000, 11, false), "")</f>
        <v/>
      </c>
      <c r="S42" s="5">
        <f>iferror(VLOOKUP($A42, Awario!$A$3:$Z1000, 12, false), "")</f>
        <v>0.08344111055</v>
      </c>
      <c r="T42" s="5">
        <f t="shared" si="2"/>
        <v>0.2888617499</v>
      </c>
      <c r="V42" s="5">
        <f>iferror(VLOOKUP($A42, TMUI!$A$2:$G1000, 3, false), "")</f>
        <v>86.57</v>
      </c>
      <c r="W42" s="5">
        <f>iferror(VLOOKUP($A42, TMUI!$A$2:$G1000, 4, false), "")</f>
        <v>85.27</v>
      </c>
      <c r="X42" s="5">
        <f>iferror(VLOOKUP($A42, TMUI!$A$2:$G1000, 5, false), "")</f>
        <v>81.49</v>
      </c>
      <c r="Y42" s="5">
        <f>iferror(VLOOKUP($A42, TMUI!$A$2:$G1000, 6, false), "")</f>
        <v>81.12</v>
      </c>
      <c r="Z42" s="5">
        <f>iferror(VLOOKUP($A42, TMUI!$A$2:$Z1000, 7, false), "")</f>
        <v>0.8036678239</v>
      </c>
      <c r="AA42" s="5">
        <f>iferror(VLOOKUP($A42, TMUI!$A$2:$Z1000, 8, false), "")</f>
        <v>1.128960287</v>
      </c>
      <c r="AB42" s="5">
        <f>iferror(VLOOKUP($A42, TMUI!$A$2:$Z1000, 9, false), "")</f>
        <v>0.767528317</v>
      </c>
      <c r="AC42" s="5">
        <f>iferror(VLOOKUP($A42, TMUI!$A$2:$Z1000, 10, false), "")</f>
        <v>1.614358845</v>
      </c>
      <c r="AD42" s="5">
        <f>iferror(VLOOKUP($A42, TMUI!$A$2:$Z1000, 11, false), "")</f>
        <v>1.078628818</v>
      </c>
      <c r="AE42" s="8">
        <f t="shared" si="3"/>
        <v>1.038570565</v>
      </c>
      <c r="AG42" s="5">
        <f t="shared" si="4"/>
        <v>0.6264326486</v>
      </c>
      <c r="AH42" s="5">
        <f>iferror(vlookup(A42, 'November Scores'!A$1:AM1000, 3, false), "")</f>
        <v>0.972664082</v>
      </c>
      <c r="AI42" s="5">
        <f t="shared" si="5"/>
        <v>0.712990507</v>
      </c>
    </row>
    <row r="43">
      <c r="A43" s="5">
        <v>2192.0</v>
      </c>
      <c r="B43" s="2" t="s">
        <v>175</v>
      </c>
      <c r="C43" s="5">
        <f>lookup($A43, NIL!$A$1:$A1000, NIL!C$1:C1000)</f>
        <v>4</v>
      </c>
      <c r="D43" s="5">
        <f>lookup($A43, NIL!$A$1:$A1000, NIL!D$1:D1000)</f>
        <v>1</v>
      </c>
      <c r="E43" s="5">
        <f>lookup($A43, NIL!$A$1:$A1000, NIL!E$1:E1000)</f>
        <v>0.2045663318</v>
      </c>
      <c r="F43" s="5">
        <f>lookup($A43, NIL!$A$1:$A1000, NIL!F$1:F1000)</f>
        <v>0.4045450175</v>
      </c>
      <c r="G43" s="5">
        <f>lookup($A43, NIL!$A$1:$A1000, NIL!G$1:G1000)</f>
        <v>0.3045556747</v>
      </c>
      <c r="H43" s="5">
        <f t="shared" si="1"/>
        <v>0.551865631</v>
      </c>
      <c r="J43" s="5" t="str">
        <f>iferror(VLOOKUP($A43, Awario!$A$3:$G1000, 3, false), "")</f>
        <v/>
      </c>
      <c r="K43" s="2" t="str">
        <f>iferror(VLOOKUP($A43, Awario!$A$3:$Z1000, 4, false), "")</f>
        <v/>
      </c>
      <c r="L43" s="5" t="str">
        <f>iferror(VLOOKUP($A43, Awario!$A$3:$Z1000, 5, false), "")</f>
        <v/>
      </c>
      <c r="M43" s="5" t="str">
        <f>iferror(VLOOKUP($A43, Awario!$A$3:$G1000, 6, false), "")</f>
        <v/>
      </c>
      <c r="N43" s="7" t="str">
        <f>iferror(VLOOKUP($A43, Awario!$A$3:$Z1000, 7, false), "")</f>
        <v/>
      </c>
      <c r="O43" s="2" t="str">
        <f>iferror(VLOOKUP($A43, Awario!$A$3:$Z1000, 8, false), "")</f>
        <v/>
      </c>
      <c r="P43" s="5" t="str">
        <f>iferror(VLOOKUP($A43, Awario!$A$3:$Z1000, 9, false), "")</f>
        <v/>
      </c>
      <c r="Q43" s="5" t="str">
        <f>iferror(VLOOKUP($A43, Awario!$A$3:$Z1000, 10, false), "")</f>
        <v/>
      </c>
      <c r="R43" s="2" t="str">
        <f>iferror(VLOOKUP($A43, Awario!$A$3:$Z1000, 11, false), "")</f>
        <v/>
      </c>
      <c r="S43" s="5" t="str">
        <f>iferror(VLOOKUP($A43, Awario!$A$3:$Z1000, 12, false), "")</f>
        <v/>
      </c>
      <c r="T43" s="5" t="str">
        <f t="shared" si="2"/>
        <v/>
      </c>
      <c r="V43" s="5">
        <f>iferror(VLOOKUP($A43, TMUI!$A$2:$G1000, 3, false), "")</f>
        <v>84.38</v>
      </c>
      <c r="W43" s="5">
        <f>iferror(VLOOKUP($A43, TMUI!$A$2:$G1000, 4, false), "")</f>
        <v>81.25</v>
      </c>
      <c r="X43" s="5">
        <f>iferror(VLOOKUP($A43, TMUI!$A$2:$G1000, 5, false), "")</f>
        <v>85.16</v>
      </c>
      <c r="Y43" s="5">
        <f>iferror(VLOOKUP($A43, TMUI!$A$2:$G1000, 6, false), "")</f>
        <v>63.28</v>
      </c>
      <c r="Z43" s="5">
        <f>iferror(VLOOKUP($A43, TMUI!$A$2:$Z1000, 7, false), "")</f>
        <v>0.6451545164</v>
      </c>
      <c r="AA43" s="5">
        <f>iferror(VLOOKUP($A43, TMUI!$A$2:$Z1000, 8, false), "")</f>
        <v>0.8503614503</v>
      </c>
      <c r="AB43" s="5">
        <f>iferror(VLOOKUP($A43, TMUI!$A$2:$Z1000, 9, false), "")</f>
        <v>1.040749138</v>
      </c>
      <c r="AC43" s="5">
        <f>iferror(VLOOKUP($A43, TMUI!$A$2:$Z1000, 10, false), "")</f>
        <v>0.5128036034</v>
      </c>
      <c r="AD43" s="5">
        <f>iferror(VLOOKUP($A43, TMUI!$A$2:$Z1000, 11, false), "")</f>
        <v>0.7622671771</v>
      </c>
      <c r="AE43" s="8">
        <f t="shared" si="3"/>
        <v>0.8730791357</v>
      </c>
      <c r="AG43" s="5">
        <f t="shared" si="4"/>
        <v>0.7124723833</v>
      </c>
      <c r="AH43" s="5" t="str">
        <f>iferror(vlookup(A43, 'November Scores'!A$1:AM1000, 3, false), "")</f>
        <v/>
      </c>
      <c r="AI43" s="5">
        <f t="shared" si="5"/>
        <v>0.7124723833</v>
      </c>
    </row>
    <row r="44">
      <c r="A44" s="5">
        <v>2291.0</v>
      </c>
      <c r="B44" s="2" t="s">
        <v>179</v>
      </c>
      <c r="C44" s="5">
        <f>lookup($A44, NIL!$A$1:$A1000, NIL!C$1:C1000)</f>
        <v>4</v>
      </c>
      <c r="D44" s="5">
        <f>lookup($A44, NIL!$A$1:$A1000, NIL!D$1:D1000)</f>
        <v>1</v>
      </c>
      <c r="E44" s="5">
        <f>lookup($A44, NIL!$A$1:$A1000, NIL!E$1:E1000)</f>
        <v>0.2045663318</v>
      </c>
      <c r="F44" s="5">
        <f>lookup($A44, NIL!$A$1:$A1000, NIL!F$1:F1000)</f>
        <v>0.4045450175</v>
      </c>
      <c r="G44" s="5">
        <f>lookup($A44, NIL!$A$1:$A1000, NIL!G$1:G1000)</f>
        <v>0.3045556747</v>
      </c>
      <c r="H44" s="5">
        <f t="shared" si="1"/>
        <v>0.551865631</v>
      </c>
      <c r="J44" s="5" t="str">
        <f>iferror(VLOOKUP($A44, Awario!$A$3:$G1000, 3, false), "")</f>
        <v/>
      </c>
      <c r="K44" s="2" t="str">
        <f>iferror(VLOOKUP($A44, Awario!$A$3:$Z1000, 4, false), "")</f>
        <v/>
      </c>
      <c r="L44" s="5" t="str">
        <f>iferror(VLOOKUP($A44, Awario!$A$3:$Z1000, 5, false), "")</f>
        <v/>
      </c>
      <c r="M44" s="5" t="str">
        <f>iferror(VLOOKUP($A44, Awario!$A$3:$G1000, 6, false), "")</f>
        <v/>
      </c>
      <c r="N44" s="7" t="str">
        <f>iferror(VLOOKUP($A44, Awario!$A$3:$Z1000, 7, false), "")</f>
        <v/>
      </c>
      <c r="O44" s="2" t="str">
        <f>iferror(VLOOKUP($A44, Awario!$A$3:$Z1000, 8, false), "")</f>
        <v/>
      </c>
      <c r="P44" s="5" t="str">
        <f>iferror(VLOOKUP($A44, Awario!$A$3:$Z1000, 9, false), "")</f>
        <v/>
      </c>
      <c r="Q44" s="5" t="str">
        <f>iferror(VLOOKUP($A44, Awario!$A$3:$Z1000, 10, false), "")</f>
        <v/>
      </c>
      <c r="R44" s="2" t="str">
        <f>iferror(VLOOKUP($A44, Awario!$A$3:$Z1000, 11, false), "")</f>
        <v/>
      </c>
      <c r="S44" s="5" t="str">
        <f>iferror(VLOOKUP($A44, Awario!$A$3:$Z1000, 12, false), "")</f>
        <v/>
      </c>
      <c r="T44" s="5" t="str">
        <f t="shared" si="2"/>
        <v/>
      </c>
      <c r="V44" s="5">
        <f>iferror(VLOOKUP($A44, TMUI!$A$2:$G1000, 3, false), "")</f>
        <v>92.97</v>
      </c>
      <c r="W44" s="5">
        <f>iferror(VLOOKUP($A44, TMUI!$A$2:$G1000, 4, false), "")</f>
        <v>70.31</v>
      </c>
      <c r="X44" s="5">
        <f>iferror(VLOOKUP($A44, TMUI!$A$2:$G1000, 5, false), "")</f>
        <v>88.28</v>
      </c>
      <c r="Y44" s="5">
        <f>iferror(VLOOKUP($A44, TMUI!$A$2:$G1000, 6, false), "")</f>
        <v>60.94</v>
      </c>
      <c r="Z44" s="5">
        <f>iferror(VLOOKUP($A44, TMUI!$A$2:$Z1000, 7, false), "")</f>
        <v>1.26690306</v>
      </c>
      <c r="AA44" s="5">
        <f>iferror(VLOOKUP($A44, TMUI!$A$2:$Z1000, 8, false), "")</f>
        <v>0.09218451587</v>
      </c>
      <c r="AB44" s="5">
        <f>iferror(VLOOKUP($A44, TMUI!$A$2:$Z1000, 9, false), "")</f>
        <v>1.27302406</v>
      </c>
      <c r="AC44" s="5">
        <f>iferror(VLOOKUP($A44, TMUI!$A$2:$Z1000, 10, false), "")</f>
        <v>0.3683170974</v>
      </c>
      <c r="AD44" s="5">
        <f>iferror(VLOOKUP($A44, TMUI!$A$2:$Z1000, 11, false), "")</f>
        <v>0.7501071835</v>
      </c>
      <c r="AE44" s="8">
        <f t="shared" si="3"/>
        <v>0.866087284</v>
      </c>
      <c r="AG44" s="5">
        <f t="shared" si="4"/>
        <v>0.7089764575</v>
      </c>
      <c r="AH44" s="5" t="str">
        <f>iferror(vlookup(A44, 'November Scores'!A$1:AM1000, 3, false), "")</f>
        <v/>
      </c>
      <c r="AI44" s="5">
        <f t="shared" si="5"/>
        <v>0.7089764575</v>
      </c>
    </row>
    <row r="45">
      <c r="A45" s="5">
        <v>2102.0</v>
      </c>
      <c r="B45" s="2" t="s">
        <v>71</v>
      </c>
      <c r="C45" s="5">
        <f>lookup($A45, NIL!$A$1:$A1000, NIL!C$1:C1000)</f>
        <v>4</v>
      </c>
      <c r="D45" s="5">
        <f>lookup($A45, NIL!$A$1:$A1000, NIL!D$1:D1000)</f>
        <v>1</v>
      </c>
      <c r="E45" s="5">
        <f>lookup($A45, NIL!$A$1:$A1000, NIL!E$1:E1000)</f>
        <v>0.2045663318</v>
      </c>
      <c r="F45" s="5">
        <f>lookup($A45, NIL!$A$1:$A1000, NIL!F$1:F1000)</f>
        <v>0.4045450175</v>
      </c>
      <c r="G45" s="5">
        <f>lookup($A45, NIL!$A$1:$A1000, NIL!G$1:G1000)</f>
        <v>0.3045556747</v>
      </c>
      <c r="H45" s="5">
        <f t="shared" si="1"/>
        <v>0.551865631</v>
      </c>
      <c r="J45" s="5">
        <f>iferror(VLOOKUP($A45, Awario!$A$3:$G1000, 3, false), "")</f>
        <v>2</v>
      </c>
      <c r="K45" s="2" t="str">
        <f>iferror(VLOOKUP($A45, Awario!$A$3:$Z1000, 4, false), "")</f>
        <v/>
      </c>
      <c r="L45" s="5">
        <f>iferror(VLOOKUP($A45, Awario!$A$3:$Z1000, 5, false), "")</f>
        <v>920</v>
      </c>
      <c r="M45" s="5">
        <f>iferror(VLOOKUP($A45, Awario!$A$3:$G1000, 6, false), "")</f>
        <v>2.963787827</v>
      </c>
      <c r="N45" s="7" t="b">
        <f>iferror(VLOOKUP($A45, Awario!$A$3:$Z1000, 7, false), "")</f>
        <v>1</v>
      </c>
      <c r="O45" s="2" t="str">
        <f>iferror(VLOOKUP($A45, Awario!$A$3:$Z1000, 8, false), "")</f>
        <v/>
      </c>
      <c r="P45" s="5">
        <f>iferror(VLOOKUP($A45, Awario!$A$3:$Z1000, 9, false), "")</f>
        <v>0.749538728</v>
      </c>
      <c r="Q45" s="5">
        <f>iferror(VLOOKUP($A45, Awario!$A$3:$Z1000, 10, false), "")</f>
        <v>-0.4740627184</v>
      </c>
      <c r="R45" s="2" t="str">
        <f>iferror(VLOOKUP($A45, Awario!$A$3:$Z1000, 11, false), "")</f>
        <v/>
      </c>
      <c r="S45" s="5">
        <f>iferror(VLOOKUP($A45, Awario!$A$3:$Z1000, 12, false), "")</f>
        <v>0.1377380048</v>
      </c>
      <c r="T45" s="5">
        <f t="shared" si="2"/>
        <v>0.3711307112</v>
      </c>
      <c r="V45" s="5">
        <f>iferror(VLOOKUP($A45, TMUI!$A$2:$G1000, 3, false), "")</f>
        <v>88.99</v>
      </c>
      <c r="W45" s="5">
        <f>iferror(VLOOKUP($A45, TMUI!$A$2:$G1000, 4, false), "")</f>
        <v>87.07</v>
      </c>
      <c r="X45" s="5">
        <f>iferror(VLOOKUP($A45, TMUI!$A$2:$G1000, 5, false), "")</f>
        <v>89.53</v>
      </c>
      <c r="Y45" s="5">
        <f>iferror(VLOOKUP($A45, TMUI!$A$2:$G1000, 6, false), "")</f>
        <v>78.56</v>
      </c>
      <c r="Z45" s="5">
        <f>iferror(VLOOKUP($A45, TMUI!$A$2:$Z1000, 7, false), "")</f>
        <v>0.9788286477</v>
      </c>
      <c r="AA45" s="5">
        <f>iferror(VLOOKUP($A45, TMUI!$A$2:$Z1000, 8, false), "")</f>
        <v>1.253706035</v>
      </c>
      <c r="AB45" s="5">
        <f>iferror(VLOOKUP($A45, TMUI!$A$2:$Z1000, 9, false), "")</f>
        <v>1.366082923</v>
      </c>
      <c r="AC45" s="5">
        <f>iferror(VLOOKUP($A45, TMUI!$A$2:$Z1000, 10, false), "")</f>
        <v>1.456288138</v>
      </c>
      <c r="AD45" s="5">
        <f>iferror(VLOOKUP($A45, TMUI!$A$2:$Z1000, 11, false), "")</f>
        <v>1.263726436</v>
      </c>
      <c r="AE45" s="8">
        <f t="shared" si="3"/>
        <v>1.124155877</v>
      </c>
      <c r="AG45" s="5">
        <f t="shared" si="4"/>
        <v>0.6823840731</v>
      </c>
      <c r="AH45" s="5">
        <f>iferror(vlookup(A45, 'November Scores'!A$1:AM1000, 3, false), "")</f>
        <v>0.7787223271</v>
      </c>
      <c r="AI45" s="5">
        <f t="shared" si="5"/>
        <v>0.7064686366</v>
      </c>
    </row>
    <row r="46">
      <c r="A46" s="5">
        <v>1715.0</v>
      </c>
      <c r="B46" s="2" t="s">
        <v>96</v>
      </c>
      <c r="C46" s="5">
        <f>lookup($A46, NIL!$A$1:$A1000, NIL!C$1:C1000)</f>
        <v>4</v>
      </c>
      <c r="D46" s="5">
        <f>lookup($A46, NIL!$A$1:$A1000, NIL!D$1:D1000)</f>
        <v>1</v>
      </c>
      <c r="E46" s="5">
        <f>lookup($A46, NIL!$A$1:$A1000, NIL!E$1:E1000)</f>
        <v>0.2045663318</v>
      </c>
      <c r="F46" s="5">
        <f>lookup($A46, NIL!$A$1:$A1000, NIL!F$1:F1000)</f>
        <v>0.4045450175</v>
      </c>
      <c r="G46" s="5">
        <f>lookup($A46, NIL!$A$1:$A1000, NIL!G$1:G1000)</f>
        <v>0.3045556747</v>
      </c>
      <c r="H46" s="5">
        <f t="shared" si="1"/>
        <v>0.551865631</v>
      </c>
      <c r="J46" s="5">
        <f>iferror(VLOOKUP($A46, Awario!$A$3:$G1000, 3, false), "")</f>
        <v>5</v>
      </c>
      <c r="K46" s="2">
        <f>iferror(VLOOKUP($A46, Awario!$A$3:$Z1000, 4, false), "")</f>
        <v>0</v>
      </c>
      <c r="L46" s="5">
        <f>iferror(VLOOKUP($A46, Awario!$A$3:$Z1000, 5, false), "")</f>
        <v>0</v>
      </c>
      <c r="M46" s="5">
        <f>iferror(VLOOKUP($A46, Awario!$A$3:$G1000, 6, false), "")</f>
        <v>0</v>
      </c>
      <c r="N46" s="7" t="b">
        <f>iferror(VLOOKUP($A46, Awario!$A$3:$Z1000, 7, false), "")</f>
        <v>1</v>
      </c>
      <c r="O46" s="2" t="str">
        <f>iferror(VLOOKUP($A46, Awario!$A$3:$Z1000, 8, false), "")</f>
        <v/>
      </c>
      <c r="P46" s="5">
        <f>iferror(VLOOKUP($A46, Awario!$A$3:$Z1000, 9, false), "")</f>
        <v>-0.940528289</v>
      </c>
      <c r="Q46" s="5">
        <f>iferror(VLOOKUP($A46, Awario!$A$3:$Z1000, 10, false), "")</f>
        <v>1.10741051</v>
      </c>
      <c r="R46" s="2" t="str">
        <f>iferror(VLOOKUP($A46, Awario!$A$3:$Z1000, 11, false), "")</f>
        <v/>
      </c>
      <c r="S46" s="5">
        <f>iferror(VLOOKUP($A46, Awario!$A$3:$Z1000, 12, false), "")</f>
        <v>0.08344111055</v>
      </c>
      <c r="T46" s="5">
        <f t="shared" si="2"/>
        <v>0.2888617499</v>
      </c>
      <c r="V46" s="5">
        <f>iferror(VLOOKUP($A46, TMUI!$A$2:$G1000, 3, false), "")</f>
        <v>81.2</v>
      </c>
      <c r="W46" s="5">
        <f>iferror(VLOOKUP($A46, TMUI!$A$2:$G1000, 4, false), "")</f>
        <v>88.91</v>
      </c>
      <c r="X46" s="5">
        <f>iferror(VLOOKUP($A46, TMUI!$A$2:$G1000, 5, false), "")</f>
        <v>88.54</v>
      </c>
      <c r="Y46" s="5">
        <f>iferror(VLOOKUP($A46, TMUI!$A$2:$G1000, 6, false), "")</f>
        <v>80.19</v>
      </c>
      <c r="Z46" s="5">
        <f>iferror(VLOOKUP($A46, TMUI!$A$2:$Z1000, 7, false), "")</f>
        <v>0.4149845083</v>
      </c>
      <c r="AA46" s="5">
        <f>iferror(VLOOKUP($A46, TMUI!$A$2:$Z1000, 8, false), "")</f>
        <v>1.381223911</v>
      </c>
      <c r="AB46" s="5">
        <f>iferror(VLOOKUP($A46, TMUI!$A$2:$Z1000, 9, false), "")</f>
        <v>1.292380304</v>
      </c>
      <c r="AC46" s="5">
        <f>iferror(VLOOKUP($A46, TMUI!$A$2:$Z1000, 10, false), "")</f>
        <v>1.556934721</v>
      </c>
      <c r="AD46" s="5">
        <f>iferror(VLOOKUP($A46, TMUI!$A$2:$Z1000, 11, false), "")</f>
        <v>1.161380861</v>
      </c>
      <c r="AE46" s="8">
        <f t="shared" si="3"/>
        <v>1.077673819</v>
      </c>
      <c r="AG46" s="5">
        <f t="shared" si="4"/>
        <v>0.6394670668</v>
      </c>
      <c r="AH46" s="5">
        <f>iferror(vlookup(A46, 'November Scores'!A$1:AM1000, 3, false), "")</f>
        <v>0.8945720543</v>
      </c>
      <c r="AI46" s="5">
        <f t="shared" si="5"/>
        <v>0.7032433136</v>
      </c>
    </row>
    <row r="47">
      <c r="A47" s="5">
        <v>2112.0</v>
      </c>
      <c r="B47" s="2" t="s">
        <v>161</v>
      </c>
      <c r="C47" s="5">
        <f>lookup($A47, NIL!$A$1:$A1000, NIL!C$1:C1000)</f>
        <v>4</v>
      </c>
      <c r="D47" s="5">
        <f>lookup($A47, NIL!$A$1:$A1000, NIL!D$1:D1000)</f>
        <v>1</v>
      </c>
      <c r="E47" s="5">
        <f>lookup($A47, NIL!$A$1:$A1000, NIL!E$1:E1000)</f>
        <v>0.2045663318</v>
      </c>
      <c r="F47" s="5">
        <f>lookup($A47, NIL!$A$1:$A1000, NIL!F$1:F1000)</f>
        <v>0.4045450175</v>
      </c>
      <c r="G47" s="5">
        <f>lookup($A47, NIL!$A$1:$A1000, NIL!G$1:G1000)</f>
        <v>0.3045556747</v>
      </c>
      <c r="H47" s="5">
        <f t="shared" si="1"/>
        <v>0.551865631</v>
      </c>
      <c r="J47" s="5">
        <f>iferror(VLOOKUP($A47, Awario!$A$3:$G1000, 3, false), "")</f>
        <v>5</v>
      </c>
      <c r="K47" s="2" t="str">
        <f>iferror(VLOOKUP($A47, Awario!$A$3:$Z1000, 4, false), "")</f>
        <v/>
      </c>
      <c r="L47" s="5">
        <f>iferror(VLOOKUP($A47, Awario!$A$3:$Z1000, 5, false), "")</f>
        <v>129</v>
      </c>
      <c r="M47" s="5">
        <f>iferror(VLOOKUP($A47, Awario!$A$3:$G1000, 6, false), "")</f>
        <v>2.11058971</v>
      </c>
      <c r="N47" s="7" t="b">
        <f>iferror(VLOOKUP($A47, Awario!$A$3:$Z1000, 7, false), "")</f>
        <v>1</v>
      </c>
      <c r="O47" s="2" t="str">
        <f>iferror(VLOOKUP($A47, Awario!$A$3:$Z1000, 8, false), "")</f>
        <v/>
      </c>
      <c r="P47" s="5">
        <f>iferror(VLOOKUP($A47, Awario!$A$3:$Z1000, 9, false), "")</f>
        <v>0.2630119992</v>
      </c>
      <c r="Q47" s="5">
        <f>iferror(VLOOKUP($A47, Awario!$A$3:$Z1000, 10, false), "")</f>
        <v>1.10741051</v>
      </c>
      <c r="R47" s="2" t="str">
        <f>iferror(VLOOKUP($A47, Awario!$A$3:$Z1000, 11, false), "")</f>
        <v/>
      </c>
      <c r="S47" s="5">
        <f>iferror(VLOOKUP($A47, Awario!$A$3:$Z1000, 12, false), "")</f>
        <v>0.6852112547</v>
      </c>
      <c r="T47" s="5">
        <f t="shared" si="2"/>
        <v>0.8277748816</v>
      </c>
      <c r="V47" s="5">
        <f>iferror(VLOOKUP($A47, TMUI!$A$2:$G1000, 3, false), "")</f>
        <v>87.07</v>
      </c>
      <c r="W47" s="5">
        <f>iferror(VLOOKUP($A47, TMUI!$A$2:$G1000, 4, false), "")</f>
        <v>79.57</v>
      </c>
      <c r="X47" s="5">
        <f>iferror(VLOOKUP($A47, TMUI!$A$2:$G1000, 5, false), "")</f>
        <v>80.47</v>
      </c>
      <c r="Y47" s="5">
        <f>iferror(VLOOKUP($A47, TMUI!$A$2:$G1000, 6, false), "")</f>
        <v>71.95</v>
      </c>
      <c r="Z47" s="5">
        <f>iferror(VLOOKUP($A47, TMUI!$A$2:$Z1000, 7, false), "")</f>
        <v>0.8398580768</v>
      </c>
      <c r="AA47" s="5">
        <f>iferror(VLOOKUP($A47, TMUI!$A$2:$Z1000, 8, false), "")</f>
        <v>0.7339320856</v>
      </c>
      <c r="AB47" s="5">
        <f>iferror(VLOOKUP($A47, TMUI!$A$2:$Z1000, 9, false), "")</f>
        <v>0.6915922849</v>
      </c>
      <c r="AC47" s="5">
        <f>iferror(VLOOKUP($A47, TMUI!$A$2:$Z1000, 10, false), "")</f>
        <v>1.048144632</v>
      </c>
      <c r="AD47" s="5">
        <f>iferror(VLOOKUP($A47, TMUI!$A$2:$Z1000, 11, false), "")</f>
        <v>0.8283817698</v>
      </c>
      <c r="AE47" s="8">
        <f t="shared" si="3"/>
        <v>0.9101548054</v>
      </c>
      <c r="AG47" s="5">
        <f t="shared" si="4"/>
        <v>0.763265106</v>
      </c>
      <c r="AH47" s="5">
        <f>iferror(vlookup(A47, 'November Scores'!A$1:AM1000, 3, false), "")</f>
        <v>0.4843082274</v>
      </c>
      <c r="AI47" s="5">
        <f t="shared" si="5"/>
        <v>0.6935258864</v>
      </c>
    </row>
    <row r="48">
      <c r="A48" s="5">
        <v>2067.0</v>
      </c>
      <c r="B48" s="2" t="s">
        <v>190</v>
      </c>
      <c r="C48" s="5">
        <f>lookup($A48, NIL!$A$1:$A1000, NIL!C$1:C1000)</f>
        <v>4</v>
      </c>
      <c r="D48" s="5">
        <f>lookup($A48, NIL!$A$1:$A1000, NIL!D$1:D1000)</f>
        <v>1</v>
      </c>
      <c r="E48" s="5">
        <f>lookup($A48, NIL!$A$1:$A1000, NIL!E$1:E1000)</f>
        <v>0.2045663318</v>
      </c>
      <c r="F48" s="5">
        <f>lookup($A48, NIL!$A$1:$A1000, NIL!F$1:F1000)</f>
        <v>0.4045450175</v>
      </c>
      <c r="G48" s="5">
        <f>lookup($A48, NIL!$A$1:$A1000, NIL!G$1:G1000)</f>
        <v>0.3045556747</v>
      </c>
      <c r="H48" s="5">
        <f t="shared" si="1"/>
        <v>0.551865631</v>
      </c>
      <c r="J48" s="5">
        <f>iferror(VLOOKUP($A48, Awario!$A$3:$G1000, 3, false), "")</f>
        <v>3</v>
      </c>
      <c r="K48" s="2" t="str">
        <f>iferror(VLOOKUP($A48, Awario!$A$3:$Z1000, 4, false), "")</f>
        <v/>
      </c>
      <c r="L48" s="5">
        <f>iferror(VLOOKUP($A48, Awario!$A$3:$Z1000, 5, false), "")</f>
        <v>2867</v>
      </c>
      <c r="M48" s="5">
        <f>iferror(VLOOKUP($A48, Awario!$A$3:$G1000, 6, false), "")</f>
        <v>3.457427693</v>
      </c>
      <c r="N48" s="7" t="b">
        <f>iferror(VLOOKUP($A48, Awario!$A$3:$Z1000, 7, false), "")</f>
        <v>1</v>
      </c>
      <c r="O48" s="2" t="str">
        <f>iferror(VLOOKUP($A48, Awario!$A$3:$Z1000, 8, false), "")</f>
        <v/>
      </c>
      <c r="P48" s="5">
        <f>iferror(VLOOKUP($A48, Awario!$A$3:$Z1000, 9, false), "")</f>
        <v>1.031031366</v>
      </c>
      <c r="Q48" s="5">
        <f>iferror(VLOOKUP($A48, Awario!$A$3:$Z1000, 10, false), "")</f>
        <v>0.05309502446</v>
      </c>
      <c r="R48" s="2" t="str">
        <f>iferror(VLOOKUP($A48, Awario!$A$3:$Z1000, 11, false), "")</f>
        <v/>
      </c>
      <c r="S48" s="5">
        <f>iferror(VLOOKUP($A48, Awario!$A$3:$Z1000, 12, false), "")</f>
        <v>0.5420631954</v>
      </c>
      <c r="T48" s="5">
        <f t="shared" si="2"/>
        <v>0.7362494112</v>
      </c>
      <c r="V48" s="5">
        <f>iferror(VLOOKUP($A48, TMUI!$A$2:$G1000, 3, false), "")</f>
        <v>92.23</v>
      </c>
      <c r="W48" s="5">
        <f>iferror(VLOOKUP($A48, TMUI!$A$2:$G1000, 4, false), "")</f>
        <v>80.98</v>
      </c>
      <c r="X48" s="5">
        <f>iferror(VLOOKUP($A48, TMUI!$A$2:$G1000, 5, false), "")</f>
        <v>79.38</v>
      </c>
      <c r="Y48" s="5">
        <f>iferror(VLOOKUP($A48, TMUI!$A$2:$G1000, 6, false), "")</f>
        <v>58.99</v>
      </c>
      <c r="Z48" s="5">
        <f>iferror(VLOOKUP($A48, TMUI!$A$2:$Z1000, 7, false), "")</f>
        <v>1.213341486</v>
      </c>
      <c r="AA48" s="5">
        <f>iferror(VLOOKUP($A48, TMUI!$A$2:$Z1000, 8, false), "")</f>
        <v>0.8316495881</v>
      </c>
      <c r="AB48" s="5">
        <f>iferror(VLOOKUP($A48, TMUI!$A$2:$Z1000, 9, false), "")</f>
        <v>0.6104449564</v>
      </c>
      <c r="AC48" s="5">
        <f>iferror(VLOOKUP($A48, TMUI!$A$2:$Z1000, 10, false), "")</f>
        <v>0.2479116758</v>
      </c>
      <c r="AD48" s="5">
        <f>iferror(VLOOKUP($A48, TMUI!$A$2:$Z1000, 11, false), "")</f>
        <v>0.7258369266</v>
      </c>
      <c r="AE48" s="8">
        <f t="shared" si="3"/>
        <v>0.8519606368</v>
      </c>
      <c r="AG48" s="5">
        <f t="shared" si="4"/>
        <v>0.7133585596</v>
      </c>
      <c r="AH48" s="5">
        <f>iferror(vlookup(A48, 'November Scores'!A$1:AM1000, 3, false), "")</f>
        <v>0.630199977</v>
      </c>
      <c r="AI48" s="5">
        <f t="shared" si="5"/>
        <v>0.692568914</v>
      </c>
    </row>
    <row r="49">
      <c r="A49" s="5">
        <v>1318.0</v>
      </c>
      <c r="B49" s="2" t="s">
        <v>109</v>
      </c>
      <c r="C49" s="5">
        <f>lookup($A49, NIL!$A$1:$A1000, NIL!C$1:C1000)</f>
        <v>4</v>
      </c>
      <c r="D49" s="5">
        <f>lookup($A49, NIL!$A$1:$A1000, NIL!D$1:D1000)</f>
        <v>1</v>
      </c>
      <c r="E49" s="5">
        <f>lookup($A49, NIL!$A$1:$A1000, NIL!E$1:E1000)</f>
        <v>0.2045663318</v>
      </c>
      <c r="F49" s="5">
        <f>lookup($A49, NIL!$A$1:$A1000, NIL!F$1:F1000)</f>
        <v>0.4045450175</v>
      </c>
      <c r="G49" s="5">
        <f>lookup($A49, NIL!$A$1:$A1000, NIL!G$1:G1000)</f>
        <v>0.3045556747</v>
      </c>
      <c r="H49" s="5">
        <f t="shared" si="1"/>
        <v>0.551865631</v>
      </c>
      <c r="J49" s="5">
        <f>iferror(VLOOKUP($A49, Awario!$A$3:$G1000, 3, false), "")</f>
        <v>4</v>
      </c>
      <c r="K49" s="2">
        <f>iferror(VLOOKUP($A49, Awario!$A$3:$Z1000, 4, false), "")</f>
        <v>429166</v>
      </c>
      <c r="L49" s="5">
        <f>iferror(VLOOKUP($A49, Awario!$A$3:$Z1000, 5, false), "")</f>
        <v>149</v>
      </c>
      <c r="M49" s="5">
        <f>iferror(VLOOKUP($A49, Awario!$A$3:$G1000, 6, false), "")</f>
        <v>2.173186268</v>
      </c>
      <c r="N49" s="7" t="b">
        <f>iferror(VLOOKUP($A49, Awario!$A$3:$Z1000, 7, false), "")</f>
        <v>0</v>
      </c>
      <c r="O49" s="2">
        <f>iferror(VLOOKUP($A49, Awario!$A$3:$Z1000, 8, false), "")</f>
        <v>-0.999652815</v>
      </c>
      <c r="P49" s="5">
        <f>iferror(VLOOKUP($A49, Awario!$A$3:$Z1000, 9, false), "")</f>
        <v>0.2987069896</v>
      </c>
      <c r="Q49" s="5">
        <f>iferror(VLOOKUP($A49, Awario!$A$3:$Z1000, 10, false), "")</f>
        <v>0.5802527673</v>
      </c>
      <c r="R49" s="2">
        <f>iferror(VLOOKUP($A49, Awario!$A$3:$Z1000, 11, false), "")</f>
        <v>-0.3227869655</v>
      </c>
      <c r="S49" s="5">
        <f>iferror(VLOOKUP($A49, Awario!$A$3:$Z1000, 12, false), "")</f>
        <v>0.1853909305</v>
      </c>
      <c r="T49" s="5">
        <f t="shared" si="2"/>
        <v>0.430570471</v>
      </c>
      <c r="V49" s="5">
        <f>iferror(VLOOKUP($A49, TMUI!$A$2:$G1000, 3, false), "")</f>
        <v>79.66</v>
      </c>
      <c r="W49" s="5">
        <f>iferror(VLOOKUP($A49, TMUI!$A$2:$G1000, 4, false), "")</f>
        <v>81.36</v>
      </c>
      <c r="X49" s="5">
        <f>iferror(VLOOKUP($A49, TMUI!$A$2:$G1000, 5, false), "")</f>
        <v>83.35</v>
      </c>
      <c r="Y49" s="5">
        <f>iferror(VLOOKUP($A49, TMUI!$A$2:$G1000, 6, false), "")</f>
        <v>69.08</v>
      </c>
      <c r="Z49" s="5">
        <f>iferror(VLOOKUP($A49, TMUI!$A$2:$Z1000, 7, false), "")</f>
        <v>0.3035185295</v>
      </c>
      <c r="AA49" s="5">
        <f>iferror(VLOOKUP($A49, TMUI!$A$2:$Z1000, 8, false), "")</f>
        <v>0.8579848016</v>
      </c>
      <c r="AB49" s="5">
        <f>iferror(VLOOKUP($A49, TMUI!$A$2:$Z1000, 9, false), "")</f>
        <v>0.905999905</v>
      </c>
      <c r="AC49" s="5">
        <f>iferror(VLOOKUP($A49, TMUI!$A$2:$Z1000, 10, false), "")</f>
        <v>0.8709325497</v>
      </c>
      <c r="AD49" s="5">
        <f>iferror(VLOOKUP($A49, TMUI!$A$2:$Z1000, 11, false), "")</f>
        <v>0.7346089465</v>
      </c>
      <c r="AE49" s="8">
        <f t="shared" si="3"/>
        <v>0.8570933126</v>
      </c>
      <c r="AG49" s="5">
        <f t="shared" si="4"/>
        <v>0.6131764715</v>
      </c>
      <c r="AH49" s="5">
        <f>iferror(vlookup(A49, 'November Scores'!A$1:AM1000, 3, false), "")</f>
        <v>0.8714284993</v>
      </c>
      <c r="AI49" s="5">
        <f t="shared" si="5"/>
        <v>0.6777394785</v>
      </c>
    </row>
    <row r="50">
      <c r="A50" s="5">
        <v>2179.0</v>
      </c>
      <c r="B50" s="2" t="s">
        <v>205</v>
      </c>
      <c r="C50" s="5">
        <f>lookup($A50, NIL!$A$1:$A1000, NIL!C$1:C1000)</f>
        <v>4</v>
      </c>
      <c r="D50" s="5">
        <f>lookup($A50, NIL!$A$1:$A1000, NIL!D$1:D1000)</f>
        <v>1</v>
      </c>
      <c r="E50" s="5">
        <f>lookup($A50, NIL!$A$1:$A1000, NIL!E$1:E1000)</f>
        <v>0.2045663318</v>
      </c>
      <c r="F50" s="5">
        <f>lookup($A50, NIL!$A$1:$A1000, NIL!F$1:F1000)</f>
        <v>0.4045450175</v>
      </c>
      <c r="G50" s="5">
        <f>lookup($A50, NIL!$A$1:$A1000, NIL!G$1:G1000)</f>
        <v>0.3045556747</v>
      </c>
      <c r="H50" s="5">
        <f t="shared" si="1"/>
        <v>0.551865631</v>
      </c>
      <c r="J50" s="5" t="str">
        <f>iferror(VLOOKUP($A50, Awario!$A$3:$G1000, 3, false), "")</f>
        <v/>
      </c>
      <c r="K50" s="2" t="str">
        <f>iferror(VLOOKUP($A50, Awario!$A$3:$Z1000, 4, false), "")</f>
        <v/>
      </c>
      <c r="L50" s="5" t="str">
        <f>iferror(VLOOKUP($A50, Awario!$A$3:$Z1000, 5, false), "")</f>
        <v/>
      </c>
      <c r="M50" s="5" t="str">
        <f>iferror(VLOOKUP($A50, Awario!$A$3:$G1000, 6, false), "")</f>
        <v/>
      </c>
      <c r="N50" s="7" t="str">
        <f>iferror(VLOOKUP($A50, Awario!$A$3:$Z1000, 7, false), "")</f>
        <v/>
      </c>
      <c r="O50" s="2" t="str">
        <f>iferror(VLOOKUP($A50, Awario!$A$3:$Z1000, 8, false), "")</f>
        <v/>
      </c>
      <c r="P50" s="5" t="str">
        <f>iferror(VLOOKUP($A50, Awario!$A$3:$Z1000, 9, false), "")</f>
        <v/>
      </c>
      <c r="Q50" s="5" t="str">
        <f>iferror(VLOOKUP($A50, Awario!$A$3:$Z1000, 10, false), "")</f>
        <v/>
      </c>
      <c r="R50" s="2" t="str">
        <f>iferror(VLOOKUP($A50, Awario!$A$3:$Z1000, 11, false), "")</f>
        <v/>
      </c>
      <c r="S50" s="5" t="str">
        <f>iferror(VLOOKUP($A50, Awario!$A$3:$Z1000, 12, false), "")</f>
        <v/>
      </c>
      <c r="T50" s="5" t="str">
        <f t="shared" si="2"/>
        <v/>
      </c>
      <c r="V50" s="5">
        <f>iferror(VLOOKUP($A50, TMUI!$A$2:$G1000, 3, false), "")</f>
        <v>78.13</v>
      </c>
      <c r="W50" s="5">
        <f>iferror(VLOOKUP($A50, TMUI!$A$2:$G1000, 4, false), "")</f>
        <v>81.25</v>
      </c>
      <c r="X50" s="5">
        <f>iferror(VLOOKUP($A50, TMUI!$A$2:$G1000, 5, false), "")</f>
        <v>89.84</v>
      </c>
      <c r="Y50" s="5">
        <f>iferror(VLOOKUP($A50, TMUI!$A$2:$G1000, 6, false), "")</f>
        <v>57.03</v>
      </c>
      <c r="Z50" s="5">
        <f>iferror(VLOOKUP($A50, TMUI!$A$2:$Z1000, 7, false), "")</f>
        <v>0.1927763558</v>
      </c>
      <c r="AA50" s="5">
        <f>iferror(VLOOKUP($A50, TMUI!$A$2:$Z1000, 8, false), "")</f>
        <v>0.8503614503</v>
      </c>
      <c r="AB50" s="5">
        <f>iferror(VLOOKUP($A50, TMUI!$A$2:$Z1000, 9, false), "")</f>
        <v>1.389161521</v>
      </c>
      <c r="AC50" s="5">
        <f>iferror(VLOOKUP($A50, TMUI!$A$2:$Z1000, 10, false), "")</f>
        <v>0.1268887905</v>
      </c>
      <c r="AD50" s="5">
        <f>iferror(VLOOKUP($A50, TMUI!$A$2:$Z1000, 11, false), "")</f>
        <v>0.6397970294</v>
      </c>
      <c r="AE50" s="8">
        <f t="shared" si="3"/>
        <v>0.7998731333</v>
      </c>
      <c r="AG50" s="5">
        <f t="shared" si="4"/>
        <v>0.6758693822</v>
      </c>
      <c r="AH50" s="5" t="str">
        <f>iferror(vlookup(A50, 'November Scores'!A$1:AM1000, 3, false), "")</f>
        <v/>
      </c>
      <c r="AI50" s="5">
        <f t="shared" si="5"/>
        <v>0.6758693822</v>
      </c>
    </row>
    <row r="51">
      <c r="A51" s="5">
        <v>2301.0</v>
      </c>
      <c r="B51" s="2" t="s">
        <v>208</v>
      </c>
      <c r="C51" s="5">
        <f>lookup($A51, NIL!$A$1:$A1000, NIL!C$1:C1000)</f>
        <v>4</v>
      </c>
      <c r="D51" s="5">
        <f>lookup($A51, NIL!$A$1:$A1000, NIL!D$1:D1000)</f>
        <v>1</v>
      </c>
      <c r="E51" s="5">
        <f>lookup($A51, NIL!$A$1:$A1000, NIL!E$1:E1000)</f>
        <v>0.2045663318</v>
      </c>
      <c r="F51" s="5">
        <f>lookup($A51, NIL!$A$1:$A1000, NIL!F$1:F1000)</f>
        <v>0.4045450175</v>
      </c>
      <c r="G51" s="5">
        <f>lookup($A51, NIL!$A$1:$A1000, NIL!G$1:G1000)</f>
        <v>0.3045556747</v>
      </c>
      <c r="H51" s="5">
        <f t="shared" si="1"/>
        <v>0.551865631</v>
      </c>
      <c r="J51" s="5" t="str">
        <f>iferror(VLOOKUP($A51, Awario!$A$3:$G1000, 3, false), "")</f>
        <v/>
      </c>
      <c r="K51" s="2" t="str">
        <f>iferror(VLOOKUP($A51, Awario!$A$3:$Z1000, 4, false), "")</f>
        <v/>
      </c>
      <c r="L51" s="5" t="str">
        <f>iferror(VLOOKUP($A51, Awario!$A$3:$Z1000, 5, false), "")</f>
        <v/>
      </c>
      <c r="M51" s="5" t="str">
        <f>iferror(VLOOKUP($A51, Awario!$A$3:$G1000, 6, false), "")</f>
        <v/>
      </c>
      <c r="N51" s="7" t="str">
        <f>iferror(VLOOKUP($A51, Awario!$A$3:$Z1000, 7, false), "")</f>
        <v/>
      </c>
      <c r="O51" s="2" t="str">
        <f>iferror(VLOOKUP($A51, Awario!$A$3:$Z1000, 8, false), "")</f>
        <v/>
      </c>
      <c r="P51" s="5" t="str">
        <f>iferror(VLOOKUP($A51, Awario!$A$3:$Z1000, 9, false), "")</f>
        <v/>
      </c>
      <c r="Q51" s="5" t="str">
        <f>iferror(VLOOKUP($A51, Awario!$A$3:$Z1000, 10, false), "")</f>
        <v/>
      </c>
      <c r="R51" s="2" t="str">
        <f>iferror(VLOOKUP($A51, Awario!$A$3:$Z1000, 11, false), "")</f>
        <v/>
      </c>
      <c r="S51" s="5" t="str">
        <f>iferror(VLOOKUP($A51, Awario!$A$3:$Z1000, 12, false), "")</f>
        <v/>
      </c>
      <c r="T51" s="5" t="str">
        <f t="shared" si="2"/>
        <v/>
      </c>
      <c r="V51" s="5">
        <f>iferror(VLOOKUP($A51, TMUI!$A$2:$G1000, 3, false), "")</f>
        <v>85.94</v>
      </c>
      <c r="W51" s="5">
        <f>iferror(VLOOKUP($A51, TMUI!$A$2:$G1000, 4, false), "")</f>
        <v>78.13</v>
      </c>
      <c r="X51" s="5">
        <f>iferror(VLOOKUP($A51, TMUI!$A$2:$G1000, 5, false), "")</f>
        <v>79.69</v>
      </c>
      <c r="Y51" s="5">
        <f>iferror(VLOOKUP($A51, TMUI!$A$2:$G1000, 6, false), "")</f>
        <v>62.5</v>
      </c>
      <c r="Z51" s="5">
        <f>iferror(VLOOKUP($A51, TMUI!$A$2:$Z1000, 7, false), "")</f>
        <v>0.7580681053</v>
      </c>
      <c r="AA51" s="5">
        <f>iferror(VLOOKUP($A51, TMUI!$A$2:$Z1000, 8, false), "")</f>
        <v>0.6341354873</v>
      </c>
      <c r="AB51" s="5">
        <f>iferror(VLOOKUP($A51, TMUI!$A$2:$Z1000, 9, false), "")</f>
        <v>0.6335235544</v>
      </c>
      <c r="AC51" s="5">
        <f>iferror(VLOOKUP($A51, TMUI!$A$2:$Z1000, 10, false), "")</f>
        <v>0.4646414347</v>
      </c>
      <c r="AD51" s="5">
        <f>iferror(VLOOKUP($A51, TMUI!$A$2:$Z1000, 11, false), "")</f>
        <v>0.6225921454</v>
      </c>
      <c r="AE51" s="8">
        <f t="shared" si="3"/>
        <v>0.7890450845</v>
      </c>
      <c r="AG51" s="5">
        <f t="shared" si="4"/>
        <v>0.6704553578</v>
      </c>
      <c r="AH51" s="5" t="str">
        <f>iferror(vlookup(A51, 'November Scores'!A$1:AM1000, 3, false), "")</f>
        <v/>
      </c>
      <c r="AI51" s="5">
        <f t="shared" si="5"/>
        <v>0.6704553578</v>
      </c>
    </row>
    <row r="52">
      <c r="A52" s="5">
        <v>2285.0</v>
      </c>
      <c r="B52" s="2" t="s">
        <v>221</v>
      </c>
      <c r="C52" s="5">
        <f>lookup($A52, NIL!$A$1:$A1000, NIL!C$1:C1000)</f>
        <v>4</v>
      </c>
      <c r="D52" s="5">
        <f>lookup($A52, NIL!$A$1:$A1000, NIL!D$1:D1000)</f>
        <v>1</v>
      </c>
      <c r="E52" s="5">
        <f>lookup($A52, NIL!$A$1:$A1000, NIL!E$1:E1000)</f>
        <v>0.2045663318</v>
      </c>
      <c r="F52" s="5">
        <f>lookup($A52, NIL!$A$1:$A1000, NIL!F$1:F1000)</f>
        <v>0.4045450175</v>
      </c>
      <c r="G52" s="5">
        <f>lookup($A52, NIL!$A$1:$A1000, NIL!G$1:G1000)</f>
        <v>0.3045556747</v>
      </c>
      <c r="H52" s="5">
        <f t="shared" si="1"/>
        <v>0.551865631</v>
      </c>
      <c r="J52" s="5" t="str">
        <f>iferror(VLOOKUP($A52, Awario!$A$3:$G1000, 3, false), "")</f>
        <v/>
      </c>
      <c r="K52" s="2" t="str">
        <f>iferror(VLOOKUP($A52, Awario!$A$3:$Z1000, 4, false), "")</f>
        <v/>
      </c>
      <c r="L52" s="5" t="str">
        <f>iferror(VLOOKUP($A52, Awario!$A$3:$Z1000, 5, false), "")</f>
        <v/>
      </c>
      <c r="M52" s="5" t="str">
        <f>iferror(VLOOKUP($A52, Awario!$A$3:$G1000, 6, false), "")</f>
        <v/>
      </c>
      <c r="N52" s="7" t="str">
        <f>iferror(VLOOKUP($A52, Awario!$A$3:$Z1000, 7, false), "")</f>
        <v/>
      </c>
      <c r="O52" s="2" t="str">
        <f>iferror(VLOOKUP($A52, Awario!$A$3:$Z1000, 8, false), "")</f>
        <v/>
      </c>
      <c r="P52" s="5" t="str">
        <f>iferror(VLOOKUP($A52, Awario!$A$3:$Z1000, 9, false), "")</f>
        <v/>
      </c>
      <c r="Q52" s="5" t="str">
        <f>iferror(VLOOKUP($A52, Awario!$A$3:$Z1000, 10, false), "")</f>
        <v/>
      </c>
      <c r="R52" s="2" t="str">
        <f>iferror(VLOOKUP($A52, Awario!$A$3:$Z1000, 11, false), "")</f>
        <v/>
      </c>
      <c r="S52" s="5" t="str">
        <f>iferror(VLOOKUP($A52, Awario!$A$3:$Z1000, 12, false), "")</f>
        <v/>
      </c>
      <c r="T52" s="5" t="str">
        <f t="shared" si="2"/>
        <v/>
      </c>
      <c r="V52" s="5">
        <f>iferror(VLOOKUP($A52, TMUI!$A$2:$G1000, 3, false), "")</f>
        <v>85.94</v>
      </c>
      <c r="W52" s="5">
        <f>iferror(VLOOKUP($A52, TMUI!$A$2:$G1000, 4, false), "")</f>
        <v>71.88</v>
      </c>
      <c r="X52" s="5">
        <f>iferror(VLOOKUP($A52, TMUI!$A$2:$G1000, 5, false), "")</f>
        <v>76.56</v>
      </c>
      <c r="Y52" s="5">
        <f>iferror(VLOOKUP($A52, TMUI!$A$2:$G1000, 6, false), "")</f>
        <v>70.31</v>
      </c>
      <c r="Z52" s="5">
        <f>iferror(VLOOKUP($A52, TMUI!$A$2:$Z1000, 7, false), "")</f>
        <v>0.7580681053</v>
      </c>
      <c r="AA52" s="5">
        <f>iferror(VLOOKUP($A52, TMUI!$A$2:$Z1000, 8, false), "")</f>
        <v>0.2009905293</v>
      </c>
      <c r="AB52" s="5">
        <f>iferror(VLOOKUP($A52, TMUI!$A$2:$Z1000, 9, false), "")</f>
        <v>0.4005041618</v>
      </c>
      <c r="AC52" s="5">
        <f>iferror(VLOOKUP($A52, TMUI!$A$2:$Z1000, 10, false), "")</f>
        <v>0.9468805849</v>
      </c>
      <c r="AD52" s="5">
        <f>iferror(VLOOKUP($A52, TMUI!$A$2:$Z1000, 11, false), "")</f>
        <v>0.5766108453</v>
      </c>
      <c r="AE52" s="8">
        <f t="shared" si="3"/>
        <v>0.7593489615</v>
      </c>
      <c r="AG52" s="5">
        <f t="shared" si="4"/>
        <v>0.6556072962</v>
      </c>
      <c r="AH52" s="5" t="str">
        <f>iferror(vlookup(A52, 'November Scores'!A$1:AM1000, 3, false), "")</f>
        <v/>
      </c>
      <c r="AI52" s="5">
        <f t="shared" si="5"/>
        <v>0.6556072962</v>
      </c>
    </row>
    <row r="53">
      <c r="A53" s="5">
        <v>1350.0</v>
      </c>
      <c r="B53" s="2" t="s">
        <v>113</v>
      </c>
      <c r="C53" s="5">
        <f>lookup($A53, NIL!$A$1:$A1000, NIL!C$1:C1000)</f>
        <v>4</v>
      </c>
      <c r="D53" s="5">
        <f>lookup($A53, NIL!$A$1:$A1000, NIL!D$1:D1000)</f>
        <v>1</v>
      </c>
      <c r="E53" s="5">
        <f>lookup($A53, NIL!$A$1:$A1000, NIL!E$1:E1000)</f>
        <v>0.2045663318</v>
      </c>
      <c r="F53" s="5">
        <f>lookup($A53, NIL!$A$1:$A1000, NIL!F$1:F1000)</f>
        <v>0.4045450175</v>
      </c>
      <c r="G53" s="5">
        <f>lookup($A53, NIL!$A$1:$A1000, NIL!G$1:G1000)</f>
        <v>0.3045556747</v>
      </c>
      <c r="H53" s="5">
        <f t="shared" si="1"/>
        <v>0.551865631</v>
      </c>
      <c r="J53" s="5">
        <f>iferror(VLOOKUP($A53, Awario!$A$3:$G1000, 3, false), "")</f>
        <v>5</v>
      </c>
      <c r="K53" s="2">
        <f>iferror(VLOOKUP($A53, Awario!$A$3:$Z1000, 4, false), "")</f>
        <v>0</v>
      </c>
      <c r="L53" s="5">
        <f>iferror(VLOOKUP($A53, Awario!$A$3:$Z1000, 5, false), "")</f>
        <v>0</v>
      </c>
      <c r="M53" s="5">
        <f>iferror(VLOOKUP($A53, Awario!$A$3:$G1000, 6, false), "")</f>
        <v>0</v>
      </c>
      <c r="N53" s="7" t="b">
        <f>iferror(VLOOKUP($A53, Awario!$A$3:$Z1000, 7, false), "")</f>
        <v>1</v>
      </c>
      <c r="O53" s="2" t="str">
        <f>iferror(VLOOKUP($A53, Awario!$A$3:$Z1000, 8, false), "")</f>
        <v/>
      </c>
      <c r="P53" s="5">
        <f>iferror(VLOOKUP($A53, Awario!$A$3:$Z1000, 9, false), "")</f>
        <v>-0.940528289</v>
      </c>
      <c r="Q53" s="5">
        <f>iferror(VLOOKUP($A53, Awario!$A$3:$Z1000, 10, false), "")</f>
        <v>1.10741051</v>
      </c>
      <c r="R53" s="2" t="str">
        <f>iferror(VLOOKUP($A53, Awario!$A$3:$Z1000, 11, false), "")</f>
        <v/>
      </c>
      <c r="S53" s="5">
        <f>iferror(VLOOKUP($A53, Awario!$A$3:$Z1000, 12, false), "")</f>
        <v>0.08344111055</v>
      </c>
      <c r="T53" s="5">
        <f t="shared" si="2"/>
        <v>0.2888617499</v>
      </c>
      <c r="V53" s="5">
        <f>iferror(VLOOKUP($A53, TMUI!$A$2:$G1000, 3, false), "")</f>
        <v>82.84</v>
      </c>
      <c r="W53" s="5">
        <f>iferror(VLOOKUP($A53, TMUI!$A$2:$G1000, 4, false), "")</f>
        <v>81.04</v>
      </c>
      <c r="X53" s="5">
        <f>iferror(VLOOKUP($A53, TMUI!$A$2:$G1000, 5, false), "")</f>
        <v>81.07</v>
      </c>
      <c r="Y53" s="5">
        <f>iferror(VLOOKUP($A53, TMUI!$A$2:$G1000, 6, false), "")</f>
        <v>79.02</v>
      </c>
      <c r="Z53" s="5">
        <f>iferror(VLOOKUP($A53, TMUI!$A$2:$Z1000, 7, false), "")</f>
        <v>0.5336885377</v>
      </c>
      <c r="AA53" s="5">
        <f>iferror(VLOOKUP($A53, TMUI!$A$2:$Z1000, 8, false), "")</f>
        <v>0.8358077797</v>
      </c>
      <c r="AB53" s="5">
        <f>iferror(VLOOKUP($A53, TMUI!$A$2:$Z1000, 9, false), "")</f>
        <v>0.7362605391</v>
      </c>
      <c r="AC53" s="5">
        <f>iferror(VLOOKUP($A53, TMUI!$A$2:$Z1000, 10, false), "")</f>
        <v>1.484691468</v>
      </c>
      <c r="AD53" s="5">
        <f>iferror(VLOOKUP($A53, TMUI!$A$2:$Z1000, 11, false), "")</f>
        <v>0.8976120812</v>
      </c>
      <c r="AE53" s="8">
        <f t="shared" si="3"/>
        <v>0.9474239184</v>
      </c>
      <c r="AG53" s="5">
        <f t="shared" si="4"/>
        <v>0.5960504331</v>
      </c>
      <c r="AH53" s="5">
        <f>iferror(vlookup(A53, 'November Scores'!A$1:AM1000, 3, false), "")</f>
        <v>0.7940408826</v>
      </c>
      <c r="AI53" s="5">
        <f t="shared" si="5"/>
        <v>0.6455480455</v>
      </c>
    </row>
    <row r="54">
      <c r="A54" s="5">
        <v>1711.0</v>
      </c>
      <c r="B54" s="20" t="s">
        <v>122</v>
      </c>
      <c r="C54" s="5">
        <f>lookup($A54, NIL!$A$1:$A1000, NIL!C$1:C1000)</f>
        <v>4</v>
      </c>
      <c r="D54" s="5">
        <f>lookup($A54, NIL!$A$1:$A1000, NIL!D$1:D1000)</f>
        <v>1</v>
      </c>
      <c r="E54" s="5">
        <f>lookup($A54, NIL!$A$1:$A1000, NIL!E$1:E1000)</f>
        <v>0.2045663318</v>
      </c>
      <c r="F54" s="5">
        <f>lookup($A54, NIL!$A$1:$A1000, NIL!F$1:F1000)</f>
        <v>0.4045450175</v>
      </c>
      <c r="G54" s="5">
        <f>lookup($A54, NIL!$A$1:$A1000, NIL!G$1:G1000)</f>
        <v>0.3045556747</v>
      </c>
      <c r="H54" s="5">
        <f t="shared" si="1"/>
        <v>0.551865631</v>
      </c>
      <c r="J54" s="5">
        <f>iferror(VLOOKUP($A54, Awario!$A$3:$G1000, 3, false), "")</f>
        <v>5</v>
      </c>
      <c r="K54" s="2">
        <f>iferror(VLOOKUP($A54, Awario!$A$3:$Z1000, 4, false), "")</f>
        <v>0</v>
      </c>
      <c r="L54" s="5">
        <f>iferror(VLOOKUP($A54, Awario!$A$3:$Z1000, 5, false), "")</f>
        <v>0</v>
      </c>
      <c r="M54" s="5">
        <f>iferror(VLOOKUP($A54, Awario!$A$3:$G1000, 6, false), "")</f>
        <v>0</v>
      </c>
      <c r="N54" s="7" t="b">
        <f>iferror(VLOOKUP($A54, Awario!$A$3:$Z1000, 7, false), "")</f>
        <v>1</v>
      </c>
      <c r="O54" s="2" t="str">
        <f>iferror(VLOOKUP($A54, Awario!$A$3:$Z1000, 8, false), "")</f>
        <v/>
      </c>
      <c r="P54" s="5">
        <f>iferror(VLOOKUP($A54, Awario!$A$3:$Z1000, 9, false), "")</f>
        <v>-0.940528289</v>
      </c>
      <c r="Q54" s="5">
        <f>iferror(VLOOKUP($A54, Awario!$A$3:$Z1000, 10, false), "")</f>
        <v>1.10741051</v>
      </c>
      <c r="R54" s="2" t="str">
        <f>iferror(VLOOKUP($A54, Awario!$A$3:$Z1000, 11, false), "")</f>
        <v/>
      </c>
      <c r="S54" s="5">
        <f>iferror(VLOOKUP($A54, Awario!$A$3:$Z1000, 12, false), "")</f>
        <v>0.08344111055</v>
      </c>
      <c r="T54" s="5">
        <f t="shared" si="2"/>
        <v>0.2888617499</v>
      </c>
      <c r="V54" s="5">
        <f>iferror(VLOOKUP($A54, TMUI!$A$2:$G1000, 3, false), "")</f>
        <v>86.17</v>
      </c>
      <c r="W54" s="5">
        <f>iferror(VLOOKUP($A54, TMUI!$A$2:$G1000, 4, false), "")</f>
        <v>82.13</v>
      </c>
      <c r="X54" s="5">
        <f>iferror(VLOOKUP($A54, TMUI!$A$2:$G1000, 5, false), "")</f>
        <v>83.32</v>
      </c>
      <c r="Y54" s="5">
        <f>iferror(VLOOKUP($A54, TMUI!$A$2:$G1000, 6, false), "")</f>
        <v>78</v>
      </c>
      <c r="Z54" s="5">
        <f>iferror(VLOOKUP($A54, TMUI!$A$2:$Z1000, 7, false), "")</f>
        <v>0.7747156216</v>
      </c>
      <c r="AA54" s="5">
        <f>iferror(VLOOKUP($A54, TMUI!$A$2:$Z1000, 8, false), "")</f>
        <v>0.9113482604</v>
      </c>
      <c r="AB54" s="5">
        <f>iferror(VLOOKUP($A54, TMUI!$A$2:$Z1000, 9, false), "")</f>
        <v>0.9037664923</v>
      </c>
      <c r="AC54" s="5">
        <f>iferror(VLOOKUP($A54, TMUI!$A$2:$Z1000, 10, false), "")</f>
        <v>1.421710171</v>
      </c>
      <c r="AD54" s="5">
        <f>iferror(VLOOKUP($A54, TMUI!$A$2:$Z1000, 11, false), "")</f>
        <v>1.002885136</v>
      </c>
      <c r="AE54" s="8">
        <f t="shared" si="3"/>
        <v>1.001441529</v>
      </c>
      <c r="AG54" s="5">
        <f t="shared" si="4"/>
        <v>0.6140563033</v>
      </c>
      <c r="AH54" s="5">
        <f>iferror(vlookup(A54, 'November Scores'!A$1:AM1000, 3, false), "")</f>
        <v>0.7108174039</v>
      </c>
      <c r="AI54" s="5">
        <f t="shared" si="5"/>
        <v>0.6382465785</v>
      </c>
    </row>
    <row r="55">
      <c r="A55" s="5">
        <v>2011.0</v>
      </c>
      <c r="B55" s="2" t="s">
        <v>255</v>
      </c>
      <c r="C55" s="5">
        <f>lookup($A55, NIL!$A$1:$A1000, NIL!C$1:C1000)</f>
        <v>4</v>
      </c>
      <c r="D55" s="5">
        <f>lookup($A55, NIL!$A$1:$A1000, NIL!D$1:D1000)</f>
        <v>1</v>
      </c>
      <c r="E55" s="5">
        <f>lookup($A55, NIL!$A$1:$A1000, NIL!E$1:E1000)</f>
        <v>0.2045663318</v>
      </c>
      <c r="F55" s="5">
        <f>lookup($A55, NIL!$A$1:$A1000, NIL!F$1:F1000)</f>
        <v>0.4045450175</v>
      </c>
      <c r="G55" s="5">
        <f>lookup($A55, NIL!$A$1:$A1000, NIL!G$1:G1000)</f>
        <v>0.3045556747</v>
      </c>
      <c r="H55" s="5">
        <f t="shared" si="1"/>
        <v>0.551865631</v>
      </c>
      <c r="J55" s="5">
        <f>iferror(VLOOKUP($A55, Awario!$A$3:$G1000, 3, false), "")</f>
        <v>5</v>
      </c>
      <c r="K55" s="2" t="str">
        <f>iferror(VLOOKUP($A55, Awario!$A$3:$Z1000, 4, false), "")</f>
        <v/>
      </c>
      <c r="L55" s="5">
        <f>iferror(VLOOKUP($A55, Awario!$A$3:$Z1000, 5, false), "")</f>
        <v>1784</v>
      </c>
      <c r="M55" s="5">
        <f>iferror(VLOOKUP($A55, Awario!$A$3:$G1000, 6, false), "")</f>
        <v>3.25139485</v>
      </c>
      <c r="N55" s="7" t="b">
        <f>iferror(VLOOKUP($A55, Awario!$A$3:$Z1000, 7, false), "")</f>
        <v>1</v>
      </c>
      <c r="O55" s="2" t="str">
        <f>iferror(VLOOKUP($A55, Awario!$A$3:$Z1000, 8, false), "")</f>
        <v/>
      </c>
      <c r="P55" s="5">
        <f>iferror(VLOOKUP($A55, Awario!$A$3:$Z1000, 9, false), "")</f>
        <v>0.9135434312</v>
      </c>
      <c r="Q55" s="5">
        <f>iferror(VLOOKUP($A55, Awario!$A$3:$Z1000, 10, false), "")</f>
        <v>1.10741051</v>
      </c>
      <c r="R55" s="2" t="str">
        <f>iferror(VLOOKUP($A55, Awario!$A$3:$Z1000, 11, false), "")</f>
        <v/>
      </c>
      <c r="S55" s="5">
        <f>iferror(VLOOKUP($A55, Awario!$A$3:$Z1000, 12, false), "")</f>
        <v>1.010476971</v>
      </c>
      <c r="T55" s="5">
        <f t="shared" si="2"/>
        <v>1.005224836</v>
      </c>
      <c r="V55" s="5">
        <f>iferror(VLOOKUP($A55, TMUI!$A$2:$G1000, 3, false), "")</f>
        <v>86.43</v>
      </c>
      <c r="W55" s="5">
        <f>iferror(VLOOKUP($A55, TMUI!$A$2:$G1000, 4, false), "")</f>
        <v>67.57</v>
      </c>
      <c r="X55" s="5">
        <f>iferror(VLOOKUP($A55, TMUI!$A$2:$G1000, 5, false), "")</f>
        <v>67.55</v>
      </c>
      <c r="Y55" s="5">
        <f>iferror(VLOOKUP($A55, TMUI!$A$2:$G1000, 6, false), "")</f>
        <v>52.6</v>
      </c>
      <c r="Z55" s="5">
        <f>iferror(VLOOKUP($A55, TMUI!$A$2:$Z1000, 7, false), "")</f>
        <v>0.7935345531</v>
      </c>
      <c r="AA55" s="5">
        <f>iferror(VLOOKUP($A55, TMUI!$A$2:$Z1000, 8, false), "")</f>
        <v>-0.09770623371</v>
      </c>
      <c r="AB55" s="5">
        <f>iferror(VLOOKUP($A55, TMUI!$A$2:$Z1000, 9, false), "")</f>
        <v>-0.270264122</v>
      </c>
      <c r="AC55" s="5">
        <f>iferror(VLOOKUP($A55, TMUI!$A$2:$Z1000, 10, false), "")</f>
        <v>-0.1466476289</v>
      </c>
      <c r="AD55" s="5">
        <f>iferror(VLOOKUP($A55, TMUI!$A$2:$Z1000, 11, false), "")</f>
        <v>0.06972914213</v>
      </c>
      <c r="AE55" s="8">
        <f t="shared" si="3"/>
        <v>0.2640627617</v>
      </c>
      <c r="AG55" s="5">
        <f t="shared" si="4"/>
        <v>0.6070510762</v>
      </c>
      <c r="AH55" s="5">
        <f>iferror(vlookup(A55, 'November Scores'!A$1:AM1000, 3, false), "")</f>
        <v>0.7154811303</v>
      </c>
      <c r="AI55" s="5">
        <f t="shared" si="5"/>
        <v>0.6341585897</v>
      </c>
    </row>
    <row r="56">
      <c r="A56" s="5">
        <v>2114.0</v>
      </c>
      <c r="B56" s="2" t="s">
        <v>110</v>
      </c>
      <c r="C56" s="5">
        <f>lookup($A56, NIL!$A$1:$A1000, NIL!C$1:C1000)</f>
        <v>4</v>
      </c>
      <c r="D56" s="5">
        <f>lookup($A56, NIL!$A$1:$A1000, NIL!D$1:D1000)</f>
        <v>1</v>
      </c>
      <c r="E56" s="5">
        <f>lookup($A56, NIL!$A$1:$A1000, NIL!E$1:E1000)</f>
        <v>0.2045663318</v>
      </c>
      <c r="F56" s="5">
        <f>lookup($A56, NIL!$A$1:$A1000, NIL!F$1:F1000)</f>
        <v>0.4045450175</v>
      </c>
      <c r="G56" s="5">
        <f>lookup($A56, NIL!$A$1:$A1000, NIL!G$1:G1000)</f>
        <v>0.3045556747</v>
      </c>
      <c r="H56" s="5">
        <f t="shared" si="1"/>
        <v>0.551865631</v>
      </c>
      <c r="J56" s="5">
        <f>iferror(VLOOKUP($A56, Awario!$A$3:$G1000, 3, false), "")</f>
        <v>5</v>
      </c>
      <c r="K56" s="2" t="str">
        <f>iferror(VLOOKUP($A56, Awario!$A$3:$Z1000, 4, false), "")</f>
        <v/>
      </c>
      <c r="L56" s="5">
        <f>iferror(VLOOKUP($A56, Awario!$A$3:$Z1000, 5, false), "")</f>
        <v>0</v>
      </c>
      <c r="M56" s="5">
        <f>iferror(VLOOKUP($A56, Awario!$A$3:$G1000, 6, false), "")</f>
        <v>0</v>
      </c>
      <c r="N56" s="7" t="b">
        <f>iferror(VLOOKUP($A56, Awario!$A$3:$Z1000, 7, false), "")</f>
        <v>1</v>
      </c>
      <c r="O56" s="2" t="str">
        <f>iferror(VLOOKUP($A56, Awario!$A$3:$Z1000, 8, false), "")</f>
        <v/>
      </c>
      <c r="P56" s="5">
        <f>iferror(VLOOKUP($A56, Awario!$A$3:$Z1000, 9, false), "")</f>
        <v>-0.940528289</v>
      </c>
      <c r="Q56" s="5">
        <f>iferror(VLOOKUP($A56, Awario!$A$3:$Z1000, 10, false), "")</f>
        <v>1.10741051</v>
      </c>
      <c r="R56" s="2" t="str">
        <f>iferror(VLOOKUP($A56, Awario!$A$3:$Z1000, 11, false), "")</f>
        <v/>
      </c>
      <c r="S56" s="5">
        <f>iferror(VLOOKUP($A56, Awario!$A$3:$Z1000, 12, false), "")</f>
        <v>0.08344111055</v>
      </c>
      <c r="T56" s="5">
        <f t="shared" si="2"/>
        <v>0.2888617499</v>
      </c>
      <c r="V56" s="5">
        <f>iferror(VLOOKUP($A56, TMUI!$A$2:$G1000, 3, false), "")</f>
        <v>90.7</v>
      </c>
      <c r="W56" s="5">
        <f>iferror(VLOOKUP($A56, TMUI!$A$2:$G1000, 4, false), "")</f>
        <v>83.4</v>
      </c>
      <c r="X56" s="5">
        <f>iferror(VLOOKUP($A56, TMUI!$A$2:$G1000, 5, false), "")</f>
        <v>83.24</v>
      </c>
      <c r="Y56" s="5">
        <f>iferror(VLOOKUP($A56, TMUI!$A$2:$G1000, 6, false), "")</f>
        <v>75.43</v>
      </c>
      <c r="Z56" s="5">
        <f>iferror(VLOOKUP($A56, TMUI!$A$2:$Z1000, 7, false), "")</f>
        <v>1.102599312</v>
      </c>
      <c r="AA56" s="5">
        <f>iferror(VLOOKUP($A56, TMUI!$A$2:$Z1000, 8, false), "")</f>
        <v>0.9993633159</v>
      </c>
      <c r="AB56" s="5">
        <f>iferror(VLOOKUP($A56, TMUI!$A$2:$Z1000, 9, false), "")</f>
        <v>0.8978107251</v>
      </c>
      <c r="AC56" s="5">
        <f>iferror(VLOOKUP($A56, TMUI!$A$2:$Z1000, 10, false), "")</f>
        <v>1.263022</v>
      </c>
      <c r="AD56" s="5">
        <f>iferror(VLOOKUP($A56, TMUI!$A$2:$Z1000, 11, false), "")</f>
        <v>1.065698838</v>
      </c>
      <c r="AE56" s="8">
        <f t="shared" si="3"/>
        <v>1.032326905</v>
      </c>
      <c r="AG56" s="5">
        <f t="shared" si="4"/>
        <v>0.6243514285</v>
      </c>
      <c r="AH56" s="5">
        <f>iferror(vlookup(A56, 'November Scores'!A$1:AM1000, 3, false), "")</f>
        <v>0.6312075685</v>
      </c>
      <c r="AI56" s="5">
        <f t="shared" si="5"/>
        <v>0.6260654635</v>
      </c>
    </row>
    <row r="57">
      <c r="A57" s="5">
        <v>2181.0</v>
      </c>
      <c r="B57" s="2" t="s">
        <v>239</v>
      </c>
      <c r="C57" s="5">
        <f>lookup($A57, NIL!$A$1:$A1000, NIL!C$1:C1000)</f>
        <v>4</v>
      </c>
      <c r="D57" s="5">
        <f>lookup($A57, NIL!$A$1:$A1000, NIL!D$1:D1000)</f>
        <v>1</v>
      </c>
      <c r="E57" s="5">
        <f>lookup($A57, NIL!$A$1:$A1000, NIL!E$1:E1000)</f>
        <v>0.2045663318</v>
      </c>
      <c r="F57" s="5">
        <f>lookup($A57, NIL!$A$1:$A1000, NIL!F$1:F1000)</f>
        <v>0.4045450175</v>
      </c>
      <c r="G57" s="5">
        <f>lookup($A57, NIL!$A$1:$A1000, NIL!G$1:G1000)</f>
        <v>0.3045556747</v>
      </c>
      <c r="H57" s="5">
        <f t="shared" si="1"/>
        <v>0.551865631</v>
      </c>
      <c r="J57" s="5" t="str">
        <f>iferror(VLOOKUP($A57, Awario!$A$3:$G1000, 3, false), "")</f>
        <v/>
      </c>
      <c r="K57" s="2" t="str">
        <f>iferror(VLOOKUP($A57, Awario!$A$3:$Z1000, 4, false), "")</f>
        <v/>
      </c>
      <c r="L57" s="5" t="str">
        <f>iferror(VLOOKUP($A57, Awario!$A$3:$Z1000, 5, false), "")</f>
        <v/>
      </c>
      <c r="M57" s="5" t="str">
        <f>iferror(VLOOKUP($A57, Awario!$A$3:$G1000, 6, false), "")</f>
        <v/>
      </c>
      <c r="N57" s="7" t="str">
        <f>iferror(VLOOKUP($A57, Awario!$A$3:$Z1000, 7, false), "")</f>
        <v/>
      </c>
      <c r="O57" s="2" t="str">
        <f>iferror(VLOOKUP($A57, Awario!$A$3:$Z1000, 8, false), "")</f>
        <v/>
      </c>
      <c r="P57" s="5" t="str">
        <f>iferror(VLOOKUP($A57, Awario!$A$3:$Z1000, 9, false), "")</f>
        <v/>
      </c>
      <c r="Q57" s="5" t="str">
        <f>iferror(VLOOKUP($A57, Awario!$A$3:$Z1000, 10, false), "")</f>
        <v/>
      </c>
      <c r="R57" s="2" t="str">
        <f>iferror(VLOOKUP($A57, Awario!$A$3:$Z1000, 11, false), "")</f>
        <v/>
      </c>
      <c r="S57" s="5" t="str">
        <f>iferror(VLOOKUP($A57, Awario!$A$3:$Z1000, 12, false), "")</f>
        <v/>
      </c>
      <c r="T57" s="5" t="str">
        <f t="shared" si="2"/>
        <v/>
      </c>
      <c r="V57" s="5">
        <f>iferror(VLOOKUP($A57, TMUI!$A$2:$G1000, 3, false), "")</f>
        <v>75</v>
      </c>
      <c r="W57" s="5">
        <f>iferror(VLOOKUP($A57, TMUI!$A$2:$G1000, 4, false), "")</f>
        <v>78.13</v>
      </c>
      <c r="X57" s="5">
        <f>iferror(VLOOKUP($A57, TMUI!$A$2:$G1000, 5, false), "")</f>
        <v>82.81</v>
      </c>
      <c r="Y57" s="5">
        <f>iferror(VLOOKUP($A57, TMUI!$A$2:$G1000, 6, false), "")</f>
        <v>61.72</v>
      </c>
      <c r="Z57" s="5">
        <f>iferror(VLOOKUP($A57, TMUI!$A$2:$Z1000, 7, false), "")</f>
        <v>-0.03377462703</v>
      </c>
      <c r="AA57" s="5">
        <f>iferror(VLOOKUP($A57, TMUI!$A$2:$Z1000, 8, false), "")</f>
        <v>0.6341354873</v>
      </c>
      <c r="AB57" s="5">
        <f>iferror(VLOOKUP($A57, TMUI!$A$2:$Z1000, 9, false), "")</f>
        <v>0.8657984762</v>
      </c>
      <c r="AC57" s="5">
        <f>iferror(VLOOKUP($A57, TMUI!$A$2:$Z1000, 10, false), "")</f>
        <v>0.4164792661</v>
      </c>
      <c r="AD57" s="5">
        <f>iferror(VLOOKUP($A57, TMUI!$A$2:$Z1000, 11, false), "")</f>
        <v>0.4706596506</v>
      </c>
      <c r="AE57" s="8">
        <f t="shared" si="3"/>
        <v>0.686046391</v>
      </c>
      <c r="AG57" s="5">
        <f t="shared" si="4"/>
        <v>0.618956011</v>
      </c>
      <c r="AH57" s="5" t="str">
        <f>iferror(vlookup(A57, 'November Scores'!A$1:AM1000, 3, false), "")</f>
        <v/>
      </c>
      <c r="AI57" s="5">
        <f t="shared" si="5"/>
        <v>0.618956011</v>
      </c>
    </row>
    <row r="58">
      <c r="A58" s="5">
        <v>2100.0</v>
      </c>
      <c r="B58" s="2" t="s">
        <v>252</v>
      </c>
      <c r="C58" s="5">
        <f>lookup($A58, NIL!$A$1:$A1000, NIL!C$1:C1000)</f>
        <v>4</v>
      </c>
      <c r="D58" s="5">
        <f>lookup($A58, NIL!$A$1:$A1000, NIL!D$1:D1000)</f>
        <v>1</v>
      </c>
      <c r="E58" s="5">
        <f>lookup($A58, NIL!$A$1:$A1000, NIL!E$1:E1000)</f>
        <v>0.2045663318</v>
      </c>
      <c r="F58" s="5">
        <f>lookup($A58, NIL!$A$1:$A1000, NIL!F$1:F1000)</f>
        <v>0.4045450175</v>
      </c>
      <c r="G58" s="5">
        <f>lookup($A58, NIL!$A$1:$A1000, NIL!G$1:G1000)</f>
        <v>0.3045556747</v>
      </c>
      <c r="H58" s="5">
        <f t="shared" si="1"/>
        <v>0.551865631</v>
      </c>
      <c r="J58" s="5">
        <f>iferror(VLOOKUP($A58, Awario!$A$3:$G1000, 3, false), "")</f>
        <v>5</v>
      </c>
      <c r="K58" s="2" t="str">
        <f>iferror(VLOOKUP($A58, Awario!$A$3:$Z1000, 4, false), "")</f>
        <v/>
      </c>
      <c r="L58" s="5">
        <f>iferror(VLOOKUP($A58, Awario!$A$3:$Z1000, 5, false), "")</f>
        <v>2761</v>
      </c>
      <c r="M58" s="5">
        <f>iferror(VLOOKUP($A58, Awario!$A$3:$G1000, 6, false), "")</f>
        <v>3.441066407</v>
      </c>
      <c r="N58" s="7" t="b">
        <f>iferror(VLOOKUP($A58, Awario!$A$3:$Z1000, 7, false), "")</f>
        <v>1</v>
      </c>
      <c r="O58" s="2" t="str">
        <f>iferror(VLOOKUP($A58, Awario!$A$3:$Z1000, 8, false), "")</f>
        <v/>
      </c>
      <c r="P58" s="5">
        <f>iferror(VLOOKUP($A58, Awario!$A$3:$Z1000, 9, false), "")</f>
        <v>1.021701525</v>
      </c>
      <c r="Q58" s="5">
        <f>iferror(VLOOKUP($A58, Awario!$A$3:$Z1000, 10, false), "")</f>
        <v>1.10741051</v>
      </c>
      <c r="R58" s="2" t="str">
        <f>iferror(VLOOKUP($A58, Awario!$A$3:$Z1000, 11, false), "")</f>
        <v/>
      </c>
      <c r="S58" s="5">
        <f>iferror(VLOOKUP($A58, Awario!$A$3:$Z1000, 12, false), "")</f>
        <v>1.064556018</v>
      </c>
      <c r="T58" s="5">
        <f t="shared" si="2"/>
        <v>1.031773239</v>
      </c>
      <c r="V58" s="5">
        <f>iferror(VLOOKUP($A58, TMUI!$A$2:$G1000, 3, false), "")</f>
        <v>79.18</v>
      </c>
      <c r="W58" s="5">
        <f>iferror(VLOOKUP($A58, TMUI!$A$2:$G1000, 4, false), "")</f>
        <v>71.37</v>
      </c>
      <c r="X58" s="5">
        <f>iferror(VLOOKUP($A58, TMUI!$A$2:$G1000, 5, false), "")</f>
        <v>80.7</v>
      </c>
      <c r="Y58" s="5">
        <f>iferror(VLOOKUP($A58, TMUI!$A$2:$G1000, 6, false), "")</f>
        <v>56.8</v>
      </c>
      <c r="Z58" s="5">
        <f>iferror(VLOOKUP($A58, TMUI!$A$2:$Z1000, 7, false), "")</f>
        <v>0.2687758868</v>
      </c>
      <c r="AA58" s="5">
        <f>iferror(VLOOKUP($A58, TMUI!$A$2:$Z1000, 8, false), "")</f>
        <v>0.1656459007</v>
      </c>
      <c r="AB58" s="5">
        <f>iferror(VLOOKUP($A58, TMUI!$A$2:$Z1000, 9, false), "")</f>
        <v>0.7087151157</v>
      </c>
      <c r="AC58" s="5">
        <f>iferror(VLOOKUP($A58, TMUI!$A$2:$Z1000, 10, false), "")</f>
        <v>0.1126871254</v>
      </c>
      <c r="AD58" s="5">
        <f>iferror(VLOOKUP($A58, TMUI!$A$2:$Z1000, 11, false), "")</f>
        <v>0.3139560071</v>
      </c>
      <c r="AE58" s="8">
        <f t="shared" si="3"/>
        <v>0.5603177734</v>
      </c>
      <c r="AG58" s="5">
        <f t="shared" si="4"/>
        <v>0.7146522146</v>
      </c>
      <c r="AH58" s="5">
        <f>iferror(vlookup(A58, 'November Scores'!A$1:AM1000, 3, false), "")</f>
        <v>0.3283993254</v>
      </c>
      <c r="AI58" s="5">
        <f t="shared" si="5"/>
        <v>0.6180889923</v>
      </c>
    </row>
    <row r="59">
      <c r="A59" s="5">
        <v>2248.0</v>
      </c>
      <c r="B59" s="2" t="s">
        <v>244</v>
      </c>
      <c r="C59" s="5">
        <f>lookup($A59, NIL!$A$1:$A1000, NIL!C$1:C1000)</f>
        <v>4</v>
      </c>
      <c r="D59" s="5">
        <f>lookup($A59, NIL!$A$1:$A1000, NIL!D$1:D1000)</f>
        <v>1</v>
      </c>
      <c r="E59" s="5">
        <f>lookup($A59, NIL!$A$1:$A1000, NIL!E$1:E1000)</f>
        <v>0.2045663318</v>
      </c>
      <c r="F59" s="5">
        <f>lookup($A59, NIL!$A$1:$A1000, NIL!F$1:F1000)</f>
        <v>0.4045450175</v>
      </c>
      <c r="G59" s="5">
        <f>lookup($A59, NIL!$A$1:$A1000, NIL!G$1:G1000)</f>
        <v>0.3045556747</v>
      </c>
      <c r="H59" s="5">
        <f t="shared" si="1"/>
        <v>0.551865631</v>
      </c>
      <c r="J59" s="5" t="str">
        <f>iferror(VLOOKUP($A59, Awario!$A$3:$G1000, 3, false), "")</f>
        <v/>
      </c>
      <c r="K59" s="2" t="str">
        <f>iferror(VLOOKUP($A59, Awario!$A$3:$Z1000, 4, false), "")</f>
        <v/>
      </c>
      <c r="L59" s="5" t="str">
        <f>iferror(VLOOKUP($A59, Awario!$A$3:$Z1000, 5, false), "")</f>
        <v/>
      </c>
      <c r="M59" s="5" t="str">
        <f>iferror(VLOOKUP($A59, Awario!$A$3:$G1000, 6, false), "")</f>
        <v/>
      </c>
      <c r="N59" s="7" t="str">
        <f>iferror(VLOOKUP($A59, Awario!$A$3:$Z1000, 7, false), "")</f>
        <v/>
      </c>
      <c r="O59" s="2" t="str">
        <f>iferror(VLOOKUP($A59, Awario!$A$3:$Z1000, 8, false), "")</f>
        <v/>
      </c>
      <c r="P59" s="5" t="str">
        <f>iferror(VLOOKUP($A59, Awario!$A$3:$Z1000, 9, false), "")</f>
        <v/>
      </c>
      <c r="Q59" s="5" t="str">
        <f>iferror(VLOOKUP($A59, Awario!$A$3:$Z1000, 10, false), "")</f>
        <v/>
      </c>
      <c r="R59" s="2" t="str">
        <f>iferror(VLOOKUP($A59, Awario!$A$3:$Z1000, 11, false), "")</f>
        <v/>
      </c>
      <c r="S59" s="5" t="str">
        <f>iferror(VLOOKUP($A59, Awario!$A$3:$Z1000, 12, false), "")</f>
        <v/>
      </c>
      <c r="T59" s="5" t="str">
        <f t="shared" si="2"/>
        <v/>
      </c>
      <c r="V59" s="5">
        <f>iferror(VLOOKUP($A59, TMUI!$A$2:$G1000, 3, false), "")</f>
        <v>85.16</v>
      </c>
      <c r="W59" s="5">
        <f>iferror(VLOOKUP($A59, TMUI!$A$2:$G1000, 4, false), "")</f>
        <v>72.66</v>
      </c>
      <c r="X59" s="5">
        <f>iferror(VLOOKUP($A59, TMUI!$A$2:$G1000, 5, false), "")</f>
        <v>84.38</v>
      </c>
      <c r="Y59" s="5">
        <f>iferror(VLOOKUP($A59, TMUI!$A$2:$G1000, 6, false), "")</f>
        <v>53.13</v>
      </c>
      <c r="Z59" s="5">
        <f>iferror(VLOOKUP($A59, TMUI!$A$2:$Z1000, 7, false), "")</f>
        <v>0.7016113109</v>
      </c>
      <c r="AA59" s="5">
        <f>iferror(VLOOKUP($A59, TMUI!$A$2:$Z1000, 8, false), "")</f>
        <v>0.2550470201</v>
      </c>
      <c r="AB59" s="5">
        <f>iferror(VLOOKUP($A59, TMUI!$A$2:$Z1000, 9, false), "")</f>
        <v>0.982680408</v>
      </c>
      <c r="AC59" s="5">
        <f>iferror(VLOOKUP($A59, TMUI!$A$2:$Z1000, 10, false), "")</f>
        <v>-0.1139220528</v>
      </c>
      <c r="AD59" s="5">
        <f>iferror(VLOOKUP($A59, TMUI!$A$2:$Z1000, 11, false), "")</f>
        <v>0.4563541715</v>
      </c>
      <c r="AE59" s="8">
        <f t="shared" si="3"/>
        <v>0.6755399111</v>
      </c>
      <c r="AG59" s="5">
        <f t="shared" si="4"/>
        <v>0.6137027711</v>
      </c>
      <c r="AH59" s="5" t="str">
        <f>iferror(vlookup(A59, 'November Scores'!A$1:AM1000, 3, false), "")</f>
        <v/>
      </c>
      <c r="AI59" s="5">
        <f t="shared" si="5"/>
        <v>0.6137027711</v>
      </c>
    </row>
    <row r="60">
      <c r="A60" s="5">
        <v>1716.0</v>
      </c>
      <c r="B60" s="2" t="s">
        <v>183</v>
      </c>
      <c r="C60" s="5">
        <f>lookup($A60, NIL!$A$1:$A1000, NIL!C$1:C1000)</f>
        <v>4</v>
      </c>
      <c r="D60" s="5">
        <f>lookup($A60, NIL!$A$1:$A1000, NIL!D$1:D1000)</f>
        <v>1</v>
      </c>
      <c r="E60" s="5">
        <f>lookup($A60, NIL!$A$1:$A1000, NIL!E$1:E1000)</f>
        <v>0.2045663318</v>
      </c>
      <c r="F60" s="5">
        <f>lookup($A60, NIL!$A$1:$A1000, NIL!F$1:F1000)</f>
        <v>0.4045450175</v>
      </c>
      <c r="G60" s="5">
        <f>lookup($A60, NIL!$A$1:$A1000, NIL!G$1:G1000)</f>
        <v>0.3045556747</v>
      </c>
      <c r="H60" s="5">
        <f t="shared" si="1"/>
        <v>0.551865631</v>
      </c>
      <c r="J60" s="5">
        <f>iferror(VLOOKUP($A60, Awario!$A$3:$G1000, 3, false), "")</f>
        <v>5</v>
      </c>
      <c r="K60" s="2">
        <f>iferror(VLOOKUP($A60, Awario!$A$3:$Z1000, 4, false), "")</f>
        <v>761</v>
      </c>
      <c r="L60" s="5">
        <f>iferror(VLOOKUP($A60, Awario!$A$3:$Z1000, 5, false), "")</f>
        <v>0</v>
      </c>
      <c r="M60" s="5">
        <f>iferror(VLOOKUP($A60, Awario!$A$3:$G1000, 6, false), "")</f>
        <v>0</v>
      </c>
      <c r="N60" s="7" t="b">
        <f>iferror(VLOOKUP($A60, Awario!$A$3:$Z1000, 7, false), "")</f>
        <v>1</v>
      </c>
      <c r="O60" s="2" t="str">
        <f>iferror(VLOOKUP($A60, Awario!$A$3:$Z1000, 8, false), "")</f>
        <v/>
      </c>
      <c r="P60" s="5">
        <f>iferror(VLOOKUP($A60, Awario!$A$3:$Z1000, 9, false), "")</f>
        <v>-0.940528289</v>
      </c>
      <c r="Q60" s="5">
        <f>iferror(VLOOKUP($A60, Awario!$A$3:$Z1000, 10, false), "")</f>
        <v>1.10741051</v>
      </c>
      <c r="R60" s="2" t="str">
        <f>iferror(VLOOKUP($A60, Awario!$A$3:$Z1000, 11, false), "")</f>
        <v/>
      </c>
      <c r="S60" s="5">
        <f>iferror(VLOOKUP($A60, Awario!$A$3:$Z1000, 12, false), "")</f>
        <v>0.08344111055</v>
      </c>
      <c r="T60" s="5">
        <f t="shared" si="2"/>
        <v>0.2888617499</v>
      </c>
      <c r="V60" s="5">
        <f>iferror(VLOOKUP($A60, TMUI!$A$2:$G1000, 3, false), "")</f>
        <v>78</v>
      </c>
      <c r="W60" s="5">
        <f>iferror(VLOOKUP($A60, TMUI!$A$2:$G1000, 4, false), "")</f>
        <v>78.94</v>
      </c>
      <c r="X60" s="5">
        <f>iferror(VLOOKUP($A60, TMUI!$A$2:$G1000, 5, false), "")</f>
        <v>74.77</v>
      </c>
      <c r="Y60" s="5">
        <f>iferror(VLOOKUP($A60, TMUI!$A$2:$G1000, 6, false), "")</f>
        <v>70.51</v>
      </c>
      <c r="Z60" s="5">
        <f>iferror(VLOOKUP($A60, TMUI!$A$2:$Z1000, 7, false), "")</f>
        <v>0.1833668901</v>
      </c>
      <c r="AA60" s="5">
        <f>iferror(VLOOKUP($A60, TMUI!$A$2:$Z1000, 8, false), "")</f>
        <v>0.6902710738</v>
      </c>
      <c r="AB60" s="5">
        <f>iferror(VLOOKUP($A60, TMUI!$A$2:$Z1000, 9, false), "")</f>
        <v>0.2672438701</v>
      </c>
      <c r="AC60" s="5">
        <f>iferror(VLOOKUP($A60, TMUI!$A$2:$Z1000, 10, false), "")</f>
        <v>0.9592298589</v>
      </c>
      <c r="AD60" s="5">
        <f>iferror(VLOOKUP($A60, TMUI!$A$2:$Z1000, 11, false), "")</f>
        <v>0.5250279232</v>
      </c>
      <c r="AE60" s="8">
        <f t="shared" si="3"/>
        <v>0.7245881059</v>
      </c>
      <c r="AG60" s="5">
        <f t="shared" si="4"/>
        <v>0.5217718289</v>
      </c>
      <c r="AH60" s="5">
        <f>iferror(vlookup(A60, 'November Scores'!A$1:AM1000, 3, false), "")</f>
        <v>0.8756651821</v>
      </c>
      <c r="AI60" s="5">
        <f t="shared" si="5"/>
        <v>0.6102451672</v>
      </c>
    </row>
    <row r="61">
      <c r="A61" s="5">
        <v>2113.0</v>
      </c>
      <c r="B61" s="2" t="s">
        <v>195</v>
      </c>
      <c r="C61" s="5">
        <f>lookup($A61, NIL!$A$1:$A1000, NIL!C$1:C1000)</f>
        <v>4</v>
      </c>
      <c r="D61" s="5">
        <f>lookup($A61, NIL!$A$1:$A1000, NIL!D$1:D1000)</f>
        <v>1</v>
      </c>
      <c r="E61" s="5">
        <f>lookup($A61, NIL!$A$1:$A1000, NIL!E$1:E1000)</f>
        <v>0.2045663318</v>
      </c>
      <c r="F61" s="5">
        <f>lookup($A61, NIL!$A$1:$A1000, NIL!F$1:F1000)</f>
        <v>0.4045450175</v>
      </c>
      <c r="G61" s="5">
        <f>lookup($A61, NIL!$A$1:$A1000, NIL!G$1:G1000)</f>
        <v>0.3045556747</v>
      </c>
      <c r="H61" s="5">
        <f t="shared" si="1"/>
        <v>0.551865631</v>
      </c>
      <c r="J61" s="5">
        <f>iferror(VLOOKUP($A61, Awario!$A$3:$G1000, 3, false), "")</f>
        <v>5</v>
      </c>
      <c r="K61" s="2" t="str">
        <f>iferror(VLOOKUP($A61, Awario!$A$3:$Z1000, 4, false), "")</f>
        <v/>
      </c>
      <c r="L61" s="5">
        <f>iferror(VLOOKUP($A61, Awario!$A$3:$Z1000, 5, false), "")</f>
        <v>0</v>
      </c>
      <c r="M61" s="5">
        <f>iferror(VLOOKUP($A61, Awario!$A$3:$G1000, 6, false), "")</f>
        <v>0</v>
      </c>
      <c r="N61" s="7" t="b">
        <f>iferror(VLOOKUP($A61, Awario!$A$3:$Z1000, 7, false), "")</f>
        <v>1</v>
      </c>
      <c r="O61" s="2" t="str">
        <f>iferror(VLOOKUP($A61, Awario!$A$3:$Z1000, 8, false), "")</f>
        <v/>
      </c>
      <c r="P61" s="5">
        <f>iferror(VLOOKUP($A61, Awario!$A$3:$Z1000, 9, false), "")</f>
        <v>-0.940528289</v>
      </c>
      <c r="Q61" s="5">
        <f>iferror(VLOOKUP($A61, Awario!$A$3:$Z1000, 10, false), "")</f>
        <v>1.10741051</v>
      </c>
      <c r="R61" s="2" t="str">
        <f>iferror(VLOOKUP($A61, Awario!$A$3:$Z1000, 11, false), "")</f>
        <v/>
      </c>
      <c r="S61" s="5">
        <f>iferror(VLOOKUP($A61, Awario!$A$3:$Z1000, 12, false), "")</f>
        <v>0.08344111055</v>
      </c>
      <c r="T61" s="5">
        <f t="shared" si="2"/>
        <v>0.2888617499</v>
      </c>
      <c r="V61" s="5">
        <f>iferror(VLOOKUP($A61, TMUI!$A$2:$G1000, 3, false), "")</f>
        <v>80.39</v>
      </c>
      <c r="W61" s="5">
        <f>iferror(VLOOKUP($A61, TMUI!$A$2:$G1000, 4, false), "")</f>
        <v>82.93</v>
      </c>
      <c r="X61" s="5">
        <f>iferror(VLOOKUP($A61, TMUI!$A$2:$G1000, 5, false), "")</f>
        <v>79.92</v>
      </c>
      <c r="Y61" s="5">
        <f>iferror(VLOOKUP($A61, TMUI!$A$2:$G1000, 6, false), "")</f>
        <v>67.38</v>
      </c>
      <c r="Z61" s="5">
        <f>iferror(VLOOKUP($A61, TMUI!$A$2:$Z1000, 7, false), "")</f>
        <v>0.3563562987</v>
      </c>
      <c r="AA61" s="5">
        <f>iferror(VLOOKUP($A61, TMUI!$A$2:$Z1000, 8, false), "")</f>
        <v>0.966790815</v>
      </c>
      <c r="AB61" s="5">
        <f>iferror(VLOOKUP($A61, TMUI!$A$2:$Z1000, 9, false), "")</f>
        <v>0.6506463852</v>
      </c>
      <c r="AC61" s="5">
        <f>iferror(VLOOKUP($A61, TMUI!$A$2:$Z1000, 10, false), "")</f>
        <v>0.7659637206</v>
      </c>
      <c r="AD61" s="5">
        <f>iferror(VLOOKUP($A61, TMUI!$A$2:$Z1000, 11, false), "")</f>
        <v>0.6849393049</v>
      </c>
      <c r="AE61" s="8">
        <f t="shared" si="3"/>
        <v>0.8276105998</v>
      </c>
      <c r="AG61" s="5">
        <f t="shared" si="4"/>
        <v>0.5561126602</v>
      </c>
      <c r="AH61" s="5">
        <f>iferror(vlookup(A61, 'November Scores'!A$1:AM1000, 3, false), "")</f>
        <v>0.719511189</v>
      </c>
      <c r="AI61" s="5">
        <f t="shared" si="5"/>
        <v>0.5969622924</v>
      </c>
    </row>
    <row r="62">
      <c r="A62" s="5">
        <v>2204.0</v>
      </c>
      <c r="B62" s="2" t="s">
        <v>248</v>
      </c>
      <c r="C62" s="5">
        <f>lookup($A62, NIL!$A$1:$A1000, NIL!C$1:C1000)</f>
        <v>4</v>
      </c>
      <c r="D62" s="5">
        <f>lookup($A62, NIL!$A$1:$A1000, NIL!D$1:D1000)</f>
        <v>1</v>
      </c>
      <c r="E62" s="5">
        <f>lookup($A62, NIL!$A$1:$A1000, NIL!E$1:E1000)</f>
        <v>0.2045663318</v>
      </c>
      <c r="F62" s="5">
        <f>lookup($A62, NIL!$A$1:$A1000, NIL!F$1:F1000)</f>
        <v>0.4045450175</v>
      </c>
      <c r="G62" s="5">
        <f>lookup($A62, NIL!$A$1:$A1000, NIL!G$1:G1000)</f>
        <v>0.3045556747</v>
      </c>
      <c r="H62" s="5">
        <f t="shared" si="1"/>
        <v>0.551865631</v>
      </c>
      <c r="J62" s="5" t="str">
        <f>iferror(VLOOKUP($A62, Awario!$A$3:$G1000, 3, false), "")</f>
        <v/>
      </c>
      <c r="K62" s="2" t="str">
        <f>iferror(VLOOKUP($A62, Awario!$A$3:$Z1000, 4, false), "")</f>
        <v/>
      </c>
      <c r="L62" s="5" t="str">
        <f>iferror(VLOOKUP($A62, Awario!$A$3:$Z1000, 5, false), "")</f>
        <v/>
      </c>
      <c r="M62" s="5" t="str">
        <f>iferror(VLOOKUP($A62, Awario!$A$3:$G1000, 6, false), "")</f>
        <v/>
      </c>
      <c r="N62" s="7" t="str">
        <f>iferror(VLOOKUP($A62, Awario!$A$3:$Z1000, 7, false), "")</f>
        <v/>
      </c>
      <c r="O62" s="2" t="str">
        <f>iferror(VLOOKUP($A62, Awario!$A$3:$Z1000, 8, false), "")</f>
        <v/>
      </c>
      <c r="P62" s="5" t="str">
        <f>iferror(VLOOKUP($A62, Awario!$A$3:$Z1000, 9, false), "")</f>
        <v/>
      </c>
      <c r="Q62" s="5" t="str">
        <f>iferror(VLOOKUP($A62, Awario!$A$3:$Z1000, 10, false), "")</f>
        <v/>
      </c>
      <c r="R62" s="2" t="str">
        <f>iferror(VLOOKUP($A62, Awario!$A$3:$Z1000, 11, false), "")</f>
        <v/>
      </c>
      <c r="S62" s="5" t="str">
        <f>iferror(VLOOKUP($A62, Awario!$A$3:$Z1000, 12, false), "")</f>
        <v/>
      </c>
      <c r="T62" s="5" t="str">
        <f t="shared" si="2"/>
        <v/>
      </c>
      <c r="V62" s="5">
        <f>iferror(VLOOKUP($A62, TMUI!$A$2:$G1000, 3, false), "")</f>
        <v>92.19</v>
      </c>
      <c r="W62" s="5">
        <f>iferror(VLOOKUP($A62, TMUI!$A$2:$G1000, 4, false), "")</f>
        <v>67.19</v>
      </c>
      <c r="X62" s="5">
        <f>iferror(VLOOKUP($A62, TMUI!$A$2:$G1000, 5, false), "")</f>
        <v>82.81</v>
      </c>
      <c r="Y62" s="5">
        <f>iferror(VLOOKUP($A62, TMUI!$A$2:$G1000, 6, false), "")</f>
        <v>49.22</v>
      </c>
      <c r="Z62" s="5">
        <f>iferror(VLOOKUP($A62, TMUI!$A$2:$Z1000, 7, false), "")</f>
        <v>1.210446266</v>
      </c>
      <c r="AA62" s="5">
        <f>iferror(VLOOKUP($A62, TMUI!$A$2:$Z1000, 8, false), "")</f>
        <v>-0.1240414472</v>
      </c>
      <c r="AB62" s="5">
        <f>iferror(VLOOKUP($A62, TMUI!$A$2:$Z1000, 9, false), "")</f>
        <v>0.8657984762</v>
      </c>
      <c r="AC62" s="5">
        <f>iferror(VLOOKUP($A62, TMUI!$A$2:$Z1000, 10, false), "")</f>
        <v>-0.3553503597</v>
      </c>
      <c r="AD62" s="5">
        <f>iferror(VLOOKUP($A62, TMUI!$A$2:$Z1000, 11, false), "")</f>
        <v>0.3992132338</v>
      </c>
      <c r="AE62" s="8">
        <f t="shared" si="3"/>
        <v>0.6318332326</v>
      </c>
      <c r="AG62" s="5">
        <f t="shared" si="4"/>
        <v>0.5918494318</v>
      </c>
      <c r="AH62" s="5" t="str">
        <f>iferror(vlookup(A62, 'November Scores'!A$1:AM1000, 3, false), "")</f>
        <v/>
      </c>
      <c r="AI62" s="5">
        <f t="shared" si="5"/>
        <v>0.5918494318</v>
      </c>
    </row>
    <row r="63">
      <c r="A63" s="5">
        <v>2045.0</v>
      </c>
      <c r="B63" s="2" t="s">
        <v>260</v>
      </c>
      <c r="C63" s="5">
        <f>lookup($A63, NIL!$A$1:$A1000, NIL!C$1:C1000)</f>
        <v>4</v>
      </c>
      <c r="D63" s="5">
        <f>lookup($A63, NIL!$A$1:$A1000, NIL!D$1:D1000)</f>
        <v>1</v>
      </c>
      <c r="E63" s="5">
        <f>lookup($A63, NIL!$A$1:$A1000, NIL!E$1:E1000)</f>
        <v>0.2045663318</v>
      </c>
      <c r="F63" s="5">
        <f>lookup($A63, NIL!$A$1:$A1000, NIL!F$1:F1000)</f>
        <v>0.4045450175</v>
      </c>
      <c r="G63" s="5">
        <f>lookup($A63, NIL!$A$1:$A1000, NIL!G$1:G1000)</f>
        <v>0.3045556747</v>
      </c>
      <c r="H63" s="5">
        <f t="shared" si="1"/>
        <v>0.551865631</v>
      </c>
      <c r="J63" s="5">
        <f>iferror(VLOOKUP($A63, Awario!$A$3:$G1000, 3, false), "")</f>
        <v>3</v>
      </c>
      <c r="K63" s="2" t="str">
        <f>iferror(VLOOKUP($A63, Awario!$A$3:$Z1000, 4, false), "")</f>
        <v/>
      </c>
      <c r="L63" s="5">
        <f>iferror(VLOOKUP($A63, Awario!$A$3:$Z1000, 5, false), "")</f>
        <v>2201</v>
      </c>
      <c r="M63" s="5">
        <f>iferror(VLOOKUP($A63, Awario!$A$3:$G1000, 6, false), "")</f>
        <v>3.342620043</v>
      </c>
      <c r="N63" s="7" t="b">
        <f>iferror(VLOOKUP($A63, Awario!$A$3:$Z1000, 7, false), "")</f>
        <v>1</v>
      </c>
      <c r="O63" s="2" t="str">
        <f>iferror(VLOOKUP($A63, Awario!$A$3:$Z1000, 8, false), "")</f>
        <v/>
      </c>
      <c r="P63" s="5">
        <f>iferror(VLOOKUP($A63, Awario!$A$3:$Z1000, 9, false), "")</f>
        <v>0.9655635818</v>
      </c>
      <c r="Q63" s="5">
        <f>iferror(VLOOKUP($A63, Awario!$A$3:$Z1000, 10, false), "")</f>
        <v>0.05309502446</v>
      </c>
      <c r="R63" s="2" t="str">
        <f>iferror(VLOOKUP($A63, Awario!$A$3:$Z1000, 11, false), "")</f>
        <v/>
      </c>
      <c r="S63" s="5">
        <f>iferror(VLOOKUP($A63, Awario!$A$3:$Z1000, 12, false), "")</f>
        <v>0.5093293031</v>
      </c>
      <c r="T63" s="5">
        <f t="shared" si="2"/>
        <v>0.7136731066</v>
      </c>
      <c r="V63" s="5">
        <f>iferror(VLOOKUP($A63, TMUI!$A$2:$G1000, 3, false), "")</f>
        <v>73.79</v>
      </c>
      <c r="W63" s="5">
        <f>iferror(VLOOKUP($A63, TMUI!$A$2:$G1000, 4, false), "")</f>
        <v>83.91</v>
      </c>
      <c r="X63" s="5">
        <f>iferror(VLOOKUP($A63, TMUI!$A$2:$G1000, 5, false), "")</f>
        <v>63.09</v>
      </c>
      <c r="Y63" s="5">
        <f>iferror(VLOOKUP($A63, TMUI!$A$2:$G1000, 6, false), "")</f>
        <v>62.81</v>
      </c>
      <c r="Z63" s="5">
        <f>iferror(VLOOKUP($A63, TMUI!$A$2:$Z1000, 7, false), "")</f>
        <v>-0.1213550389</v>
      </c>
      <c r="AA63" s="5">
        <f>iferror(VLOOKUP($A63, TMUI!$A$2:$Z1000, 8, false), "")</f>
        <v>1.034707944</v>
      </c>
      <c r="AB63" s="5">
        <f>iferror(VLOOKUP($A63, TMUI!$A$2:$Z1000, 9, false), "")</f>
        <v>-0.6022981448</v>
      </c>
      <c r="AC63" s="5">
        <f>iferror(VLOOKUP($A63, TMUI!$A$2:$Z1000, 10, false), "")</f>
        <v>0.4837828094</v>
      </c>
      <c r="AD63" s="5">
        <f>iferror(VLOOKUP($A63, TMUI!$A$2:$Z1000, 11, false), "")</f>
        <v>0.1987093925</v>
      </c>
      <c r="AE63" s="8">
        <f t="shared" si="3"/>
        <v>0.4457683171</v>
      </c>
      <c r="AG63" s="5">
        <f t="shared" si="4"/>
        <v>0.5704356849</v>
      </c>
      <c r="AH63" s="5">
        <f>iferror(vlookup(A63, 'November Scores'!A$1:AM1000, 3, false), "")</f>
        <v>0.5943891899</v>
      </c>
      <c r="AI63" s="5">
        <f t="shared" si="5"/>
        <v>0.5764240612</v>
      </c>
    </row>
    <row r="64">
      <c r="A64" s="5">
        <v>2111.0</v>
      </c>
      <c r="B64" s="2" t="s">
        <v>237</v>
      </c>
      <c r="C64" s="5">
        <f>lookup($A64, NIL!$A$1:$A1000, NIL!C$1:C1000)</f>
        <v>4</v>
      </c>
      <c r="D64" s="5">
        <f>lookup($A64, NIL!$A$1:$A1000, NIL!D$1:D1000)</f>
        <v>1</v>
      </c>
      <c r="E64" s="5">
        <f>lookup($A64, NIL!$A$1:$A1000, NIL!E$1:E1000)</f>
        <v>0.2045663318</v>
      </c>
      <c r="F64" s="5">
        <f>lookup($A64, NIL!$A$1:$A1000, NIL!F$1:F1000)</f>
        <v>0.4045450175</v>
      </c>
      <c r="G64" s="5">
        <f>lookup($A64, NIL!$A$1:$A1000, NIL!G$1:G1000)</f>
        <v>0.3045556747</v>
      </c>
      <c r="H64" s="5">
        <f t="shared" si="1"/>
        <v>0.551865631</v>
      </c>
      <c r="J64" s="5">
        <f>iferror(VLOOKUP($A64, Awario!$A$3:$G1000, 3, false), "")</f>
        <v>5</v>
      </c>
      <c r="K64" s="2" t="str">
        <f>iferror(VLOOKUP($A64, Awario!$A$3:$Z1000, 4, false), "")</f>
        <v/>
      </c>
      <c r="L64" s="5">
        <f>iferror(VLOOKUP($A64, Awario!$A$3:$Z1000, 5, false), "")</f>
        <v>0</v>
      </c>
      <c r="M64" s="5">
        <f>iferror(VLOOKUP($A64, Awario!$A$3:$G1000, 6, false), "")</f>
        <v>0</v>
      </c>
      <c r="N64" s="7" t="b">
        <f>iferror(VLOOKUP($A64, Awario!$A$3:$Z1000, 7, false), "")</f>
        <v>1</v>
      </c>
      <c r="O64" s="2" t="str">
        <f>iferror(VLOOKUP($A64, Awario!$A$3:$Z1000, 8, false), "")</f>
        <v/>
      </c>
      <c r="P64" s="5">
        <f>iferror(VLOOKUP($A64, Awario!$A$3:$Z1000, 9, false), "")</f>
        <v>-0.940528289</v>
      </c>
      <c r="Q64" s="5">
        <f>iferror(VLOOKUP($A64, Awario!$A$3:$Z1000, 10, false), "")</f>
        <v>1.10741051</v>
      </c>
      <c r="R64" s="2" t="str">
        <f>iferror(VLOOKUP($A64, Awario!$A$3:$Z1000, 11, false), "")</f>
        <v/>
      </c>
      <c r="S64" s="5">
        <f>iferror(VLOOKUP($A64, Awario!$A$3:$Z1000, 12, false), "")</f>
        <v>0.08344111055</v>
      </c>
      <c r="T64" s="5">
        <f t="shared" si="2"/>
        <v>0.2888617499</v>
      </c>
      <c r="V64" s="5">
        <f>iferror(VLOOKUP($A64, TMUI!$A$2:$G1000, 3, false), "")</f>
        <v>83.05</v>
      </c>
      <c r="W64" s="5">
        <f>iferror(VLOOKUP($A64, TMUI!$A$2:$G1000, 4, false), "")</f>
        <v>78.28</v>
      </c>
      <c r="X64" s="5">
        <f>iferror(VLOOKUP($A64, TMUI!$A$2:$G1000, 5, false), "")</f>
        <v>79.92</v>
      </c>
      <c r="Y64" s="5">
        <f>iferror(VLOOKUP($A64, TMUI!$A$2:$G1000, 6, false), "")</f>
        <v>55.82</v>
      </c>
      <c r="Z64" s="5">
        <f>iferror(VLOOKUP($A64, TMUI!$A$2:$Z1000, 7, false), "")</f>
        <v>0.5488884439</v>
      </c>
      <c r="AA64" s="5">
        <f>iferror(VLOOKUP($A64, TMUI!$A$2:$Z1000, 8, false), "")</f>
        <v>0.6445309663</v>
      </c>
      <c r="AB64" s="5">
        <f>iferror(VLOOKUP($A64, TMUI!$A$2:$Z1000, 9, false), "")</f>
        <v>0.6506463852</v>
      </c>
      <c r="AC64" s="5">
        <f>iferror(VLOOKUP($A64, TMUI!$A$2:$Z1000, 10, false), "")</f>
        <v>0.0521756827</v>
      </c>
      <c r="AD64" s="5">
        <f>iferror(VLOOKUP($A64, TMUI!$A$2:$Z1000, 11, false), "")</f>
        <v>0.4740603695</v>
      </c>
      <c r="AE64" s="8">
        <f t="shared" si="3"/>
        <v>0.6885204205</v>
      </c>
      <c r="AG64" s="5">
        <f t="shared" si="4"/>
        <v>0.5097492671</v>
      </c>
      <c r="AH64" s="5">
        <f>iferror(vlookup(A64, 'November Scores'!A$1:AM1000, 3, false), "")</f>
        <v>0.7758326337</v>
      </c>
      <c r="AI64" s="5">
        <f t="shared" si="5"/>
        <v>0.5762701088</v>
      </c>
    </row>
    <row r="65">
      <c r="A65" s="5">
        <v>2090.0</v>
      </c>
      <c r="B65" s="2" t="s">
        <v>268</v>
      </c>
      <c r="C65" s="5">
        <f>lookup($A65, NIL!$A$1:$A1000, NIL!C$1:C1000)</f>
        <v>4</v>
      </c>
      <c r="D65" s="5">
        <f>lookup($A65, NIL!$A$1:$A1000, NIL!D$1:D1000)</f>
        <v>1</v>
      </c>
      <c r="E65" s="5">
        <f>lookup($A65, NIL!$A$1:$A1000, NIL!E$1:E1000)</f>
        <v>0.2045663318</v>
      </c>
      <c r="F65" s="5">
        <f>lookup($A65, NIL!$A$1:$A1000, NIL!F$1:F1000)</f>
        <v>0.4045450175</v>
      </c>
      <c r="G65" s="5">
        <f>lookup($A65, NIL!$A$1:$A1000, NIL!G$1:G1000)</f>
        <v>0.3045556747</v>
      </c>
      <c r="H65" s="5">
        <f t="shared" si="1"/>
        <v>0.551865631</v>
      </c>
      <c r="J65" s="5">
        <f>iferror(VLOOKUP($A65, Awario!$A$3:$G1000, 3, false), "")</f>
        <v>5</v>
      </c>
      <c r="K65" s="2" t="str">
        <f>iferror(VLOOKUP($A65, Awario!$A$3:$Z1000, 4, false), "")</f>
        <v/>
      </c>
      <c r="L65" s="5">
        <f>iferror(VLOOKUP($A65, Awario!$A$3:$Z1000, 5, false), "")</f>
        <v>2748</v>
      </c>
      <c r="M65" s="5">
        <f>iferror(VLOOKUP($A65, Awario!$A$3:$G1000, 6, false), "")</f>
        <v>3.439016728</v>
      </c>
      <c r="N65" s="7" t="b">
        <f>iferror(VLOOKUP($A65, Awario!$A$3:$Z1000, 7, false), "")</f>
        <v>1</v>
      </c>
      <c r="O65" s="2" t="str">
        <f>iferror(VLOOKUP($A65, Awario!$A$3:$Z1000, 8, false), "")</f>
        <v/>
      </c>
      <c r="P65" s="5">
        <f>iferror(VLOOKUP($A65, Awario!$A$3:$Z1000, 9, false), "")</f>
        <v>1.020532719</v>
      </c>
      <c r="Q65" s="5">
        <f>iferror(VLOOKUP($A65, Awario!$A$3:$Z1000, 10, false), "")</f>
        <v>1.10741051</v>
      </c>
      <c r="R65" s="2" t="str">
        <f>iferror(VLOOKUP($A65, Awario!$A$3:$Z1000, 11, false), "")</f>
        <v/>
      </c>
      <c r="S65" s="5">
        <f>iferror(VLOOKUP($A65, Awario!$A$3:$Z1000, 12, false), "")</f>
        <v>1.063971614</v>
      </c>
      <c r="T65" s="5">
        <f t="shared" si="2"/>
        <v>1.031489997</v>
      </c>
      <c r="V65" s="5">
        <f>iferror(VLOOKUP($A65, TMUI!$A$2:$G1000, 3, false), "")</f>
        <v>71.37</v>
      </c>
      <c r="W65" s="5">
        <f>iferror(VLOOKUP($A65, TMUI!$A$2:$G1000, 4, false), "")</f>
        <v>69.3</v>
      </c>
      <c r="X65" s="5">
        <f>iferror(VLOOKUP($A65, TMUI!$A$2:$G1000, 5, false), "")</f>
        <v>74.22</v>
      </c>
      <c r="Y65" s="5">
        <f>iferror(VLOOKUP($A65, TMUI!$A$2:$G1000, 6, false), "")</f>
        <v>54.92</v>
      </c>
      <c r="Z65" s="5">
        <f>iferror(VLOOKUP($A65, TMUI!$A$2:$Z1000, 7, false), "")</f>
        <v>-0.2965158627</v>
      </c>
      <c r="AA65" s="5">
        <f>iferror(VLOOKUP($A65, TMUI!$A$2:$Z1000, 8, false), "")</f>
        <v>0.02218829066</v>
      </c>
      <c r="AB65" s="5">
        <f>iferror(VLOOKUP($A65, TMUI!$A$2:$Z1000, 9, false), "")</f>
        <v>0.2262979704</v>
      </c>
      <c r="AC65" s="5">
        <f>iferror(VLOOKUP($A65, TMUI!$A$2:$Z1000, 10, false), "")</f>
        <v>-0.003396050354</v>
      </c>
      <c r="AD65" s="5">
        <f>iferror(VLOOKUP($A65, TMUI!$A$2:$Z1000, 11, false), "")</f>
        <v>-0.012856413</v>
      </c>
      <c r="AE65" s="8">
        <f t="shared" si="3"/>
        <v>-0.1133861235</v>
      </c>
      <c r="AG65" s="5">
        <f t="shared" si="4"/>
        <v>0.4899898349</v>
      </c>
      <c r="AH65" s="5">
        <f>iferror(vlookup(A65, 'November Scores'!A$1:AM1000, 3, false), "")</f>
        <v>0.822279141</v>
      </c>
      <c r="AI65" s="5">
        <f t="shared" si="5"/>
        <v>0.5730621614</v>
      </c>
    </row>
    <row r="66">
      <c r="A66" s="5">
        <v>2288.0</v>
      </c>
      <c r="B66" s="2" t="s">
        <v>251</v>
      </c>
      <c r="C66" s="5">
        <f>lookup($A66, NIL!$A$1:$A1000, NIL!C$1:C1000)</f>
        <v>4</v>
      </c>
      <c r="D66" s="5">
        <f>lookup($A66, NIL!$A$1:$A1000, NIL!D$1:D1000)</f>
        <v>1</v>
      </c>
      <c r="E66" s="5">
        <f>lookup($A66, NIL!$A$1:$A1000, NIL!E$1:E1000)</f>
        <v>0.2045663318</v>
      </c>
      <c r="F66" s="5">
        <f>lookup($A66, NIL!$A$1:$A1000, NIL!F$1:F1000)</f>
        <v>0.4045450175</v>
      </c>
      <c r="G66" s="5">
        <f>lookup($A66, NIL!$A$1:$A1000, NIL!G$1:G1000)</f>
        <v>0.3045556747</v>
      </c>
      <c r="H66" s="5">
        <f t="shared" si="1"/>
        <v>0.551865631</v>
      </c>
      <c r="J66" s="5" t="str">
        <f>iferror(VLOOKUP($A66, Awario!$A$3:$G1000, 3, false), "")</f>
        <v/>
      </c>
      <c r="K66" s="2" t="str">
        <f>iferror(VLOOKUP($A66, Awario!$A$3:$Z1000, 4, false), "")</f>
        <v/>
      </c>
      <c r="L66" s="5" t="str">
        <f>iferror(VLOOKUP($A66, Awario!$A$3:$Z1000, 5, false), "")</f>
        <v/>
      </c>
      <c r="M66" s="5" t="str">
        <f>iferror(VLOOKUP($A66, Awario!$A$3:$G1000, 6, false), "")</f>
        <v/>
      </c>
      <c r="N66" s="7" t="str">
        <f>iferror(VLOOKUP($A66, Awario!$A$3:$Z1000, 7, false), "")</f>
        <v/>
      </c>
      <c r="O66" s="2" t="str">
        <f>iferror(VLOOKUP($A66, Awario!$A$3:$Z1000, 8, false), "")</f>
        <v/>
      </c>
      <c r="P66" s="5" t="str">
        <f>iferror(VLOOKUP($A66, Awario!$A$3:$Z1000, 9, false), "")</f>
        <v/>
      </c>
      <c r="Q66" s="5" t="str">
        <f>iferror(VLOOKUP($A66, Awario!$A$3:$Z1000, 10, false), "")</f>
        <v/>
      </c>
      <c r="R66" s="2" t="str">
        <f>iferror(VLOOKUP($A66, Awario!$A$3:$Z1000, 11, false), "")</f>
        <v/>
      </c>
      <c r="S66" s="5" t="str">
        <f>iferror(VLOOKUP($A66, Awario!$A$3:$Z1000, 12, false), "")</f>
        <v/>
      </c>
      <c r="T66" s="5" t="str">
        <f t="shared" si="2"/>
        <v/>
      </c>
      <c r="V66" s="5">
        <f>iferror(VLOOKUP($A66, TMUI!$A$2:$G1000, 3, false), "")</f>
        <v>82.81</v>
      </c>
      <c r="W66" s="5">
        <f>iferror(VLOOKUP($A66, TMUI!$A$2:$G1000, 4, false), "")</f>
        <v>75.78</v>
      </c>
      <c r="X66" s="5">
        <f>iferror(VLOOKUP($A66, TMUI!$A$2:$G1000, 5, false), "")</f>
        <v>77.34</v>
      </c>
      <c r="Y66" s="5">
        <f>iferror(VLOOKUP($A66, TMUI!$A$2:$G1000, 6, false), "")</f>
        <v>52.34</v>
      </c>
      <c r="Z66" s="5">
        <f>iferror(VLOOKUP($A66, TMUI!$A$2:$Z1000, 7, false), "")</f>
        <v>0.5315171225</v>
      </c>
      <c r="AA66" s="5">
        <f>iferror(VLOOKUP($A66, TMUI!$A$2:$Z1000, 8, false), "")</f>
        <v>0.4712729831</v>
      </c>
      <c r="AB66" s="5">
        <f>iferror(VLOOKUP($A66, TMUI!$A$2:$Z1000, 9, false), "")</f>
        <v>0.4585728922</v>
      </c>
      <c r="AC66" s="5">
        <f>iferror(VLOOKUP($A66, TMUI!$A$2:$Z1000, 10, false), "")</f>
        <v>-0.1627016851</v>
      </c>
      <c r="AD66" s="5">
        <f>iferror(VLOOKUP($A66, TMUI!$A$2:$Z1000, 11, false), "")</f>
        <v>0.3246653282</v>
      </c>
      <c r="AE66" s="8">
        <f t="shared" si="3"/>
        <v>0.5697941103</v>
      </c>
      <c r="AG66" s="5">
        <f t="shared" si="4"/>
        <v>0.5608298707</v>
      </c>
      <c r="AH66" s="5" t="str">
        <f>iferror(vlookup(A66, 'November Scores'!A$1:AM1000, 3, false), "")</f>
        <v/>
      </c>
      <c r="AI66" s="5">
        <f t="shared" si="5"/>
        <v>0.5608298707</v>
      </c>
    </row>
    <row r="67">
      <c r="A67" s="5">
        <v>2109.0</v>
      </c>
      <c r="B67" s="2" t="s">
        <v>242</v>
      </c>
      <c r="C67" s="5">
        <f>lookup($A67, NIL!$A$1:$A1000, NIL!C$1:C1000)</f>
        <v>4</v>
      </c>
      <c r="D67" s="5">
        <f>lookup($A67, NIL!$A$1:$A1000, NIL!D$1:D1000)</f>
        <v>1</v>
      </c>
      <c r="E67" s="5">
        <f>lookup($A67, NIL!$A$1:$A1000, NIL!E$1:E1000)</f>
        <v>0.2045663318</v>
      </c>
      <c r="F67" s="5">
        <f>lookup($A67, NIL!$A$1:$A1000, NIL!F$1:F1000)</f>
        <v>0.4045450175</v>
      </c>
      <c r="G67" s="5">
        <f>lookup($A67, NIL!$A$1:$A1000, NIL!G$1:G1000)</f>
        <v>0.3045556747</v>
      </c>
      <c r="H67" s="5">
        <f t="shared" si="1"/>
        <v>0.551865631</v>
      </c>
      <c r="J67" s="5">
        <f>iferror(VLOOKUP($A67, Awario!$A$3:$G1000, 3, false), "")</f>
        <v>5</v>
      </c>
      <c r="K67" s="2" t="str">
        <f>iferror(VLOOKUP($A67, Awario!$A$3:$Z1000, 4, false), "")</f>
        <v/>
      </c>
      <c r="L67" s="5">
        <f>iferror(VLOOKUP($A67, Awario!$A$3:$Z1000, 5, false), "")</f>
        <v>0</v>
      </c>
      <c r="M67" s="5">
        <f>iferror(VLOOKUP($A67, Awario!$A$3:$G1000, 6, false), "")</f>
        <v>0</v>
      </c>
      <c r="N67" s="7" t="b">
        <f>iferror(VLOOKUP($A67, Awario!$A$3:$Z1000, 7, false), "")</f>
        <v>1</v>
      </c>
      <c r="O67" s="2" t="str">
        <f>iferror(VLOOKUP($A67, Awario!$A$3:$Z1000, 8, false), "")</f>
        <v/>
      </c>
      <c r="P67" s="5">
        <f>iferror(VLOOKUP($A67, Awario!$A$3:$Z1000, 9, false), "")</f>
        <v>-0.940528289</v>
      </c>
      <c r="Q67" s="5">
        <f>iferror(VLOOKUP($A67, Awario!$A$3:$Z1000, 10, false), "")</f>
        <v>1.10741051</v>
      </c>
      <c r="R67" s="2" t="str">
        <f>iferror(VLOOKUP($A67, Awario!$A$3:$Z1000, 11, false), "")</f>
        <v/>
      </c>
      <c r="S67" s="5">
        <f>iferror(VLOOKUP($A67, Awario!$A$3:$Z1000, 12, false), "")</f>
        <v>0.08344111055</v>
      </c>
      <c r="T67" s="5">
        <f t="shared" si="2"/>
        <v>0.2888617499</v>
      </c>
      <c r="V67" s="5">
        <f>iferror(VLOOKUP($A67, TMUI!$A$2:$G1000, 3, false), "")</f>
        <v>82.77</v>
      </c>
      <c r="W67" s="5">
        <f>iferror(VLOOKUP($A67, TMUI!$A$2:$G1000, 4, false), "")</f>
        <v>76.64</v>
      </c>
      <c r="X67" s="5">
        <f>iferror(VLOOKUP($A67, TMUI!$A$2:$G1000, 5, false), "")</f>
        <v>80.9</v>
      </c>
      <c r="Y67" s="5">
        <f>iferror(VLOOKUP($A67, TMUI!$A$2:$G1000, 6, false), "")</f>
        <v>55.86</v>
      </c>
      <c r="Z67" s="5">
        <f>iferror(VLOOKUP($A67, TMUI!$A$2:$Z1000, 7, false), "")</f>
        <v>0.5286219023</v>
      </c>
      <c r="AA67" s="5">
        <f>iferror(VLOOKUP($A67, TMUI!$A$2:$Z1000, 8, false), "")</f>
        <v>0.5308737293</v>
      </c>
      <c r="AB67" s="5">
        <f>iferror(VLOOKUP($A67, TMUI!$A$2:$Z1000, 9, false), "")</f>
        <v>0.7236045337</v>
      </c>
      <c r="AC67" s="5">
        <f>iferror(VLOOKUP($A67, TMUI!$A$2:$Z1000, 10, false), "")</f>
        <v>0.05464553751</v>
      </c>
      <c r="AD67" s="5">
        <f>iferror(VLOOKUP($A67, TMUI!$A$2:$Z1000, 11, false), "")</f>
        <v>0.4594364257</v>
      </c>
      <c r="AE67" s="8">
        <f t="shared" si="3"/>
        <v>0.6778173985</v>
      </c>
      <c r="AG67" s="5">
        <f t="shared" si="4"/>
        <v>0.5061815931</v>
      </c>
      <c r="AH67" s="5">
        <f>iferror(vlookup(A67, 'November Scores'!A$1:AM1000, 3, false), "")</f>
        <v>0.6175458364</v>
      </c>
      <c r="AI67" s="5">
        <f t="shared" si="5"/>
        <v>0.5340226539</v>
      </c>
    </row>
    <row r="68">
      <c r="A68" s="5">
        <v>2014.0</v>
      </c>
      <c r="B68" s="2" t="s">
        <v>256</v>
      </c>
      <c r="C68" s="5">
        <f>lookup($A68, NIL!$A$1:$A1000, NIL!C$1:C1000)</f>
        <v>4</v>
      </c>
      <c r="D68" s="5">
        <f>lookup($A68, NIL!$A$1:$A1000, NIL!D$1:D1000)</f>
        <v>1</v>
      </c>
      <c r="E68" s="5">
        <f>lookup($A68, NIL!$A$1:$A1000, NIL!E$1:E1000)</f>
        <v>0.2045663318</v>
      </c>
      <c r="F68" s="5">
        <f>lookup($A68, NIL!$A$1:$A1000, NIL!F$1:F1000)</f>
        <v>0.4045450175</v>
      </c>
      <c r="G68" s="5">
        <f>lookup($A68, NIL!$A$1:$A1000, NIL!G$1:G1000)</f>
        <v>0.3045556747</v>
      </c>
      <c r="H68" s="5">
        <f t="shared" si="1"/>
        <v>0.551865631</v>
      </c>
      <c r="J68" s="5">
        <f>iferror(VLOOKUP($A68, Awario!$A$3:$G1000, 3, false), "")</f>
        <v>4</v>
      </c>
      <c r="K68" s="2" t="str">
        <f>iferror(VLOOKUP($A68, Awario!$A$3:$Z1000, 4, false), "")</f>
        <v/>
      </c>
      <c r="L68" s="5">
        <f>iferror(VLOOKUP($A68, Awario!$A$3:$Z1000, 5, false), "")</f>
        <v>1485</v>
      </c>
      <c r="M68" s="5">
        <f>iferror(VLOOKUP($A68, Awario!$A$3:$G1000, 6, false), "")</f>
        <v>3.171726454</v>
      </c>
      <c r="N68" s="7" t="b">
        <f>iferror(VLOOKUP($A68, Awario!$A$3:$Z1000, 7, false), "")</f>
        <v>1</v>
      </c>
      <c r="O68" s="2" t="str">
        <f>iferror(VLOOKUP($A68, Awario!$A$3:$Z1000, 8, false), "")</f>
        <v/>
      </c>
      <c r="P68" s="5">
        <f>iferror(VLOOKUP($A68, Awario!$A$3:$Z1000, 9, false), "")</f>
        <v>0.868113415</v>
      </c>
      <c r="Q68" s="5">
        <f>iferror(VLOOKUP($A68, Awario!$A$3:$Z1000, 10, false), "")</f>
        <v>0.5802527673</v>
      </c>
      <c r="R68" s="2" t="str">
        <f>iferror(VLOOKUP($A68, Awario!$A$3:$Z1000, 11, false), "")</f>
        <v/>
      </c>
      <c r="S68" s="5">
        <f>iferror(VLOOKUP($A68, Awario!$A$3:$Z1000, 12, false), "")</f>
        <v>0.7241830911</v>
      </c>
      <c r="T68" s="5">
        <f t="shared" si="2"/>
        <v>0.8509894777</v>
      </c>
      <c r="V68" s="5">
        <f>iferror(VLOOKUP($A68, TMUI!$A$2:$G1000, 3, false), "")</f>
        <v>78.34</v>
      </c>
      <c r="W68" s="5">
        <f>iferror(VLOOKUP($A68, TMUI!$A$2:$G1000, 4, false), "")</f>
        <v>70.21</v>
      </c>
      <c r="X68" s="5">
        <f>iferror(VLOOKUP($A68, TMUI!$A$2:$G1000, 5, false), "")</f>
        <v>69.71</v>
      </c>
      <c r="Y68" s="5">
        <f>iferror(VLOOKUP($A68, TMUI!$A$2:$G1000, 6, false), "")</f>
        <v>47.36</v>
      </c>
      <c r="Z68" s="5">
        <f>iferror(VLOOKUP($A68, TMUI!$A$2:$Z1000, 7, false), "")</f>
        <v>0.207976262</v>
      </c>
      <c r="AA68" s="5">
        <f>iferror(VLOOKUP($A68, TMUI!$A$2:$Z1000, 8, false), "")</f>
        <v>0.08525419654</v>
      </c>
      <c r="AB68" s="5">
        <f>iferror(VLOOKUP($A68, TMUI!$A$2:$Z1000, 9, false), "")</f>
        <v>-0.1094584069</v>
      </c>
      <c r="AC68" s="5">
        <f>iferror(VLOOKUP($A68, TMUI!$A$2:$Z1000, 10, false), "")</f>
        <v>-0.470198608</v>
      </c>
      <c r="AD68" s="5">
        <f>iferror(VLOOKUP($A68, TMUI!$A$2:$Z1000, 11, false), "")</f>
        <v>-0.07160663909</v>
      </c>
      <c r="AE68" s="8">
        <f t="shared" si="3"/>
        <v>-0.2675941686</v>
      </c>
      <c r="AG68" s="5">
        <f t="shared" si="4"/>
        <v>0.3784203133</v>
      </c>
      <c r="AH68" s="5">
        <f>iferror(vlookup(A68, 'November Scores'!A$1:AM1000, 3, false), "")</f>
        <v>0.94980305</v>
      </c>
      <c r="AI68" s="5">
        <f t="shared" si="5"/>
        <v>0.5212659975</v>
      </c>
    </row>
    <row r="69">
      <c r="A69" s="5">
        <v>1846.0</v>
      </c>
      <c r="B69" s="2" t="s">
        <v>214</v>
      </c>
      <c r="C69" s="5">
        <f>lookup($A69, NIL!$A$1:$A1000, NIL!C$1:C1000)</f>
        <v>4</v>
      </c>
      <c r="D69" s="5">
        <f>lookup($A69, NIL!$A$1:$A1000, NIL!D$1:D1000)</f>
        <v>1</v>
      </c>
      <c r="E69" s="5">
        <f>lookup($A69, NIL!$A$1:$A1000, NIL!E$1:E1000)</f>
        <v>0.2045663318</v>
      </c>
      <c r="F69" s="5">
        <f>lookup($A69, NIL!$A$1:$A1000, NIL!F$1:F1000)</f>
        <v>0.4045450175</v>
      </c>
      <c r="G69" s="5">
        <f>lookup($A69, NIL!$A$1:$A1000, NIL!G$1:G1000)</f>
        <v>0.3045556747</v>
      </c>
      <c r="H69" s="5">
        <f t="shared" si="1"/>
        <v>0.551865631</v>
      </c>
      <c r="J69" s="5">
        <f>iferror(VLOOKUP($A69, Awario!$A$3:$G1000, 3, false), "")</f>
        <v>5</v>
      </c>
      <c r="K69" s="2">
        <f>iferror(VLOOKUP($A69, Awario!$A$3:$Z1000, 4, false), "")</f>
        <v>0</v>
      </c>
      <c r="L69" s="5">
        <f>iferror(VLOOKUP($A69, Awario!$A$3:$Z1000, 5, false), "")</f>
        <v>2748</v>
      </c>
      <c r="M69" s="5">
        <f>iferror(VLOOKUP($A69, Awario!$A$3:$G1000, 6, false), "")</f>
        <v>3.439016728</v>
      </c>
      <c r="N69" s="7" t="b">
        <f>iferror(VLOOKUP($A69, Awario!$A$3:$Z1000, 7, false), "")</f>
        <v>1</v>
      </c>
      <c r="O69" s="2" t="str">
        <f>iferror(VLOOKUP($A69, Awario!$A$3:$Z1000, 8, false), "")</f>
        <v/>
      </c>
      <c r="P69" s="5">
        <f>iferror(VLOOKUP($A69, Awario!$A$3:$Z1000, 9, false), "")</f>
        <v>1.020532719</v>
      </c>
      <c r="Q69" s="5">
        <f>iferror(VLOOKUP($A69, Awario!$A$3:$Z1000, 10, false), "")</f>
        <v>1.10741051</v>
      </c>
      <c r="R69" s="2" t="str">
        <f>iferror(VLOOKUP($A69, Awario!$A$3:$Z1000, 11, false), "")</f>
        <v/>
      </c>
      <c r="S69" s="5">
        <f>iferror(VLOOKUP($A69, Awario!$A$3:$Z1000, 12, false), "")</f>
        <v>1.063971614</v>
      </c>
      <c r="T69" s="5">
        <f t="shared" si="2"/>
        <v>1.031489997</v>
      </c>
      <c r="V69" s="5">
        <f>iferror(VLOOKUP($A69, TMUI!$A$2:$G1000, 3, false), "")</f>
        <v>79.91</v>
      </c>
      <c r="W69" s="5">
        <f>iferror(VLOOKUP($A69, TMUI!$A$2:$G1000, 4, false), "")</f>
        <v>63.85</v>
      </c>
      <c r="X69" s="5">
        <f>iferror(VLOOKUP($A69, TMUI!$A$2:$G1000, 5, false), "")</f>
        <v>68.47</v>
      </c>
      <c r="Y69" s="5">
        <f>iferror(VLOOKUP($A69, TMUI!$A$2:$G1000, 6, false), "")</f>
        <v>54.64</v>
      </c>
      <c r="Z69" s="5">
        <f>iferror(VLOOKUP($A69, TMUI!$A$2:$Z1000, 7, false), "")</f>
        <v>0.321613656</v>
      </c>
      <c r="AA69" s="5">
        <f>iferror(VLOOKUP($A69, TMUI!$A$2:$Z1000, 8, false), "")</f>
        <v>-0.3555141127</v>
      </c>
      <c r="AB69" s="5">
        <f>iferror(VLOOKUP($A69, TMUI!$A$2:$Z1000, 9, false), "")</f>
        <v>-0.2017727989</v>
      </c>
      <c r="AC69" s="5">
        <f>iferror(VLOOKUP($A69, TMUI!$A$2:$Z1000, 10, false), "")</f>
        <v>-0.02068503397</v>
      </c>
      <c r="AD69" s="5">
        <f>iferror(VLOOKUP($A69, TMUI!$A$2:$Z1000, 11, false), "")</f>
        <v>-0.0640895724</v>
      </c>
      <c r="AE69" s="8">
        <f t="shared" si="3"/>
        <v>-0.2531591839</v>
      </c>
      <c r="AG69" s="5">
        <f t="shared" si="4"/>
        <v>0.4433988148</v>
      </c>
      <c r="AH69" s="5">
        <f>iferror(vlookup(A69, 'November Scores'!A$1:AM1000, 3, false), "")</f>
        <v>0.7022277467</v>
      </c>
      <c r="AI69" s="5">
        <f t="shared" si="5"/>
        <v>0.5081060478</v>
      </c>
    </row>
    <row r="70">
      <c r="A70" s="5">
        <v>2189.0</v>
      </c>
      <c r="B70" s="2" t="s">
        <v>272</v>
      </c>
      <c r="C70" s="5">
        <f>lookup($A70, NIL!$A$1:$A1000, NIL!C$1:C1000)</f>
        <v>4</v>
      </c>
      <c r="D70" s="5">
        <f>lookup($A70, NIL!$A$1:$A1000, NIL!D$1:D1000)</f>
        <v>1</v>
      </c>
      <c r="E70" s="5">
        <f>lookup($A70, NIL!$A$1:$A1000, NIL!E$1:E1000)</f>
        <v>0.2045663318</v>
      </c>
      <c r="F70" s="5">
        <f>lookup($A70, NIL!$A$1:$A1000, NIL!F$1:F1000)</f>
        <v>0.4045450175</v>
      </c>
      <c r="G70" s="5">
        <f>lookup($A70, NIL!$A$1:$A1000, NIL!G$1:G1000)</f>
        <v>0.3045556747</v>
      </c>
      <c r="H70" s="5">
        <f t="shared" si="1"/>
        <v>0.551865631</v>
      </c>
      <c r="J70" s="5" t="str">
        <f>iferror(VLOOKUP($A70, Awario!$A$3:$G1000, 3, false), "")</f>
        <v/>
      </c>
      <c r="K70" s="2" t="str">
        <f>iferror(VLOOKUP($A70, Awario!$A$3:$Z1000, 4, false), "")</f>
        <v/>
      </c>
      <c r="L70" s="5" t="str">
        <f>iferror(VLOOKUP($A70, Awario!$A$3:$Z1000, 5, false), "")</f>
        <v/>
      </c>
      <c r="M70" s="5" t="str">
        <f>iferror(VLOOKUP($A70, Awario!$A$3:$G1000, 6, false), "")</f>
        <v/>
      </c>
      <c r="N70" s="7" t="str">
        <f>iferror(VLOOKUP($A70, Awario!$A$3:$Z1000, 7, false), "")</f>
        <v/>
      </c>
      <c r="O70" s="2" t="str">
        <f>iferror(VLOOKUP($A70, Awario!$A$3:$Z1000, 8, false), "")</f>
        <v/>
      </c>
      <c r="P70" s="5" t="str">
        <f>iferror(VLOOKUP($A70, Awario!$A$3:$Z1000, 9, false), "")</f>
        <v/>
      </c>
      <c r="Q70" s="5" t="str">
        <f>iferror(VLOOKUP($A70, Awario!$A$3:$Z1000, 10, false), "")</f>
        <v/>
      </c>
      <c r="R70" s="2" t="str">
        <f>iferror(VLOOKUP($A70, Awario!$A$3:$Z1000, 11, false), "")</f>
        <v/>
      </c>
      <c r="S70" s="5" t="str">
        <f>iferror(VLOOKUP($A70, Awario!$A$3:$Z1000, 12, false), "")</f>
        <v/>
      </c>
      <c r="T70" s="5" t="str">
        <f t="shared" si="2"/>
        <v/>
      </c>
      <c r="V70" s="5">
        <f>iferror(VLOOKUP($A70, TMUI!$A$2:$G1000, 3, false), "")</f>
        <v>79.69</v>
      </c>
      <c r="W70" s="5">
        <f>iferror(VLOOKUP($A70, TMUI!$A$2:$G1000, 4, false), "")</f>
        <v>71.88</v>
      </c>
      <c r="X70" s="5">
        <f>iferror(VLOOKUP($A70, TMUI!$A$2:$G1000, 5, false), "")</f>
        <v>68.75</v>
      </c>
      <c r="Y70" s="5">
        <f>iferror(VLOOKUP($A70, TMUI!$A$2:$G1000, 6, false), "")</f>
        <v>61.72</v>
      </c>
      <c r="Z70" s="5">
        <f>iferror(VLOOKUP($A70, TMUI!$A$2:$Z1000, 7, false), "")</f>
        <v>0.3056899447</v>
      </c>
      <c r="AA70" s="5">
        <f>iferror(VLOOKUP($A70, TMUI!$A$2:$Z1000, 8, false), "")</f>
        <v>0.2009905293</v>
      </c>
      <c r="AB70" s="5">
        <f>iferror(VLOOKUP($A70, TMUI!$A$2:$Z1000, 9, false), "")</f>
        <v>-0.1809276136</v>
      </c>
      <c r="AC70" s="5">
        <f>iferror(VLOOKUP($A70, TMUI!$A$2:$Z1000, 10, false), "")</f>
        <v>0.4164792661</v>
      </c>
      <c r="AD70" s="5">
        <f>iferror(VLOOKUP($A70, TMUI!$A$2:$Z1000, 11, false), "")</f>
        <v>0.1855580316</v>
      </c>
      <c r="AE70" s="8">
        <f t="shared" si="3"/>
        <v>0.4307644735</v>
      </c>
      <c r="AG70" s="5">
        <f t="shared" si="4"/>
        <v>0.4913150522</v>
      </c>
      <c r="AH70" s="5" t="str">
        <f>iferror(vlookup(A70, 'November Scores'!A$1:AM1000, 3, false), "")</f>
        <v/>
      </c>
      <c r="AI70" s="5">
        <f t="shared" si="5"/>
        <v>0.4913150522</v>
      </c>
    </row>
    <row r="71">
      <c r="A71" s="5">
        <v>2281.0</v>
      </c>
      <c r="B71" s="2" t="s">
        <v>275</v>
      </c>
      <c r="C71" s="5">
        <f>lookup($A71, NIL!$A$1:$A1000, NIL!C$1:C1000)</f>
        <v>4</v>
      </c>
      <c r="D71" s="5">
        <f>lookup($A71, NIL!$A$1:$A1000, NIL!D$1:D1000)</f>
        <v>1</v>
      </c>
      <c r="E71" s="5">
        <f>lookup($A71, NIL!$A$1:$A1000, NIL!E$1:E1000)</f>
        <v>0.2045663318</v>
      </c>
      <c r="F71" s="5">
        <f>lookup($A71, NIL!$A$1:$A1000, NIL!F$1:F1000)</f>
        <v>0.4045450175</v>
      </c>
      <c r="G71" s="5">
        <f>lookup($A71, NIL!$A$1:$A1000, NIL!G$1:G1000)</f>
        <v>0.3045556747</v>
      </c>
      <c r="H71" s="5">
        <f t="shared" si="1"/>
        <v>0.551865631</v>
      </c>
      <c r="J71" s="5" t="str">
        <f>iferror(VLOOKUP($A71, Awario!$A$3:$G1000, 3, false), "")</f>
        <v/>
      </c>
      <c r="K71" s="2" t="str">
        <f>iferror(VLOOKUP($A71, Awario!$A$3:$Z1000, 4, false), "")</f>
        <v/>
      </c>
      <c r="L71" s="5" t="str">
        <f>iferror(VLOOKUP($A71, Awario!$A$3:$Z1000, 5, false), "")</f>
        <v/>
      </c>
      <c r="M71" s="5" t="str">
        <f>iferror(VLOOKUP($A71, Awario!$A$3:$G1000, 6, false), "")</f>
        <v/>
      </c>
      <c r="N71" s="7" t="str">
        <f>iferror(VLOOKUP($A71, Awario!$A$3:$Z1000, 7, false), "")</f>
        <v/>
      </c>
      <c r="O71" s="2" t="str">
        <f>iferror(VLOOKUP($A71, Awario!$A$3:$Z1000, 8, false), "")</f>
        <v/>
      </c>
      <c r="P71" s="5" t="str">
        <f>iferror(VLOOKUP($A71, Awario!$A$3:$Z1000, 9, false), "")</f>
        <v/>
      </c>
      <c r="Q71" s="5" t="str">
        <f>iferror(VLOOKUP($A71, Awario!$A$3:$Z1000, 10, false), "")</f>
        <v/>
      </c>
      <c r="R71" s="2" t="str">
        <f>iferror(VLOOKUP($A71, Awario!$A$3:$Z1000, 11, false), "")</f>
        <v/>
      </c>
      <c r="S71" s="5" t="str">
        <f>iferror(VLOOKUP($A71, Awario!$A$3:$Z1000, 12, false), "")</f>
        <v/>
      </c>
      <c r="T71" s="5" t="str">
        <f t="shared" si="2"/>
        <v/>
      </c>
      <c r="V71" s="5">
        <f>iferror(VLOOKUP($A71, TMUI!$A$2:$G1000, 3, false), "")</f>
        <v>84.38</v>
      </c>
      <c r="W71" s="5">
        <f>iferror(VLOOKUP($A71, TMUI!$A$2:$G1000, 4, false), "")</f>
        <v>71.88</v>
      </c>
      <c r="X71" s="5">
        <f>iferror(VLOOKUP($A71, TMUI!$A$2:$G1000, 5, false), "")</f>
        <v>79.69</v>
      </c>
      <c r="Y71" s="5">
        <f>iferror(VLOOKUP($A71, TMUI!$A$2:$G1000, 6, false), "")</f>
        <v>42.97</v>
      </c>
      <c r="Z71" s="5">
        <f>iferror(VLOOKUP($A71, TMUI!$A$2:$Z1000, 7, false), "")</f>
        <v>0.6451545164</v>
      </c>
      <c r="AA71" s="5">
        <f>iferror(VLOOKUP($A71, TMUI!$A$2:$Z1000, 8, false), "")</f>
        <v>0.2009905293</v>
      </c>
      <c r="AB71" s="5">
        <f>iferror(VLOOKUP($A71, TMUI!$A$2:$Z1000, 9, false), "")</f>
        <v>0.6335235544</v>
      </c>
      <c r="AC71" s="5">
        <f>iferror(VLOOKUP($A71, TMUI!$A$2:$Z1000, 10, false), "")</f>
        <v>-0.7412651726</v>
      </c>
      <c r="AD71" s="5">
        <f>iferror(VLOOKUP($A71, TMUI!$A$2:$Z1000, 11, false), "")</f>
        <v>0.1846008569</v>
      </c>
      <c r="AE71" s="8">
        <f t="shared" si="3"/>
        <v>0.4296520184</v>
      </c>
      <c r="AG71" s="5">
        <f t="shared" si="4"/>
        <v>0.4907588247</v>
      </c>
      <c r="AH71" s="5" t="str">
        <f>iferror(vlookup(A71, 'November Scores'!A$1:AM1000, 3, false), "")</f>
        <v/>
      </c>
      <c r="AI71" s="5">
        <f t="shared" si="5"/>
        <v>0.4907588247</v>
      </c>
    </row>
    <row r="72">
      <c r="A72" s="5">
        <v>2088.0</v>
      </c>
      <c r="B72" s="2" t="s">
        <v>266</v>
      </c>
      <c r="C72" s="5">
        <f>lookup($A72, NIL!$A$1:$A1000, NIL!C$1:C1000)</f>
        <v>4</v>
      </c>
      <c r="D72" s="5">
        <f>lookup($A72, NIL!$A$1:$A1000, NIL!D$1:D1000)</f>
        <v>1</v>
      </c>
      <c r="E72" s="5">
        <f>lookup($A72, NIL!$A$1:$A1000, NIL!E$1:E1000)</f>
        <v>0.2045663318</v>
      </c>
      <c r="F72" s="5">
        <f>lookup($A72, NIL!$A$1:$A1000, NIL!F$1:F1000)</f>
        <v>0.4045450175</v>
      </c>
      <c r="G72" s="5">
        <f>lookup($A72, NIL!$A$1:$A1000, NIL!G$1:G1000)</f>
        <v>0.3045556747</v>
      </c>
      <c r="H72" s="5">
        <f t="shared" si="1"/>
        <v>0.551865631</v>
      </c>
      <c r="J72" s="5">
        <f>iferror(VLOOKUP($A72, Awario!$A$3:$G1000, 3, false), "")</f>
        <v>1</v>
      </c>
      <c r="K72" s="2" t="str">
        <f>iferror(VLOOKUP($A72, Awario!$A$3:$Z1000, 4, false), "")</f>
        <v/>
      </c>
      <c r="L72" s="5">
        <f>iferror(VLOOKUP($A72, Awario!$A$3:$Z1000, 5, false), "")</f>
        <v>7173</v>
      </c>
      <c r="M72" s="5">
        <f>iferror(VLOOKUP($A72, Awario!$A$3:$G1000, 6, false), "")</f>
        <v>3.855700831</v>
      </c>
      <c r="N72" s="7" t="b">
        <f>iferror(VLOOKUP($A72, Awario!$A$3:$Z1000, 7, false), "")</f>
        <v>1</v>
      </c>
      <c r="O72" s="2" t="str">
        <f>iferror(VLOOKUP($A72, Awario!$A$3:$Z1000, 8, false), "")</f>
        <v/>
      </c>
      <c r="P72" s="5">
        <f>iferror(VLOOKUP($A72, Awario!$A$3:$Z1000, 9, false), "")</f>
        <v>1.25814219</v>
      </c>
      <c r="Q72" s="5">
        <f>iferror(VLOOKUP($A72, Awario!$A$3:$Z1000, 10, false), "")</f>
        <v>-1.001220461</v>
      </c>
      <c r="R72" s="2" t="str">
        <f>iferror(VLOOKUP($A72, Awario!$A$3:$Z1000, 11, false), "")</f>
        <v/>
      </c>
      <c r="S72" s="5">
        <f>iferror(VLOOKUP($A72, Awario!$A$3:$Z1000, 12, false), "")</f>
        <v>0.1284608643</v>
      </c>
      <c r="T72" s="5">
        <f t="shared" si="2"/>
        <v>0.3584143752</v>
      </c>
      <c r="V72" s="5">
        <f>iferror(VLOOKUP($A72, TMUI!$A$2:$G1000, 3, false), "")</f>
        <v>75</v>
      </c>
      <c r="W72" s="5">
        <f>iferror(VLOOKUP($A72, TMUI!$A$2:$G1000, 4, false), "")</f>
        <v>71.88</v>
      </c>
      <c r="X72" s="5">
        <f>iferror(VLOOKUP($A72, TMUI!$A$2:$G1000, 5, false), "")</f>
        <v>71.88</v>
      </c>
      <c r="Y72" s="5">
        <f>iferror(VLOOKUP($A72, TMUI!$A$2:$G1000, 6, false), "")</f>
        <v>66.41</v>
      </c>
      <c r="Z72" s="5">
        <f>iferror(VLOOKUP($A72, TMUI!$A$2:$Z1000, 7, false), "")</f>
        <v>-0.03377462703</v>
      </c>
      <c r="AA72" s="5">
        <f>iferror(VLOOKUP($A72, TMUI!$A$2:$Z1000, 8, false), "")</f>
        <v>0.2009905293</v>
      </c>
      <c r="AB72" s="5">
        <f>iferror(VLOOKUP($A72, TMUI!$A$2:$Z1000, 9, false), "")</f>
        <v>0.05209177909</v>
      </c>
      <c r="AC72" s="5">
        <f>iferror(VLOOKUP($A72, TMUI!$A$2:$Z1000, 10, false), "")</f>
        <v>0.7060697417</v>
      </c>
      <c r="AD72" s="5">
        <f>iferror(VLOOKUP($A72, TMUI!$A$2:$Z1000, 11, false), "")</f>
        <v>0.2313443558</v>
      </c>
      <c r="AE72" s="8">
        <f t="shared" si="3"/>
        <v>0.480982698</v>
      </c>
      <c r="AG72" s="5">
        <f t="shared" si="4"/>
        <v>0.4637542347</v>
      </c>
      <c r="AH72" s="5">
        <f>iferror(vlookup(A72, 'November Scores'!A$1:AM1000, 3, false), "")</f>
        <v>0.5525091076</v>
      </c>
      <c r="AI72" s="5">
        <f t="shared" si="5"/>
        <v>0.4859429529</v>
      </c>
    </row>
    <row r="73">
      <c r="A73" s="5">
        <v>2062.0</v>
      </c>
      <c r="B73" s="2" t="s">
        <v>261</v>
      </c>
      <c r="C73" s="5">
        <f>lookup($A73, NIL!$A$1:$A1000, NIL!C$1:C1000)</f>
        <v>4</v>
      </c>
      <c r="D73" s="5">
        <f>lookup($A73, NIL!$A$1:$A1000, NIL!D$1:D1000)</f>
        <v>1</v>
      </c>
      <c r="E73" s="5">
        <f>lookup($A73, NIL!$A$1:$A1000, NIL!E$1:E1000)</f>
        <v>0.2045663318</v>
      </c>
      <c r="F73" s="5">
        <f>lookup($A73, NIL!$A$1:$A1000, NIL!F$1:F1000)</f>
        <v>0.4045450175</v>
      </c>
      <c r="G73" s="5">
        <f>lookup($A73, NIL!$A$1:$A1000, NIL!G$1:G1000)</f>
        <v>0.3045556747</v>
      </c>
      <c r="H73" s="5">
        <f t="shared" si="1"/>
        <v>0.551865631</v>
      </c>
      <c r="J73" s="5">
        <f>iferror(VLOOKUP($A73, Awario!$A$3:$G1000, 3, false), "")</f>
        <v>3</v>
      </c>
      <c r="K73" s="2" t="str">
        <f>iferror(VLOOKUP($A73, Awario!$A$3:$Z1000, 4, false), "")</f>
        <v/>
      </c>
      <c r="L73" s="5">
        <f>iferror(VLOOKUP($A73, Awario!$A$3:$Z1000, 5, false), "")</f>
        <v>2201</v>
      </c>
      <c r="M73" s="5">
        <f>iferror(VLOOKUP($A73, Awario!$A$3:$G1000, 6, false), "")</f>
        <v>3.342620043</v>
      </c>
      <c r="N73" s="7" t="b">
        <f>iferror(VLOOKUP($A73, Awario!$A$3:$Z1000, 7, false), "")</f>
        <v>1</v>
      </c>
      <c r="O73" s="2" t="str">
        <f>iferror(VLOOKUP($A73, Awario!$A$3:$Z1000, 8, false), "")</f>
        <v/>
      </c>
      <c r="P73" s="5">
        <f>iferror(VLOOKUP($A73, Awario!$A$3:$Z1000, 9, false), "")</f>
        <v>0.9655635818</v>
      </c>
      <c r="Q73" s="5">
        <f>iferror(VLOOKUP($A73, Awario!$A$3:$Z1000, 10, false), "")</f>
        <v>0.05309502446</v>
      </c>
      <c r="R73" s="2" t="str">
        <f>iferror(VLOOKUP($A73, Awario!$A$3:$Z1000, 11, false), "")</f>
        <v/>
      </c>
      <c r="S73" s="5">
        <f>iferror(VLOOKUP($A73, Awario!$A$3:$Z1000, 12, false), "")</f>
        <v>0.5093293031</v>
      </c>
      <c r="T73" s="5">
        <f t="shared" si="2"/>
        <v>0.7136731066</v>
      </c>
      <c r="V73" s="5">
        <f>iferror(VLOOKUP($A73, TMUI!$A$2:$G1000, 3, false), "")</f>
        <v>75.74</v>
      </c>
      <c r="W73" s="5">
        <f>iferror(VLOOKUP($A73, TMUI!$A$2:$G1000, 4, false), "")</f>
        <v>68.52</v>
      </c>
      <c r="X73" s="5">
        <f>iferror(VLOOKUP($A73, TMUI!$A$2:$G1000, 5, false), "")</f>
        <v>74.14</v>
      </c>
      <c r="Y73" s="5">
        <f>iferror(VLOOKUP($A73, TMUI!$A$2:$G1000, 6, false), "")</f>
        <v>55.04</v>
      </c>
      <c r="Z73" s="5">
        <f>iferror(VLOOKUP($A73, TMUI!$A$2:$Z1000, 7, false), "")</f>
        <v>0.01978694719</v>
      </c>
      <c r="AA73" s="5">
        <f>iferror(VLOOKUP($A73, TMUI!$A$2:$Z1000, 8, false), "")</f>
        <v>-0.0318682001</v>
      </c>
      <c r="AB73" s="5">
        <f>iferror(VLOOKUP($A73, TMUI!$A$2:$Z1000, 9, false), "")</f>
        <v>0.2203422032</v>
      </c>
      <c r="AC73" s="5">
        <f>iferror(VLOOKUP($A73, TMUI!$A$2:$Z1000, 10, false), "")</f>
        <v>0.004013514054</v>
      </c>
      <c r="AD73" s="5">
        <f>iferror(VLOOKUP($A73, TMUI!$A$2:$Z1000, 11, false), "")</f>
        <v>0.05306861609</v>
      </c>
      <c r="AE73" s="8">
        <f t="shared" si="3"/>
        <v>0.2303662651</v>
      </c>
      <c r="AG73" s="5">
        <f t="shared" si="4"/>
        <v>0.4986350009</v>
      </c>
      <c r="AH73" s="5">
        <f>iferror(vlookup(A73, 'November Scores'!A$1:AM1000, 3, false), "")</f>
        <v>0.4188546967</v>
      </c>
      <c r="AI73" s="5">
        <f t="shared" si="5"/>
        <v>0.4786899248</v>
      </c>
    </row>
    <row r="74">
      <c r="A74" s="5">
        <v>1438.0</v>
      </c>
      <c r="B74" s="2" t="s">
        <v>130</v>
      </c>
      <c r="C74" s="5">
        <f>lookup($A74, NIL!$A$1:$A1000, NIL!C$1:C1000)</f>
        <v>4</v>
      </c>
      <c r="D74" s="5">
        <f>lookup($A74, NIL!$A$1:$A1000, NIL!D$1:D1000)</f>
        <v>1</v>
      </c>
      <c r="E74" s="5">
        <f>lookup($A74, NIL!$A$1:$A1000, NIL!E$1:E1000)</f>
        <v>0.2045663318</v>
      </c>
      <c r="F74" s="5">
        <f>lookup($A74, NIL!$A$1:$A1000, NIL!F$1:F1000)</f>
        <v>0.4045450175</v>
      </c>
      <c r="G74" s="5">
        <f>lookup($A74, NIL!$A$1:$A1000, NIL!G$1:G1000)</f>
        <v>0.3045556747</v>
      </c>
      <c r="H74" s="5">
        <f t="shared" si="1"/>
        <v>0.551865631</v>
      </c>
      <c r="J74" s="5">
        <f>iferror(VLOOKUP($A74, Awario!$A$3:$G1000, 3, false), "")</f>
        <v>4</v>
      </c>
      <c r="K74" s="2">
        <f>iferror(VLOOKUP($A74, Awario!$A$3:$Z1000, 4, false), "")</f>
        <v>0</v>
      </c>
      <c r="L74" s="5">
        <f>iferror(VLOOKUP($A74, Awario!$A$3:$Z1000, 5, false), "")</f>
        <v>0</v>
      </c>
      <c r="M74" s="5">
        <f>iferror(VLOOKUP($A74, Awario!$A$3:$G1000, 6, false), "")</f>
        <v>0</v>
      </c>
      <c r="N74" s="7" t="b">
        <f>iferror(VLOOKUP($A74, Awario!$A$3:$Z1000, 7, false), "")</f>
        <v>1</v>
      </c>
      <c r="O74" s="2" t="str">
        <f>iferror(VLOOKUP($A74, Awario!$A$3:$Z1000, 8, false), "")</f>
        <v/>
      </c>
      <c r="P74" s="5">
        <f>iferror(VLOOKUP($A74, Awario!$A$3:$Z1000, 9, false), "")</f>
        <v>-0.940528289</v>
      </c>
      <c r="Q74" s="5">
        <f>iferror(VLOOKUP($A74, Awario!$A$3:$Z1000, 10, false), "")</f>
        <v>0.5802527673</v>
      </c>
      <c r="R74" s="2" t="str">
        <f>iferror(VLOOKUP($A74, Awario!$A$3:$Z1000, 11, false), "")</f>
        <v/>
      </c>
      <c r="S74" s="5">
        <f>iferror(VLOOKUP($A74, Awario!$A$3:$Z1000, 12, false), "")</f>
        <v>-0.1801377609</v>
      </c>
      <c r="T74" s="5">
        <f t="shared" si="2"/>
        <v>-0.4244263904</v>
      </c>
      <c r="V74" s="5">
        <f>iferror(VLOOKUP($A74, TMUI!$A$2:$G1000, 3, false), "")</f>
        <v>87.54</v>
      </c>
      <c r="W74" s="5">
        <f>iferror(VLOOKUP($A74, TMUI!$A$2:$G1000, 4, false), "")</f>
        <v>83.7</v>
      </c>
      <c r="X74" s="5">
        <f>iferror(VLOOKUP($A74, TMUI!$A$2:$G1000, 5, false), "")</f>
        <v>84.2</v>
      </c>
      <c r="Y74" s="5">
        <f>iferror(VLOOKUP($A74, TMUI!$A$2:$G1000, 6, false), "")</f>
        <v>68.23</v>
      </c>
      <c r="Z74" s="5">
        <f>iferror(VLOOKUP($A74, TMUI!$A$2:$Z1000, 7, false), "")</f>
        <v>0.8738769144</v>
      </c>
      <c r="AA74" s="5">
        <f>iferror(VLOOKUP($A74, TMUI!$A$2:$Z1000, 8, false), "")</f>
        <v>1.020154274</v>
      </c>
      <c r="AB74" s="5">
        <f>iferror(VLOOKUP($A74, TMUI!$A$2:$Z1000, 9, false), "")</f>
        <v>0.9692799318</v>
      </c>
      <c r="AC74" s="5">
        <f>iferror(VLOOKUP($A74, TMUI!$A$2:$Z1000, 10, false), "")</f>
        <v>0.8184481352</v>
      </c>
      <c r="AD74" s="5">
        <f>iferror(VLOOKUP($A74, TMUI!$A$2:$Z1000, 11, false), "")</f>
        <v>0.9204398138</v>
      </c>
      <c r="AE74" s="8">
        <f t="shared" si="3"/>
        <v>0.9593955461</v>
      </c>
      <c r="AG74" s="5">
        <f t="shared" si="4"/>
        <v>0.3622782622</v>
      </c>
      <c r="AH74" s="5">
        <f>iferror(vlookup(A74, 'November Scores'!A$1:AM1000, 3, false), "")</f>
        <v>0.7912332024</v>
      </c>
      <c r="AI74" s="5">
        <f t="shared" si="5"/>
        <v>0.4695169973</v>
      </c>
    </row>
    <row r="75">
      <c r="A75" s="5">
        <v>1708.0</v>
      </c>
      <c r="B75" s="2" t="s">
        <v>177</v>
      </c>
      <c r="C75" s="5">
        <f>lookup($A75, NIL!$A$1:$A1000, NIL!C$1:C1000)</f>
        <v>4</v>
      </c>
      <c r="D75" s="5">
        <f>lookup($A75, NIL!$A$1:$A1000, NIL!D$1:D1000)</f>
        <v>1</v>
      </c>
      <c r="E75" s="5">
        <f>lookup($A75, NIL!$A$1:$A1000, NIL!E$1:E1000)</f>
        <v>0.2045663318</v>
      </c>
      <c r="F75" s="5">
        <f>lookup($A75, NIL!$A$1:$A1000, NIL!F$1:F1000)</f>
        <v>0.4045450175</v>
      </c>
      <c r="G75" s="5">
        <f>lookup($A75, NIL!$A$1:$A1000, NIL!G$1:G1000)</f>
        <v>0.3045556747</v>
      </c>
      <c r="H75" s="5">
        <f t="shared" si="1"/>
        <v>0.551865631</v>
      </c>
      <c r="J75" s="5">
        <f>iferror(VLOOKUP($A75, Awario!$A$3:$G1000, 3, false), "")</f>
        <v>5</v>
      </c>
      <c r="K75" s="2">
        <f>iferror(VLOOKUP($A75, Awario!$A$3:$Z1000, 4, false), "")</f>
        <v>32160</v>
      </c>
      <c r="L75" s="5">
        <f>iferror(VLOOKUP($A75, Awario!$A$3:$Z1000, 5, false), "")</f>
        <v>2348</v>
      </c>
      <c r="M75" s="5">
        <f>iferror(VLOOKUP($A75, Awario!$A$3:$G1000, 6, false), "")</f>
        <v>3.370698093</v>
      </c>
      <c r="N75" s="7" t="b">
        <f>iferror(VLOOKUP($A75, Awario!$A$3:$Z1000, 7, false), "")</f>
        <v>0</v>
      </c>
      <c r="O75" s="2">
        <f>iferror(VLOOKUP($A75, Awario!$A$3:$Z1000, 8, false), "")</f>
        <v>-0.9269900498</v>
      </c>
      <c r="P75" s="5">
        <f>iferror(VLOOKUP($A75, Awario!$A$3:$Z1000, 9, false), "")</f>
        <v>0.9815747772</v>
      </c>
      <c r="Q75" s="5">
        <f>iferror(VLOOKUP($A75, Awario!$A$3:$Z1000, 10, false), "")</f>
        <v>1.10741051</v>
      </c>
      <c r="R75" s="2">
        <f>iferror(VLOOKUP($A75, Awario!$A$3:$Z1000, 11, false), "")</f>
        <v>-0.1523276616</v>
      </c>
      <c r="S75" s="5">
        <f>iferror(VLOOKUP($A75, Awario!$A$3:$Z1000, 12, false), "")</f>
        <v>0.6455525419</v>
      </c>
      <c r="T75" s="5">
        <f t="shared" si="2"/>
        <v>0.8034628441</v>
      </c>
      <c r="V75" s="5">
        <f>iferror(VLOOKUP($A75, TMUI!$A$2:$G1000, 3, false), "")</f>
        <v>67.68</v>
      </c>
      <c r="W75" s="5">
        <f>iferror(VLOOKUP($A75, TMUI!$A$2:$G1000, 4, false), "")</f>
        <v>69.82</v>
      </c>
      <c r="X75" s="5">
        <f>iferror(VLOOKUP($A75, TMUI!$A$2:$G1000, 5, false), "")</f>
        <v>66.4</v>
      </c>
      <c r="Y75" s="5">
        <f>iferror(VLOOKUP($A75, TMUI!$A$2:$G1000, 6, false), "")</f>
        <v>59.34</v>
      </c>
      <c r="Z75" s="5">
        <f>iferror(VLOOKUP($A75, TMUI!$A$2:$Z1000, 7, false), "")</f>
        <v>-0.5635999288</v>
      </c>
      <c r="AA75" s="5">
        <f>iferror(VLOOKUP($A75, TMUI!$A$2:$Z1000, 8, false), "")</f>
        <v>0.05822595116</v>
      </c>
      <c r="AB75" s="5">
        <f>iferror(VLOOKUP($A75, TMUI!$A$2:$Z1000, 9, false), "")</f>
        <v>-0.3558782758</v>
      </c>
      <c r="AC75" s="5">
        <f>iferror(VLOOKUP($A75, TMUI!$A$2:$Z1000, 10, false), "")</f>
        <v>0.2695229053</v>
      </c>
      <c r="AD75" s="5">
        <f>iferror(VLOOKUP($A75, TMUI!$A$2:$Z1000, 11, false), "")</f>
        <v>-0.147932337</v>
      </c>
      <c r="AE75" s="8">
        <f t="shared" si="3"/>
        <v>-0.3846197304</v>
      </c>
      <c r="AG75" s="5">
        <f t="shared" si="4"/>
        <v>0.3235695816</v>
      </c>
      <c r="AH75" s="5">
        <f>iferror(vlookup(A75, 'November Scores'!A$1:AM1000, 3, false), "")</f>
        <v>0.8543726279</v>
      </c>
      <c r="AI75" s="5">
        <f t="shared" si="5"/>
        <v>0.4562703432</v>
      </c>
    </row>
    <row r="76">
      <c r="A76" s="5">
        <v>2211.0</v>
      </c>
      <c r="B76" s="2" t="s">
        <v>280</v>
      </c>
      <c r="C76" s="5">
        <f>lookup($A76, NIL!$A$1:$A1000, NIL!C$1:C1000)</f>
        <v>4</v>
      </c>
      <c r="D76" s="5">
        <f>lookup($A76, NIL!$A$1:$A1000, NIL!D$1:D1000)</f>
        <v>1</v>
      </c>
      <c r="E76" s="5">
        <f>lookup($A76, NIL!$A$1:$A1000, NIL!E$1:E1000)</f>
        <v>0.2045663318</v>
      </c>
      <c r="F76" s="5">
        <f>lookup($A76, NIL!$A$1:$A1000, NIL!F$1:F1000)</f>
        <v>0.4045450175</v>
      </c>
      <c r="G76" s="5">
        <f>lookup($A76, NIL!$A$1:$A1000, NIL!G$1:G1000)</f>
        <v>0.3045556747</v>
      </c>
      <c r="H76" s="5">
        <f t="shared" si="1"/>
        <v>0.551865631</v>
      </c>
      <c r="J76" s="5" t="str">
        <f>iferror(VLOOKUP($A76, Awario!$A$3:$G1000, 3, false), "")</f>
        <v/>
      </c>
      <c r="K76" s="2" t="str">
        <f>iferror(VLOOKUP($A76, Awario!$A$3:$Z1000, 4, false), "")</f>
        <v/>
      </c>
      <c r="L76" s="5" t="str">
        <f>iferror(VLOOKUP($A76, Awario!$A$3:$Z1000, 5, false), "")</f>
        <v/>
      </c>
      <c r="M76" s="5" t="str">
        <f>iferror(VLOOKUP($A76, Awario!$A$3:$G1000, 6, false), "")</f>
        <v/>
      </c>
      <c r="N76" s="7" t="str">
        <f>iferror(VLOOKUP($A76, Awario!$A$3:$Z1000, 7, false), "")</f>
        <v/>
      </c>
      <c r="O76" s="2" t="str">
        <f>iferror(VLOOKUP($A76, Awario!$A$3:$Z1000, 8, false), "")</f>
        <v/>
      </c>
      <c r="P76" s="5" t="str">
        <f>iferror(VLOOKUP($A76, Awario!$A$3:$Z1000, 9, false), "")</f>
        <v/>
      </c>
      <c r="Q76" s="5" t="str">
        <f>iferror(VLOOKUP($A76, Awario!$A$3:$Z1000, 10, false), "")</f>
        <v/>
      </c>
      <c r="R76" s="2" t="str">
        <f>iferror(VLOOKUP($A76, Awario!$A$3:$Z1000, 11, false), "")</f>
        <v/>
      </c>
      <c r="S76" s="5" t="str">
        <f>iferror(VLOOKUP($A76, Awario!$A$3:$Z1000, 12, false), "")</f>
        <v/>
      </c>
      <c r="T76" s="5" t="str">
        <f t="shared" si="2"/>
        <v/>
      </c>
      <c r="V76" s="5">
        <f>iferror(VLOOKUP($A76, TMUI!$A$2:$G1000, 3, false), "")</f>
        <v>78.13</v>
      </c>
      <c r="W76" s="5">
        <f>iferror(VLOOKUP($A76, TMUI!$A$2:$G1000, 4, false), "")</f>
        <v>72.66</v>
      </c>
      <c r="X76" s="5">
        <f>iferror(VLOOKUP($A76, TMUI!$A$2:$G1000, 5, false), "")</f>
        <v>75.78</v>
      </c>
      <c r="Y76" s="5">
        <f>iferror(VLOOKUP($A76, TMUI!$A$2:$G1000, 6, false), "")</f>
        <v>50</v>
      </c>
      <c r="Z76" s="5">
        <f>iferror(VLOOKUP($A76, TMUI!$A$2:$Z1000, 7, false), "")</f>
        <v>0.1927763558</v>
      </c>
      <c r="AA76" s="5">
        <f>iferror(VLOOKUP($A76, TMUI!$A$2:$Z1000, 8, false), "")</f>
        <v>0.2550470201</v>
      </c>
      <c r="AB76" s="5">
        <f>iferror(VLOOKUP($A76, TMUI!$A$2:$Z1000, 9, false), "")</f>
        <v>0.3424354313</v>
      </c>
      <c r="AC76" s="5">
        <f>iferror(VLOOKUP($A76, TMUI!$A$2:$Z1000, 10, false), "")</f>
        <v>-0.3071881911</v>
      </c>
      <c r="AD76" s="5">
        <f>iferror(VLOOKUP($A76, TMUI!$A$2:$Z1000, 11, false), "")</f>
        <v>0.120767654</v>
      </c>
      <c r="AE76" s="8">
        <f t="shared" si="3"/>
        <v>0.3475164083</v>
      </c>
      <c r="AG76" s="5">
        <f t="shared" si="4"/>
        <v>0.4496910196</v>
      </c>
      <c r="AH76" s="5" t="str">
        <f>iferror(vlookup(A76, 'November Scores'!A$1:AM1000, 3, false), "")</f>
        <v/>
      </c>
      <c r="AI76" s="5">
        <f t="shared" si="5"/>
        <v>0.4496910196</v>
      </c>
    </row>
    <row r="77">
      <c r="A77" s="5">
        <v>1595.0</v>
      </c>
      <c r="B77" s="2" t="s">
        <v>95</v>
      </c>
      <c r="C77" s="5">
        <f>lookup($A77, NIL!$A$1:$A1000, NIL!C$1:C1000)</f>
        <v>4</v>
      </c>
      <c r="D77" s="5">
        <f>lookup($A77, NIL!$A$1:$A1000, NIL!D$1:D1000)</f>
        <v>1</v>
      </c>
      <c r="E77" s="5">
        <f>lookup($A77, NIL!$A$1:$A1000, NIL!E$1:E1000)</f>
        <v>0.2045663318</v>
      </c>
      <c r="F77" s="5">
        <f>lookup($A77, NIL!$A$1:$A1000, NIL!F$1:F1000)</f>
        <v>0.4045450175</v>
      </c>
      <c r="G77" s="5">
        <f>lookup($A77, NIL!$A$1:$A1000, NIL!G$1:G1000)</f>
        <v>0.3045556747</v>
      </c>
      <c r="H77" s="5">
        <f t="shared" si="1"/>
        <v>0.551865631</v>
      </c>
      <c r="J77" s="5">
        <f>iferror(VLOOKUP($A77, Awario!$A$3:$G1000, 3, false), "")</f>
        <v>2</v>
      </c>
      <c r="K77" s="2">
        <f>iferror(VLOOKUP($A77, Awario!$A$3:$Z1000, 4, false), "")</f>
        <v>0</v>
      </c>
      <c r="L77" s="5">
        <f>iferror(VLOOKUP($A77, Awario!$A$3:$Z1000, 5, false), "")</f>
        <v>0</v>
      </c>
      <c r="M77" s="5">
        <f>iferror(VLOOKUP($A77, Awario!$A$3:$G1000, 6, false), "")</f>
        <v>0</v>
      </c>
      <c r="N77" s="7" t="b">
        <f>iferror(VLOOKUP($A77, Awario!$A$3:$Z1000, 7, false), "")</f>
        <v>1</v>
      </c>
      <c r="O77" s="2" t="str">
        <f>iferror(VLOOKUP($A77, Awario!$A$3:$Z1000, 8, false), "")</f>
        <v/>
      </c>
      <c r="P77" s="5">
        <f>iferror(VLOOKUP($A77, Awario!$A$3:$Z1000, 9, false), "")</f>
        <v>-0.940528289</v>
      </c>
      <c r="Q77" s="5">
        <f>iferror(VLOOKUP($A77, Awario!$A$3:$Z1000, 10, false), "")</f>
        <v>-0.4740627184</v>
      </c>
      <c r="R77" s="2" t="str">
        <f>iferror(VLOOKUP($A77, Awario!$A$3:$Z1000, 11, false), "")</f>
        <v/>
      </c>
      <c r="S77" s="5">
        <f>iferror(VLOOKUP($A77, Awario!$A$3:$Z1000, 12, false), "")</f>
        <v>-0.7072955037</v>
      </c>
      <c r="T77" s="5">
        <f t="shared" si="2"/>
        <v>-0.8410086228</v>
      </c>
      <c r="V77" s="5">
        <f>iferror(VLOOKUP($A77, TMUI!$A$2:$G1000, 3, false), "")</f>
        <v>89.56</v>
      </c>
      <c r="W77" s="5">
        <f>iferror(VLOOKUP($A77, TMUI!$A$2:$G1000, 4, false), "")</f>
        <v>86.68</v>
      </c>
      <c r="X77" s="5">
        <f>iferror(VLOOKUP($A77, TMUI!$A$2:$G1000, 5, false), "")</f>
        <v>82.53</v>
      </c>
      <c r="Y77" s="5">
        <f>iferror(VLOOKUP($A77, TMUI!$A$2:$G1000, 6, false), "")</f>
        <v>81.95</v>
      </c>
      <c r="Z77" s="5">
        <f>iferror(VLOOKUP($A77, TMUI!$A$2:$Z1000, 7, false), "")</f>
        <v>1.020085536</v>
      </c>
      <c r="AA77" s="5">
        <f>iferror(VLOOKUP($A77, TMUI!$A$2:$Z1000, 8, false), "")</f>
        <v>1.22667779</v>
      </c>
      <c r="AB77" s="5">
        <f>iferror(VLOOKUP($A77, TMUI!$A$2:$Z1000, 9, false), "")</f>
        <v>0.8449532909</v>
      </c>
      <c r="AC77" s="5">
        <f>iferror(VLOOKUP($A77, TMUI!$A$2:$Z1000, 10, false), "")</f>
        <v>1.665608332</v>
      </c>
      <c r="AD77" s="5">
        <f>iferror(VLOOKUP($A77, TMUI!$A$2:$Z1000, 11, false), "")</f>
        <v>1.189331237</v>
      </c>
      <c r="AE77" s="8">
        <f t="shared" si="3"/>
        <v>1.090564642</v>
      </c>
      <c r="AG77" s="5">
        <f t="shared" si="4"/>
        <v>0.2671405499</v>
      </c>
      <c r="AH77" s="5">
        <f>iferror(vlookup(A77, 'November Scores'!A$1:AM1000, 3, false), "")</f>
        <v>0.918816411</v>
      </c>
      <c r="AI77" s="5">
        <f t="shared" si="5"/>
        <v>0.4300595152</v>
      </c>
    </row>
    <row r="78">
      <c r="A78" s="5">
        <v>2079.0</v>
      </c>
      <c r="B78" s="2" t="s">
        <v>263</v>
      </c>
      <c r="C78" s="5">
        <f>lookup($A78, NIL!$A$1:$A1000, NIL!C$1:C1000)</f>
        <v>4</v>
      </c>
      <c r="D78" s="5">
        <f>lookup($A78, NIL!$A$1:$A1000, NIL!D$1:D1000)</f>
        <v>1</v>
      </c>
      <c r="E78" s="5">
        <f>lookup($A78, NIL!$A$1:$A1000, NIL!E$1:E1000)</f>
        <v>0.2045663318</v>
      </c>
      <c r="F78" s="5">
        <f>lookup($A78, NIL!$A$1:$A1000, NIL!F$1:F1000)</f>
        <v>0.4045450175</v>
      </c>
      <c r="G78" s="5">
        <f>lookup($A78, NIL!$A$1:$A1000, NIL!G$1:G1000)</f>
        <v>0.3045556747</v>
      </c>
      <c r="H78" s="5">
        <f t="shared" si="1"/>
        <v>0.551865631</v>
      </c>
      <c r="J78" s="5">
        <f>iferror(VLOOKUP($A78, Awario!$A$3:$G1000, 3, false), "")</f>
        <v>3</v>
      </c>
      <c r="K78" s="2" t="str">
        <f>iferror(VLOOKUP($A78, Awario!$A$3:$Z1000, 4, false), "")</f>
        <v/>
      </c>
      <c r="L78" s="5">
        <f>iferror(VLOOKUP($A78, Awario!$A$3:$Z1000, 5, false), "")</f>
        <v>2201</v>
      </c>
      <c r="M78" s="5">
        <f>iferror(VLOOKUP($A78, Awario!$A$3:$G1000, 6, false), "")</f>
        <v>3.342620043</v>
      </c>
      <c r="N78" s="7" t="b">
        <f>iferror(VLOOKUP($A78, Awario!$A$3:$Z1000, 7, false), "")</f>
        <v>1</v>
      </c>
      <c r="O78" s="2" t="str">
        <f>iferror(VLOOKUP($A78, Awario!$A$3:$Z1000, 8, false), "")</f>
        <v/>
      </c>
      <c r="P78" s="5">
        <f>iferror(VLOOKUP($A78, Awario!$A$3:$Z1000, 9, false), "")</f>
        <v>0.9655635818</v>
      </c>
      <c r="Q78" s="5">
        <f>iferror(VLOOKUP($A78, Awario!$A$3:$Z1000, 10, false), "")</f>
        <v>0.05309502446</v>
      </c>
      <c r="R78" s="2" t="str">
        <f>iferror(VLOOKUP($A78, Awario!$A$3:$Z1000, 11, false), "")</f>
        <v/>
      </c>
      <c r="S78" s="5">
        <f>iferror(VLOOKUP($A78, Awario!$A$3:$Z1000, 12, false), "")</f>
        <v>0.5093293031</v>
      </c>
      <c r="T78" s="5">
        <f t="shared" si="2"/>
        <v>0.7136731066</v>
      </c>
      <c r="V78" s="5">
        <f>iferror(VLOOKUP($A78, TMUI!$A$2:$G1000, 3, false), "")</f>
        <v>91.37</v>
      </c>
      <c r="W78" s="5">
        <f>iferror(VLOOKUP($A78, TMUI!$A$2:$G1000, 4, false), "")</f>
        <v>68.01</v>
      </c>
      <c r="X78" s="5">
        <f>iferror(VLOOKUP($A78, TMUI!$A$2:$G1000, 5, false), "")</f>
        <v>65</v>
      </c>
      <c r="Y78" s="5">
        <f>iferror(VLOOKUP($A78, TMUI!$A$2:$G1000, 6, false), "")</f>
        <v>47.11</v>
      </c>
      <c r="Z78" s="5">
        <f>iferror(VLOOKUP($A78, TMUI!$A$2:$Z1000, 7, false), "")</f>
        <v>1.151094251</v>
      </c>
      <c r="AA78" s="5">
        <f>iferror(VLOOKUP($A78, TMUI!$A$2:$Z1000, 8, false), "")</f>
        <v>-0.06721282867</v>
      </c>
      <c r="AB78" s="5">
        <f>iferror(VLOOKUP($A78, TMUI!$A$2:$Z1000, 9, false), "")</f>
        <v>-0.4601042023</v>
      </c>
      <c r="AC78" s="5">
        <f>iferror(VLOOKUP($A78, TMUI!$A$2:$Z1000, 10, false), "")</f>
        <v>-0.4856352006</v>
      </c>
      <c r="AD78" s="5">
        <f>iferror(VLOOKUP($A78, TMUI!$A$2:$Z1000, 11, false), "")</f>
        <v>0.03453550495</v>
      </c>
      <c r="AE78" s="8">
        <f t="shared" si="3"/>
        <v>0.1858373077</v>
      </c>
      <c r="AG78" s="5">
        <f t="shared" si="4"/>
        <v>0.4837920151</v>
      </c>
      <c r="AH78" s="5">
        <f>iferror(vlookup(A78, 'November Scores'!A$1:AM1000, 3, false), "")</f>
        <v>0.1509474918</v>
      </c>
      <c r="AI78" s="5">
        <f t="shared" si="5"/>
        <v>0.4005808843</v>
      </c>
    </row>
    <row r="79">
      <c r="A79" s="5">
        <v>1858.0</v>
      </c>
      <c r="B79" s="2" t="s">
        <v>182</v>
      </c>
      <c r="C79" s="5">
        <f>lookup($A79, NIL!$A$1:$A1000, NIL!C$1:C1000)</f>
        <v>4</v>
      </c>
      <c r="D79" s="5">
        <f>lookup($A79, NIL!$A$1:$A1000, NIL!D$1:D1000)</f>
        <v>1</v>
      </c>
      <c r="E79" s="5">
        <f>lookup($A79, NIL!$A$1:$A1000, NIL!E$1:E1000)</f>
        <v>0.2045663318</v>
      </c>
      <c r="F79" s="5">
        <f>lookup($A79, NIL!$A$1:$A1000, NIL!F$1:F1000)</f>
        <v>0.4045450175</v>
      </c>
      <c r="G79" s="5">
        <f>lookup($A79, NIL!$A$1:$A1000, NIL!G$1:G1000)</f>
        <v>0.3045556747</v>
      </c>
      <c r="H79" s="5">
        <f t="shared" si="1"/>
        <v>0.551865631</v>
      </c>
      <c r="J79" s="5">
        <f>iferror(VLOOKUP($A79, Awario!$A$3:$G1000, 3, false), "")</f>
        <v>3</v>
      </c>
      <c r="K79" s="2">
        <f>iferror(VLOOKUP($A79, Awario!$A$3:$Z1000, 4, false), "")</f>
        <v>2797</v>
      </c>
      <c r="L79" s="5">
        <f>iferror(VLOOKUP($A79, Awario!$A$3:$Z1000, 5, false), "")</f>
        <v>0</v>
      </c>
      <c r="M79" s="5">
        <f>iferror(VLOOKUP($A79, Awario!$A$3:$G1000, 6, false), "")</f>
        <v>0</v>
      </c>
      <c r="N79" s="7" t="b">
        <f>iferror(VLOOKUP($A79, Awario!$A$3:$Z1000, 7, false), "")</f>
        <v>0</v>
      </c>
      <c r="O79" s="2">
        <f>iferror(VLOOKUP($A79, Awario!$A$3:$Z1000, 8, false), "")</f>
        <v>-1</v>
      </c>
      <c r="P79" s="5">
        <f>iferror(VLOOKUP($A79, Awario!$A$3:$Z1000, 9, false), "")</f>
        <v>-0.940528289</v>
      </c>
      <c r="Q79" s="5">
        <f>iferror(VLOOKUP($A79, Awario!$A$3:$Z1000, 10, false), "")</f>
        <v>0.05309502446</v>
      </c>
      <c r="R79" s="2">
        <f>iferror(VLOOKUP($A79, Awario!$A$3:$Z1000, 11, false), "")</f>
        <v>-0.3236014254</v>
      </c>
      <c r="S79" s="5">
        <f>iferror(VLOOKUP($A79, Awario!$A$3:$Z1000, 12, false), "")</f>
        <v>-0.40367823</v>
      </c>
      <c r="T79" s="5">
        <f t="shared" si="2"/>
        <v>-0.6353567738</v>
      </c>
      <c r="V79" s="5">
        <f>iferror(VLOOKUP($A79, TMUI!$A$2:$G1000, 3, false), "")</f>
        <v>83.3</v>
      </c>
      <c r="W79" s="5">
        <f>iferror(VLOOKUP($A79, TMUI!$A$2:$G1000, 4, false), "")</f>
        <v>80.02</v>
      </c>
      <c r="X79" s="5">
        <f>iferror(VLOOKUP($A79, TMUI!$A$2:$G1000, 5, false), "")</f>
        <v>79.86</v>
      </c>
      <c r="Y79" s="5">
        <f>iferror(VLOOKUP($A79, TMUI!$A$2:$G1000, 6, false), "")</f>
        <v>71.22</v>
      </c>
      <c r="Z79" s="5">
        <f>iferror(VLOOKUP($A79, TMUI!$A$2:$Z1000, 7, false), "")</f>
        <v>0.5669835703</v>
      </c>
      <c r="AA79" s="5">
        <f>iferror(VLOOKUP($A79, TMUI!$A$2:$Z1000, 8, false), "")</f>
        <v>0.7651185226</v>
      </c>
      <c r="AB79" s="5">
        <f>iferror(VLOOKUP($A79, TMUI!$A$2:$Z1000, 9, false), "")</f>
        <v>0.6461795598</v>
      </c>
      <c r="AC79" s="5">
        <f>iferror(VLOOKUP($A79, TMUI!$A$2:$Z1000, 10, false), "")</f>
        <v>1.003069782</v>
      </c>
      <c r="AD79" s="5">
        <f>iferror(VLOOKUP($A79, TMUI!$A$2:$Z1000, 11, false), "")</f>
        <v>0.7453378586</v>
      </c>
      <c r="AE79" s="8">
        <f t="shared" si="3"/>
        <v>0.8633295191</v>
      </c>
      <c r="AG79" s="5">
        <f t="shared" si="4"/>
        <v>0.2599461254</v>
      </c>
      <c r="AH79" s="5">
        <f>iferror(vlookup(A79, 'November Scores'!A$1:AM1000, 3, false), "")</f>
        <v>0.773047575</v>
      </c>
      <c r="AI79" s="5">
        <f t="shared" si="5"/>
        <v>0.3882214878</v>
      </c>
    </row>
    <row r="80">
      <c r="A80" s="5">
        <v>2108.0</v>
      </c>
      <c r="B80" s="2" t="s">
        <v>274</v>
      </c>
      <c r="C80" s="5">
        <f>lookup($A80, NIL!$A$1:$A1000, NIL!C$1:C1000)</f>
        <v>4</v>
      </c>
      <c r="D80" s="5">
        <f>lookup($A80, NIL!$A$1:$A1000, NIL!D$1:D1000)</f>
        <v>1</v>
      </c>
      <c r="E80" s="5">
        <f>lookup($A80, NIL!$A$1:$A1000, NIL!E$1:E1000)</f>
        <v>0.2045663318</v>
      </c>
      <c r="F80" s="5">
        <f>lookup($A80, NIL!$A$1:$A1000, NIL!F$1:F1000)</f>
        <v>0.4045450175</v>
      </c>
      <c r="G80" s="5">
        <f>lookup($A80, NIL!$A$1:$A1000, NIL!G$1:G1000)</f>
        <v>0.3045556747</v>
      </c>
      <c r="H80" s="5">
        <f t="shared" si="1"/>
        <v>0.551865631</v>
      </c>
      <c r="J80" s="5">
        <f>iferror(VLOOKUP($A80, Awario!$A$3:$G1000, 3, false), "")</f>
        <v>5</v>
      </c>
      <c r="K80" s="2" t="str">
        <f>iferror(VLOOKUP($A80, Awario!$A$3:$Z1000, 4, false), "")</f>
        <v/>
      </c>
      <c r="L80" s="5">
        <f>iferror(VLOOKUP($A80, Awario!$A$3:$Z1000, 5, false), "")</f>
        <v>0</v>
      </c>
      <c r="M80" s="5">
        <f>iferror(VLOOKUP($A80, Awario!$A$3:$G1000, 6, false), "")</f>
        <v>0</v>
      </c>
      <c r="N80" s="7" t="b">
        <f>iferror(VLOOKUP($A80, Awario!$A$3:$Z1000, 7, false), "")</f>
        <v>1</v>
      </c>
      <c r="O80" s="2" t="str">
        <f>iferror(VLOOKUP($A80, Awario!$A$3:$Z1000, 8, false), "")</f>
        <v/>
      </c>
      <c r="P80" s="5">
        <f>iferror(VLOOKUP($A80, Awario!$A$3:$Z1000, 9, false), "")</f>
        <v>-0.940528289</v>
      </c>
      <c r="Q80" s="5">
        <f>iferror(VLOOKUP($A80, Awario!$A$3:$Z1000, 10, false), "")</f>
        <v>1.10741051</v>
      </c>
      <c r="R80" s="2" t="str">
        <f>iferror(VLOOKUP($A80, Awario!$A$3:$Z1000, 11, false), "")</f>
        <v/>
      </c>
      <c r="S80" s="5">
        <f>iferror(VLOOKUP($A80, Awario!$A$3:$Z1000, 12, false), "")</f>
        <v>0.08344111055</v>
      </c>
      <c r="T80" s="5">
        <f t="shared" si="2"/>
        <v>0.2888617499</v>
      </c>
      <c r="V80" s="5">
        <f>iferror(VLOOKUP($A80, TMUI!$A$2:$G1000, 3, false), "")</f>
        <v>85.74</v>
      </c>
      <c r="W80" s="5">
        <f>iferror(VLOOKUP($A80, TMUI!$A$2:$G1000, 4, false), "")</f>
        <v>60.35</v>
      </c>
      <c r="X80" s="5">
        <f>iferror(VLOOKUP($A80, TMUI!$A$2:$G1000, 5, false), "")</f>
        <v>78.91</v>
      </c>
      <c r="Y80" s="5">
        <f>iferror(VLOOKUP($A80, TMUI!$A$2:$G1000, 6, false), "")</f>
        <v>46.06</v>
      </c>
      <c r="Z80" s="5">
        <f>iferror(VLOOKUP($A80, TMUI!$A$2:$Z1000, 7, false), "")</f>
        <v>0.7435920042</v>
      </c>
      <c r="AA80" s="5">
        <f>iferror(VLOOKUP($A80, TMUI!$A$2:$Z1000, 8, false), "")</f>
        <v>-0.5980752892</v>
      </c>
      <c r="AB80" s="5">
        <f>iferror(VLOOKUP($A80, TMUI!$A$2:$Z1000, 9, false), "")</f>
        <v>0.575454824</v>
      </c>
      <c r="AC80" s="5">
        <f>iferror(VLOOKUP($A80, TMUI!$A$2:$Z1000, 10, false), "")</f>
        <v>-0.5504688891</v>
      </c>
      <c r="AD80" s="5">
        <f>iferror(VLOOKUP($A80, TMUI!$A$2:$Z1000, 11, false), "")</f>
        <v>0.04262566247</v>
      </c>
      <c r="AE80" s="8">
        <f t="shared" si="3"/>
        <v>0.2064598326</v>
      </c>
      <c r="AG80" s="5">
        <f t="shared" si="4"/>
        <v>0.3490624045</v>
      </c>
      <c r="AH80" s="5">
        <f>iferror(vlookup(A80, 'November Scores'!A$1:AM1000, 3, false), "")</f>
        <v>0.4718884892</v>
      </c>
      <c r="AI80" s="5">
        <f t="shared" si="5"/>
        <v>0.3797689257</v>
      </c>
    </row>
    <row r="81">
      <c r="A81" s="5">
        <v>1416.0</v>
      </c>
      <c r="B81" s="2" t="s">
        <v>99</v>
      </c>
      <c r="C81" s="5">
        <f>lookup($A81, NIL!$A$1:$A1000, NIL!C$1:C1000)</f>
        <v>4</v>
      </c>
      <c r="D81" s="5">
        <f>lookup($A81, NIL!$A$1:$A1000, NIL!D$1:D1000)</f>
        <v>1</v>
      </c>
      <c r="E81" s="5">
        <f>lookup($A81, NIL!$A$1:$A1000, NIL!E$1:E1000)</f>
        <v>0.2045663318</v>
      </c>
      <c r="F81" s="5">
        <f>lookup($A81, NIL!$A$1:$A1000, NIL!F$1:F1000)</f>
        <v>0.4045450175</v>
      </c>
      <c r="G81" s="5">
        <f>lookup($A81, NIL!$A$1:$A1000, NIL!G$1:G1000)</f>
        <v>0.3045556747</v>
      </c>
      <c r="H81" s="5">
        <f t="shared" si="1"/>
        <v>0.551865631</v>
      </c>
      <c r="J81" s="5">
        <f>iferror(VLOOKUP($A81, Awario!$A$3:$G1000, 3, false), "")</f>
        <v>2</v>
      </c>
      <c r="K81" s="2">
        <f>iferror(VLOOKUP($A81, Awario!$A$3:$Z1000, 4, false), "")</f>
        <v>0</v>
      </c>
      <c r="L81" s="5">
        <f>iferror(VLOOKUP($A81, Awario!$A$3:$Z1000, 5, false), "")</f>
        <v>0</v>
      </c>
      <c r="M81" s="5">
        <f>iferror(VLOOKUP($A81, Awario!$A$3:$G1000, 6, false), "")</f>
        <v>0</v>
      </c>
      <c r="N81" s="7" t="b">
        <f>iferror(VLOOKUP($A81, Awario!$A$3:$Z1000, 7, false), "")</f>
        <v>1</v>
      </c>
      <c r="O81" s="2" t="str">
        <f>iferror(VLOOKUP($A81, Awario!$A$3:$Z1000, 8, false), "")</f>
        <v/>
      </c>
      <c r="P81" s="5">
        <f>iferror(VLOOKUP($A81, Awario!$A$3:$Z1000, 9, false), "")</f>
        <v>-0.940528289</v>
      </c>
      <c r="Q81" s="5">
        <f>iferror(VLOOKUP($A81, Awario!$A$3:$Z1000, 10, false), "")</f>
        <v>-0.4740627184</v>
      </c>
      <c r="R81" s="2" t="str">
        <f>iferror(VLOOKUP($A81, Awario!$A$3:$Z1000, 11, false), "")</f>
        <v/>
      </c>
      <c r="S81" s="5">
        <f>iferror(VLOOKUP($A81, Awario!$A$3:$Z1000, 12, false), "")</f>
        <v>-0.7072955037</v>
      </c>
      <c r="T81" s="5">
        <f t="shared" si="2"/>
        <v>-0.8410086228</v>
      </c>
      <c r="V81" s="5">
        <f>iferror(VLOOKUP($A81, TMUI!$A$2:$G1000, 3, false), "")</f>
        <v>85.5</v>
      </c>
      <c r="W81" s="5">
        <f>iferror(VLOOKUP($A81, TMUI!$A$2:$G1000, 4, false), "")</f>
        <v>88.53</v>
      </c>
      <c r="X81" s="5">
        <f>iferror(VLOOKUP($A81, TMUI!$A$2:$G1000, 5, false), "")</f>
        <v>82.99</v>
      </c>
      <c r="Y81" s="5">
        <f>iferror(VLOOKUP($A81, TMUI!$A$2:$G1000, 6, false), "")</f>
        <v>81.08</v>
      </c>
      <c r="Z81" s="5">
        <f>iferror(VLOOKUP($A81, TMUI!$A$2:$Z1000, 7, false), "")</f>
        <v>0.7262206828</v>
      </c>
      <c r="AA81" s="5">
        <f>iferror(VLOOKUP($A81, TMUI!$A$2:$Z1000, 8, false), "")</f>
        <v>1.354888697</v>
      </c>
      <c r="AB81" s="5">
        <f>iferror(VLOOKUP($A81, TMUI!$A$2:$Z1000, 9, false), "")</f>
        <v>0.8791989525</v>
      </c>
      <c r="AC81" s="5">
        <f>iferror(VLOOKUP($A81, TMUI!$A$2:$Z1000, 10, false), "")</f>
        <v>1.611888991</v>
      </c>
      <c r="AD81" s="5">
        <f>iferror(VLOOKUP($A81, TMUI!$A$2:$Z1000, 11, false), "")</f>
        <v>1.143049331</v>
      </c>
      <c r="AE81" s="8">
        <f t="shared" si="3"/>
        <v>1.069134852</v>
      </c>
      <c r="AG81" s="5">
        <f t="shared" si="4"/>
        <v>0.2599972866</v>
      </c>
      <c r="AH81" s="5">
        <f>iferror(vlookup(A81, 'November Scores'!A$1:AM1000, 3, false), "")</f>
        <v>0.7380285177</v>
      </c>
      <c r="AI81" s="5">
        <f t="shared" si="5"/>
        <v>0.3795050943</v>
      </c>
    </row>
    <row r="82">
      <c r="A82" s="5">
        <v>176.0</v>
      </c>
      <c r="B82" s="2" t="s">
        <v>30</v>
      </c>
      <c r="C82" s="5">
        <f>lookup($A82, NIL!$A$1:$A1000, NIL!C$1:C1000)</f>
        <v>4</v>
      </c>
      <c r="D82" s="5">
        <f>lookup($A82, NIL!$A$1:$A1000, NIL!D$1:D1000)</f>
        <v>1</v>
      </c>
      <c r="E82" s="5">
        <f>lookup($A82, NIL!$A$1:$A1000, NIL!E$1:E1000)</f>
        <v>0.2045663318</v>
      </c>
      <c r="F82" s="5">
        <f>lookup($A82, NIL!$A$1:$A1000, NIL!F$1:F1000)</f>
        <v>0.4045450175</v>
      </c>
      <c r="G82" s="5">
        <f>lookup($A82, NIL!$A$1:$A1000, NIL!G$1:G1000)</f>
        <v>0.3045556747</v>
      </c>
      <c r="H82" s="5">
        <f t="shared" si="1"/>
        <v>0.551865631</v>
      </c>
      <c r="J82" s="5">
        <f>iferror(VLOOKUP($A82, Awario!$A$3:$G1000, 3, false), "")</f>
        <v>3</v>
      </c>
      <c r="K82" s="2">
        <f>iferror(VLOOKUP($A82, Awario!$A$3:$Z1000, 4, false), "")</f>
        <v>336690</v>
      </c>
      <c r="L82" s="5">
        <f>iferror(VLOOKUP($A82, Awario!$A$3:$Z1000, 5, false), "")</f>
        <v>42018</v>
      </c>
      <c r="M82" s="5">
        <f>iferror(VLOOKUP($A82, Awario!$A$3:$G1000, 6, false), "")</f>
        <v>4.623435377</v>
      </c>
      <c r="N82" s="7" t="b">
        <f>iferror(VLOOKUP($A82, Awario!$A$3:$Z1000, 7, false), "")</f>
        <v>0</v>
      </c>
      <c r="O82" s="2">
        <f>iferror(VLOOKUP($A82, Awario!$A$3:$Z1000, 8, false), "")</f>
        <v>-0.8752027087</v>
      </c>
      <c r="P82" s="5">
        <f>iferror(VLOOKUP($A82, Awario!$A$3:$Z1000, 9, false), "")</f>
        <v>1.695934269</v>
      </c>
      <c r="Q82" s="5">
        <f>iferror(VLOOKUP($A82, Awario!$A$3:$Z1000, 10, false), "")</f>
        <v>0.05309502446</v>
      </c>
      <c r="R82" s="2">
        <f>iferror(VLOOKUP($A82, Awario!$A$3:$Z1000, 11, false), "")</f>
        <v>-0.03083993581</v>
      </c>
      <c r="S82" s="5">
        <f>iferror(VLOOKUP($A82, Awario!$A$3:$Z1000, 12, false), "")</f>
        <v>0.5727297858</v>
      </c>
      <c r="T82" s="5">
        <f t="shared" si="2"/>
        <v>0.756789129</v>
      </c>
      <c r="V82" s="5">
        <f>iferror(VLOOKUP($A82, TMUI!$A$2:$G1000, 3, false), "")</f>
        <v>69.46</v>
      </c>
      <c r="W82" s="5">
        <f>iferror(VLOOKUP($A82, TMUI!$A$2:$G1000, 4, false), "")</f>
        <v>71.58</v>
      </c>
      <c r="X82" s="5">
        <f>iferror(VLOOKUP($A82, TMUI!$A$2:$G1000, 5, false), "")</f>
        <v>75.7</v>
      </c>
      <c r="Y82" s="5">
        <f>iferror(VLOOKUP($A82, TMUI!$A$2:$G1000, 6, false), "")</f>
        <v>45.56</v>
      </c>
      <c r="Z82" s="5">
        <f>iferror(VLOOKUP($A82, TMUI!$A$2:$Z1000, 7, false), "")</f>
        <v>-0.4347626286</v>
      </c>
      <c r="AA82" s="5">
        <f>iferror(VLOOKUP($A82, TMUI!$A$2:$Z1000, 8, false), "")</f>
        <v>0.1801995713</v>
      </c>
      <c r="AB82" s="5">
        <f>iferror(VLOOKUP($A82, TMUI!$A$2:$Z1000, 9, false), "")</f>
        <v>0.3364796641</v>
      </c>
      <c r="AC82" s="5">
        <f>iferror(VLOOKUP($A82, TMUI!$A$2:$Z1000, 10, false), "")</f>
        <v>-0.5813420742</v>
      </c>
      <c r="AD82" s="5">
        <f>iferror(VLOOKUP($A82, TMUI!$A$2:$Z1000, 11, false), "")</f>
        <v>-0.1248563668</v>
      </c>
      <c r="AE82" s="8">
        <f t="shared" si="3"/>
        <v>-0.3533502042</v>
      </c>
      <c r="AF82" s="5"/>
      <c r="AG82" s="5">
        <f t="shared" si="4"/>
        <v>0.3184348519</v>
      </c>
      <c r="AH82" s="5">
        <f>iferror(vlookup(A82, 'November Scores'!A$1:AM1000, 3, false), "")</f>
        <v>0.527064987</v>
      </c>
      <c r="AI82" s="5">
        <f t="shared" si="5"/>
        <v>0.3705923857</v>
      </c>
      <c r="AJ82" s="5"/>
    </row>
    <row r="83">
      <c r="A83" s="5">
        <v>1250.0</v>
      </c>
      <c r="B83" s="2" t="s">
        <v>105</v>
      </c>
      <c r="C83" s="5">
        <f>lookup($A83, NIL!$A$1:$A1000, NIL!C$1:C1000)</f>
        <v>4</v>
      </c>
      <c r="D83" s="5">
        <f>lookup($A83, NIL!$A$1:$A1000, NIL!D$1:D1000)</f>
        <v>1</v>
      </c>
      <c r="E83" s="5">
        <f>lookup($A83, NIL!$A$1:$A1000, NIL!E$1:E1000)</f>
        <v>0.2045663318</v>
      </c>
      <c r="F83" s="5">
        <f>lookup($A83, NIL!$A$1:$A1000, NIL!F$1:F1000)</f>
        <v>0.4045450175</v>
      </c>
      <c r="G83" s="5">
        <f>lookup($A83, NIL!$A$1:$A1000, NIL!G$1:G1000)</f>
        <v>0.3045556747</v>
      </c>
      <c r="H83" s="5">
        <f t="shared" si="1"/>
        <v>0.551865631</v>
      </c>
      <c r="J83" s="5">
        <f>iferror(VLOOKUP($A83, Awario!$A$3:$G1000, 3, false), "")</f>
        <v>4</v>
      </c>
      <c r="K83" s="2">
        <f>iferror(VLOOKUP($A83, Awario!$A$3:$Z1000, 4, false), "")</f>
        <v>0</v>
      </c>
      <c r="L83" s="5">
        <f>iferror(VLOOKUP($A83, Awario!$A$3:$Z1000, 5, false), "")</f>
        <v>0</v>
      </c>
      <c r="M83" s="5">
        <f>iferror(VLOOKUP($A83, Awario!$A$3:$G1000, 6, false), "")</f>
        <v>0</v>
      </c>
      <c r="N83" s="7" t="b">
        <f>iferror(VLOOKUP($A83, Awario!$A$3:$Z1000, 7, false), "")</f>
        <v>1</v>
      </c>
      <c r="O83" s="2" t="str">
        <f>iferror(VLOOKUP($A83, Awario!$A$3:$Z1000, 8, false), "")</f>
        <v/>
      </c>
      <c r="P83" s="5">
        <f>iferror(VLOOKUP($A83, Awario!$A$3:$Z1000, 9, false), "")</f>
        <v>-0.940528289</v>
      </c>
      <c r="Q83" s="5">
        <f>iferror(VLOOKUP($A83, Awario!$A$3:$Z1000, 10, false), "")</f>
        <v>0.5802527673</v>
      </c>
      <c r="R83" s="2" t="str">
        <f>iferror(VLOOKUP($A83, Awario!$A$3:$Z1000, 11, false), "")</f>
        <v/>
      </c>
      <c r="S83" s="5">
        <f>iferror(VLOOKUP($A83, Awario!$A$3:$Z1000, 12, false), "")</f>
        <v>-0.1801377609</v>
      </c>
      <c r="T83" s="5">
        <f t="shared" si="2"/>
        <v>-0.4244263904</v>
      </c>
      <c r="V83" s="5">
        <f>iferror(VLOOKUP($A83, TMUI!$A$2:$G1000, 3, false), "")</f>
        <v>87.85</v>
      </c>
      <c r="W83" s="5">
        <f>iferror(VLOOKUP($A83, TMUI!$A$2:$G1000, 4, false), "")</f>
        <v>76.22</v>
      </c>
      <c r="X83" s="5">
        <f>iferror(VLOOKUP($A83, TMUI!$A$2:$G1000, 5, false), "")</f>
        <v>78.84</v>
      </c>
      <c r="Y83" s="5">
        <f>iferror(VLOOKUP($A83, TMUI!$A$2:$G1000, 6, false), "")</f>
        <v>66.94</v>
      </c>
      <c r="Z83" s="5">
        <f>iferror(VLOOKUP($A83, TMUI!$A$2:$Z1000, 7, false), "")</f>
        <v>0.8963148712</v>
      </c>
      <c r="AA83" s="5">
        <f>iferror(VLOOKUP($A83, TMUI!$A$2:$Z1000, 8, false), "")</f>
        <v>0.5017663881</v>
      </c>
      <c r="AB83" s="5">
        <f>iferror(VLOOKUP($A83, TMUI!$A$2:$Z1000, 9, false), "")</f>
        <v>0.5702435277</v>
      </c>
      <c r="AC83" s="5">
        <f>iferror(VLOOKUP($A83, TMUI!$A$2:$Z1000, 10, false), "")</f>
        <v>0.7387953178</v>
      </c>
      <c r="AD83" s="5">
        <f>iferror(VLOOKUP($A83, TMUI!$A$2:$Z1000, 11, false), "")</f>
        <v>0.6767800262</v>
      </c>
      <c r="AE83" s="8">
        <f t="shared" si="3"/>
        <v>0.8226664125</v>
      </c>
      <c r="AG83" s="5">
        <f t="shared" si="4"/>
        <v>0.3167018844</v>
      </c>
      <c r="AH83" s="5">
        <f>iferror(vlookup(A83, 'November Scores'!A$1:AM1000, 3, false), "")</f>
        <v>0.5188042568</v>
      </c>
      <c r="AI83" s="5">
        <f t="shared" si="5"/>
        <v>0.3672274775</v>
      </c>
    </row>
    <row r="84">
      <c r="A84" s="5">
        <v>1459.0</v>
      </c>
      <c r="B84" s="2" t="s">
        <v>65</v>
      </c>
      <c r="C84" s="5">
        <f>lookup($A84, NIL!$A$1:$A1000, NIL!C$1:C1000)</f>
        <v>4</v>
      </c>
      <c r="D84" s="5">
        <f>lookup($A84, NIL!$A$1:$A1000, NIL!D$1:D1000)</f>
        <v>1</v>
      </c>
      <c r="E84" s="5">
        <f>lookup($A84, NIL!$A$1:$A1000, NIL!E$1:E1000)</f>
        <v>0.2045663318</v>
      </c>
      <c r="F84" s="5">
        <f>lookup($A84, NIL!$A$1:$A1000, NIL!F$1:F1000)</f>
        <v>0.4045450175</v>
      </c>
      <c r="G84" s="5">
        <f>lookup($A84, NIL!$A$1:$A1000, NIL!G$1:G1000)</f>
        <v>0.3045556747</v>
      </c>
      <c r="H84" s="5">
        <f t="shared" si="1"/>
        <v>0.551865631</v>
      </c>
      <c r="J84" s="5">
        <f>iferror(VLOOKUP($A84, Awario!$A$3:$G1000, 3, false), "")</f>
        <v>1</v>
      </c>
      <c r="K84" s="2">
        <f>iferror(VLOOKUP($A84, Awario!$A$3:$Z1000, 4, false), "")</f>
        <v>0</v>
      </c>
      <c r="L84" s="5">
        <f>iferror(VLOOKUP($A84, Awario!$A$3:$Z1000, 5, false), "")</f>
        <v>0</v>
      </c>
      <c r="M84" s="5">
        <f>iferror(VLOOKUP($A84, Awario!$A$3:$G1000, 6, false), "")</f>
        <v>0</v>
      </c>
      <c r="N84" s="7" t="b">
        <f>iferror(VLOOKUP($A84, Awario!$A$3:$Z1000, 7, false), "")</f>
        <v>1</v>
      </c>
      <c r="O84" s="2" t="str">
        <f>iferror(VLOOKUP($A84, Awario!$A$3:$Z1000, 8, false), "")</f>
        <v/>
      </c>
      <c r="P84" s="5">
        <f>iferror(VLOOKUP($A84, Awario!$A$3:$Z1000, 9, false), "")</f>
        <v>-0.940528289</v>
      </c>
      <c r="Q84" s="5">
        <f>iferror(VLOOKUP($A84, Awario!$A$3:$Z1000, 10, false), "")</f>
        <v>-1.001220461</v>
      </c>
      <c r="R84" s="2" t="str">
        <f>iferror(VLOOKUP($A84, Awario!$A$3:$Z1000, 11, false), "")</f>
        <v/>
      </c>
      <c r="S84" s="5">
        <f>iferror(VLOOKUP($A84, Awario!$A$3:$Z1000, 12, false), "")</f>
        <v>-0.9708743751</v>
      </c>
      <c r="T84" s="5">
        <f t="shared" si="2"/>
        <v>-0.9853295769</v>
      </c>
      <c r="V84" s="5">
        <f>iferror(VLOOKUP($A84, TMUI!$A$2:$G1000, 3, false), "")</f>
        <v>89.81</v>
      </c>
      <c r="W84" s="5">
        <f>iferror(VLOOKUP($A84, TMUI!$A$2:$G1000, 4, false), "")</f>
        <v>87.21</v>
      </c>
      <c r="X84" s="5">
        <f>iferror(VLOOKUP($A84, TMUI!$A$2:$G1000, 5, false), "")</f>
        <v>88.44</v>
      </c>
      <c r="Y84" s="5">
        <f>iferror(VLOOKUP($A84, TMUI!$A$2:$G1000, 6, false), "")</f>
        <v>80.59</v>
      </c>
      <c r="Z84" s="5">
        <f>iferror(VLOOKUP($A84, TMUI!$A$2:$Z1000, 7, false), "")</f>
        <v>1.038180662</v>
      </c>
      <c r="AA84" s="5">
        <f>iferror(VLOOKUP($A84, TMUI!$A$2:$Z1000, 8, false), "")</f>
        <v>1.263408482</v>
      </c>
      <c r="AB84" s="5">
        <f>iferror(VLOOKUP($A84, TMUI!$A$2:$Z1000, 9, false), "")</f>
        <v>1.284935595</v>
      </c>
      <c r="AC84" s="5">
        <f>iferror(VLOOKUP($A84, TMUI!$A$2:$Z1000, 10, false), "")</f>
        <v>1.581633269</v>
      </c>
      <c r="AD84" s="5">
        <f>iferror(VLOOKUP($A84, TMUI!$A$2:$Z1000, 11, false), "")</f>
        <v>1.292039502</v>
      </c>
      <c r="AE84" s="8">
        <f t="shared" si="3"/>
        <v>1.136679155</v>
      </c>
      <c r="AG84" s="5">
        <f t="shared" si="4"/>
        <v>0.2344050698</v>
      </c>
      <c r="AH84" s="5">
        <f>iferror(vlookup(A84, 'November Scores'!A$1:AM1000, 3, false), "")</f>
        <v>0.7505016398</v>
      </c>
      <c r="AI84" s="5">
        <f t="shared" si="5"/>
        <v>0.3634292123</v>
      </c>
    </row>
    <row r="85">
      <c r="A85" s="5">
        <v>2202.0</v>
      </c>
      <c r="B85" s="2" t="s">
        <v>279</v>
      </c>
      <c r="C85" s="5">
        <f>lookup($A85, NIL!$A$1:$A1000, NIL!C$1:C1000)</f>
        <v>4</v>
      </c>
      <c r="D85" s="5">
        <f>lookup($A85, NIL!$A$1:$A1000, NIL!D$1:D1000)</f>
        <v>1</v>
      </c>
      <c r="E85" s="5">
        <f>lookup($A85, NIL!$A$1:$A1000, NIL!E$1:E1000)</f>
        <v>0.2045663318</v>
      </c>
      <c r="F85" s="5">
        <f>lookup($A85, NIL!$A$1:$A1000, NIL!F$1:F1000)</f>
        <v>0.4045450175</v>
      </c>
      <c r="G85" s="5">
        <f>lookup($A85, NIL!$A$1:$A1000, NIL!G$1:G1000)</f>
        <v>0.3045556747</v>
      </c>
      <c r="H85" s="5">
        <f t="shared" si="1"/>
        <v>0.551865631</v>
      </c>
      <c r="J85" s="5" t="str">
        <f>iferror(VLOOKUP($A85, Awario!$A$3:$G1000, 3, false), "")</f>
        <v/>
      </c>
      <c r="K85" s="2" t="str">
        <f>iferror(VLOOKUP($A85, Awario!$A$3:$Z1000, 4, false), "")</f>
        <v/>
      </c>
      <c r="L85" s="5" t="str">
        <f>iferror(VLOOKUP($A85, Awario!$A$3:$Z1000, 5, false), "")</f>
        <v/>
      </c>
      <c r="M85" s="5" t="str">
        <f>iferror(VLOOKUP($A85, Awario!$A$3:$G1000, 6, false), "")</f>
        <v/>
      </c>
      <c r="N85" s="7" t="str">
        <f>iferror(VLOOKUP($A85, Awario!$A$3:$Z1000, 7, false), "")</f>
        <v/>
      </c>
      <c r="O85" s="2" t="str">
        <f>iferror(VLOOKUP($A85, Awario!$A$3:$Z1000, 8, false), "")</f>
        <v/>
      </c>
      <c r="P85" s="5" t="str">
        <f>iferror(VLOOKUP($A85, Awario!$A$3:$Z1000, 9, false), "")</f>
        <v/>
      </c>
      <c r="Q85" s="5" t="str">
        <f>iferror(VLOOKUP($A85, Awario!$A$3:$Z1000, 10, false), "")</f>
        <v/>
      </c>
      <c r="R85" s="2" t="str">
        <f>iferror(VLOOKUP($A85, Awario!$A$3:$Z1000, 11, false), "")</f>
        <v/>
      </c>
      <c r="S85" s="5" t="str">
        <f>iferror(VLOOKUP($A85, Awario!$A$3:$Z1000, 12, false), "")</f>
        <v/>
      </c>
      <c r="T85" s="5" t="str">
        <f t="shared" si="2"/>
        <v/>
      </c>
      <c r="V85" s="5">
        <f>iferror(VLOOKUP($A85, TMUI!$A$2:$G1000, 3, false), "")</f>
        <v>83.59</v>
      </c>
      <c r="W85" s="5">
        <f>iferror(VLOOKUP($A85, TMUI!$A$2:$G1000, 4, false), "")</f>
        <v>65.63</v>
      </c>
      <c r="X85" s="5">
        <f>iferror(VLOOKUP($A85, TMUI!$A$2:$G1000, 5, false), "")</f>
        <v>72.86</v>
      </c>
      <c r="Y85" s="5">
        <f>iferror(VLOOKUP($A85, TMUI!$A$2:$G1000, 6, false), "")</f>
        <v>48.44</v>
      </c>
      <c r="Z85" s="5">
        <f>iferror(VLOOKUP($A85, TMUI!$A$2:$Z1000, 7, false), "")</f>
        <v>0.5879739169</v>
      </c>
      <c r="AA85" s="5">
        <f>iferror(VLOOKUP($A85, TMUI!$A$2:$Z1000, 8, false), "")</f>
        <v>-0.2321544287</v>
      </c>
      <c r="AB85" s="5">
        <f>iferror(VLOOKUP($A85, TMUI!$A$2:$Z1000, 9, false), "")</f>
        <v>0.1250499276</v>
      </c>
      <c r="AC85" s="5">
        <f>iferror(VLOOKUP($A85, TMUI!$A$2:$Z1000, 10, false), "")</f>
        <v>-0.4035125284</v>
      </c>
      <c r="AD85" s="5">
        <f>iferror(VLOOKUP($A85, TMUI!$A$2:$Z1000, 11, false), "")</f>
        <v>0.01933922187</v>
      </c>
      <c r="AE85" s="8">
        <f t="shared" si="3"/>
        <v>0.1390655309</v>
      </c>
      <c r="AG85" s="5">
        <f t="shared" si="4"/>
        <v>0.3454655809</v>
      </c>
      <c r="AH85" s="5" t="str">
        <f>iferror(vlookup(A85, 'November Scores'!A$1:AM1000, 3, false), "")</f>
        <v/>
      </c>
      <c r="AI85" s="5">
        <f t="shared" si="5"/>
        <v>0.3454655809</v>
      </c>
    </row>
    <row r="86">
      <c r="A86" s="5">
        <v>2055.0</v>
      </c>
      <c r="B86" s="2" t="s">
        <v>231</v>
      </c>
      <c r="C86" s="5">
        <f>lookup($A86, NIL!$A$1:$A1000, NIL!C$1:C1000)</f>
        <v>4</v>
      </c>
      <c r="D86" s="5">
        <f>lookup($A86, NIL!$A$1:$A1000, NIL!D$1:D1000)</f>
        <v>1</v>
      </c>
      <c r="E86" s="5">
        <f>lookup($A86, NIL!$A$1:$A1000, NIL!E$1:E1000)</f>
        <v>0.2045663318</v>
      </c>
      <c r="F86" s="5">
        <f>lookup($A86, NIL!$A$1:$A1000, NIL!F$1:F1000)</f>
        <v>0.4045450175</v>
      </c>
      <c r="G86" s="5">
        <f>lookup($A86, NIL!$A$1:$A1000, NIL!G$1:G1000)</f>
        <v>0.3045556747</v>
      </c>
      <c r="H86" s="5">
        <f t="shared" si="1"/>
        <v>0.551865631</v>
      </c>
      <c r="J86" s="5">
        <f>iferror(VLOOKUP($A86, Awario!$A$3:$G1000, 3, false), "")</f>
        <v>3</v>
      </c>
      <c r="K86" s="2" t="str">
        <f>iferror(VLOOKUP($A86, Awario!$A$3:$Z1000, 4, false), "")</f>
        <v/>
      </c>
      <c r="L86" s="5">
        <f>iferror(VLOOKUP($A86, Awario!$A$3:$Z1000, 5, false), "")</f>
        <v>0</v>
      </c>
      <c r="M86" s="5">
        <f>iferror(VLOOKUP($A86, Awario!$A$3:$G1000, 6, false), "")</f>
        <v>0</v>
      </c>
      <c r="N86" s="7" t="b">
        <f>iferror(VLOOKUP($A86, Awario!$A$3:$Z1000, 7, false), "")</f>
        <v>1</v>
      </c>
      <c r="O86" s="2" t="str">
        <f>iferror(VLOOKUP($A86, Awario!$A$3:$Z1000, 8, false), "")</f>
        <v/>
      </c>
      <c r="P86" s="5">
        <f>iferror(VLOOKUP($A86, Awario!$A$3:$Z1000, 9, false), "")</f>
        <v>-0.940528289</v>
      </c>
      <c r="Q86" s="5">
        <f>iferror(VLOOKUP($A86, Awario!$A$3:$Z1000, 10, false), "")</f>
        <v>0.05309502446</v>
      </c>
      <c r="R86" s="2" t="str">
        <f>iferror(VLOOKUP($A86, Awario!$A$3:$Z1000, 11, false), "")</f>
        <v/>
      </c>
      <c r="S86" s="5">
        <f>iferror(VLOOKUP($A86, Awario!$A$3:$Z1000, 12, false), "")</f>
        <v>-0.4437166323</v>
      </c>
      <c r="T86" s="5">
        <f t="shared" si="2"/>
        <v>-0.6661205839</v>
      </c>
      <c r="V86" s="5">
        <f>iferror(VLOOKUP($A86, TMUI!$A$2:$G1000, 3, false), "")</f>
        <v>93.52</v>
      </c>
      <c r="W86" s="5">
        <f>iferror(VLOOKUP($A86, TMUI!$A$2:$G1000, 4, false), "")</f>
        <v>73.05</v>
      </c>
      <c r="X86" s="5">
        <f>iferror(VLOOKUP($A86, TMUI!$A$2:$G1000, 5, false), "")</f>
        <v>78.56</v>
      </c>
      <c r="Y86" s="5">
        <f>iferror(VLOOKUP($A86, TMUI!$A$2:$G1000, 6, false), "")</f>
        <v>53.99</v>
      </c>
      <c r="Z86" s="5">
        <f>iferror(VLOOKUP($A86, TMUI!$A$2:$Z1000, 7, false), "")</f>
        <v>1.306712339</v>
      </c>
      <c r="AA86" s="5">
        <f>iferror(VLOOKUP($A86, TMUI!$A$2:$Z1000, 8, false), "")</f>
        <v>0.2820752654</v>
      </c>
      <c r="AB86" s="5">
        <f>iferror(VLOOKUP($A86, TMUI!$A$2:$Z1000, 9, false), "")</f>
        <v>0.5493983424</v>
      </c>
      <c r="AC86" s="5">
        <f>iferror(VLOOKUP($A86, TMUI!$A$2:$Z1000, 10, false), "")</f>
        <v>-0.06082017451</v>
      </c>
      <c r="AD86" s="5">
        <f>iferror(VLOOKUP($A86, TMUI!$A$2:$Z1000, 11, false), "")</f>
        <v>0.519341443</v>
      </c>
      <c r="AE86" s="8">
        <f t="shared" si="3"/>
        <v>0.7206534833</v>
      </c>
      <c r="AG86" s="5">
        <f t="shared" si="4"/>
        <v>0.2021328435</v>
      </c>
      <c r="AH86" s="5">
        <f>iferror(vlookup(A86, 'November Scores'!A$1:AM1000, 3, false), "")</f>
        <v>0.7581123586</v>
      </c>
      <c r="AI86" s="5">
        <f t="shared" si="5"/>
        <v>0.3411277222</v>
      </c>
    </row>
    <row r="87">
      <c r="A87" s="5">
        <v>831.0</v>
      </c>
      <c r="B87" s="2" t="s">
        <v>72</v>
      </c>
      <c r="C87" s="5">
        <f>lookup($A87, NIL!$A$1:$A1000, NIL!C$1:C1000)</f>
        <v>4</v>
      </c>
      <c r="D87" s="5">
        <f>lookup($A87, NIL!$A$1:$A1000, NIL!D$1:D1000)</f>
        <v>1</v>
      </c>
      <c r="E87" s="5">
        <f>lookup($A87, NIL!$A$1:$A1000, NIL!E$1:E1000)</f>
        <v>0.2045663318</v>
      </c>
      <c r="F87" s="5">
        <f>lookup($A87, NIL!$A$1:$A1000, NIL!F$1:F1000)</f>
        <v>0.4045450175</v>
      </c>
      <c r="G87" s="5">
        <f>lookup($A87, NIL!$A$1:$A1000, NIL!G$1:G1000)</f>
        <v>0.3045556747</v>
      </c>
      <c r="H87" s="5">
        <f t="shared" si="1"/>
        <v>0.551865631</v>
      </c>
      <c r="J87" s="5">
        <f>iferror(VLOOKUP($A87, Awario!$A$3:$G1000, 3, false), "")</f>
        <v>1</v>
      </c>
      <c r="K87" s="2">
        <f>iferror(VLOOKUP($A87, Awario!$A$3:$Z1000, 4, false), "")</f>
        <v>164</v>
      </c>
      <c r="L87" s="5">
        <f>iferror(VLOOKUP($A87, Awario!$A$3:$Z1000, 5, false), "")</f>
        <v>181</v>
      </c>
      <c r="M87" s="5">
        <f>iferror(VLOOKUP($A87, Awario!$A$3:$G1000, 6, false), "")</f>
        <v>2.257678575</v>
      </c>
      <c r="N87" s="7" t="b">
        <f>iferror(VLOOKUP($A87, Awario!$A$3:$Z1000, 7, false), "")</f>
        <v>1</v>
      </c>
      <c r="O87" s="2" t="str">
        <f>iferror(VLOOKUP($A87, Awario!$A$3:$Z1000, 8, false), "")</f>
        <v/>
      </c>
      <c r="P87" s="5">
        <f>iferror(VLOOKUP($A87, Awario!$A$3:$Z1000, 9, false), "")</f>
        <v>0.3468877869</v>
      </c>
      <c r="Q87" s="5">
        <f>iferror(VLOOKUP($A87, Awario!$A$3:$Z1000, 10, false), "")</f>
        <v>-1.001220461</v>
      </c>
      <c r="R87" s="2" t="str">
        <f>iferror(VLOOKUP($A87, Awario!$A$3:$Z1000, 11, false), "")</f>
        <v/>
      </c>
      <c r="S87" s="5">
        <f>iferror(VLOOKUP($A87, Awario!$A$3:$Z1000, 12, false), "")</f>
        <v>-0.3271663372</v>
      </c>
      <c r="T87" s="5">
        <f t="shared" si="2"/>
        <v>-0.5719845603</v>
      </c>
      <c r="V87" s="5">
        <f>iferror(VLOOKUP($A87, TMUI!$A$2:$G1000, 3, false), "")</f>
        <v>84.2</v>
      </c>
      <c r="W87" s="5">
        <f>iferror(VLOOKUP($A87, TMUI!$A$2:$G1000, 4, false), "")</f>
        <v>84.06</v>
      </c>
      <c r="X87" s="5">
        <f>iferror(VLOOKUP($A87, TMUI!$A$2:$G1000, 5, false), "")</f>
        <v>73.94</v>
      </c>
      <c r="Y87" s="5">
        <f>iferror(VLOOKUP($A87, TMUI!$A$2:$G1000, 6, false), "")</f>
        <v>68.75</v>
      </c>
      <c r="Z87" s="5">
        <f>iferror(VLOOKUP($A87, TMUI!$A$2:$Z1000, 7, false), "")</f>
        <v>0.6321260254</v>
      </c>
      <c r="AA87" s="5">
        <f>iferror(VLOOKUP($A87, TMUI!$A$2:$Z1000, 8, false), "")</f>
        <v>1.045103423</v>
      </c>
      <c r="AB87" s="5">
        <f>iferror(VLOOKUP($A87, TMUI!$A$2:$Z1000, 9, false), "")</f>
        <v>0.2054527851</v>
      </c>
      <c r="AC87" s="5">
        <f>iferror(VLOOKUP($A87, TMUI!$A$2:$Z1000, 10, false), "")</f>
        <v>0.8505562476</v>
      </c>
      <c r="AD87" s="5">
        <f>iferror(VLOOKUP($A87, TMUI!$A$2:$Z1000, 11, false), "")</f>
        <v>0.6833096204</v>
      </c>
      <c r="AE87" s="8">
        <f t="shared" si="3"/>
        <v>0.8266254414</v>
      </c>
      <c r="AG87" s="5">
        <f t="shared" si="4"/>
        <v>0.2688355041</v>
      </c>
      <c r="AH87" s="5">
        <f>iferror(vlookup(A87, 'November Scores'!A$1:AM1000, 3, false), "")</f>
        <v>0.4750399744</v>
      </c>
      <c r="AI87" s="5">
        <f t="shared" si="5"/>
        <v>0.3203866216</v>
      </c>
    </row>
    <row r="88">
      <c r="A88" s="5">
        <v>1766.0</v>
      </c>
      <c r="B88" s="2" t="s">
        <v>168</v>
      </c>
      <c r="C88" s="5">
        <f>lookup($A88, NIL!$A$1:$A1000, NIL!C$1:C1000)</f>
        <v>4</v>
      </c>
      <c r="D88" s="5">
        <f>lookup($A88, NIL!$A$1:$A1000, NIL!D$1:D1000)</f>
        <v>1</v>
      </c>
      <c r="E88" s="5">
        <f>lookup($A88, NIL!$A$1:$A1000, NIL!E$1:E1000)</f>
        <v>0.2045663318</v>
      </c>
      <c r="F88" s="5">
        <f>lookup($A88, NIL!$A$1:$A1000, NIL!F$1:F1000)</f>
        <v>0.4045450175</v>
      </c>
      <c r="G88" s="5">
        <f>lookup($A88, NIL!$A$1:$A1000, NIL!G$1:G1000)</f>
        <v>0.3045556747</v>
      </c>
      <c r="H88" s="5">
        <f t="shared" si="1"/>
        <v>0.551865631</v>
      </c>
      <c r="J88" s="5">
        <f>iferror(VLOOKUP($A88, Awario!$A$3:$G1000, 3, false), "")</f>
        <v>4</v>
      </c>
      <c r="K88" s="2" t="str">
        <f>iferror(VLOOKUP($A88, Awario!$A$3:$Z1000, 4, false), "")</f>
        <v/>
      </c>
      <c r="L88" s="5">
        <f>iferror(VLOOKUP($A88, Awario!$A$3:$Z1000, 5, false), "")</f>
        <v>0</v>
      </c>
      <c r="M88" s="5">
        <f>iferror(VLOOKUP($A88, Awario!$A$3:$G1000, 6, false), "")</f>
        <v>0</v>
      </c>
      <c r="N88" s="7" t="b">
        <f>iferror(VLOOKUP($A88, Awario!$A$3:$Z1000, 7, false), "")</f>
        <v>1</v>
      </c>
      <c r="O88" s="2" t="str">
        <f>iferror(VLOOKUP($A88, Awario!$A$3:$Z1000, 8, false), "")</f>
        <v/>
      </c>
      <c r="P88" s="5">
        <f>iferror(VLOOKUP($A88, Awario!$A$3:$Z1000, 9, false), "")</f>
        <v>-0.940528289</v>
      </c>
      <c r="Q88" s="5">
        <f>iferror(VLOOKUP($A88, Awario!$A$3:$Z1000, 10, false), "")</f>
        <v>0.5802527673</v>
      </c>
      <c r="R88" s="2" t="str">
        <f>iferror(VLOOKUP($A88, Awario!$A$3:$Z1000, 11, false), "")</f>
        <v/>
      </c>
      <c r="S88" s="5">
        <f>iferror(VLOOKUP($A88, Awario!$A$3:$Z1000, 12, false), "")</f>
        <v>-0.1801377609</v>
      </c>
      <c r="T88" s="5">
        <f t="shared" si="2"/>
        <v>-0.4244263904</v>
      </c>
      <c r="V88" s="5">
        <f>iferror(VLOOKUP($A88, TMUI!$A$2:$G1000, 3, false), "")</f>
        <v>76.92</v>
      </c>
      <c r="W88" s="5">
        <f>iferror(VLOOKUP($A88, TMUI!$A$2:$G1000, 4, false), "")</f>
        <v>85.36</v>
      </c>
      <c r="X88" s="5">
        <f>iferror(VLOOKUP($A88, TMUI!$A$2:$G1000, 5, false), "")</f>
        <v>85.03</v>
      </c>
      <c r="Y88" s="5">
        <f>iferror(VLOOKUP($A88, TMUI!$A$2:$G1000, 6, false), "")</f>
        <v>69.73</v>
      </c>
      <c r="Z88" s="5">
        <f>iferror(VLOOKUP($A88, TMUI!$A$2:$Z1000, 7, false), "")</f>
        <v>0.1051959439</v>
      </c>
      <c r="AA88" s="5">
        <f>iferror(VLOOKUP($A88, TMUI!$A$2:$Z1000, 8, false), "")</f>
        <v>1.135197575</v>
      </c>
      <c r="AB88" s="5">
        <f>iferror(VLOOKUP($A88, TMUI!$A$2:$Z1000, 9, false), "")</f>
        <v>1.031071017</v>
      </c>
      <c r="AC88" s="5">
        <f>iferror(VLOOKUP($A88, TMUI!$A$2:$Z1000, 10, false), "")</f>
        <v>0.9110676903</v>
      </c>
      <c r="AD88" s="5">
        <f>iferror(VLOOKUP($A88, TMUI!$A$2:$Z1000, 11, false), "")</f>
        <v>0.7956330564</v>
      </c>
      <c r="AE88" s="8">
        <f t="shared" si="3"/>
        <v>0.8919826548</v>
      </c>
      <c r="AG88" s="5">
        <f t="shared" si="4"/>
        <v>0.3398072985</v>
      </c>
      <c r="AH88" s="5">
        <f>iferror(vlookup(A88, 'November Scores'!A$1:AM1000, 3, false), "")</f>
        <v>0.1864916519</v>
      </c>
      <c r="AI88" s="5">
        <f t="shared" si="5"/>
        <v>0.3014783868</v>
      </c>
    </row>
    <row r="89">
      <c r="A89" s="5">
        <v>1630.0</v>
      </c>
      <c r="B89" s="2" t="s">
        <v>68</v>
      </c>
      <c r="C89" s="5">
        <f>lookup($A89, NIL!$A$1:$A1000, NIL!C$1:C1000)</f>
        <v>4</v>
      </c>
      <c r="D89" s="5">
        <f>lookup($A89, NIL!$A$1:$A1000, NIL!D$1:D1000)</f>
        <v>1</v>
      </c>
      <c r="E89" s="5">
        <f>lookup($A89, NIL!$A$1:$A1000, NIL!E$1:E1000)</f>
        <v>0.2045663318</v>
      </c>
      <c r="F89" s="5">
        <f>lookup($A89, NIL!$A$1:$A1000, NIL!F$1:F1000)</f>
        <v>0.4045450175</v>
      </c>
      <c r="G89" s="5">
        <f>lookup($A89, NIL!$A$1:$A1000, NIL!G$1:G1000)</f>
        <v>0.3045556747</v>
      </c>
      <c r="H89" s="5">
        <f t="shared" si="1"/>
        <v>0.551865631</v>
      </c>
      <c r="J89" s="5" t="str">
        <f>iferror(VLOOKUP($A89, Awario!$A$3:$G1000, 3, false), "")</f>
        <v/>
      </c>
      <c r="K89" s="2">
        <f>iferror(VLOOKUP($A89, Awario!$A$3:$Z1000, 4, false), "")</f>
        <v>0</v>
      </c>
      <c r="L89" s="5" t="str">
        <f>iferror(VLOOKUP($A89, Awario!$A$3:$Z1000, 5, false), "")</f>
        <v/>
      </c>
      <c r="M89" s="5" t="str">
        <f>iferror(VLOOKUP($A89, Awario!$A$3:$G1000, 6, false), "")</f>
        <v/>
      </c>
      <c r="N89" s="7" t="b">
        <f>iferror(VLOOKUP($A89, Awario!$A$3:$Z1000, 7, false), "")</f>
        <v>1</v>
      </c>
      <c r="O89" s="2" t="str">
        <f>iferror(VLOOKUP($A89, Awario!$A$3:$Z1000, 8, false), "")</f>
        <v/>
      </c>
      <c r="P89" s="5" t="str">
        <f>iferror(VLOOKUP($A89, Awario!$A$3:$Z1000, 9, false), "")</f>
        <v/>
      </c>
      <c r="Q89" s="5">
        <f>iferror(VLOOKUP($A89, Awario!$A$3:$Z1000, 10, false), "")</f>
        <v>-1.528378204</v>
      </c>
      <c r="R89" s="2" t="str">
        <f>iferror(VLOOKUP($A89, Awario!$A$3:$Z1000, 11, false), "")</f>
        <v/>
      </c>
      <c r="S89" s="5">
        <f>iferror(VLOOKUP($A89, Awario!$A$3:$Z1000, 12, false), "")</f>
        <v>-1.528378204</v>
      </c>
      <c r="T89" s="5">
        <f t="shared" si="2"/>
        <v>-1.236275942</v>
      </c>
      <c r="V89" s="5">
        <f>iferror(VLOOKUP($A89, TMUI!$A$2:$G1000, 3, false), "")</f>
        <v>89.79</v>
      </c>
      <c r="W89" s="5">
        <f>iferror(VLOOKUP($A89, TMUI!$A$2:$G1000, 4, false), "")</f>
        <v>89.42</v>
      </c>
      <c r="X89" s="5">
        <f>iferror(VLOOKUP($A89, TMUI!$A$2:$G1000, 5, false), "")</f>
        <v>84.01</v>
      </c>
      <c r="Y89" s="5">
        <f>iferror(VLOOKUP($A89, TMUI!$A$2:$G1000, 6, false), "")</f>
        <v>82.63</v>
      </c>
      <c r="Z89" s="5">
        <f>iferror(VLOOKUP($A89, TMUI!$A$2:$Z1000, 7, false), "")</f>
        <v>1.036733052</v>
      </c>
      <c r="AA89" s="5">
        <f>iferror(VLOOKUP($A89, TMUI!$A$2:$Z1000, 8, false), "")</f>
        <v>1.416568539</v>
      </c>
      <c r="AB89" s="5">
        <f>iferror(VLOOKUP($A89, TMUI!$A$2:$Z1000, 9, false), "")</f>
        <v>0.9551349846</v>
      </c>
      <c r="AC89" s="5">
        <f>iferror(VLOOKUP($A89, TMUI!$A$2:$Z1000, 10, false), "")</f>
        <v>1.707595864</v>
      </c>
      <c r="AD89" s="5">
        <f>iferror(VLOOKUP($A89, TMUI!$A$2:$Z1000, 11, false), "")</f>
        <v>1.27900811</v>
      </c>
      <c r="AE89" s="8">
        <f t="shared" si="3"/>
        <v>1.130932407</v>
      </c>
      <c r="AG89" s="5">
        <f t="shared" si="4"/>
        <v>0.1488406989</v>
      </c>
      <c r="AH89" s="5">
        <f>iferror(vlookup(A89, 'November Scores'!A$1:AM1000, 3, false), "")</f>
        <v>0.7585777779</v>
      </c>
      <c r="AI89" s="5">
        <f t="shared" si="5"/>
        <v>0.3012749686</v>
      </c>
    </row>
    <row r="90">
      <c r="A90" s="5">
        <v>1092.0</v>
      </c>
      <c r="B90" s="2" t="s">
        <v>93</v>
      </c>
      <c r="C90" s="5">
        <f>lookup($A90, NIL!$A$1:$A1000, NIL!C$1:C1000)</f>
        <v>4</v>
      </c>
      <c r="D90" s="5">
        <f>lookup($A90, NIL!$A$1:$A1000, NIL!D$1:D1000)</f>
        <v>1</v>
      </c>
      <c r="E90" s="5">
        <f>lookup($A90, NIL!$A$1:$A1000, NIL!E$1:E1000)</f>
        <v>0.2045663318</v>
      </c>
      <c r="F90" s="5">
        <f>lookup($A90, NIL!$A$1:$A1000, NIL!F$1:F1000)</f>
        <v>0.4045450175</v>
      </c>
      <c r="G90" s="5">
        <f>lookup($A90, NIL!$A$1:$A1000, NIL!G$1:G1000)</f>
        <v>0.3045556747</v>
      </c>
      <c r="H90" s="5">
        <f t="shared" si="1"/>
        <v>0.551865631</v>
      </c>
      <c r="J90" s="5">
        <f>iferror(VLOOKUP($A90, Awario!$A$3:$G1000, 3, false), "")</f>
        <v>4</v>
      </c>
      <c r="K90" s="2">
        <f>iferror(VLOOKUP($A90, Awario!$A$3:$Z1000, 4, false), "")</f>
        <v>0</v>
      </c>
      <c r="L90" s="5">
        <f>iferror(VLOOKUP($A90, Awario!$A$3:$Z1000, 5, false), "")</f>
        <v>0</v>
      </c>
      <c r="M90" s="5">
        <f>iferror(VLOOKUP($A90, Awario!$A$3:$G1000, 6, false), "")</f>
        <v>0</v>
      </c>
      <c r="N90" s="7" t="b">
        <f>iferror(VLOOKUP($A90, Awario!$A$3:$Z1000, 7, false), "")</f>
        <v>1</v>
      </c>
      <c r="O90" s="2" t="str">
        <f>iferror(VLOOKUP($A90, Awario!$A$3:$Z1000, 8, false), "")</f>
        <v/>
      </c>
      <c r="P90" s="5">
        <f>iferror(VLOOKUP($A90, Awario!$A$3:$Z1000, 9, false), "")</f>
        <v>-0.940528289</v>
      </c>
      <c r="Q90" s="5">
        <f>iferror(VLOOKUP($A90, Awario!$A$3:$Z1000, 10, false), "")</f>
        <v>0.5802527673</v>
      </c>
      <c r="R90" s="2" t="str">
        <f>iferror(VLOOKUP($A90, Awario!$A$3:$Z1000, 11, false), "")</f>
        <v/>
      </c>
      <c r="S90" s="5">
        <f>iferror(VLOOKUP($A90, Awario!$A$3:$Z1000, 12, false), "")</f>
        <v>-0.1801377609</v>
      </c>
      <c r="T90" s="5">
        <f t="shared" si="2"/>
        <v>-0.4244263904</v>
      </c>
      <c r="V90" s="5">
        <f>iferror(VLOOKUP($A90, TMUI!$A$2:$G1000, 3, false), "")</f>
        <v>84.42</v>
      </c>
      <c r="W90" s="5">
        <f>iferror(VLOOKUP($A90, TMUI!$A$2:$G1000, 4, false), "")</f>
        <v>74.05</v>
      </c>
      <c r="X90" s="5">
        <f>iferror(VLOOKUP($A90, TMUI!$A$2:$G1000, 5, false), "")</f>
        <v>80.83</v>
      </c>
      <c r="Y90" s="5">
        <f>iferror(VLOOKUP($A90, TMUI!$A$2:$G1000, 6, false), "")</f>
        <v>66.01</v>
      </c>
      <c r="Z90" s="5">
        <f>iferror(VLOOKUP($A90, TMUI!$A$2:$Z1000, 7, false), "")</f>
        <v>0.6480497367</v>
      </c>
      <c r="AA90" s="5">
        <f>iferror(VLOOKUP($A90, TMUI!$A$2:$Z1000, 8, false), "")</f>
        <v>0.3513784587</v>
      </c>
      <c r="AB90" s="5">
        <f>iferror(VLOOKUP($A90, TMUI!$A$2:$Z1000, 9, false), "")</f>
        <v>0.7183932374</v>
      </c>
      <c r="AC90" s="5">
        <f>iferror(VLOOKUP($A90, TMUI!$A$2:$Z1000, 10, false), "")</f>
        <v>0.6813711937</v>
      </c>
      <c r="AD90" s="5">
        <f>iferror(VLOOKUP($A90, TMUI!$A$2:$Z1000, 11, false), "")</f>
        <v>0.5997981566</v>
      </c>
      <c r="AE90" s="8">
        <f t="shared" si="3"/>
        <v>0.7744663689</v>
      </c>
      <c r="AG90" s="5">
        <f t="shared" si="4"/>
        <v>0.3006352032</v>
      </c>
      <c r="AH90" s="5">
        <f>iferror(vlookup(A90, 'November Scores'!A$1:AM1000, 3, false), "")</f>
        <v>0.2861227279</v>
      </c>
      <c r="AI90" s="5">
        <f t="shared" si="5"/>
        <v>0.2970070844</v>
      </c>
    </row>
    <row r="91">
      <c r="A91" s="5">
        <v>2110.0</v>
      </c>
      <c r="B91" s="2" t="s">
        <v>276</v>
      </c>
      <c r="C91" s="5">
        <f>lookup($A91, NIL!$A$1:$A1000, NIL!C$1:C1000)</f>
        <v>4</v>
      </c>
      <c r="D91" s="5">
        <f>lookup($A91, NIL!$A$1:$A1000, NIL!D$1:D1000)</f>
        <v>1</v>
      </c>
      <c r="E91" s="5">
        <f>lookup($A91, NIL!$A$1:$A1000, NIL!E$1:E1000)</f>
        <v>0.2045663318</v>
      </c>
      <c r="F91" s="5">
        <f>lookup($A91, NIL!$A$1:$A1000, NIL!F$1:F1000)</f>
        <v>0.4045450175</v>
      </c>
      <c r="G91" s="5">
        <f>lookup($A91, NIL!$A$1:$A1000, NIL!G$1:G1000)</f>
        <v>0.3045556747</v>
      </c>
      <c r="H91" s="5">
        <f t="shared" si="1"/>
        <v>0.551865631</v>
      </c>
      <c r="J91" s="5">
        <f>iferror(VLOOKUP($A91, Awario!$A$3:$G1000, 3, false), "")</f>
        <v>5</v>
      </c>
      <c r="K91" s="2" t="str">
        <f>iferror(VLOOKUP($A91, Awario!$A$3:$Z1000, 4, false), "")</f>
        <v/>
      </c>
      <c r="L91" s="5">
        <f>iferror(VLOOKUP($A91, Awario!$A$3:$Z1000, 5, false), "")</f>
        <v>0</v>
      </c>
      <c r="M91" s="5">
        <f>iferror(VLOOKUP($A91, Awario!$A$3:$G1000, 6, false), "")</f>
        <v>0</v>
      </c>
      <c r="N91" s="7" t="b">
        <f>iferror(VLOOKUP($A91, Awario!$A$3:$Z1000, 7, false), "")</f>
        <v>1</v>
      </c>
      <c r="O91" s="2" t="str">
        <f>iferror(VLOOKUP($A91, Awario!$A$3:$Z1000, 8, false), "")</f>
        <v/>
      </c>
      <c r="P91" s="5">
        <f>iferror(VLOOKUP($A91, Awario!$A$3:$Z1000, 9, false), "")</f>
        <v>-0.940528289</v>
      </c>
      <c r="Q91" s="5">
        <f>iferror(VLOOKUP($A91, Awario!$A$3:$Z1000, 10, false), "")</f>
        <v>1.10741051</v>
      </c>
      <c r="R91" s="2" t="str">
        <f>iferror(VLOOKUP($A91, Awario!$A$3:$Z1000, 11, false), "")</f>
        <v/>
      </c>
      <c r="S91" s="5">
        <f>iferror(VLOOKUP($A91, Awario!$A$3:$Z1000, 12, false), "")</f>
        <v>0.08344111055</v>
      </c>
      <c r="T91" s="5">
        <f t="shared" si="2"/>
        <v>0.2888617499</v>
      </c>
      <c r="V91" s="5">
        <f>iferror(VLOOKUP($A91, TMUI!$A$2:$G1000, 3, false), "")</f>
        <v>67.03</v>
      </c>
      <c r="W91" s="5">
        <f>iferror(VLOOKUP($A91, TMUI!$A$2:$G1000, 4, false), "")</f>
        <v>70.86</v>
      </c>
      <c r="X91" s="5">
        <f>iferror(VLOOKUP($A91, TMUI!$A$2:$G1000, 5, false), "")</f>
        <v>77.23</v>
      </c>
      <c r="Y91" s="5">
        <f>iferror(VLOOKUP($A91, TMUI!$A$2:$G1000, 6, false), "")</f>
        <v>64.61</v>
      </c>
      <c r="Z91" s="5">
        <f>iferror(VLOOKUP($A91, TMUI!$A$2:$Z1000, 7, false), "")</f>
        <v>-0.6106472575</v>
      </c>
      <c r="AA91" s="5">
        <f>iferror(VLOOKUP($A91, TMUI!$A$2:$Z1000, 8, false), "")</f>
        <v>0.1303012722</v>
      </c>
      <c r="AB91" s="5">
        <f>iferror(VLOOKUP($A91, TMUI!$A$2:$Z1000, 9, false), "")</f>
        <v>0.4503837123</v>
      </c>
      <c r="AC91" s="5">
        <f>iferror(VLOOKUP($A91, TMUI!$A$2:$Z1000, 10, false), "")</f>
        <v>0.5949262756</v>
      </c>
      <c r="AD91" s="5">
        <f>iferror(VLOOKUP($A91, TMUI!$A$2:$Z1000, 11, false), "")</f>
        <v>0.1412410006</v>
      </c>
      <c r="AE91" s="8">
        <f t="shared" si="3"/>
        <v>0.3758204367</v>
      </c>
      <c r="AG91" s="5">
        <f t="shared" si="4"/>
        <v>0.4055159392</v>
      </c>
      <c r="AH91" s="5">
        <f>iferror(vlookup(A91, 'November Scores'!A$1:AM1000, 3, false), "")</f>
        <v>-0.03798801116</v>
      </c>
      <c r="AI91" s="5">
        <f t="shared" si="5"/>
        <v>0.2946399516</v>
      </c>
    </row>
    <row r="92">
      <c r="A92" s="5">
        <v>1744.0</v>
      </c>
      <c r="B92" s="2" t="s">
        <v>192</v>
      </c>
      <c r="C92" s="5">
        <f>lookup($A92, NIL!$A$1:$A1000, NIL!C$1:C1000)</f>
        <v>4</v>
      </c>
      <c r="D92" s="5">
        <f>lookup($A92, NIL!$A$1:$A1000, NIL!D$1:D1000)</f>
        <v>1</v>
      </c>
      <c r="E92" s="5">
        <f>lookup($A92, NIL!$A$1:$A1000, NIL!E$1:E1000)</f>
        <v>0.2045663318</v>
      </c>
      <c r="F92" s="5">
        <f>lookup($A92, NIL!$A$1:$A1000, NIL!F$1:F1000)</f>
        <v>0.4045450175</v>
      </c>
      <c r="G92" s="5">
        <f>lookup($A92, NIL!$A$1:$A1000, NIL!G$1:G1000)</f>
        <v>0.3045556747</v>
      </c>
      <c r="H92" s="5">
        <f t="shared" si="1"/>
        <v>0.551865631</v>
      </c>
      <c r="J92" s="5">
        <f>iferror(VLOOKUP($A92, Awario!$A$3:$G1000, 3, false), "")</f>
        <v>3</v>
      </c>
      <c r="K92" s="2">
        <f>iferror(VLOOKUP($A92, Awario!$A$3:$Z1000, 4, false), "")</f>
        <v>2468</v>
      </c>
      <c r="L92" s="5">
        <f>iferror(VLOOKUP($A92, Awario!$A$3:$Z1000, 5, false), "")</f>
        <v>0</v>
      </c>
      <c r="M92" s="5">
        <f>iferror(VLOOKUP($A92, Awario!$A$3:$G1000, 6, false), "")</f>
        <v>0</v>
      </c>
      <c r="N92" s="7" t="b">
        <f>iferror(VLOOKUP($A92, Awario!$A$3:$Z1000, 7, false), "")</f>
        <v>0</v>
      </c>
      <c r="O92" s="2">
        <f>iferror(VLOOKUP($A92, Awario!$A$3:$Z1000, 8, false), "")</f>
        <v>-1</v>
      </c>
      <c r="P92" s="5">
        <f>iferror(VLOOKUP($A92, Awario!$A$3:$Z1000, 9, false), "")</f>
        <v>-0.940528289</v>
      </c>
      <c r="Q92" s="5">
        <f>iferror(VLOOKUP($A92, Awario!$A$3:$Z1000, 10, false), "")</f>
        <v>0.05309502446</v>
      </c>
      <c r="R92" s="2">
        <f>iferror(VLOOKUP($A92, Awario!$A$3:$Z1000, 11, false), "")</f>
        <v>-0.3236014254</v>
      </c>
      <c r="S92" s="5">
        <f>iferror(VLOOKUP($A92, Awario!$A$3:$Z1000, 12, false), "")</f>
        <v>-0.40367823</v>
      </c>
      <c r="T92" s="5">
        <f t="shared" si="2"/>
        <v>-0.6353567738</v>
      </c>
      <c r="V92" s="5">
        <f>iferror(VLOOKUP($A92, TMUI!$A$2:$G1000, 3, false), "")</f>
        <v>79.75</v>
      </c>
      <c r="W92" s="5">
        <f>iferror(VLOOKUP($A92, TMUI!$A$2:$G1000, 4, false), "")</f>
        <v>78.96</v>
      </c>
      <c r="X92" s="5">
        <f>iferror(VLOOKUP($A92, TMUI!$A$2:$G1000, 5, false), "")</f>
        <v>75.43</v>
      </c>
      <c r="Y92" s="5">
        <f>iferror(VLOOKUP($A92, TMUI!$A$2:$G1000, 6, false), "")</f>
        <v>66.16</v>
      </c>
      <c r="Z92" s="5">
        <f>iferror(VLOOKUP($A92, TMUI!$A$2:$Z1000, 7, false), "")</f>
        <v>0.310032775</v>
      </c>
      <c r="AA92" s="5">
        <f>iferror(VLOOKUP($A92, TMUI!$A$2:$Z1000, 8, false), "")</f>
        <v>0.6916571377</v>
      </c>
      <c r="AB92" s="5">
        <f>iferror(VLOOKUP($A92, TMUI!$A$2:$Z1000, 9, false), "")</f>
        <v>0.3163789497</v>
      </c>
      <c r="AC92" s="5">
        <f>iferror(VLOOKUP($A92, TMUI!$A$2:$Z1000, 10, false), "")</f>
        <v>0.6906331492</v>
      </c>
      <c r="AD92" s="5">
        <f>iferror(VLOOKUP($A92, TMUI!$A$2:$Z1000, 11, false), "")</f>
        <v>0.5021755029</v>
      </c>
      <c r="AE92" s="8">
        <f t="shared" si="3"/>
        <v>0.7086434244</v>
      </c>
      <c r="AG92" s="5">
        <f t="shared" si="4"/>
        <v>0.2083840939</v>
      </c>
      <c r="AH92" s="5">
        <f>iferror(vlookup(A92, 'November Scores'!A$1:AM1000, 3, false), "")</f>
        <v>0.5429619018</v>
      </c>
      <c r="AI92" s="5">
        <f t="shared" si="5"/>
        <v>0.2920285458</v>
      </c>
    </row>
    <row r="93">
      <c r="A93" s="5">
        <v>823.0</v>
      </c>
      <c r="B93" s="2" t="s">
        <v>66</v>
      </c>
      <c r="C93" s="5">
        <f>lookup($A93, NIL!$A$1:$A1000, NIL!C$1:C1000)</f>
        <v>4</v>
      </c>
      <c r="D93" s="5">
        <f>lookup($A93, NIL!$A$1:$A1000, NIL!D$1:D1000)</f>
        <v>1</v>
      </c>
      <c r="E93" s="5">
        <f>lookup($A93, NIL!$A$1:$A1000, NIL!E$1:E1000)</f>
        <v>0.2045663318</v>
      </c>
      <c r="F93" s="5">
        <f>lookup($A93, NIL!$A$1:$A1000, NIL!F$1:F1000)</f>
        <v>0.4045450175</v>
      </c>
      <c r="G93" s="5">
        <f>lookup($A93, NIL!$A$1:$A1000, NIL!G$1:G1000)</f>
        <v>0.3045556747</v>
      </c>
      <c r="H93" s="5">
        <f t="shared" si="1"/>
        <v>0.551865631</v>
      </c>
      <c r="J93" s="5">
        <f>iferror(VLOOKUP($A93, Awario!$A$3:$G1000, 3, false), "")</f>
        <v>4</v>
      </c>
      <c r="K93" s="2">
        <f>iferror(VLOOKUP($A93, Awario!$A$3:$Z1000, 4, false), "")</f>
        <v>0</v>
      </c>
      <c r="L93" s="5">
        <f>iferror(VLOOKUP($A93, Awario!$A$3:$Z1000, 5, false), "")</f>
        <v>3514</v>
      </c>
      <c r="M93" s="5">
        <f>iferror(VLOOKUP($A93, Awario!$A$3:$G1000, 6, false), "")</f>
        <v>3.545801757</v>
      </c>
      <c r="N93" s="7" t="b">
        <f>iferror(VLOOKUP($A93, Awario!$A$3:$Z1000, 7, false), "")</f>
        <v>1</v>
      </c>
      <c r="O93" s="2" t="str">
        <f>iferror(VLOOKUP($A93, Awario!$A$3:$Z1000, 8, false), "")</f>
        <v/>
      </c>
      <c r="P93" s="5">
        <f>iferror(VLOOKUP($A93, Awario!$A$3:$Z1000, 9, false), "")</f>
        <v>1.081425693</v>
      </c>
      <c r="Q93" s="5">
        <f>iferror(VLOOKUP($A93, Awario!$A$3:$Z1000, 10, false), "")</f>
        <v>0.5802527673</v>
      </c>
      <c r="R93" s="2" t="str">
        <f>iferror(VLOOKUP($A93, Awario!$A$3:$Z1000, 11, false), "")</f>
        <v/>
      </c>
      <c r="S93" s="5">
        <f>iferror(VLOOKUP($A93, Awario!$A$3:$Z1000, 12, false), "")</f>
        <v>0.83083923</v>
      </c>
      <c r="T93" s="5">
        <f t="shared" si="2"/>
        <v>0.9115038289</v>
      </c>
      <c r="V93" s="5">
        <f>iferror(VLOOKUP($A93, TMUI!$A$2:$G1000, 3, false), "")</f>
        <v>53.43</v>
      </c>
      <c r="W93" s="5">
        <f>iferror(VLOOKUP($A93, TMUI!$A$2:$G1000, 4, false), "")</f>
        <v>57.23</v>
      </c>
      <c r="X93" s="5">
        <f>iferror(VLOOKUP($A93, TMUI!$A$2:$G1000, 5, false), "")</f>
        <v>64.79</v>
      </c>
      <c r="Y93" s="5">
        <f>iferror(VLOOKUP($A93, TMUI!$A$2:$G1000, 6, false), "")</f>
        <v>57.08</v>
      </c>
      <c r="Z93" s="5">
        <f>iferror(VLOOKUP($A93, TMUI!$A$2:$Z1000, 7, false), "")</f>
        <v>-1.595022135</v>
      </c>
      <c r="AA93" s="5">
        <f>iferror(VLOOKUP($A93, TMUI!$A$2:$Z1000, 8, false), "")</f>
        <v>-0.8143012522</v>
      </c>
      <c r="AB93" s="5">
        <f>iferror(VLOOKUP($A93, TMUI!$A$2:$Z1000, 9, false), "")</f>
        <v>-0.4757380912</v>
      </c>
      <c r="AC93" s="5">
        <f>iferror(VLOOKUP($A93, TMUI!$A$2:$Z1000, 10, false), "")</f>
        <v>0.129976109</v>
      </c>
      <c r="AD93" s="5">
        <f>iferror(VLOOKUP($A93, TMUI!$A$2:$Z1000, 11, false), "")</f>
        <v>-0.6887713424</v>
      </c>
      <c r="AE93" s="8">
        <f t="shared" si="3"/>
        <v>-0.8299224918</v>
      </c>
      <c r="AG93" s="5">
        <f t="shared" si="4"/>
        <v>0.2111489894</v>
      </c>
      <c r="AH93" s="5">
        <f>iferror(vlookup(A93, 'November Scores'!A$1:AM1000, 3, false), "")</f>
        <v>0.5129675014</v>
      </c>
      <c r="AI93" s="5">
        <f t="shared" si="5"/>
        <v>0.2866036174</v>
      </c>
    </row>
    <row r="94">
      <c r="A94" s="5">
        <v>1077.0</v>
      </c>
      <c r="B94" s="2" t="s">
        <v>90</v>
      </c>
      <c r="C94" s="5">
        <f>lookup($A94, NIL!$A$1:$A1000, NIL!C$1:C1000)</f>
        <v>4</v>
      </c>
      <c r="D94" s="5">
        <f>lookup($A94, NIL!$A$1:$A1000, NIL!D$1:D1000)</f>
        <v>1</v>
      </c>
      <c r="E94" s="5">
        <f>lookup($A94, NIL!$A$1:$A1000, NIL!E$1:E1000)</f>
        <v>0.2045663318</v>
      </c>
      <c r="F94" s="5">
        <f>lookup($A94, NIL!$A$1:$A1000, NIL!F$1:F1000)</f>
        <v>0.4045450175</v>
      </c>
      <c r="G94" s="5">
        <f>lookup($A94, NIL!$A$1:$A1000, NIL!G$1:G1000)</f>
        <v>0.3045556747</v>
      </c>
      <c r="H94" s="5">
        <f t="shared" si="1"/>
        <v>0.551865631</v>
      </c>
      <c r="J94" s="5">
        <f>iferror(VLOOKUP($A94, Awario!$A$3:$G1000, 3, false), "")</f>
        <v>2</v>
      </c>
      <c r="K94" s="2">
        <f>iferror(VLOOKUP($A94, Awario!$A$3:$Z1000, 4, false), "")</f>
        <v>913</v>
      </c>
      <c r="L94" s="5">
        <f>iferror(VLOOKUP($A94, Awario!$A$3:$Z1000, 5, false), "")</f>
        <v>0</v>
      </c>
      <c r="M94" s="5">
        <f>iferror(VLOOKUP($A94, Awario!$A$3:$G1000, 6, false), "")</f>
        <v>0</v>
      </c>
      <c r="N94" s="7" t="b">
        <f>iferror(VLOOKUP($A94, Awario!$A$3:$Z1000, 7, false), "")</f>
        <v>1</v>
      </c>
      <c r="O94" s="2" t="str">
        <f>iferror(VLOOKUP($A94, Awario!$A$3:$Z1000, 8, false), "")</f>
        <v/>
      </c>
      <c r="P94" s="5">
        <f>iferror(VLOOKUP($A94, Awario!$A$3:$Z1000, 9, false), "")</f>
        <v>-0.940528289</v>
      </c>
      <c r="Q94" s="5">
        <f>iferror(VLOOKUP($A94, Awario!$A$3:$Z1000, 10, false), "")</f>
        <v>-0.4740627184</v>
      </c>
      <c r="R94" s="2" t="str">
        <f>iferror(VLOOKUP($A94, Awario!$A$3:$Z1000, 11, false), "")</f>
        <v/>
      </c>
      <c r="S94" s="5">
        <f>iferror(VLOOKUP($A94, Awario!$A$3:$Z1000, 12, false), "")</f>
        <v>-0.7072955037</v>
      </c>
      <c r="T94" s="5">
        <f t="shared" si="2"/>
        <v>-0.8410086228</v>
      </c>
      <c r="V94" s="5">
        <f>iferror(VLOOKUP($A94, TMUI!$A$2:$G1000, 3, false), "")</f>
        <v>85.89</v>
      </c>
      <c r="W94" s="5">
        <f>iferror(VLOOKUP($A94, TMUI!$A$2:$G1000, 4, false), "")</f>
        <v>79.62</v>
      </c>
      <c r="X94" s="5">
        <f>iferror(VLOOKUP($A94, TMUI!$A$2:$G1000, 5, false), "")</f>
        <v>83.35</v>
      </c>
      <c r="Y94" s="5">
        <f>iferror(VLOOKUP($A94, TMUI!$A$2:$G1000, 6, false), "")</f>
        <v>64.1</v>
      </c>
      <c r="Z94" s="5">
        <f>iferror(VLOOKUP($A94, TMUI!$A$2:$Z1000, 7, false), "")</f>
        <v>0.75444908</v>
      </c>
      <c r="AA94" s="5">
        <f>iferror(VLOOKUP($A94, TMUI!$A$2:$Z1000, 8, false), "")</f>
        <v>0.7373972453</v>
      </c>
      <c r="AB94" s="5">
        <f>iferror(VLOOKUP($A94, TMUI!$A$2:$Z1000, 9, false), "")</f>
        <v>0.905999905</v>
      </c>
      <c r="AC94" s="5">
        <f>iferror(VLOOKUP($A94, TMUI!$A$2:$Z1000, 10, false), "")</f>
        <v>0.5634356268</v>
      </c>
      <c r="AD94" s="5">
        <f>iferror(VLOOKUP($A94, TMUI!$A$2:$Z1000, 11, false), "")</f>
        <v>0.7403204643</v>
      </c>
      <c r="AE94" s="8">
        <f t="shared" si="3"/>
        <v>0.8604187726</v>
      </c>
      <c r="AG94" s="5">
        <f t="shared" si="4"/>
        <v>0.1904252603</v>
      </c>
      <c r="AH94" s="5">
        <f>iferror(vlookup(A94, 'November Scores'!A$1:AM1000, 3, false), "")</f>
        <v>0.5571629928</v>
      </c>
      <c r="AI94" s="5">
        <f t="shared" si="5"/>
        <v>0.2821096934</v>
      </c>
    </row>
    <row r="95">
      <c r="A95" s="5">
        <v>1965.0</v>
      </c>
      <c r="B95" s="2" t="s">
        <v>164</v>
      </c>
      <c r="C95" s="5">
        <f>lookup($A95, NIL!$A$1:$A1000, NIL!C$1:C1000)</f>
        <v>4</v>
      </c>
      <c r="D95" s="5">
        <f>lookup($A95, NIL!$A$1:$A1000, NIL!D$1:D1000)</f>
        <v>1</v>
      </c>
      <c r="E95" s="5">
        <f>lookup($A95, NIL!$A$1:$A1000, NIL!E$1:E1000)</f>
        <v>0.2045663318</v>
      </c>
      <c r="F95" s="5">
        <f>lookup($A95, NIL!$A$1:$A1000, NIL!F$1:F1000)</f>
        <v>0.4045450175</v>
      </c>
      <c r="G95" s="5">
        <f>lookup($A95, NIL!$A$1:$A1000, NIL!G$1:G1000)</f>
        <v>0.3045556747</v>
      </c>
      <c r="H95" s="5">
        <f t="shared" si="1"/>
        <v>0.551865631</v>
      </c>
      <c r="J95" s="5">
        <f>iferror(VLOOKUP($A95, Awario!$A$3:$G1000, 3, false), "")</f>
        <v>1</v>
      </c>
      <c r="K95" s="2" t="str">
        <f>iferror(VLOOKUP($A95, Awario!$A$3:$Z1000, 4, false), "")</f>
        <v/>
      </c>
      <c r="L95" s="5">
        <f>iferror(VLOOKUP($A95, Awario!$A$3:$Z1000, 5, false), "")</f>
        <v>0</v>
      </c>
      <c r="M95" s="5">
        <f>iferror(VLOOKUP($A95, Awario!$A$3:$G1000, 6, false), "")</f>
        <v>0</v>
      </c>
      <c r="N95" s="7" t="b">
        <f>iferror(VLOOKUP($A95, Awario!$A$3:$Z1000, 7, false), "")</f>
        <v>1</v>
      </c>
      <c r="O95" s="2" t="str">
        <f>iferror(VLOOKUP($A95, Awario!$A$3:$Z1000, 8, false), "")</f>
        <v/>
      </c>
      <c r="P95" s="5">
        <f>iferror(VLOOKUP($A95, Awario!$A$3:$Z1000, 9, false), "")</f>
        <v>-0.940528289</v>
      </c>
      <c r="Q95" s="5">
        <f>iferror(VLOOKUP($A95, Awario!$A$3:$Z1000, 10, false), "")</f>
        <v>-1.001220461</v>
      </c>
      <c r="R95" s="2" t="str">
        <f>iferror(VLOOKUP($A95, Awario!$A$3:$Z1000, 11, false), "")</f>
        <v/>
      </c>
      <c r="S95" s="5">
        <f>iferror(VLOOKUP($A95, Awario!$A$3:$Z1000, 12, false), "")</f>
        <v>-0.9708743751</v>
      </c>
      <c r="T95" s="5">
        <f t="shared" si="2"/>
        <v>-0.9853295769</v>
      </c>
      <c r="V95" s="5">
        <f>iferror(VLOOKUP($A95, TMUI!$A$2:$G1000, 3, false), "")</f>
        <v>83.98</v>
      </c>
      <c r="W95" s="5">
        <f>iferror(VLOOKUP($A95, TMUI!$A$2:$G1000, 4, false), "")</f>
        <v>87.07</v>
      </c>
      <c r="X95" s="5">
        <f>iferror(VLOOKUP($A95, TMUI!$A$2:$G1000, 5, false), "")</f>
        <v>77.98</v>
      </c>
      <c r="Y95" s="5">
        <f>iferror(VLOOKUP($A95, TMUI!$A$2:$G1000, 6, false), "")</f>
        <v>68.21</v>
      </c>
      <c r="Z95" s="5">
        <f>iferror(VLOOKUP($A95, TMUI!$A$2:$Z1000, 7, false), "")</f>
        <v>0.6162023142</v>
      </c>
      <c r="AA95" s="5">
        <f>iferror(VLOOKUP($A95, TMUI!$A$2:$Z1000, 8, false), "")</f>
        <v>1.253706035</v>
      </c>
      <c r="AB95" s="5">
        <f>iferror(VLOOKUP($A95, TMUI!$A$2:$Z1000, 9, false), "")</f>
        <v>0.50621903</v>
      </c>
      <c r="AC95" s="5">
        <f>iferror(VLOOKUP($A95, TMUI!$A$2:$Z1000, 10, false), "")</f>
        <v>0.8172132078</v>
      </c>
      <c r="AD95" s="5">
        <f>iferror(VLOOKUP($A95, TMUI!$A$2:$Z1000, 11, false), "")</f>
        <v>0.7983351468</v>
      </c>
      <c r="AE95" s="8">
        <f t="shared" si="3"/>
        <v>0.8934960251</v>
      </c>
      <c r="AG95" s="5">
        <f t="shared" si="4"/>
        <v>0.1533440264</v>
      </c>
      <c r="AH95" s="5">
        <f>iferror(vlookup(A95, 'November Scores'!A$1:AM1000, 3, false), "")</f>
        <v>0.6457004867</v>
      </c>
      <c r="AI95" s="5">
        <f t="shared" si="5"/>
        <v>0.2764331415</v>
      </c>
    </row>
    <row r="96">
      <c r="A96" s="5">
        <v>2105.0</v>
      </c>
      <c r="B96" s="2" t="s">
        <v>271</v>
      </c>
      <c r="C96" s="5">
        <f>lookup($A96, NIL!$A$1:$A1000, NIL!C$1:C1000)</f>
        <v>4</v>
      </c>
      <c r="D96" s="5">
        <f>lookup($A96, NIL!$A$1:$A1000, NIL!D$1:D1000)</f>
        <v>1</v>
      </c>
      <c r="E96" s="5">
        <f>lookup($A96, NIL!$A$1:$A1000, NIL!E$1:E1000)</f>
        <v>0.2045663318</v>
      </c>
      <c r="F96" s="5">
        <f>lookup($A96, NIL!$A$1:$A1000, NIL!F$1:F1000)</f>
        <v>0.4045450175</v>
      </c>
      <c r="G96" s="5">
        <f>lookup($A96, NIL!$A$1:$A1000, NIL!G$1:G1000)</f>
        <v>0.3045556747</v>
      </c>
      <c r="H96" s="5">
        <f t="shared" si="1"/>
        <v>0.551865631</v>
      </c>
      <c r="J96" s="5" t="str">
        <f>iferror(VLOOKUP($A96, Awario!$A$3:$G1000, 3, false), "")</f>
        <v/>
      </c>
      <c r="K96" s="2" t="str">
        <f>iferror(VLOOKUP($A96, Awario!$A$3:$Z1000, 4, false), "")</f>
        <v/>
      </c>
      <c r="L96" s="5" t="str">
        <f>iferror(VLOOKUP($A96, Awario!$A$3:$Z1000, 5, false), "")</f>
        <v/>
      </c>
      <c r="M96" s="5" t="str">
        <f>iferror(VLOOKUP($A96, Awario!$A$3:$G1000, 6, false), "")</f>
        <v/>
      </c>
      <c r="N96" s="7" t="str">
        <f>iferror(VLOOKUP($A96, Awario!$A$3:$Z1000, 7, false), "")</f>
        <v/>
      </c>
      <c r="O96" s="2" t="str">
        <f>iferror(VLOOKUP($A96, Awario!$A$3:$Z1000, 8, false), "")</f>
        <v/>
      </c>
      <c r="P96" s="5" t="str">
        <f>iferror(VLOOKUP($A96, Awario!$A$3:$Z1000, 9, false), "")</f>
        <v/>
      </c>
      <c r="Q96" s="5" t="str">
        <f>iferror(VLOOKUP($A96, Awario!$A$3:$Z1000, 10, false), "")</f>
        <v/>
      </c>
      <c r="R96" s="2" t="str">
        <f>iferror(VLOOKUP($A96, Awario!$A$3:$Z1000, 11, false), "")</f>
        <v/>
      </c>
      <c r="S96" s="5" t="str">
        <f>iferror(VLOOKUP($A96, Awario!$A$3:$Z1000, 12, false), "")</f>
        <v/>
      </c>
      <c r="T96" s="5" t="str">
        <f t="shared" si="2"/>
        <v/>
      </c>
      <c r="V96" s="5" t="str">
        <f>iferror(VLOOKUP($A96, TMUI!$A$2:$G1000, 3, false), "")</f>
        <v/>
      </c>
      <c r="W96" s="5" t="str">
        <f>iferror(VLOOKUP($A96, TMUI!$A$2:$G1000, 4, false), "")</f>
        <v/>
      </c>
      <c r="X96" s="5" t="str">
        <f>iferror(VLOOKUP($A96, TMUI!$A$2:$G1000, 5, false), "")</f>
        <v/>
      </c>
      <c r="Y96" s="5" t="str">
        <f>iferror(VLOOKUP($A96, TMUI!$A$2:$G1000, 6, false), "")</f>
        <v/>
      </c>
      <c r="Z96" s="5" t="str">
        <f>iferror(VLOOKUP($A96, TMUI!$A$2:$Z1000, 7, false), "")</f>
        <v/>
      </c>
      <c r="AA96" s="5" t="str">
        <f>iferror(VLOOKUP($A96, TMUI!$A$2:$Z1000, 8, false), "")</f>
        <v/>
      </c>
      <c r="AB96" s="5" t="str">
        <f>iferror(VLOOKUP($A96, TMUI!$A$2:$Z1000, 9, false), "")</f>
        <v/>
      </c>
      <c r="AC96" s="5" t="str">
        <f>iferror(VLOOKUP($A96, TMUI!$A$2:$Z1000, 10, false), "")</f>
        <v/>
      </c>
      <c r="AD96" s="5" t="str">
        <f>iferror(VLOOKUP($A96, TMUI!$A$2:$Z1000, 11, false), "")</f>
        <v/>
      </c>
      <c r="AE96" s="8">
        <f t="shared" si="3"/>
        <v>0</v>
      </c>
      <c r="AG96" s="5">
        <f t="shared" si="4"/>
        <v>0.2759328155</v>
      </c>
      <c r="AH96" s="5" t="str">
        <f>iferror(vlookup(A96, 'November Scores'!A$1:AM1000, 3, false), "")</f>
        <v/>
      </c>
      <c r="AI96" s="5">
        <f t="shared" si="5"/>
        <v>0.2759328155</v>
      </c>
    </row>
    <row r="97">
      <c r="A97" s="5">
        <v>1875.0</v>
      </c>
      <c r="B97" s="2" t="s">
        <v>124</v>
      </c>
      <c r="C97" s="5">
        <f>lookup($A97, NIL!$A$1:$A1000, NIL!C$1:C1000)</f>
        <v>4</v>
      </c>
      <c r="D97" s="5">
        <f>lookup($A97, NIL!$A$1:$A1000, NIL!D$1:D1000)</f>
        <v>1</v>
      </c>
      <c r="E97" s="5">
        <f>lookup($A97, NIL!$A$1:$A1000, NIL!E$1:E1000)</f>
        <v>0.2045663318</v>
      </c>
      <c r="F97" s="5">
        <f>lookup($A97, NIL!$A$1:$A1000, NIL!F$1:F1000)</f>
        <v>0.4045450175</v>
      </c>
      <c r="G97" s="5">
        <f>lookup($A97, NIL!$A$1:$A1000, NIL!G$1:G1000)</f>
        <v>0.3045556747</v>
      </c>
      <c r="H97" s="5">
        <f t="shared" si="1"/>
        <v>0.551865631</v>
      </c>
      <c r="J97" s="5">
        <f>iferror(VLOOKUP($A97, Awario!$A$3:$G1000, 3, false), "")</f>
        <v>0</v>
      </c>
      <c r="K97" s="2" t="str">
        <f>iferror(VLOOKUP($A97, Awario!$A$3:$Z1000, 4, false), "")</f>
        <v/>
      </c>
      <c r="L97" s="5">
        <f>iferror(VLOOKUP($A97, Awario!$A$3:$Z1000, 5, false), "")</f>
        <v>0</v>
      </c>
      <c r="M97" s="5">
        <f>iferror(VLOOKUP($A97, Awario!$A$3:$G1000, 6, false), "")</f>
        <v>0</v>
      </c>
      <c r="N97" s="7" t="b">
        <f>iferror(VLOOKUP($A97, Awario!$A$3:$Z1000, 7, false), "")</f>
        <v>1</v>
      </c>
      <c r="O97" s="2" t="str">
        <f>iferror(VLOOKUP($A97, Awario!$A$3:$Z1000, 8, false), "")</f>
        <v/>
      </c>
      <c r="P97" s="5">
        <f>iferror(VLOOKUP($A97, Awario!$A$3:$Z1000, 9, false), "")</f>
        <v>-0.940528289</v>
      </c>
      <c r="Q97" s="5">
        <f>iferror(VLOOKUP($A97, Awario!$A$3:$Z1000, 10, false), "")</f>
        <v>-1.528378204</v>
      </c>
      <c r="R97" s="2" t="str">
        <f>iferror(VLOOKUP($A97, Awario!$A$3:$Z1000, 11, false), "")</f>
        <v/>
      </c>
      <c r="S97" s="5">
        <f>iferror(VLOOKUP($A97, Awario!$A$3:$Z1000, 12, false), "")</f>
        <v>-1.234453247</v>
      </c>
      <c r="T97" s="5">
        <f t="shared" si="2"/>
        <v>-1.111059515</v>
      </c>
      <c r="V97" s="5">
        <f>iferror(VLOOKUP($A97, TMUI!$A$2:$G1000, 3, false), "")</f>
        <v>82.15</v>
      </c>
      <c r="W97" s="5">
        <f>iferror(VLOOKUP($A97, TMUI!$A$2:$G1000, 4, false), "")</f>
        <v>89.42</v>
      </c>
      <c r="X97" s="5">
        <f>iferror(VLOOKUP($A97, TMUI!$A$2:$G1000, 5, false), "")</f>
        <v>82.11</v>
      </c>
      <c r="Y97" s="5">
        <f>iferror(VLOOKUP($A97, TMUI!$A$2:$G1000, 6, false), "")</f>
        <v>75.59</v>
      </c>
      <c r="Z97" s="5">
        <f>iferror(VLOOKUP($A97, TMUI!$A$2:$Z1000, 7, false), "")</f>
        <v>0.4837459887</v>
      </c>
      <c r="AA97" s="5">
        <f>iferror(VLOOKUP($A97, TMUI!$A$2:$Z1000, 8, false), "")</f>
        <v>1.416568539</v>
      </c>
      <c r="AB97" s="5">
        <f>iferror(VLOOKUP($A97, TMUI!$A$2:$Z1000, 9, false), "")</f>
        <v>0.813685513</v>
      </c>
      <c r="AC97" s="5">
        <f>iferror(VLOOKUP($A97, TMUI!$A$2:$Z1000, 10, false), "")</f>
        <v>1.272901419</v>
      </c>
      <c r="AD97" s="5">
        <f>iferror(VLOOKUP($A97, TMUI!$A$2:$Z1000, 11, false), "")</f>
        <v>0.996725365</v>
      </c>
      <c r="AE97" s="8">
        <f t="shared" si="3"/>
        <v>0.9983613399</v>
      </c>
      <c r="AG97" s="5">
        <f t="shared" si="4"/>
        <v>0.1463891519</v>
      </c>
      <c r="AH97" s="5">
        <f>iferror(vlookup(A97, 'November Scores'!A$1:AM1000, 3, false), "")</f>
        <v>0.6452039157</v>
      </c>
      <c r="AI97" s="5">
        <f t="shared" si="5"/>
        <v>0.2710928428</v>
      </c>
    </row>
    <row r="98">
      <c r="A98" s="5">
        <v>1397.0</v>
      </c>
      <c r="B98" s="20" t="s">
        <v>118</v>
      </c>
      <c r="C98" s="5">
        <f>lookup($A98, NIL!$A$1:$A1000, NIL!C$1:C1000)</f>
        <v>4</v>
      </c>
      <c r="D98" s="5">
        <f>lookup($A98, NIL!$A$1:$A1000, NIL!D$1:D1000)</f>
        <v>1</v>
      </c>
      <c r="E98" s="5">
        <f>lookup($A98, NIL!$A$1:$A1000, NIL!E$1:E1000)</f>
        <v>0.2045663318</v>
      </c>
      <c r="F98" s="5">
        <f>lookup($A98, NIL!$A$1:$A1000, NIL!F$1:F1000)</f>
        <v>0.4045450175</v>
      </c>
      <c r="G98" s="5">
        <f>lookup($A98, NIL!$A$1:$A1000, NIL!G$1:G1000)</f>
        <v>0.3045556747</v>
      </c>
      <c r="H98" s="5">
        <f t="shared" si="1"/>
        <v>0.551865631</v>
      </c>
      <c r="J98" s="5">
        <f>iferror(VLOOKUP($A98, Awario!$A$3:$G1000, 3, false), "")</f>
        <v>1</v>
      </c>
      <c r="K98" s="2">
        <f>iferror(VLOOKUP($A98, Awario!$A$3:$Z1000, 4, false), "")</f>
        <v>0</v>
      </c>
      <c r="L98" s="5">
        <f>iferror(VLOOKUP($A98, Awario!$A$3:$Z1000, 5, false), "")</f>
        <v>1321</v>
      </c>
      <c r="M98" s="5">
        <f>iferror(VLOOKUP($A98, Awario!$A$3:$G1000, 6, false), "")</f>
        <v>3.120902818</v>
      </c>
      <c r="N98" s="7" t="b">
        <f>iferror(VLOOKUP($A98, Awario!$A$3:$Z1000, 7, false), "")</f>
        <v>1</v>
      </c>
      <c r="O98" s="2" t="str">
        <f>iferror(VLOOKUP($A98, Awario!$A$3:$Z1000, 8, false), "")</f>
        <v/>
      </c>
      <c r="P98" s="5">
        <f>iferror(VLOOKUP($A98, Awario!$A$3:$Z1000, 9, false), "")</f>
        <v>0.8391318023</v>
      </c>
      <c r="Q98" s="5">
        <f>iferror(VLOOKUP($A98, Awario!$A$3:$Z1000, 10, false), "")</f>
        <v>-1.001220461</v>
      </c>
      <c r="R98" s="2" t="str">
        <f>iferror(VLOOKUP($A98, Awario!$A$3:$Z1000, 11, false), "")</f>
        <v/>
      </c>
      <c r="S98" s="5">
        <f>iferror(VLOOKUP($A98, Awario!$A$3:$Z1000, 12, false), "")</f>
        <v>-0.08104432946</v>
      </c>
      <c r="T98" s="5">
        <f t="shared" si="2"/>
        <v>-0.2846828577</v>
      </c>
      <c r="V98" s="5">
        <f>iferror(VLOOKUP($A98, TMUI!$A$2:$G1000, 3, false), "")</f>
        <v>76.46</v>
      </c>
      <c r="W98" s="5">
        <f>iferror(VLOOKUP($A98, TMUI!$A$2:$G1000, 4, false), "")</f>
        <v>71.02</v>
      </c>
      <c r="X98" s="5">
        <f>iferror(VLOOKUP($A98, TMUI!$A$2:$G1000, 5, false), "")</f>
        <v>77.82</v>
      </c>
      <c r="Y98" s="5">
        <f>iferror(VLOOKUP($A98, TMUI!$A$2:$G1000, 6, false), "")</f>
        <v>63.45</v>
      </c>
      <c r="Z98" s="5">
        <f>iferror(VLOOKUP($A98, TMUI!$A$2:$Z1000, 7, false), "")</f>
        <v>0.07190091129</v>
      </c>
      <c r="AA98" s="5">
        <f>iferror(VLOOKUP($A98, TMUI!$A$2:$Z1000, 8, false), "")</f>
        <v>0.1413897831</v>
      </c>
      <c r="AB98" s="5">
        <f>iferror(VLOOKUP($A98, TMUI!$A$2:$Z1000, 9, false), "")</f>
        <v>0.4943074956</v>
      </c>
      <c r="AC98" s="5">
        <f>iferror(VLOOKUP($A98, TMUI!$A$2:$Z1000, 10, false), "")</f>
        <v>0.5233004863</v>
      </c>
      <c r="AD98" s="5">
        <f>iferror(VLOOKUP($A98, TMUI!$A$2:$Z1000, 11, false), "")</f>
        <v>0.3077246691</v>
      </c>
      <c r="AE98" s="8">
        <f t="shared" si="3"/>
        <v>0.5547293656</v>
      </c>
      <c r="AG98" s="5">
        <f t="shared" si="4"/>
        <v>0.273970713</v>
      </c>
      <c r="AH98" s="5">
        <f>iferror(vlookup(A98, 'November Scores'!A$1:AM1000, 3, false), "")</f>
        <v>0.2455877856</v>
      </c>
      <c r="AI98" s="5">
        <f t="shared" si="5"/>
        <v>0.2668749811</v>
      </c>
    </row>
    <row r="99">
      <c r="A99" s="5">
        <v>1460.0</v>
      </c>
      <c r="B99" s="2" t="s">
        <v>31</v>
      </c>
      <c r="C99" s="5">
        <f>lookup($A99, NIL!$A$1:$A1000, NIL!C$1:C1000)</f>
        <v>4</v>
      </c>
      <c r="D99" s="5">
        <f>lookup($A99, NIL!$A$1:$A1000, NIL!D$1:D1000)</f>
        <v>1</v>
      </c>
      <c r="E99" s="5">
        <f>lookup($A99, NIL!$A$1:$A1000, NIL!E$1:E1000)</f>
        <v>0.2045663318</v>
      </c>
      <c r="F99" s="5">
        <f>lookup($A99, NIL!$A$1:$A1000, NIL!F$1:F1000)</f>
        <v>0.4045450175</v>
      </c>
      <c r="G99" s="5">
        <f>lookup($A99, NIL!$A$1:$A1000, NIL!G$1:G1000)</f>
        <v>0.3045556747</v>
      </c>
      <c r="H99" s="5">
        <f t="shared" si="1"/>
        <v>0.551865631</v>
      </c>
      <c r="J99" s="5" t="str">
        <f>iferror(VLOOKUP($A99, Awario!$A$3:$G1000, 3, false), "")</f>
        <v/>
      </c>
      <c r="K99" s="2">
        <f>iferror(VLOOKUP($A99, Awario!$A$3:$Z1000, 4, false), "")</f>
        <v>0</v>
      </c>
      <c r="L99" s="5" t="str">
        <f>iferror(VLOOKUP($A99, Awario!$A$3:$Z1000, 5, false), "")</f>
        <v/>
      </c>
      <c r="M99" s="5" t="str">
        <f>iferror(VLOOKUP($A99, Awario!$A$3:$G1000, 6, false), "")</f>
        <v/>
      </c>
      <c r="N99" s="7" t="b">
        <f>iferror(VLOOKUP($A99, Awario!$A$3:$Z1000, 7, false), "")</f>
        <v>1</v>
      </c>
      <c r="O99" s="2" t="str">
        <f>iferror(VLOOKUP($A99, Awario!$A$3:$Z1000, 8, false), "")</f>
        <v/>
      </c>
      <c r="P99" s="5" t="str">
        <f>iferror(VLOOKUP($A99, Awario!$A$3:$Z1000, 9, false), "")</f>
        <v/>
      </c>
      <c r="Q99" s="5">
        <f>iferror(VLOOKUP($A99, Awario!$A$3:$Z1000, 10, false), "")</f>
        <v>-1.528378204</v>
      </c>
      <c r="R99" s="2" t="str">
        <f>iferror(VLOOKUP($A99, Awario!$A$3:$Z1000, 11, false), "")</f>
        <v/>
      </c>
      <c r="S99" s="5">
        <f>iferror(VLOOKUP($A99, Awario!$A$3:$Z1000, 12, false), "")</f>
        <v>-1.528378204</v>
      </c>
      <c r="T99" s="5">
        <f t="shared" si="2"/>
        <v>-1.236275942</v>
      </c>
      <c r="V99" s="5">
        <f>iferror(VLOOKUP($A99, TMUI!$A$2:$G1000, 3, false), "")</f>
        <v>94.53</v>
      </c>
      <c r="W99" s="5">
        <f>iferror(VLOOKUP($A99, TMUI!$A$2:$G1000, 4, false), "")</f>
        <v>92.78</v>
      </c>
      <c r="X99" s="5">
        <f>iferror(VLOOKUP($A99, TMUI!$A$2:$G1000, 5, false), "")</f>
        <v>91.51</v>
      </c>
      <c r="Y99" s="5">
        <f>iferror(VLOOKUP($A99, TMUI!$A$2:$G1000, 6, false), "")</f>
        <v>89.04</v>
      </c>
      <c r="Z99" s="5">
        <f>iferror(VLOOKUP($A99, TMUI!$A$2:$Z1000, 7, false), "")</f>
        <v>1.379816649</v>
      </c>
      <c r="AA99" s="5">
        <f>iferror(VLOOKUP($A99, TMUI!$A$2:$Z1000, 8, false), "")</f>
        <v>1.649427269</v>
      </c>
      <c r="AB99" s="5">
        <f>iferror(VLOOKUP($A99, TMUI!$A$2:$Z1000, 9, false), "")</f>
        <v>1.513488162</v>
      </c>
      <c r="AC99" s="5">
        <f>iferror(VLOOKUP($A99, TMUI!$A$2:$Z1000, 10, false), "")</f>
        <v>2.103390096</v>
      </c>
      <c r="AD99" s="5">
        <f>iferror(VLOOKUP($A99, TMUI!$A$2:$Z1000, 11, false), "")</f>
        <v>1.661530544</v>
      </c>
      <c r="AE99" s="8">
        <f t="shared" si="3"/>
        <v>1.289003702</v>
      </c>
      <c r="AG99" s="5">
        <f t="shared" si="4"/>
        <v>0.2015311305</v>
      </c>
      <c r="AH99" s="5">
        <f>iferror(vlookup(A99, 'November Scores'!A$1:AM1000, 3, false), "")</f>
        <v>0.4033206507</v>
      </c>
      <c r="AI99" s="5">
        <f t="shared" si="5"/>
        <v>0.2519785105</v>
      </c>
    </row>
    <row r="100">
      <c r="A100" s="5">
        <v>1458.0</v>
      </c>
      <c r="B100" s="2" t="s">
        <v>134</v>
      </c>
      <c r="C100" s="5">
        <f>lookup($A100, NIL!$A$1:$A1000, NIL!C$1:C1000)</f>
        <v>4</v>
      </c>
      <c r="D100" s="5">
        <f>lookup($A100, NIL!$A$1:$A1000, NIL!D$1:D1000)</f>
        <v>1</v>
      </c>
      <c r="E100" s="5">
        <f>lookup($A100, NIL!$A$1:$A1000, NIL!E$1:E1000)</f>
        <v>0.2045663318</v>
      </c>
      <c r="F100" s="5">
        <f>lookup($A100, NIL!$A$1:$A1000, NIL!F$1:F1000)</f>
        <v>0.4045450175</v>
      </c>
      <c r="G100" s="5">
        <f>lookup($A100, NIL!$A$1:$A1000, NIL!G$1:G1000)</f>
        <v>0.3045556747</v>
      </c>
      <c r="H100" s="5">
        <f t="shared" si="1"/>
        <v>0.551865631</v>
      </c>
      <c r="J100" s="5" t="str">
        <f>iferror(VLOOKUP($A100, Awario!$A$3:$G1000, 3, false), "")</f>
        <v/>
      </c>
      <c r="K100" s="2">
        <f>iferror(VLOOKUP($A100, Awario!$A$3:$Z1000, 4, false), "")</f>
        <v>0</v>
      </c>
      <c r="L100" s="5" t="str">
        <f>iferror(VLOOKUP($A100, Awario!$A$3:$Z1000, 5, false), "")</f>
        <v/>
      </c>
      <c r="M100" s="5" t="str">
        <f>iferror(VLOOKUP($A100, Awario!$A$3:$G1000, 6, false), "")</f>
        <v/>
      </c>
      <c r="N100" s="7" t="b">
        <f>iferror(VLOOKUP($A100, Awario!$A$3:$Z1000, 7, false), "")</f>
        <v>1</v>
      </c>
      <c r="O100" s="2" t="str">
        <f>iferror(VLOOKUP($A100, Awario!$A$3:$Z1000, 8, false), "")</f>
        <v/>
      </c>
      <c r="P100" s="5" t="str">
        <f>iferror(VLOOKUP($A100, Awario!$A$3:$Z1000, 9, false), "")</f>
        <v/>
      </c>
      <c r="Q100" s="5">
        <f>iferror(VLOOKUP($A100, Awario!$A$3:$Z1000, 10, false), "")</f>
        <v>-1.528378204</v>
      </c>
      <c r="R100" s="2" t="str">
        <f>iferror(VLOOKUP($A100, Awario!$A$3:$Z1000, 11, false), "")</f>
        <v/>
      </c>
      <c r="S100" s="5">
        <f>iferror(VLOOKUP($A100, Awario!$A$3:$Z1000, 12, false), "")</f>
        <v>-1.528378204</v>
      </c>
      <c r="T100" s="5">
        <f t="shared" si="2"/>
        <v>-1.236275942</v>
      </c>
      <c r="V100" s="5">
        <f>iferror(VLOOKUP($A100, TMUI!$A$2:$G1000, 3, false), "")</f>
        <v>92.99</v>
      </c>
      <c r="W100" s="5">
        <f>iferror(VLOOKUP($A100, TMUI!$A$2:$G1000, 4, false), "")</f>
        <v>77.41</v>
      </c>
      <c r="X100" s="5">
        <f>iferror(VLOOKUP($A100, TMUI!$A$2:$G1000, 5, false), "")</f>
        <v>85.13</v>
      </c>
      <c r="Y100" s="5">
        <f>iferror(VLOOKUP($A100, TMUI!$A$2:$G1000, 6, false), "")</f>
        <v>70.22</v>
      </c>
      <c r="Z100" s="5">
        <f>iferror(VLOOKUP($A100, TMUI!$A$2:$Z1000, 7, false), "")</f>
        <v>1.268350671</v>
      </c>
      <c r="AA100" s="5">
        <f>iferror(VLOOKUP($A100, TMUI!$A$2:$Z1000, 8, false), "")</f>
        <v>0.5842371881</v>
      </c>
      <c r="AB100" s="5">
        <f>iferror(VLOOKUP($A100, TMUI!$A$2:$Z1000, 9, false), "")</f>
        <v>1.038515726</v>
      </c>
      <c r="AC100" s="5">
        <f>iferror(VLOOKUP($A100, TMUI!$A$2:$Z1000, 10, false), "")</f>
        <v>0.9413234116</v>
      </c>
      <c r="AD100" s="5">
        <f>iferror(VLOOKUP($A100, TMUI!$A$2:$Z1000, 11, false), "")</f>
        <v>0.958106749</v>
      </c>
      <c r="AE100" s="8">
        <f t="shared" si="3"/>
        <v>0.9788292747</v>
      </c>
      <c r="AG100" s="5">
        <f t="shared" si="4"/>
        <v>0.09813965466</v>
      </c>
      <c r="AH100" s="5">
        <f>iferror(vlookup(A100, 'November Scores'!A$1:AM1000, 3, false), "")</f>
        <v>0.6967420213</v>
      </c>
      <c r="AI100" s="5">
        <f t="shared" si="5"/>
        <v>0.2477902463</v>
      </c>
    </row>
    <row r="101">
      <c r="A101" s="5">
        <v>825.0</v>
      </c>
      <c r="B101" s="2" t="s">
        <v>67</v>
      </c>
      <c r="C101" s="5">
        <f>lookup($A101, NIL!$A$1:$A1000, NIL!C$1:C1000)</f>
        <v>4</v>
      </c>
      <c r="D101" s="5">
        <f>lookup($A101, NIL!$A$1:$A1000, NIL!D$1:D1000)</f>
        <v>1</v>
      </c>
      <c r="E101" s="5">
        <f>lookup($A101, NIL!$A$1:$A1000, NIL!E$1:E1000)</f>
        <v>0.2045663318</v>
      </c>
      <c r="F101" s="5">
        <f>lookup($A101, NIL!$A$1:$A1000, NIL!F$1:F1000)</f>
        <v>0.4045450175</v>
      </c>
      <c r="G101" s="5">
        <f>lookup($A101, NIL!$A$1:$A1000, NIL!G$1:G1000)</f>
        <v>0.3045556747</v>
      </c>
      <c r="H101" s="5">
        <f t="shared" si="1"/>
        <v>0.551865631</v>
      </c>
      <c r="J101" s="5">
        <f>iferror(VLOOKUP($A101, Awario!$A$3:$G1000, 3, false), "")</f>
        <v>1</v>
      </c>
      <c r="K101" s="2">
        <f>iferror(VLOOKUP($A101, Awario!$A$3:$Z1000, 4, false), "")</f>
        <v>468</v>
      </c>
      <c r="L101" s="5">
        <f>iferror(VLOOKUP($A101, Awario!$A$3:$Z1000, 5, false), "")</f>
        <v>0</v>
      </c>
      <c r="M101" s="5">
        <f>iferror(VLOOKUP($A101, Awario!$A$3:$G1000, 6, false), "")</f>
        <v>0</v>
      </c>
      <c r="N101" s="7" t="b">
        <f>iferror(VLOOKUP($A101, Awario!$A$3:$Z1000, 7, false), "")</f>
        <v>1</v>
      </c>
      <c r="O101" s="2" t="str">
        <f>iferror(VLOOKUP($A101, Awario!$A$3:$Z1000, 8, false), "")</f>
        <v/>
      </c>
      <c r="P101" s="5">
        <f>iferror(VLOOKUP($A101, Awario!$A$3:$Z1000, 9, false), "")</f>
        <v>-0.940528289</v>
      </c>
      <c r="Q101" s="5">
        <f>iferror(VLOOKUP($A101, Awario!$A$3:$Z1000, 10, false), "")</f>
        <v>-1.001220461</v>
      </c>
      <c r="R101" s="2" t="str">
        <f>iferror(VLOOKUP($A101, Awario!$A$3:$Z1000, 11, false), "")</f>
        <v/>
      </c>
      <c r="S101" s="5">
        <f>iferror(VLOOKUP($A101, Awario!$A$3:$Z1000, 12, false), "")</f>
        <v>-0.9708743751</v>
      </c>
      <c r="T101" s="5">
        <f t="shared" si="2"/>
        <v>-0.9853295769</v>
      </c>
      <c r="V101" s="5">
        <f>iferror(VLOOKUP($A101, TMUI!$A$2:$G1000, 3, false), "")</f>
        <v>86.4</v>
      </c>
      <c r="W101" s="5">
        <f>iferror(VLOOKUP($A101, TMUI!$A$2:$G1000, 4, false), "")</f>
        <v>81.1</v>
      </c>
      <c r="X101" s="5">
        <f>iferror(VLOOKUP($A101, TMUI!$A$2:$G1000, 5, false), "")</f>
        <v>77.98</v>
      </c>
      <c r="Y101" s="5">
        <f>iferror(VLOOKUP($A101, TMUI!$A$2:$G1000, 6, false), "")</f>
        <v>60.64</v>
      </c>
      <c r="Z101" s="5">
        <f>iferror(VLOOKUP($A101, TMUI!$A$2:$Z1000, 7, false), "")</f>
        <v>0.7913631379</v>
      </c>
      <c r="AA101" s="5">
        <f>iferror(VLOOKUP($A101, TMUI!$A$2:$Z1000, 8, false), "")</f>
        <v>0.8399659713</v>
      </c>
      <c r="AB101" s="5">
        <f>iferror(VLOOKUP($A101, TMUI!$A$2:$Z1000, 9, false), "")</f>
        <v>0.50621903</v>
      </c>
      <c r="AC101" s="5">
        <f>iferror(VLOOKUP($A101, TMUI!$A$2:$Z1000, 10, false), "")</f>
        <v>0.3497931864</v>
      </c>
      <c r="AD101" s="5">
        <f>iferror(VLOOKUP($A101, TMUI!$A$2:$Z1000, 11, false), "")</f>
        <v>0.6218353314</v>
      </c>
      <c r="AE101" s="8">
        <f t="shared" si="3"/>
        <v>0.7885653628</v>
      </c>
      <c r="AG101" s="5">
        <f t="shared" si="4"/>
        <v>0.118367139</v>
      </c>
      <c r="AH101" s="5">
        <f>iferror(vlookup(A101, 'November Scores'!A$1:AM1000, 3, false), "")</f>
        <v>0.6259800061</v>
      </c>
      <c r="AI101" s="5">
        <f t="shared" si="5"/>
        <v>0.2452703558</v>
      </c>
    </row>
    <row r="102">
      <c r="A102" s="5">
        <v>865.0</v>
      </c>
      <c r="B102" s="2" t="s">
        <v>73</v>
      </c>
      <c r="C102" s="5">
        <f>lookup($A102, NIL!$A$1:$A1000, NIL!C$1:C1000)</f>
        <v>4</v>
      </c>
      <c r="D102" s="5">
        <f>lookup($A102, NIL!$A$1:$A1000, NIL!D$1:D1000)</f>
        <v>1</v>
      </c>
      <c r="E102" s="5">
        <f>lookup($A102, NIL!$A$1:$A1000, NIL!E$1:E1000)</f>
        <v>0.2045663318</v>
      </c>
      <c r="F102" s="5">
        <f>lookup($A102, NIL!$A$1:$A1000, NIL!F$1:F1000)</f>
        <v>0.4045450175</v>
      </c>
      <c r="G102" s="5">
        <f>lookup($A102, NIL!$A$1:$A1000, NIL!G$1:G1000)</f>
        <v>0.3045556747</v>
      </c>
      <c r="H102" s="5">
        <f t="shared" si="1"/>
        <v>0.551865631</v>
      </c>
      <c r="J102" s="5">
        <f>iferror(VLOOKUP($A102, Awario!$A$3:$G1000, 3, false), "")</f>
        <v>1</v>
      </c>
      <c r="K102" s="2">
        <f>iferror(VLOOKUP($A102, Awario!$A$3:$Z1000, 4, false), "")</f>
        <v>129</v>
      </c>
      <c r="L102" s="5">
        <f>iferror(VLOOKUP($A102, Awario!$A$3:$Z1000, 5, false), "")</f>
        <v>0</v>
      </c>
      <c r="M102" s="5">
        <f>iferror(VLOOKUP($A102, Awario!$A$3:$G1000, 6, false), "")</f>
        <v>0</v>
      </c>
      <c r="N102" s="7" t="b">
        <f>iferror(VLOOKUP($A102, Awario!$A$3:$Z1000, 7, false), "")</f>
        <v>1</v>
      </c>
      <c r="O102" s="2" t="str">
        <f>iferror(VLOOKUP($A102, Awario!$A$3:$Z1000, 8, false), "")</f>
        <v/>
      </c>
      <c r="P102" s="5">
        <f>iferror(VLOOKUP($A102, Awario!$A$3:$Z1000, 9, false), "")</f>
        <v>-0.940528289</v>
      </c>
      <c r="Q102" s="5">
        <f>iferror(VLOOKUP($A102, Awario!$A$3:$Z1000, 10, false), "")</f>
        <v>-1.001220461</v>
      </c>
      <c r="R102" s="2" t="str">
        <f>iferror(VLOOKUP($A102, Awario!$A$3:$Z1000, 11, false), "")</f>
        <v/>
      </c>
      <c r="S102" s="5">
        <f>iferror(VLOOKUP($A102, Awario!$A$3:$Z1000, 12, false), "")</f>
        <v>-0.9708743751</v>
      </c>
      <c r="T102" s="5">
        <f t="shared" si="2"/>
        <v>-0.9853295769</v>
      </c>
      <c r="V102" s="5">
        <f>iferror(VLOOKUP($A102, TMUI!$A$2:$G1000, 3, false), "")</f>
        <v>89.83</v>
      </c>
      <c r="W102" s="5">
        <f>iferror(VLOOKUP($A102, TMUI!$A$2:$G1000, 4, false), "")</f>
        <v>83.22</v>
      </c>
      <c r="X102" s="5">
        <f>iferror(VLOOKUP($A102, TMUI!$A$2:$G1000, 5, false), "")</f>
        <v>89.5</v>
      </c>
      <c r="Y102" s="5">
        <f>iferror(VLOOKUP($A102, TMUI!$A$2:$G1000, 6, false), "")</f>
        <v>79.67</v>
      </c>
      <c r="Z102" s="5">
        <f>iferror(VLOOKUP($A102, TMUI!$A$2:$Z1000, 7, false), "")</f>
        <v>1.039628272</v>
      </c>
      <c r="AA102" s="5">
        <f>iferror(VLOOKUP($A102, TMUI!$A$2:$Z1000, 8, false), "")</f>
        <v>0.9868887411</v>
      </c>
      <c r="AB102" s="5">
        <f>iferror(VLOOKUP($A102, TMUI!$A$2:$Z1000, 9, false), "")</f>
        <v>1.36384951</v>
      </c>
      <c r="AC102" s="5">
        <f>iferror(VLOOKUP($A102, TMUI!$A$2:$Z1000, 10, false), "")</f>
        <v>1.524826609</v>
      </c>
      <c r="AD102" s="5">
        <f>iferror(VLOOKUP($A102, TMUI!$A$2:$Z1000, 11, false), "")</f>
        <v>1.228798283</v>
      </c>
      <c r="AE102" s="8">
        <f t="shared" si="3"/>
        <v>1.108511742</v>
      </c>
      <c r="AG102" s="5">
        <f t="shared" si="4"/>
        <v>0.2250159322</v>
      </c>
      <c r="AH102" s="5">
        <f>iferror(vlookup(A102, 'November Scores'!A$1:AM1000, 3, false), "")</f>
        <v>0.2999402233</v>
      </c>
      <c r="AI102" s="5">
        <f t="shared" si="5"/>
        <v>0.243747005</v>
      </c>
    </row>
    <row r="103">
      <c r="A103" s="5">
        <v>2089.0</v>
      </c>
      <c r="B103" s="2" t="s">
        <v>267</v>
      </c>
      <c r="C103" s="5">
        <f>lookup($A103, NIL!$A$1:$A1000, NIL!C$1:C1000)</f>
        <v>4</v>
      </c>
      <c r="D103" s="5">
        <f>lookup($A103, NIL!$A$1:$A1000, NIL!D$1:D1000)</f>
        <v>1</v>
      </c>
      <c r="E103" s="5">
        <f>lookup($A103, NIL!$A$1:$A1000, NIL!E$1:E1000)</f>
        <v>0.2045663318</v>
      </c>
      <c r="F103" s="5">
        <f>lookup($A103, NIL!$A$1:$A1000, NIL!F$1:F1000)</f>
        <v>0.4045450175</v>
      </c>
      <c r="G103" s="5">
        <f>lookup($A103, NIL!$A$1:$A1000, NIL!G$1:G1000)</f>
        <v>0.3045556747</v>
      </c>
      <c r="H103" s="5">
        <f t="shared" si="1"/>
        <v>0.551865631</v>
      </c>
      <c r="J103" s="5">
        <f>iferror(VLOOKUP($A103, Awario!$A$3:$G1000, 3, false), "")</f>
        <v>2</v>
      </c>
      <c r="K103" s="2" t="str">
        <f>iferror(VLOOKUP($A103, Awario!$A$3:$Z1000, 4, false), "")</f>
        <v/>
      </c>
      <c r="L103" s="5">
        <f>iferror(VLOOKUP($A103, Awario!$A$3:$Z1000, 5, false), "")</f>
        <v>8383</v>
      </c>
      <c r="M103" s="5">
        <f>iferror(VLOOKUP($A103, Awario!$A$3:$G1000, 6, false), "")</f>
        <v>3.923399466</v>
      </c>
      <c r="N103" s="7" t="b">
        <f>iferror(VLOOKUP($A103, Awario!$A$3:$Z1000, 7, false), "")</f>
        <v>1</v>
      </c>
      <c r="O103" s="2" t="str">
        <f>iferror(VLOOKUP($A103, Awario!$A$3:$Z1000, 8, false), "")</f>
        <v/>
      </c>
      <c r="P103" s="5">
        <f>iferror(VLOOKUP($A103, Awario!$A$3:$Z1000, 9, false), "")</f>
        <v>1.296746583</v>
      </c>
      <c r="Q103" s="5">
        <f>iferror(VLOOKUP($A103, Awario!$A$3:$Z1000, 10, false), "")</f>
        <v>-0.4740627184</v>
      </c>
      <c r="R103" s="2" t="str">
        <f>iferror(VLOOKUP($A103, Awario!$A$3:$Z1000, 11, false), "")</f>
        <v/>
      </c>
      <c r="S103" s="5">
        <f>iferror(VLOOKUP($A103, Awario!$A$3:$Z1000, 12, false), "")</f>
        <v>0.4113419324</v>
      </c>
      <c r="T103" s="5">
        <f t="shared" si="2"/>
        <v>0.6413594408</v>
      </c>
      <c r="V103" s="5">
        <f>iferror(VLOOKUP($A103, TMUI!$A$2:$G1000, 3, false), "")</f>
        <v>83.87</v>
      </c>
      <c r="W103" s="5">
        <f>iferror(VLOOKUP($A103, TMUI!$A$2:$G1000, 4, false), "")</f>
        <v>69.18</v>
      </c>
      <c r="X103" s="5">
        <f>iferror(VLOOKUP($A103, TMUI!$A$2:$G1000, 5, false), "")</f>
        <v>67.66</v>
      </c>
      <c r="Y103" s="5">
        <f>iferror(VLOOKUP($A103, TMUI!$A$2:$G1000, 6, false), "")</f>
        <v>44.85</v>
      </c>
      <c r="Z103" s="5">
        <f>iferror(VLOOKUP($A103, TMUI!$A$2:$Z1000, 7, false), "")</f>
        <v>0.6082404585</v>
      </c>
      <c r="AA103" s="5">
        <f>iferror(VLOOKUP($A103, TMUI!$A$2:$Z1000, 8, false), "")</f>
        <v>0.01387190747</v>
      </c>
      <c r="AB103" s="5">
        <f>iferror(VLOOKUP($A103, TMUI!$A$2:$Z1000, 9, false), "")</f>
        <v>-0.262074942</v>
      </c>
      <c r="AC103" s="5">
        <f>iferror(VLOOKUP($A103, TMUI!$A$2:$Z1000, 10, false), "")</f>
        <v>-0.6251819969</v>
      </c>
      <c r="AD103" s="5">
        <f>iferror(VLOOKUP($A103, TMUI!$A$2:$Z1000, 11, false), "")</f>
        <v>-0.06628614323</v>
      </c>
      <c r="AE103" s="8">
        <f t="shared" si="3"/>
        <v>-0.2574609548</v>
      </c>
      <c r="AG103" s="5">
        <f t="shared" si="4"/>
        <v>0.3119213724</v>
      </c>
      <c r="AH103" s="5">
        <f>iferror(vlookup(A103, 'November Scores'!A$1:AM1000, 3, false), "")</f>
        <v>0.004811927456</v>
      </c>
      <c r="AI103" s="5">
        <f t="shared" si="5"/>
        <v>0.2351440111</v>
      </c>
    </row>
    <row r="104">
      <c r="A104" s="5">
        <v>1401.0</v>
      </c>
      <c r="B104" s="2" t="s">
        <v>121</v>
      </c>
      <c r="C104" s="5">
        <f>lookup($A104, NIL!$A$1:$A1000, NIL!C$1:C1000)</f>
        <v>4</v>
      </c>
      <c r="D104" s="5">
        <f>lookup($A104, NIL!$A$1:$A1000, NIL!D$1:D1000)</f>
        <v>1</v>
      </c>
      <c r="E104" s="5">
        <f>lookup($A104, NIL!$A$1:$A1000, NIL!E$1:E1000)</f>
        <v>0.2045663318</v>
      </c>
      <c r="F104" s="5">
        <f>lookup($A104, NIL!$A$1:$A1000, NIL!F$1:F1000)</f>
        <v>0.4045450175</v>
      </c>
      <c r="G104" s="5">
        <f>lookup($A104, NIL!$A$1:$A1000, NIL!G$1:G1000)</f>
        <v>0.3045556747</v>
      </c>
      <c r="H104" s="5">
        <f t="shared" si="1"/>
        <v>0.551865631</v>
      </c>
      <c r="J104" s="5">
        <f>iferror(VLOOKUP($A104, Awario!$A$3:$G1000, 3, false), "")</f>
        <v>3</v>
      </c>
      <c r="K104" s="2">
        <f>iferror(VLOOKUP($A104, Awario!$A$3:$Z1000, 4, false), "")</f>
        <v>0</v>
      </c>
      <c r="L104" s="5">
        <f>iferror(VLOOKUP($A104, Awario!$A$3:$Z1000, 5, false), "")</f>
        <v>0</v>
      </c>
      <c r="M104" s="5">
        <f>iferror(VLOOKUP($A104, Awario!$A$3:$G1000, 6, false), "")</f>
        <v>0</v>
      </c>
      <c r="N104" s="7" t="b">
        <f>iferror(VLOOKUP($A104, Awario!$A$3:$Z1000, 7, false), "")</f>
        <v>1</v>
      </c>
      <c r="O104" s="2" t="str">
        <f>iferror(VLOOKUP($A104, Awario!$A$3:$Z1000, 8, false), "")</f>
        <v/>
      </c>
      <c r="P104" s="5">
        <f>iferror(VLOOKUP($A104, Awario!$A$3:$Z1000, 9, false), "")</f>
        <v>-0.940528289</v>
      </c>
      <c r="Q104" s="5">
        <f>iferror(VLOOKUP($A104, Awario!$A$3:$Z1000, 10, false), "")</f>
        <v>0.05309502446</v>
      </c>
      <c r="R104" s="2" t="str">
        <f>iferror(VLOOKUP($A104, Awario!$A$3:$Z1000, 11, false), "")</f>
        <v/>
      </c>
      <c r="S104" s="5">
        <f>iferror(VLOOKUP($A104, Awario!$A$3:$Z1000, 12, false), "")</f>
        <v>-0.4437166323</v>
      </c>
      <c r="T104" s="5">
        <f t="shared" si="2"/>
        <v>-0.6661205839</v>
      </c>
      <c r="V104" s="5">
        <f>iferror(VLOOKUP($A104, TMUI!$A$2:$G1000, 3, false), "")</f>
        <v>88.85</v>
      </c>
      <c r="W104" s="5">
        <f>iferror(VLOOKUP($A104, TMUI!$A$2:$G1000, 4, false), "")</f>
        <v>77.6</v>
      </c>
      <c r="X104" s="5">
        <f>iferror(VLOOKUP($A104, TMUI!$A$2:$G1000, 5, false), "")</f>
        <v>81.01</v>
      </c>
      <c r="Y104" s="5">
        <f>iferror(VLOOKUP($A104, TMUI!$A$2:$G1000, 6, false), "")</f>
        <v>65.15</v>
      </c>
      <c r="Z104" s="5">
        <f>iferror(VLOOKUP($A104, TMUI!$A$2:$Z1000, 7, false), "")</f>
        <v>0.9686953769</v>
      </c>
      <c r="AA104" s="5">
        <f>iferror(VLOOKUP($A104, TMUI!$A$2:$Z1000, 8, false), "")</f>
        <v>0.5974047949</v>
      </c>
      <c r="AB104" s="5">
        <f>iferror(VLOOKUP($A104, TMUI!$A$2:$Z1000, 9, false), "")</f>
        <v>0.7317937137</v>
      </c>
      <c r="AC104" s="5">
        <f>iferror(VLOOKUP($A104, TMUI!$A$2:$Z1000, 10, false), "")</f>
        <v>0.6282693154</v>
      </c>
      <c r="AD104" s="5">
        <f>iferror(VLOOKUP($A104, TMUI!$A$2:$Z1000, 11, false), "")</f>
        <v>0.7315408002</v>
      </c>
      <c r="AE104" s="8">
        <f t="shared" si="3"/>
        <v>0.8553015844</v>
      </c>
      <c r="AG104" s="5">
        <f t="shared" si="4"/>
        <v>0.2470155438</v>
      </c>
      <c r="AH104" s="5">
        <f>iferror(vlookup(A104, 'November Scores'!A$1:AM1000, 3, false), "")</f>
        <v>0.1274081609</v>
      </c>
      <c r="AI104" s="5">
        <f t="shared" si="5"/>
        <v>0.2171136981</v>
      </c>
    </row>
    <row r="105">
      <c r="A105" s="5">
        <v>2215.0</v>
      </c>
      <c r="B105" s="2" t="s">
        <v>287</v>
      </c>
      <c r="C105" s="5">
        <f>lookup($A105, NIL!$A$1:$A1000, NIL!C$1:C1000)</f>
        <v>4</v>
      </c>
      <c r="D105" s="5">
        <f>lookup($A105, NIL!$A$1:$A1000, NIL!D$1:D1000)</f>
        <v>1</v>
      </c>
      <c r="E105" s="5">
        <f>lookup($A105, NIL!$A$1:$A1000, NIL!E$1:E1000)</f>
        <v>0.2045663318</v>
      </c>
      <c r="F105" s="5">
        <f>lookup($A105, NIL!$A$1:$A1000, NIL!F$1:F1000)</f>
        <v>0.4045450175</v>
      </c>
      <c r="G105" s="5">
        <f>lookup($A105, NIL!$A$1:$A1000, NIL!G$1:G1000)</f>
        <v>0.3045556747</v>
      </c>
      <c r="H105" s="5">
        <f t="shared" si="1"/>
        <v>0.551865631</v>
      </c>
      <c r="J105" s="5" t="str">
        <f>iferror(VLOOKUP($A105, Awario!$A$3:$G1000, 3, false), "")</f>
        <v/>
      </c>
      <c r="K105" s="2" t="str">
        <f>iferror(VLOOKUP($A105, Awario!$A$3:$Z1000, 4, false), "")</f>
        <v/>
      </c>
      <c r="L105" s="5" t="str">
        <f>iferror(VLOOKUP($A105, Awario!$A$3:$Z1000, 5, false), "")</f>
        <v/>
      </c>
      <c r="M105" s="5" t="str">
        <f>iferror(VLOOKUP($A105, Awario!$A$3:$G1000, 6, false), "")</f>
        <v/>
      </c>
      <c r="N105" s="7" t="str">
        <f>iferror(VLOOKUP($A105, Awario!$A$3:$Z1000, 7, false), "")</f>
        <v/>
      </c>
      <c r="O105" s="2" t="str">
        <f>iferror(VLOOKUP($A105, Awario!$A$3:$Z1000, 8, false), "")</f>
        <v/>
      </c>
      <c r="P105" s="5" t="str">
        <f>iferror(VLOOKUP($A105, Awario!$A$3:$Z1000, 9, false), "")</f>
        <v/>
      </c>
      <c r="Q105" s="5" t="str">
        <f>iferror(VLOOKUP($A105, Awario!$A$3:$Z1000, 10, false), "")</f>
        <v/>
      </c>
      <c r="R105" s="2" t="str">
        <f>iferror(VLOOKUP($A105, Awario!$A$3:$Z1000, 11, false), "")</f>
        <v/>
      </c>
      <c r="S105" s="5" t="str">
        <f>iferror(VLOOKUP($A105, Awario!$A$3:$Z1000, 12, false), "")</f>
        <v/>
      </c>
      <c r="T105" s="5" t="str">
        <f t="shared" si="2"/>
        <v/>
      </c>
      <c r="V105" s="5">
        <f>iferror(VLOOKUP($A105, TMUI!$A$2:$G1000, 3, false), "")</f>
        <v>79.69</v>
      </c>
      <c r="W105" s="5">
        <f>iferror(VLOOKUP($A105, TMUI!$A$2:$G1000, 4, false), "")</f>
        <v>67.19</v>
      </c>
      <c r="X105" s="5">
        <f>iferror(VLOOKUP($A105, TMUI!$A$2:$G1000, 5, false), "")</f>
        <v>74.22</v>
      </c>
      <c r="Y105" s="5">
        <f>iferror(VLOOKUP($A105, TMUI!$A$2:$G1000, 6, false), "")</f>
        <v>46.88</v>
      </c>
      <c r="Z105" s="5">
        <f>iferror(VLOOKUP($A105, TMUI!$A$2:$Z1000, 7, false), "")</f>
        <v>0.3056899447</v>
      </c>
      <c r="AA105" s="5">
        <f>iferror(VLOOKUP($A105, TMUI!$A$2:$Z1000, 8, false), "")</f>
        <v>-0.1240414472</v>
      </c>
      <c r="AB105" s="5">
        <f>iferror(VLOOKUP($A105, TMUI!$A$2:$Z1000, 9, false), "")</f>
        <v>0.2262979704</v>
      </c>
      <c r="AC105" s="5">
        <f>iferror(VLOOKUP($A105, TMUI!$A$2:$Z1000, 10, false), "")</f>
        <v>-0.4998368657</v>
      </c>
      <c r="AD105" s="5">
        <f>iferror(VLOOKUP($A105, TMUI!$A$2:$Z1000, 11, false), "")</f>
        <v>-0.02297259942</v>
      </c>
      <c r="AE105" s="8">
        <f t="shared" si="3"/>
        <v>-0.1515671449</v>
      </c>
      <c r="AG105" s="5">
        <f t="shared" si="4"/>
        <v>0.200149243</v>
      </c>
      <c r="AH105" s="5" t="str">
        <f>iferror(vlookup(A105, 'November Scores'!A$1:AM1000, 3, false), "")</f>
        <v/>
      </c>
      <c r="AI105" s="5">
        <f t="shared" si="5"/>
        <v>0.200149243</v>
      </c>
    </row>
    <row r="106">
      <c r="A106" s="5">
        <v>955.0</v>
      </c>
      <c r="B106" s="2" t="s">
        <v>83</v>
      </c>
      <c r="C106" s="5">
        <f>lookup($A106, NIL!$A$1:$A1000, NIL!C$1:C1000)</f>
        <v>4</v>
      </c>
      <c r="D106" s="5">
        <f>lookup($A106, NIL!$A$1:$A1000, NIL!D$1:D1000)</f>
        <v>1</v>
      </c>
      <c r="E106" s="5">
        <f>lookup($A106, NIL!$A$1:$A1000, NIL!E$1:E1000)</f>
        <v>0.2045663318</v>
      </c>
      <c r="F106" s="5">
        <f>lookup($A106, NIL!$A$1:$A1000, NIL!F$1:F1000)</f>
        <v>0.4045450175</v>
      </c>
      <c r="G106" s="5">
        <f>lookup($A106, NIL!$A$1:$A1000, NIL!G$1:G1000)</f>
        <v>0.3045556747</v>
      </c>
      <c r="H106" s="5">
        <f t="shared" si="1"/>
        <v>0.551865631</v>
      </c>
      <c r="J106" s="5">
        <f>iferror(VLOOKUP($A106, Awario!$A$3:$G1000, 3, false), "")</f>
        <v>1</v>
      </c>
      <c r="K106" s="2">
        <f>iferror(VLOOKUP($A106, Awario!$A$3:$Z1000, 4, false), "")</f>
        <v>0</v>
      </c>
      <c r="L106" s="5">
        <f>iferror(VLOOKUP($A106, Awario!$A$3:$Z1000, 5, false), "")</f>
        <v>0</v>
      </c>
      <c r="M106" s="5">
        <f>iferror(VLOOKUP($A106, Awario!$A$3:$G1000, 6, false), "")</f>
        <v>0</v>
      </c>
      <c r="N106" s="7" t="b">
        <f>iferror(VLOOKUP($A106, Awario!$A$3:$Z1000, 7, false), "")</f>
        <v>1</v>
      </c>
      <c r="O106" s="2" t="str">
        <f>iferror(VLOOKUP($A106, Awario!$A$3:$Z1000, 8, false), "")</f>
        <v/>
      </c>
      <c r="P106" s="5">
        <f>iferror(VLOOKUP($A106, Awario!$A$3:$Z1000, 9, false), "")</f>
        <v>-0.940528289</v>
      </c>
      <c r="Q106" s="5">
        <f>iferror(VLOOKUP($A106, Awario!$A$3:$Z1000, 10, false), "")</f>
        <v>-1.001220461</v>
      </c>
      <c r="R106" s="2" t="str">
        <f>iferror(VLOOKUP($A106, Awario!$A$3:$Z1000, 11, false), "")</f>
        <v/>
      </c>
      <c r="S106" s="5">
        <f>iferror(VLOOKUP($A106, Awario!$A$3:$Z1000, 12, false), "")</f>
        <v>-0.9708743751</v>
      </c>
      <c r="T106" s="5">
        <f t="shared" si="2"/>
        <v>-0.9853295769</v>
      </c>
      <c r="V106" s="5">
        <f>iferror(VLOOKUP($A106, TMUI!$A$2:$G1000, 3, false), "")</f>
        <v>87.38</v>
      </c>
      <c r="W106" s="5">
        <f>iferror(VLOOKUP($A106, TMUI!$A$2:$G1000, 4, false), "")</f>
        <v>85.42</v>
      </c>
      <c r="X106" s="5">
        <f>iferror(VLOOKUP($A106, TMUI!$A$2:$G1000, 5, false), "")</f>
        <v>80</v>
      </c>
      <c r="Y106" s="5">
        <f>iferror(VLOOKUP($A106, TMUI!$A$2:$G1000, 6, false), "")</f>
        <v>68.96</v>
      </c>
      <c r="Z106" s="5">
        <f>iferror(VLOOKUP($A106, TMUI!$A$2:$Z1000, 7, false), "")</f>
        <v>0.8622960335</v>
      </c>
      <c r="AA106" s="5">
        <f>iferror(VLOOKUP($A106, TMUI!$A$2:$Z1000, 8, false), "")</f>
        <v>1.139355766</v>
      </c>
      <c r="AB106" s="5">
        <f>iferror(VLOOKUP($A106, TMUI!$A$2:$Z1000, 9, false), "")</f>
        <v>0.6566021524</v>
      </c>
      <c r="AC106" s="5">
        <f>iferror(VLOOKUP($A106, TMUI!$A$2:$Z1000, 10, false), "")</f>
        <v>0.8635229853</v>
      </c>
      <c r="AD106" s="5">
        <f>iferror(VLOOKUP($A106, TMUI!$A$2:$Z1000, 11, false), "")</f>
        <v>0.8804442344</v>
      </c>
      <c r="AE106" s="8">
        <f t="shared" si="3"/>
        <v>0.9383198998</v>
      </c>
      <c r="AG106" s="5">
        <f t="shared" si="4"/>
        <v>0.168285318</v>
      </c>
      <c r="AH106" s="5">
        <f>iferror(vlookup(A106, 'November Scores'!A$1:AM1000, 3, false), "")</f>
        <v>0.2271451802</v>
      </c>
      <c r="AI106" s="5">
        <f t="shared" si="5"/>
        <v>0.1830002835</v>
      </c>
    </row>
    <row r="107">
      <c r="A107" s="5">
        <v>2214.0</v>
      </c>
      <c r="B107" s="2" t="s">
        <v>286</v>
      </c>
      <c r="C107" s="5">
        <f>lookup($A107, NIL!$A$1:$A1000, NIL!C$1:C1000)</f>
        <v>4</v>
      </c>
      <c r="D107" s="5">
        <f>lookup($A107, NIL!$A$1:$A1000, NIL!D$1:D1000)</f>
        <v>1</v>
      </c>
      <c r="E107" s="5">
        <f>lookup($A107, NIL!$A$1:$A1000, NIL!E$1:E1000)</f>
        <v>0.2045663318</v>
      </c>
      <c r="F107" s="5">
        <f>lookup($A107, NIL!$A$1:$A1000, NIL!F$1:F1000)</f>
        <v>0.4045450175</v>
      </c>
      <c r="G107" s="5">
        <f>lookup($A107, NIL!$A$1:$A1000, NIL!G$1:G1000)</f>
        <v>0.3045556747</v>
      </c>
      <c r="H107" s="5">
        <f t="shared" si="1"/>
        <v>0.551865631</v>
      </c>
      <c r="J107" s="5" t="str">
        <f>iferror(VLOOKUP($A107, Awario!$A$3:$G1000, 3, false), "")</f>
        <v/>
      </c>
      <c r="K107" s="2" t="str">
        <f>iferror(VLOOKUP($A107, Awario!$A$3:$Z1000, 4, false), "")</f>
        <v/>
      </c>
      <c r="L107" s="5" t="str">
        <f>iferror(VLOOKUP($A107, Awario!$A$3:$Z1000, 5, false), "")</f>
        <v/>
      </c>
      <c r="M107" s="5" t="str">
        <f>iferror(VLOOKUP($A107, Awario!$A$3:$G1000, 6, false), "")</f>
        <v/>
      </c>
      <c r="N107" s="7" t="str">
        <f>iferror(VLOOKUP($A107, Awario!$A$3:$Z1000, 7, false), "")</f>
        <v/>
      </c>
      <c r="O107" s="2" t="str">
        <f>iferror(VLOOKUP($A107, Awario!$A$3:$Z1000, 8, false), "")</f>
        <v/>
      </c>
      <c r="P107" s="5" t="str">
        <f>iferror(VLOOKUP($A107, Awario!$A$3:$Z1000, 9, false), "")</f>
        <v/>
      </c>
      <c r="Q107" s="5" t="str">
        <f>iferror(VLOOKUP($A107, Awario!$A$3:$Z1000, 10, false), "")</f>
        <v/>
      </c>
      <c r="R107" s="2" t="str">
        <f>iferror(VLOOKUP($A107, Awario!$A$3:$Z1000, 11, false), "")</f>
        <v/>
      </c>
      <c r="S107" s="5" t="str">
        <f>iferror(VLOOKUP($A107, Awario!$A$3:$Z1000, 12, false), "")</f>
        <v/>
      </c>
      <c r="T107" s="5" t="str">
        <f t="shared" si="2"/>
        <v/>
      </c>
      <c r="V107" s="5">
        <f>iferror(VLOOKUP($A107, TMUI!$A$2:$G1000, 3, false), "")</f>
        <v>79.69</v>
      </c>
      <c r="W107" s="5">
        <f>iferror(VLOOKUP($A107, TMUI!$A$2:$G1000, 4, false), "")</f>
        <v>60.94</v>
      </c>
      <c r="X107" s="5">
        <f>iferror(VLOOKUP($A107, TMUI!$A$2:$G1000, 5, false), "")</f>
        <v>75</v>
      </c>
      <c r="Y107" s="5">
        <f>iferror(VLOOKUP($A107, TMUI!$A$2:$G1000, 6, false), "")</f>
        <v>51.56</v>
      </c>
      <c r="Z107" s="5">
        <f>iferror(VLOOKUP($A107, TMUI!$A$2:$Z1000, 7, false), "")</f>
        <v>0.3056899447</v>
      </c>
      <c r="AA107" s="5">
        <f>iferror(VLOOKUP($A107, TMUI!$A$2:$Z1000, 8, false), "")</f>
        <v>-0.5571864051</v>
      </c>
      <c r="AB107" s="5">
        <f>iferror(VLOOKUP($A107, TMUI!$A$2:$Z1000, 9, false), "")</f>
        <v>0.2843667009</v>
      </c>
      <c r="AC107" s="5">
        <f>iferror(VLOOKUP($A107, TMUI!$A$2:$Z1000, 10, false), "")</f>
        <v>-0.2108638538</v>
      </c>
      <c r="AD107" s="5">
        <f>iferror(VLOOKUP($A107, TMUI!$A$2:$Z1000, 11, false), "")</f>
        <v>-0.04449840333</v>
      </c>
      <c r="AE107" s="8">
        <f t="shared" si="3"/>
        <v>-0.2109464466</v>
      </c>
      <c r="AG107" s="5">
        <f t="shared" si="4"/>
        <v>0.1704595922</v>
      </c>
      <c r="AH107" s="5" t="str">
        <f>iferror(vlookup(A107, 'November Scores'!A$1:AM1000, 3, false), "")</f>
        <v/>
      </c>
      <c r="AI107" s="5">
        <f t="shared" si="5"/>
        <v>0.1704595922</v>
      </c>
    </row>
    <row r="108">
      <c r="A108" s="5">
        <v>755.0</v>
      </c>
      <c r="B108" s="2" t="s">
        <v>58</v>
      </c>
      <c r="C108" s="5">
        <f>lookup($A108, NIL!$A$1:$A1000, NIL!C$1:C1000)</f>
        <v>4</v>
      </c>
      <c r="D108" s="5">
        <f>lookup($A108, NIL!$A$1:$A1000, NIL!D$1:D1000)</f>
        <v>1</v>
      </c>
      <c r="E108" s="5">
        <f>lookup($A108, NIL!$A$1:$A1000, NIL!E$1:E1000)</f>
        <v>0.2045663318</v>
      </c>
      <c r="F108" s="5">
        <f>lookup($A108, NIL!$A$1:$A1000, NIL!F$1:F1000)</f>
        <v>0.4045450175</v>
      </c>
      <c r="G108" s="5">
        <f>lookup($A108, NIL!$A$1:$A1000, NIL!G$1:G1000)</f>
        <v>0.3045556747</v>
      </c>
      <c r="H108" s="5">
        <f t="shared" si="1"/>
        <v>0.551865631</v>
      </c>
      <c r="J108" s="5">
        <f>iferror(VLOOKUP($A108, Awario!$A$3:$G1000, 3, false), "")</f>
        <v>1</v>
      </c>
      <c r="K108" s="2">
        <f>iferror(VLOOKUP($A108, Awario!$A$3:$Z1000, 4, false), "")</f>
        <v>0</v>
      </c>
      <c r="L108" s="5">
        <f>iferror(VLOOKUP($A108, Awario!$A$3:$Z1000, 5, false), "")</f>
        <v>0</v>
      </c>
      <c r="M108" s="5">
        <f>iferror(VLOOKUP($A108, Awario!$A$3:$G1000, 6, false), "")</f>
        <v>0</v>
      </c>
      <c r="N108" s="7" t="b">
        <f>iferror(VLOOKUP($A108, Awario!$A$3:$Z1000, 7, false), "")</f>
        <v>1</v>
      </c>
      <c r="O108" s="2" t="str">
        <f>iferror(VLOOKUP($A108, Awario!$A$3:$Z1000, 8, false), "")</f>
        <v/>
      </c>
      <c r="P108" s="5">
        <f>iferror(VLOOKUP($A108, Awario!$A$3:$Z1000, 9, false), "")</f>
        <v>-0.940528289</v>
      </c>
      <c r="Q108" s="5">
        <f>iferror(VLOOKUP($A108, Awario!$A$3:$Z1000, 10, false), "")</f>
        <v>-1.001220461</v>
      </c>
      <c r="R108" s="2" t="str">
        <f>iferror(VLOOKUP($A108, Awario!$A$3:$Z1000, 11, false), "")</f>
        <v/>
      </c>
      <c r="S108" s="5">
        <f>iferror(VLOOKUP($A108, Awario!$A$3:$Z1000, 12, false), "")</f>
        <v>-0.9708743751</v>
      </c>
      <c r="T108" s="5">
        <f t="shared" si="2"/>
        <v>-0.9853295769</v>
      </c>
      <c r="V108" s="5">
        <f>iferror(VLOOKUP($A108, TMUI!$A$2:$G1000, 3, false), "")</f>
        <v>91.27</v>
      </c>
      <c r="W108" s="5">
        <f>iferror(VLOOKUP($A108, TMUI!$A$2:$G1000, 4, false), "")</f>
        <v>75.26</v>
      </c>
      <c r="X108" s="5">
        <f>iferror(VLOOKUP($A108, TMUI!$A$2:$G1000, 5, false), "")</f>
        <v>74.35</v>
      </c>
      <c r="Y108" s="5">
        <f>iferror(VLOOKUP($A108, TMUI!$A$2:$G1000, 6, false), "")</f>
        <v>69.87</v>
      </c>
      <c r="Z108" s="5">
        <f>iferror(VLOOKUP($A108, TMUI!$A$2:$Z1000, 7, false), "")</f>
        <v>1.143856201</v>
      </c>
      <c r="AA108" s="5">
        <f>iferror(VLOOKUP($A108, TMUI!$A$2:$Z1000, 8, false), "")</f>
        <v>0.4352353226</v>
      </c>
      <c r="AB108" s="5">
        <f>iferror(VLOOKUP($A108, TMUI!$A$2:$Z1000, 9, false), "")</f>
        <v>0.2359760922</v>
      </c>
      <c r="AC108" s="5">
        <f>iferror(VLOOKUP($A108, TMUI!$A$2:$Z1000, 10, false), "")</f>
        <v>0.9197121821</v>
      </c>
      <c r="AD108" s="5">
        <f>iferror(VLOOKUP($A108, TMUI!$A$2:$Z1000, 11, false), "")</f>
        <v>0.6836949494</v>
      </c>
      <c r="AE108" s="8">
        <f t="shared" si="3"/>
        <v>0.8268584821</v>
      </c>
      <c r="AG108" s="5">
        <f t="shared" si="4"/>
        <v>0.1311315121</v>
      </c>
      <c r="AH108" s="5">
        <f>iferror(vlookup(A108, 'November Scores'!A$1:AM1000, 3, false), "")</f>
        <v>0.2870099558</v>
      </c>
      <c r="AI108" s="5">
        <f t="shared" si="5"/>
        <v>0.170101123</v>
      </c>
    </row>
    <row r="109">
      <c r="A109" s="5">
        <v>877.0</v>
      </c>
      <c r="B109" s="2" t="s">
        <v>78</v>
      </c>
      <c r="C109" s="5">
        <f>lookup($A109, NIL!$A$1:$A1000, NIL!C$1:C1000)</f>
        <v>4</v>
      </c>
      <c r="D109" s="5">
        <f>lookup($A109, NIL!$A$1:$A1000, NIL!D$1:D1000)</f>
        <v>1</v>
      </c>
      <c r="E109" s="5">
        <f>lookup($A109, NIL!$A$1:$A1000, NIL!E$1:E1000)</f>
        <v>0.2045663318</v>
      </c>
      <c r="F109" s="5">
        <f>lookup($A109, NIL!$A$1:$A1000, NIL!F$1:F1000)</f>
        <v>0.4045450175</v>
      </c>
      <c r="G109" s="5">
        <f>lookup($A109, NIL!$A$1:$A1000, NIL!G$1:G1000)</f>
        <v>0.3045556747</v>
      </c>
      <c r="H109" s="5">
        <f t="shared" si="1"/>
        <v>0.551865631</v>
      </c>
      <c r="J109" s="5">
        <f>iferror(VLOOKUP($A109, Awario!$A$3:$G1000, 3, false), "")</f>
        <v>0</v>
      </c>
      <c r="K109" s="2">
        <f>iferror(VLOOKUP($A109, Awario!$A$3:$Z1000, 4, false), "")</f>
        <v>0</v>
      </c>
      <c r="L109" s="5">
        <f>iferror(VLOOKUP($A109, Awario!$A$3:$Z1000, 5, false), "")</f>
        <v>0</v>
      </c>
      <c r="M109" s="5">
        <f>iferror(VLOOKUP($A109, Awario!$A$3:$G1000, 6, false), "")</f>
        <v>0</v>
      </c>
      <c r="N109" s="7" t="b">
        <f>iferror(VLOOKUP($A109, Awario!$A$3:$Z1000, 7, false), "")</f>
        <v>1</v>
      </c>
      <c r="O109" s="2" t="str">
        <f>iferror(VLOOKUP($A109, Awario!$A$3:$Z1000, 8, false), "")</f>
        <v/>
      </c>
      <c r="P109" s="5">
        <f>iferror(VLOOKUP($A109, Awario!$A$3:$Z1000, 9, false), "")</f>
        <v>-0.940528289</v>
      </c>
      <c r="Q109" s="5">
        <f>iferror(VLOOKUP($A109, Awario!$A$3:$Z1000, 10, false), "")</f>
        <v>-1.528378204</v>
      </c>
      <c r="R109" s="2" t="str">
        <f>iferror(VLOOKUP($A109, Awario!$A$3:$Z1000, 11, false), "")</f>
        <v/>
      </c>
      <c r="S109" s="5">
        <f>iferror(VLOOKUP($A109, Awario!$A$3:$Z1000, 12, false), "")</f>
        <v>-1.234453247</v>
      </c>
      <c r="T109" s="5">
        <f t="shared" si="2"/>
        <v>-1.111059515</v>
      </c>
      <c r="V109" s="5">
        <f>iferror(VLOOKUP($A109, TMUI!$A$2:$G1000, 3, false), "")</f>
        <v>88.14</v>
      </c>
      <c r="W109" s="5">
        <f>iferror(VLOOKUP($A109, TMUI!$A$2:$G1000, 4, false), "")</f>
        <v>85.24</v>
      </c>
      <c r="X109" s="5">
        <f>iferror(VLOOKUP($A109, TMUI!$A$2:$G1000, 5, false), "")</f>
        <v>84.77</v>
      </c>
      <c r="Y109" s="5">
        <f>iferror(VLOOKUP($A109, TMUI!$A$2:$G1000, 6, false), "")</f>
        <v>74.37</v>
      </c>
      <c r="Z109" s="5">
        <f>iferror(VLOOKUP($A109, TMUI!$A$2:$Z1000, 7, false), "")</f>
        <v>0.9173052179</v>
      </c>
      <c r="AA109" s="5">
        <f>iferror(VLOOKUP($A109, TMUI!$A$2:$Z1000, 8, false), "")</f>
        <v>1.126881191</v>
      </c>
      <c r="AB109" s="5">
        <f>iferror(VLOOKUP($A109, TMUI!$A$2:$Z1000, 9, false), "")</f>
        <v>1.011714773</v>
      </c>
      <c r="AC109" s="5">
        <f>iferror(VLOOKUP($A109, TMUI!$A$2:$Z1000, 10, false), "")</f>
        <v>1.197570847</v>
      </c>
      <c r="AD109" s="5">
        <f>iferror(VLOOKUP($A109, TMUI!$A$2:$Z1000, 11, false), "")</f>
        <v>1.063368007</v>
      </c>
      <c r="AE109" s="8">
        <f t="shared" si="3"/>
        <v>1.031197366</v>
      </c>
      <c r="AG109" s="5">
        <f t="shared" si="4"/>
        <v>0.1573344939</v>
      </c>
      <c r="AH109" s="5">
        <f>iferror(vlookup(A109, 'November Scores'!A$1:AM1000, 3, false), "")</f>
        <v>0.1820782889</v>
      </c>
      <c r="AI109" s="5">
        <f t="shared" si="5"/>
        <v>0.1635204426</v>
      </c>
    </row>
    <row r="110">
      <c r="A110" s="5">
        <v>808.0</v>
      </c>
      <c r="B110" s="2" t="s">
        <v>61</v>
      </c>
      <c r="C110" s="5">
        <f>lookup($A110, NIL!$A$1:$A1000, NIL!C$1:C1000)</f>
        <v>4</v>
      </c>
      <c r="D110" s="5">
        <f>lookup($A110, NIL!$A$1:$A1000, NIL!D$1:D1000)</f>
        <v>1</v>
      </c>
      <c r="E110" s="5">
        <f>lookup($A110, NIL!$A$1:$A1000, NIL!E$1:E1000)</f>
        <v>0.2045663318</v>
      </c>
      <c r="F110" s="5">
        <f>lookup($A110, NIL!$A$1:$A1000, NIL!F$1:F1000)</f>
        <v>0.4045450175</v>
      </c>
      <c r="G110" s="5">
        <f>lookup($A110, NIL!$A$1:$A1000, NIL!G$1:G1000)</f>
        <v>0.3045556747</v>
      </c>
      <c r="H110" s="5">
        <f t="shared" si="1"/>
        <v>0.551865631</v>
      </c>
      <c r="J110" s="5" t="str">
        <f>iferror(VLOOKUP($A110, Awario!$A$3:$G1000, 3, false), "")</f>
        <v/>
      </c>
      <c r="K110" s="2">
        <f>iferror(VLOOKUP($A110, Awario!$A$3:$Z1000, 4, false), "")</f>
        <v>0</v>
      </c>
      <c r="L110" s="5" t="str">
        <f>iferror(VLOOKUP($A110, Awario!$A$3:$Z1000, 5, false), "")</f>
        <v/>
      </c>
      <c r="M110" s="5" t="str">
        <f>iferror(VLOOKUP($A110, Awario!$A$3:$G1000, 6, false), "")</f>
        <v/>
      </c>
      <c r="N110" s="7" t="b">
        <f>iferror(VLOOKUP($A110, Awario!$A$3:$Z1000, 7, false), "")</f>
        <v>1</v>
      </c>
      <c r="O110" s="2" t="str">
        <f>iferror(VLOOKUP($A110, Awario!$A$3:$Z1000, 8, false), "")</f>
        <v/>
      </c>
      <c r="P110" s="5" t="str">
        <f>iferror(VLOOKUP($A110, Awario!$A$3:$Z1000, 9, false), "")</f>
        <v/>
      </c>
      <c r="Q110" s="5">
        <f>iferror(VLOOKUP($A110, Awario!$A$3:$Z1000, 10, false), "")</f>
        <v>-1.528378204</v>
      </c>
      <c r="R110" s="2" t="str">
        <f>iferror(VLOOKUP($A110, Awario!$A$3:$Z1000, 11, false), "")</f>
        <v/>
      </c>
      <c r="S110" s="5">
        <f>iferror(VLOOKUP($A110, Awario!$A$3:$Z1000, 12, false), "")</f>
        <v>-1.528378204</v>
      </c>
      <c r="T110" s="5">
        <f t="shared" si="2"/>
        <v>-1.236275942</v>
      </c>
      <c r="V110" s="5">
        <f>iferror(VLOOKUP($A110, TMUI!$A$2:$G1000, 3, false), "")</f>
        <v>85.01</v>
      </c>
      <c r="W110" s="5">
        <f>iferror(VLOOKUP($A110, TMUI!$A$2:$G1000, 4, false), "")</f>
        <v>83.27</v>
      </c>
      <c r="X110" s="5">
        <f>iferror(VLOOKUP($A110, TMUI!$A$2:$G1000, 5, false), "")</f>
        <v>93.25</v>
      </c>
      <c r="Y110" s="5">
        <f>iferror(VLOOKUP($A110, TMUI!$A$2:$G1000, 6, false), "")</f>
        <v>79.02</v>
      </c>
      <c r="Z110" s="5">
        <f>iferror(VLOOKUP($A110, TMUI!$A$2:$Z1000, 7, false), "")</f>
        <v>0.690754235</v>
      </c>
      <c r="AA110" s="5">
        <f>iferror(VLOOKUP($A110, TMUI!$A$2:$Z1000, 8, false), "")</f>
        <v>0.9903539007</v>
      </c>
      <c r="AB110" s="5">
        <f>iferror(VLOOKUP($A110, TMUI!$A$2:$Z1000, 9, false), "")</f>
        <v>1.643026099</v>
      </c>
      <c r="AC110" s="5">
        <f>iferror(VLOOKUP($A110, TMUI!$A$2:$Z1000, 10, false), "")</f>
        <v>1.484691468</v>
      </c>
      <c r="AD110" s="5">
        <f>iferror(VLOOKUP($A110, TMUI!$A$2:$Z1000, 11, false), "")</f>
        <v>1.202206426</v>
      </c>
      <c r="AE110" s="8">
        <f t="shared" si="3"/>
        <v>1.096451743</v>
      </c>
      <c r="AG110" s="5">
        <f t="shared" si="4"/>
        <v>0.1373471443</v>
      </c>
      <c r="AH110" s="5">
        <f>iferror(vlookup(A110, 'November Scores'!A$1:AM1000, 3, false), "")</f>
        <v>0.2288638737</v>
      </c>
      <c r="AI110" s="5">
        <f t="shared" si="5"/>
        <v>0.1602263266</v>
      </c>
    </row>
    <row r="111">
      <c r="A111" s="5">
        <v>2297.0</v>
      </c>
      <c r="B111" s="2" t="s">
        <v>291</v>
      </c>
      <c r="C111" s="5">
        <f>lookup($A111, NIL!$A$1:$A1000, NIL!C$1:C1000)</f>
        <v>4</v>
      </c>
      <c r="D111" s="5">
        <f>lookup($A111, NIL!$A$1:$A1000, NIL!D$1:D1000)</f>
        <v>1</v>
      </c>
      <c r="E111" s="5">
        <f>lookup($A111, NIL!$A$1:$A1000, NIL!E$1:E1000)</f>
        <v>0.2045663318</v>
      </c>
      <c r="F111" s="5">
        <f>lookup($A111, NIL!$A$1:$A1000, NIL!F$1:F1000)</f>
        <v>0.4045450175</v>
      </c>
      <c r="G111" s="5">
        <f>lookup($A111, NIL!$A$1:$A1000, NIL!G$1:G1000)</f>
        <v>0.3045556747</v>
      </c>
      <c r="H111" s="5">
        <f t="shared" si="1"/>
        <v>0.551865631</v>
      </c>
      <c r="J111" s="5" t="str">
        <f>iferror(VLOOKUP($A111, Awario!$A$3:$G1000, 3, false), "")</f>
        <v/>
      </c>
      <c r="K111" s="2" t="str">
        <f>iferror(VLOOKUP($A111, Awario!$A$3:$Z1000, 4, false), "")</f>
        <v/>
      </c>
      <c r="L111" s="5" t="str">
        <f>iferror(VLOOKUP($A111, Awario!$A$3:$Z1000, 5, false), "")</f>
        <v/>
      </c>
      <c r="M111" s="5" t="str">
        <f>iferror(VLOOKUP($A111, Awario!$A$3:$G1000, 6, false), "")</f>
        <v/>
      </c>
      <c r="N111" s="7" t="str">
        <f>iferror(VLOOKUP($A111, Awario!$A$3:$Z1000, 7, false), "")</f>
        <v/>
      </c>
      <c r="O111" s="2" t="str">
        <f>iferror(VLOOKUP($A111, Awario!$A$3:$Z1000, 8, false), "")</f>
        <v/>
      </c>
      <c r="P111" s="5" t="str">
        <f>iferror(VLOOKUP($A111, Awario!$A$3:$Z1000, 9, false), "")</f>
        <v/>
      </c>
      <c r="Q111" s="5" t="str">
        <f>iferror(VLOOKUP($A111, Awario!$A$3:$Z1000, 10, false), "")</f>
        <v/>
      </c>
      <c r="R111" s="2" t="str">
        <f>iferror(VLOOKUP($A111, Awario!$A$3:$Z1000, 11, false), "")</f>
        <v/>
      </c>
      <c r="S111" s="5" t="str">
        <f>iferror(VLOOKUP($A111, Awario!$A$3:$Z1000, 12, false), "")</f>
        <v/>
      </c>
      <c r="T111" s="5" t="str">
        <f t="shared" si="2"/>
        <v/>
      </c>
      <c r="V111" s="5">
        <f>iferror(VLOOKUP($A111, TMUI!$A$2:$G1000, 3, false), "")</f>
        <v>90.63</v>
      </c>
      <c r="W111" s="5">
        <f>iferror(VLOOKUP($A111, TMUI!$A$2:$G1000, 4, false), "")</f>
        <v>60.94</v>
      </c>
      <c r="X111" s="5">
        <f>iferror(VLOOKUP($A111, TMUI!$A$2:$G1000, 5, false), "")</f>
        <v>73.44</v>
      </c>
      <c r="Y111" s="5">
        <f>iferror(VLOOKUP($A111, TMUI!$A$2:$G1000, 6, false), "")</f>
        <v>39.84</v>
      </c>
      <c r="Z111" s="5">
        <f>iferror(VLOOKUP($A111, TMUI!$A$2:$Z1000, 7, false), "")</f>
        <v>1.097532677</v>
      </c>
      <c r="AA111" s="5">
        <f>iferror(VLOOKUP($A111, TMUI!$A$2:$Z1000, 8, false), "")</f>
        <v>-0.5571864051</v>
      </c>
      <c r="AB111" s="5">
        <f>iferror(VLOOKUP($A111, TMUI!$A$2:$Z1000, 9, false), "")</f>
        <v>0.16822924</v>
      </c>
      <c r="AC111" s="5">
        <f>iferror(VLOOKUP($A111, TMUI!$A$2:$Z1000, 10, false), "")</f>
        <v>-0.9345313109</v>
      </c>
      <c r="AD111" s="5">
        <f>iferror(VLOOKUP($A111, TMUI!$A$2:$Z1000, 11, false), "")</f>
        <v>-0.05648894975</v>
      </c>
      <c r="AE111" s="8">
        <f t="shared" si="3"/>
        <v>-0.237674041</v>
      </c>
      <c r="AG111" s="5">
        <f t="shared" si="4"/>
        <v>0.157095795</v>
      </c>
      <c r="AH111" s="5" t="str">
        <f>iferror(vlookup(A111, 'November Scores'!A$1:AM1000, 3, false), "")</f>
        <v/>
      </c>
      <c r="AI111" s="5">
        <f t="shared" si="5"/>
        <v>0.157095795</v>
      </c>
    </row>
    <row r="112">
      <c r="A112" s="5">
        <v>505.0</v>
      </c>
      <c r="B112" s="2" t="s">
        <v>50</v>
      </c>
      <c r="C112" s="5">
        <f>lookup($A112, NIL!$A$1:$A1000, NIL!C$1:C1000)</f>
        <v>4</v>
      </c>
      <c r="D112" s="5">
        <f>lookup($A112, NIL!$A$1:$A1000, NIL!D$1:D1000)</f>
        <v>1</v>
      </c>
      <c r="E112" s="5">
        <f>lookup($A112, NIL!$A$1:$A1000, NIL!E$1:E1000)</f>
        <v>0.2045663318</v>
      </c>
      <c r="F112" s="5">
        <f>lookup($A112, NIL!$A$1:$A1000, NIL!F$1:F1000)</f>
        <v>0.4045450175</v>
      </c>
      <c r="G112" s="5">
        <f>lookup($A112, NIL!$A$1:$A1000, NIL!G$1:G1000)</f>
        <v>0.3045556747</v>
      </c>
      <c r="H112" s="5">
        <f t="shared" si="1"/>
        <v>0.551865631</v>
      </c>
      <c r="J112" s="5">
        <f>iferror(VLOOKUP($A112, Awario!$A$3:$G1000, 3, false), "")</f>
        <v>1</v>
      </c>
      <c r="K112" s="2">
        <f>iferror(VLOOKUP($A112, Awario!$A$3:$Z1000, 4, false), "")</f>
        <v>0</v>
      </c>
      <c r="L112" s="5">
        <f>iferror(VLOOKUP($A112, Awario!$A$3:$Z1000, 5, false), "")</f>
        <v>0</v>
      </c>
      <c r="M112" s="5">
        <f>iferror(VLOOKUP($A112, Awario!$A$3:$G1000, 6, false), "")</f>
        <v>0</v>
      </c>
      <c r="N112" s="7" t="b">
        <f>iferror(VLOOKUP($A112, Awario!$A$3:$Z1000, 7, false), "")</f>
        <v>1</v>
      </c>
      <c r="O112" s="2" t="str">
        <f>iferror(VLOOKUP($A112, Awario!$A$3:$Z1000, 8, false), "")</f>
        <v/>
      </c>
      <c r="P112" s="5">
        <f>iferror(VLOOKUP($A112, Awario!$A$3:$Z1000, 9, false), "")</f>
        <v>-0.940528289</v>
      </c>
      <c r="Q112" s="5">
        <f>iferror(VLOOKUP($A112, Awario!$A$3:$Z1000, 10, false), "")</f>
        <v>-1.001220461</v>
      </c>
      <c r="R112" s="2" t="str">
        <f>iferror(VLOOKUP($A112, Awario!$A$3:$Z1000, 11, false), "")</f>
        <v/>
      </c>
      <c r="S112" s="5">
        <f>iferror(VLOOKUP($A112, Awario!$A$3:$Z1000, 12, false), "")</f>
        <v>-0.9708743751</v>
      </c>
      <c r="T112" s="5">
        <f t="shared" si="2"/>
        <v>-0.9853295769</v>
      </c>
      <c r="V112" s="5">
        <f>iferror(VLOOKUP($A112, TMUI!$A$2:$G1000, 3, false), "")</f>
        <v>76.52</v>
      </c>
      <c r="W112" s="5">
        <f>iferror(VLOOKUP($A112, TMUI!$A$2:$G1000, 4, false), "")</f>
        <v>81.26</v>
      </c>
      <c r="X112" s="5">
        <f>iferror(VLOOKUP($A112, TMUI!$A$2:$G1000, 5, false), "")</f>
        <v>65.43</v>
      </c>
      <c r="Y112" s="5">
        <f>iferror(VLOOKUP($A112, TMUI!$A$2:$G1000, 6, false), "")</f>
        <v>62.02</v>
      </c>
      <c r="Z112" s="5">
        <f>iferror(VLOOKUP($A112, TMUI!$A$2:$Z1000, 7, false), "")</f>
        <v>0.07624374163</v>
      </c>
      <c r="AA112" s="5">
        <f>iferror(VLOOKUP($A112, TMUI!$A$2:$Z1000, 8, false), "")</f>
        <v>0.8510544822</v>
      </c>
      <c r="AB112" s="5">
        <f>iferror(VLOOKUP($A112, TMUI!$A$2:$Z1000, 9, false), "")</f>
        <v>-0.4280919534</v>
      </c>
      <c r="AC112" s="5">
        <f>iferror(VLOOKUP($A112, TMUI!$A$2:$Z1000, 10, false), "")</f>
        <v>0.4350031771</v>
      </c>
      <c r="AD112" s="5">
        <f>iferror(VLOOKUP($A112, TMUI!$A$2:$Z1000, 11, false), "")</f>
        <v>0.2335523619</v>
      </c>
      <c r="AE112" s="8">
        <f t="shared" si="3"/>
        <v>0.4832725545</v>
      </c>
      <c r="AG112" s="5">
        <f t="shared" si="4"/>
        <v>0.01660286951</v>
      </c>
      <c r="AH112" s="5">
        <f>iferror(vlookup(A112, 'November Scores'!A$1:AM1000, 3, false), "")</f>
        <v>0.5640123334</v>
      </c>
      <c r="AI112" s="5">
        <f t="shared" si="5"/>
        <v>0.1534552355</v>
      </c>
    </row>
    <row r="113">
      <c r="A113" s="5">
        <v>1729.0</v>
      </c>
      <c r="B113" s="2" t="s">
        <v>189</v>
      </c>
      <c r="C113" s="5">
        <f>lookup($A113, NIL!$A$1:$A1000, NIL!C$1:C1000)</f>
        <v>4</v>
      </c>
      <c r="D113" s="5">
        <f>lookup($A113, NIL!$A$1:$A1000, NIL!D$1:D1000)</f>
        <v>1</v>
      </c>
      <c r="E113" s="5">
        <f>lookup($A113, NIL!$A$1:$A1000, NIL!E$1:E1000)</f>
        <v>0.2045663318</v>
      </c>
      <c r="F113" s="5">
        <f>lookup($A113, NIL!$A$1:$A1000, NIL!F$1:F1000)</f>
        <v>0.4045450175</v>
      </c>
      <c r="G113" s="5">
        <f>lookup($A113, NIL!$A$1:$A1000, NIL!G$1:G1000)</f>
        <v>0.3045556747</v>
      </c>
      <c r="H113" s="5">
        <f t="shared" si="1"/>
        <v>0.551865631</v>
      </c>
      <c r="J113" s="5">
        <f>iferror(VLOOKUP($A113, Awario!$A$3:$G1000, 3, false), "")</f>
        <v>4</v>
      </c>
      <c r="K113" s="2">
        <f>iferror(VLOOKUP($A113, Awario!$A$3:$Z1000, 4, false), "")</f>
        <v>0</v>
      </c>
      <c r="L113" s="5">
        <f>iferror(VLOOKUP($A113, Awario!$A$3:$Z1000, 5, false), "")</f>
        <v>0</v>
      </c>
      <c r="M113" s="5">
        <f>iferror(VLOOKUP($A113, Awario!$A$3:$G1000, 6, false), "")</f>
        <v>0</v>
      </c>
      <c r="N113" s="7" t="b">
        <f>iferror(VLOOKUP($A113, Awario!$A$3:$Z1000, 7, false), "")</f>
        <v>1</v>
      </c>
      <c r="O113" s="2" t="str">
        <f>iferror(VLOOKUP($A113, Awario!$A$3:$Z1000, 8, false), "")</f>
        <v/>
      </c>
      <c r="P113" s="5">
        <f>iferror(VLOOKUP($A113, Awario!$A$3:$Z1000, 9, false), "")</f>
        <v>-0.940528289</v>
      </c>
      <c r="Q113" s="5">
        <f>iferror(VLOOKUP($A113, Awario!$A$3:$Z1000, 10, false), "")</f>
        <v>0.5802527673</v>
      </c>
      <c r="R113" s="2" t="str">
        <f>iferror(VLOOKUP($A113, Awario!$A$3:$Z1000, 11, false), "")</f>
        <v/>
      </c>
      <c r="S113" s="5">
        <f>iferror(VLOOKUP($A113, Awario!$A$3:$Z1000, 12, false), "")</f>
        <v>-0.1801377609</v>
      </c>
      <c r="T113" s="5">
        <f t="shared" si="2"/>
        <v>-0.4244263904</v>
      </c>
      <c r="V113" s="5">
        <f>iferror(VLOOKUP($A113, TMUI!$A$2:$G1000, 3, false), "")</f>
        <v>62.79</v>
      </c>
      <c r="W113" s="5">
        <f>iferror(VLOOKUP($A113, TMUI!$A$2:$G1000, 4, false), "")</f>
        <v>68.89</v>
      </c>
      <c r="X113" s="5">
        <f>iferror(VLOOKUP($A113, TMUI!$A$2:$G1000, 5, false), "")</f>
        <v>77.2</v>
      </c>
      <c r="Y113" s="5">
        <f>iferror(VLOOKUP($A113, TMUI!$A$2:$G1000, 6, false), "")</f>
        <v>64.13</v>
      </c>
      <c r="Z113" s="5">
        <f>iferror(VLOOKUP($A113, TMUI!$A$2:$Z1000, 7, false), "")</f>
        <v>-0.9175406016</v>
      </c>
      <c r="AA113" s="5">
        <f>iferror(VLOOKUP($A113, TMUI!$A$2:$Z1000, 8, false), "")</f>
        <v>-0.006226018583</v>
      </c>
      <c r="AB113" s="5">
        <f>iferror(VLOOKUP($A113, TMUI!$A$2:$Z1000, 9, false), "")</f>
        <v>0.4481502996</v>
      </c>
      <c r="AC113" s="5">
        <f>iferror(VLOOKUP($A113, TMUI!$A$2:$Z1000, 10, false), "")</f>
        <v>0.5652880179</v>
      </c>
      <c r="AD113" s="5">
        <f>iferror(VLOOKUP($A113, TMUI!$A$2:$Z1000, 11, false), "")</f>
        <v>0.02241792432</v>
      </c>
      <c r="AE113" s="8">
        <f t="shared" si="3"/>
        <v>0.1497261645</v>
      </c>
      <c r="AG113" s="5">
        <f t="shared" si="4"/>
        <v>0.09238846835</v>
      </c>
      <c r="AH113" s="5">
        <f>iferror(vlookup(A113, 'November Scores'!A$1:AM1000, 3, false), "")</f>
        <v>0.2734083435</v>
      </c>
      <c r="AI113" s="5">
        <f t="shared" si="5"/>
        <v>0.1376434371</v>
      </c>
    </row>
    <row r="114">
      <c r="A114" s="5">
        <v>1221.0</v>
      </c>
      <c r="B114" s="2" t="s">
        <v>100</v>
      </c>
      <c r="C114" s="5">
        <f>lookup($A114, NIL!$A$1:$A1000, NIL!C$1:C1000)</f>
        <v>4</v>
      </c>
      <c r="D114" s="5">
        <f>lookup($A114, NIL!$A$1:$A1000, NIL!D$1:D1000)</f>
        <v>1</v>
      </c>
      <c r="E114" s="5">
        <f>lookup($A114, NIL!$A$1:$A1000, NIL!E$1:E1000)</f>
        <v>0.2045663318</v>
      </c>
      <c r="F114" s="5">
        <f>lookup($A114, NIL!$A$1:$A1000, NIL!F$1:F1000)</f>
        <v>0.4045450175</v>
      </c>
      <c r="G114" s="5">
        <f>lookup($A114, NIL!$A$1:$A1000, NIL!G$1:G1000)</f>
        <v>0.3045556747</v>
      </c>
      <c r="H114" s="5">
        <f t="shared" si="1"/>
        <v>0.551865631</v>
      </c>
      <c r="J114" s="5">
        <f>iferror(VLOOKUP($A114, Awario!$A$3:$G1000, 3, false), "")</f>
        <v>0</v>
      </c>
      <c r="K114" s="2">
        <f>iferror(VLOOKUP($A114, Awario!$A$3:$Z1000, 4, false), "")</f>
        <v>0</v>
      </c>
      <c r="L114" s="5">
        <f>iferror(VLOOKUP($A114, Awario!$A$3:$Z1000, 5, false), "")</f>
        <v>0</v>
      </c>
      <c r="M114" s="5">
        <f>iferror(VLOOKUP($A114, Awario!$A$3:$G1000, 6, false), "")</f>
        <v>0</v>
      </c>
      <c r="N114" s="7" t="b">
        <f>iferror(VLOOKUP($A114, Awario!$A$3:$Z1000, 7, false), "")</f>
        <v>1</v>
      </c>
      <c r="O114" s="2" t="str">
        <f>iferror(VLOOKUP($A114, Awario!$A$3:$Z1000, 8, false), "")</f>
        <v/>
      </c>
      <c r="P114" s="5">
        <f>iferror(VLOOKUP($A114, Awario!$A$3:$Z1000, 9, false), "")</f>
        <v>-0.940528289</v>
      </c>
      <c r="Q114" s="5">
        <f>iferror(VLOOKUP($A114, Awario!$A$3:$Z1000, 10, false), "")</f>
        <v>-1.528378204</v>
      </c>
      <c r="R114" s="2" t="str">
        <f>iferror(VLOOKUP($A114, Awario!$A$3:$Z1000, 11, false), "")</f>
        <v/>
      </c>
      <c r="S114" s="5">
        <f>iferror(VLOOKUP($A114, Awario!$A$3:$Z1000, 12, false), "")</f>
        <v>-1.234453247</v>
      </c>
      <c r="T114" s="5">
        <f t="shared" si="2"/>
        <v>-1.111059515</v>
      </c>
      <c r="V114" s="5">
        <f>iferror(VLOOKUP($A114, TMUI!$A$2:$G1000, 3, false), "")</f>
        <v>89.17</v>
      </c>
      <c r="W114" s="5">
        <f>iferror(VLOOKUP($A114, TMUI!$A$2:$G1000, 4, false), "")</f>
        <v>84.45</v>
      </c>
      <c r="X114" s="5">
        <f>iferror(VLOOKUP($A114, TMUI!$A$2:$G1000, 5, false), "")</f>
        <v>80.25</v>
      </c>
      <c r="Y114" s="5">
        <f>iferror(VLOOKUP($A114, TMUI!$A$2:$G1000, 6, false), "")</f>
        <v>64.98</v>
      </c>
      <c r="Z114" s="5">
        <f>iferror(VLOOKUP($A114, TMUI!$A$2:$Z1000, 7, false), "")</f>
        <v>0.9918571387</v>
      </c>
      <c r="AA114" s="5">
        <f>iferror(VLOOKUP($A114, TMUI!$A$2:$Z1000, 8, false), "")</f>
        <v>1.072131669</v>
      </c>
      <c r="AB114" s="5">
        <f>iferror(VLOOKUP($A114, TMUI!$A$2:$Z1000, 9, false), "")</f>
        <v>0.675213925</v>
      </c>
      <c r="AC114" s="5">
        <f>iferror(VLOOKUP($A114, TMUI!$A$2:$Z1000, 10, false), "")</f>
        <v>0.6177724325</v>
      </c>
      <c r="AD114" s="5">
        <f>iferror(VLOOKUP($A114, TMUI!$A$2:$Z1000, 11, false), "")</f>
        <v>0.8392437913</v>
      </c>
      <c r="AE114" s="8">
        <f t="shared" si="3"/>
        <v>0.9161025004</v>
      </c>
      <c r="AG114" s="5">
        <f t="shared" si="4"/>
        <v>0.1189695387</v>
      </c>
      <c r="AH114" s="5">
        <f>iferror(vlookup(A114, 'November Scores'!A$1:AM1000, 3, false), "")</f>
        <v>0.1908507396</v>
      </c>
      <c r="AI114" s="5">
        <f t="shared" si="5"/>
        <v>0.1369398389</v>
      </c>
    </row>
    <row r="115">
      <c r="A115" s="5">
        <v>949.0</v>
      </c>
      <c r="B115" s="2" t="s">
        <v>82</v>
      </c>
      <c r="C115" s="5">
        <f>lookup($A115, NIL!$A$1:$A1000, NIL!C$1:C1000)</f>
        <v>4</v>
      </c>
      <c r="D115" s="5">
        <f>lookup($A115, NIL!$A$1:$A1000, NIL!D$1:D1000)</f>
        <v>1</v>
      </c>
      <c r="E115" s="5">
        <f>lookup($A115, NIL!$A$1:$A1000, NIL!E$1:E1000)</f>
        <v>0.2045663318</v>
      </c>
      <c r="F115" s="5">
        <f>lookup($A115, NIL!$A$1:$A1000, NIL!F$1:F1000)</f>
        <v>0.4045450175</v>
      </c>
      <c r="G115" s="5">
        <f>lookup($A115, NIL!$A$1:$A1000, NIL!G$1:G1000)</f>
        <v>0.3045556747</v>
      </c>
      <c r="H115" s="5">
        <f t="shared" si="1"/>
        <v>0.551865631</v>
      </c>
      <c r="J115" s="5">
        <f>iferror(VLOOKUP($A115, Awario!$A$3:$G1000, 3, false), "")</f>
        <v>0</v>
      </c>
      <c r="K115" s="2">
        <f>iferror(VLOOKUP($A115, Awario!$A$3:$Z1000, 4, false), "")</f>
        <v>0</v>
      </c>
      <c r="L115" s="5">
        <f>iferror(VLOOKUP($A115, Awario!$A$3:$Z1000, 5, false), "")</f>
        <v>1104</v>
      </c>
      <c r="M115" s="5">
        <f>iferror(VLOOKUP($A115, Awario!$A$3:$G1000, 6, false), "")</f>
        <v>3.042969073</v>
      </c>
      <c r="N115" s="7" t="b">
        <f>iferror(VLOOKUP($A115, Awario!$A$3:$Z1000, 7, false), "")</f>
        <v>1</v>
      </c>
      <c r="O115" s="2" t="str">
        <f>iferror(VLOOKUP($A115, Awario!$A$3:$Z1000, 8, false), "")</f>
        <v/>
      </c>
      <c r="P115" s="5">
        <f>iferror(VLOOKUP($A115, Awario!$A$3:$Z1000, 9, false), "")</f>
        <v>0.7946909522</v>
      </c>
      <c r="Q115" s="5">
        <f>iferror(VLOOKUP($A115, Awario!$A$3:$Z1000, 10, false), "")</f>
        <v>-1.528378204</v>
      </c>
      <c r="R115" s="2" t="str">
        <f>iferror(VLOOKUP($A115, Awario!$A$3:$Z1000, 11, false), "")</f>
        <v/>
      </c>
      <c r="S115" s="5">
        <f>iferror(VLOOKUP($A115, Awario!$A$3:$Z1000, 12, false), "")</f>
        <v>-0.3668436259</v>
      </c>
      <c r="T115" s="5">
        <f t="shared" si="2"/>
        <v>-0.6056761725</v>
      </c>
      <c r="V115" s="5">
        <f>iferror(VLOOKUP($A115, TMUI!$A$2:$G1000, 3, false), "")</f>
        <v>88.05</v>
      </c>
      <c r="W115" s="5">
        <f>iferror(VLOOKUP($A115, TMUI!$A$2:$G1000, 4, false), "")</f>
        <v>76.6</v>
      </c>
      <c r="X115" s="5">
        <f>iferror(VLOOKUP($A115, TMUI!$A$2:$G1000, 5, false), "")</f>
        <v>71.33</v>
      </c>
      <c r="Y115" s="5">
        <f>iferror(VLOOKUP($A115, TMUI!$A$2:$G1000, 6, false), "")</f>
        <v>49.79</v>
      </c>
      <c r="Z115" s="5">
        <f>iferror(VLOOKUP($A115, TMUI!$A$2:$Z1000, 7, false), "")</f>
        <v>0.9107909724</v>
      </c>
      <c r="AA115" s="5">
        <f>iferror(VLOOKUP($A115, TMUI!$A$2:$Z1000, 8, false), "")</f>
        <v>0.5281016016</v>
      </c>
      <c r="AB115" s="5">
        <f>iferror(VLOOKUP($A115, TMUI!$A$2:$Z1000, 9, false), "")</f>
        <v>0.01114587942</v>
      </c>
      <c r="AC115" s="5">
        <f>iferror(VLOOKUP($A115, TMUI!$A$2:$Z1000, 10, false), "")</f>
        <v>-0.3201549288</v>
      </c>
      <c r="AD115" s="5">
        <f>iferror(VLOOKUP($A115, TMUI!$A$2:$Z1000, 11, false), "")</f>
        <v>0.2824708811</v>
      </c>
      <c r="AE115" s="8">
        <f t="shared" si="3"/>
        <v>0.5314798972</v>
      </c>
      <c r="AG115" s="5">
        <f t="shared" si="4"/>
        <v>0.1592231186</v>
      </c>
      <c r="AH115" s="5">
        <f>iferror(vlookup(A115, 'November Scores'!A$1:AM1000, 3, false), "")</f>
        <v>0.05899656002</v>
      </c>
      <c r="AI115" s="5">
        <f t="shared" si="5"/>
        <v>0.1341664789</v>
      </c>
    </row>
    <row r="116">
      <c r="A116" s="5">
        <v>1748.0</v>
      </c>
      <c r="B116" s="2" t="s">
        <v>119</v>
      </c>
      <c r="C116" s="5">
        <f>lookup($A116, NIL!$A$1:$A1000, NIL!C$1:C1000)</f>
        <v>4</v>
      </c>
      <c r="D116" s="5">
        <f>lookup($A116, NIL!$A$1:$A1000, NIL!D$1:D1000)</f>
        <v>1</v>
      </c>
      <c r="E116" s="5">
        <f>lookup($A116, NIL!$A$1:$A1000, NIL!E$1:E1000)</f>
        <v>0.2045663318</v>
      </c>
      <c r="F116" s="5">
        <f>lookup($A116, NIL!$A$1:$A1000, NIL!F$1:F1000)</f>
        <v>0.4045450175</v>
      </c>
      <c r="G116" s="5">
        <f>lookup($A116, NIL!$A$1:$A1000, NIL!G$1:G1000)</f>
        <v>0.3045556747</v>
      </c>
      <c r="H116" s="5">
        <f t="shared" si="1"/>
        <v>0.551865631</v>
      </c>
      <c r="J116" s="5" t="str">
        <f>iferror(VLOOKUP($A116, Awario!$A$3:$G1000, 3, false), "")</f>
        <v/>
      </c>
      <c r="K116" s="2">
        <f>iferror(VLOOKUP($A116, Awario!$A$3:$Z1000, 4, false), "")</f>
        <v>0</v>
      </c>
      <c r="L116" s="5" t="str">
        <f>iferror(VLOOKUP($A116, Awario!$A$3:$Z1000, 5, false), "")</f>
        <v/>
      </c>
      <c r="M116" s="5" t="str">
        <f>iferror(VLOOKUP($A116, Awario!$A$3:$G1000, 6, false), "")</f>
        <v/>
      </c>
      <c r="N116" s="7" t="b">
        <f>iferror(VLOOKUP($A116, Awario!$A$3:$Z1000, 7, false), "")</f>
        <v>1</v>
      </c>
      <c r="O116" s="2" t="str">
        <f>iferror(VLOOKUP($A116, Awario!$A$3:$Z1000, 8, false), "")</f>
        <v/>
      </c>
      <c r="P116" s="5" t="str">
        <f>iferror(VLOOKUP($A116, Awario!$A$3:$Z1000, 9, false), "")</f>
        <v/>
      </c>
      <c r="Q116" s="5">
        <f>iferror(VLOOKUP($A116, Awario!$A$3:$Z1000, 10, false), "")</f>
        <v>-1.528378204</v>
      </c>
      <c r="R116" s="2" t="str">
        <f>iferror(VLOOKUP($A116, Awario!$A$3:$Z1000, 11, false), "")</f>
        <v/>
      </c>
      <c r="S116" s="5">
        <f>iferror(VLOOKUP($A116, Awario!$A$3:$Z1000, 12, false), "")</f>
        <v>-1.528378204</v>
      </c>
      <c r="T116" s="5">
        <f t="shared" si="2"/>
        <v>-1.236275942</v>
      </c>
      <c r="V116" s="5">
        <f>iferror(VLOOKUP($A116, TMUI!$A$2:$G1000, 3, false), "")</f>
        <v>83.08</v>
      </c>
      <c r="W116" s="5">
        <f>iferror(VLOOKUP($A116, TMUI!$A$2:$G1000, 4, false), "")</f>
        <v>83.09</v>
      </c>
      <c r="X116" s="5">
        <f>iferror(VLOOKUP($A116, TMUI!$A$2:$G1000, 5, false), "")</f>
        <v>85.94</v>
      </c>
      <c r="Y116" s="5">
        <f>iferror(VLOOKUP($A116, TMUI!$A$2:$G1000, 6, false), "")</f>
        <v>78.52</v>
      </c>
      <c r="Z116" s="5">
        <f>iferror(VLOOKUP($A116, TMUI!$A$2:$Z1000, 7, false), "")</f>
        <v>0.551059859</v>
      </c>
      <c r="AA116" s="5">
        <f>iferror(VLOOKUP($A116, TMUI!$A$2:$Z1000, 8, false), "")</f>
        <v>0.9778793259</v>
      </c>
      <c r="AB116" s="5">
        <f>iferror(VLOOKUP($A116, TMUI!$A$2:$Z1000, 9, false), "")</f>
        <v>1.098817869</v>
      </c>
      <c r="AC116" s="5">
        <f>iferror(VLOOKUP($A116, TMUI!$A$2:$Z1000, 10, false), "")</f>
        <v>1.453818283</v>
      </c>
      <c r="AD116" s="5">
        <f>iferror(VLOOKUP($A116, TMUI!$A$2:$Z1000, 11, false), "")</f>
        <v>1.020393834</v>
      </c>
      <c r="AE116" s="8">
        <f t="shared" si="3"/>
        <v>1.010145452</v>
      </c>
      <c r="AG116" s="5">
        <f t="shared" si="4"/>
        <v>0.1085783804</v>
      </c>
      <c r="AH116" s="5">
        <f>iferror(vlookup(A116, 'November Scores'!A$1:AM1000, 3, false), "")</f>
        <v>0.1870947595</v>
      </c>
      <c r="AI116" s="5">
        <f t="shared" si="5"/>
        <v>0.1282074752</v>
      </c>
    </row>
    <row r="117">
      <c r="A117" s="5">
        <v>1949.0</v>
      </c>
      <c r="B117" s="2" t="s">
        <v>243</v>
      </c>
      <c r="C117" s="5">
        <f>lookup($A117, NIL!$A$1:$A1000, NIL!C$1:C1000)</f>
        <v>4</v>
      </c>
      <c r="D117" s="5">
        <f>lookup($A117, NIL!$A$1:$A1000, NIL!D$1:D1000)</f>
        <v>1</v>
      </c>
      <c r="E117" s="5">
        <f>lookup($A117, NIL!$A$1:$A1000, NIL!E$1:E1000)</f>
        <v>0.2045663318</v>
      </c>
      <c r="F117" s="5">
        <f>lookup($A117, NIL!$A$1:$A1000, NIL!F$1:F1000)</f>
        <v>0.4045450175</v>
      </c>
      <c r="G117" s="5">
        <f>lookup($A117, NIL!$A$1:$A1000, NIL!G$1:G1000)</f>
        <v>0.3045556747</v>
      </c>
      <c r="H117" s="5">
        <f t="shared" si="1"/>
        <v>0.551865631</v>
      </c>
      <c r="J117" s="5">
        <f>iferror(VLOOKUP($A117, Awario!$A$3:$G1000, 3, false), "")</f>
        <v>1</v>
      </c>
      <c r="K117" s="2" t="str">
        <f>iferror(VLOOKUP($A117, Awario!$A$3:$Z1000, 4, false), "")</f>
        <v/>
      </c>
      <c r="L117" s="5">
        <f>iferror(VLOOKUP($A117, Awario!$A$3:$Z1000, 5, false), "")</f>
        <v>3659</v>
      </c>
      <c r="M117" s="5">
        <f>iferror(VLOOKUP($A117, Awario!$A$3:$G1000, 6, false), "")</f>
        <v>3.563362409</v>
      </c>
      <c r="N117" s="7" t="b">
        <f>iferror(VLOOKUP($A117, Awario!$A$3:$Z1000, 7, false), "")</f>
        <v>1</v>
      </c>
      <c r="O117" s="2" t="str">
        <f>iferror(VLOOKUP($A117, Awario!$A$3:$Z1000, 8, false), "")</f>
        <v/>
      </c>
      <c r="P117" s="5">
        <f>iferror(VLOOKUP($A117, Awario!$A$3:$Z1000, 9, false), "")</f>
        <v>1.091439459</v>
      </c>
      <c r="Q117" s="5">
        <f>iferror(VLOOKUP($A117, Awario!$A$3:$Z1000, 10, false), "")</f>
        <v>-1.001220461</v>
      </c>
      <c r="R117" s="2" t="str">
        <f>iferror(VLOOKUP($A117, Awario!$A$3:$Z1000, 11, false), "")</f>
        <v/>
      </c>
      <c r="S117" s="5">
        <f>iferror(VLOOKUP($A117, Awario!$A$3:$Z1000, 12, false), "")</f>
        <v>0.04510949904</v>
      </c>
      <c r="T117" s="5">
        <f t="shared" si="2"/>
        <v>0.2123899693</v>
      </c>
      <c r="V117" s="5">
        <f>iferror(VLOOKUP($A117, TMUI!$A$2:$G1000, 3, false), "")</f>
        <v>79.07</v>
      </c>
      <c r="W117" s="5">
        <f>iferror(VLOOKUP($A117, TMUI!$A$2:$G1000, 4, false), "")</f>
        <v>59</v>
      </c>
      <c r="X117" s="5">
        <f>iferror(VLOOKUP($A117, TMUI!$A$2:$G1000, 5, false), "")</f>
        <v>68.01</v>
      </c>
      <c r="Y117" s="5">
        <f>iferror(VLOOKUP($A117, TMUI!$A$2:$G1000, 6, false), "")</f>
        <v>51.71</v>
      </c>
      <c r="Z117" s="5">
        <f>iferror(VLOOKUP($A117, TMUI!$A$2:$Z1000, 7, false), "")</f>
        <v>0.2608140312</v>
      </c>
      <c r="AA117" s="5">
        <f>iferror(VLOOKUP($A117, TMUI!$A$2:$Z1000, 8, false), "")</f>
        <v>-0.6916346001</v>
      </c>
      <c r="AB117" s="5">
        <f>iferror(VLOOKUP($A117, TMUI!$A$2:$Z1000, 9, false), "")</f>
        <v>-0.2360184604</v>
      </c>
      <c r="AC117" s="5">
        <f>iferror(VLOOKUP($A117, TMUI!$A$2:$Z1000, 10, false), "")</f>
        <v>-0.2016018983</v>
      </c>
      <c r="AD117" s="5">
        <f>iferror(VLOOKUP($A117, TMUI!$A$2:$Z1000, 11, false), "")</f>
        <v>-0.2171102319</v>
      </c>
      <c r="AE117" s="8">
        <f t="shared" si="3"/>
        <v>-0.46595089</v>
      </c>
      <c r="AG117" s="5">
        <f t="shared" si="4"/>
        <v>0.09943490342</v>
      </c>
      <c r="AH117" s="5">
        <f>iferror(vlookup(A117, 'November Scores'!A$1:AM1000, 3, false), "")</f>
        <v>0.1993420418</v>
      </c>
      <c r="AI117" s="5">
        <f t="shared" si="5"/>
        <v>0.124411688</v>
      </c>
    </row>
    <row r="118">
      <c r="A118" s="5">
        <v>1358.0</v>
      </c>
      <c r="B118" s="2" t="s">
        <v>114</v>
      </c>
      <c r="C118" s="5">
        <f>lookup($A118, NIL!$A$1:$A1000, NIL!C$1:C1000)</f>
        <v>4</v>
      </c>
      <c r="D118" s="5">
        <f>lookup($A118, NIL!$A$1:$A1000, NIL!D$1:D1000)</f>
        <v>1</v>
      </c>
      <c r="E118" s="5">
        <f>lookup($A118, NIL!$A$1:$A1000, NIL!E$1:E1000)</f>
        <v>0.2045663318</v>
      </c>
      <c r="F118" s="5">
        <f>lookup($A118, NIL!$A$1:$A1000, NIL!F$1:F1000)</f>
        <v>0.4045450175</v>
      </c>
      <c r="G118" s="5">
        <f>lookup($A118, NIL!$A$1:$A1000, NIL!G$1:G1000)</f>
        <v>0.3045556747</v>
      </c>
      <c r="H118" s="5">
        <f t="shared" si="1"/>
        <v>0.551865631</v>
      </c>
      <c r="J118" s="5">
        <f>iferror(VLOOKUP($A118, Awario!$A$3:$G1000, 3, false), "")</f>
        <v>0</v>
      </c>
      <c r="K118" s="2">
        <f>iferror(VLOOKUP($A118, Awario!$A$3:$Z1000, 4, false), "")</f>
        <v>0</v>
      </c>
      <c r="L118" s="5">
        <f>iferror(VLOOKUP($A118, Awario!$A$3:$Z1000, 5, false), "")</f>
        <v>0</v>
      </c>
      <c r="M118" s="5">
        <f>iferror(VLOOKUP($A118, Awario!$A$3:$G1000, 6, false), "")</f>
        <v>0</v>
      </c>
      <c r="N118" s="7" t="b">
        <f>iferror(VLOOKUP($A118, Awario!$A$3:$Z1000, 7, false), "")</f>
        <v>1</v>
      </c>
      <c r="O118" s="2" t="str">
        <f>iferror(VLOOKUP($A118, Awario!$A$3:$Z1000, 8, false), "")</f>
        <v/>
      </c>
      <c r="P118" s="5">
        <f>iferror(VLOOKUP($A118, Awario!$A$3:$Z1000, 9, false), "")</f>
        <v>-0.940528289</v>
      </c>
      <c r="Q118" s="5">
        <f>iferror(VLOOKUP($A118, Awario!$A$3:$Z1000, 10, false), "")</f>
        <v>-1.528378204</v>
      </c>
      <c r="R118" s="2" t="str">
        <f>iferror(VLOOKUP($A118, Awario!$A$3:$Z1000, 11, false), "")</f>
        <v/>
      </c>
      <c r="S118" s="5">
        <f>iferror(VLOOKUP($A118, Awario!$A$3:$Z1000, 12, false), "")</f>
        <v>-1.234453247</v>
      </c>
      <c r="T118" s="5">
        <f t="shared" si="2"/>
        <v>-1.111059515</v>
      </c>
      <c r="V118" s="5">
        <f>iferror(VLOOKUP($A118, TMUI!$A$2:$G1000, 3, false), "")</f>
        <v>84.22</v>
      </c>
      <c r="W118" s="5">
        <f>iferror(VLOOKUP($A118, TMUI!$A$2:$G1000, 4, false), "")</f>
        <v>77.51</v>
      </c>
      <c r="X118" s="5">
        <f>iferror(VLOOKUP($A118, TMUI!$A$2:$G1000, 5, false), "")</f>
        <v>84.28</v>
      </c>
      <c r="Y118" s="5">
        <f>iferror(VLOOKUP($A118, TMUI!$A$2:$G1000, 6, false), "")</f>
        <v>59.09</v>
      </c>
      <c r="Z118" s="5">
        <f>iferror(VLOOKUP($A118, TMUI!$A$2:$Z1000, 7, false), "")</f>
        <v>0.6335736355</v>
      </c>
      <c r="AA118" s="5">
        <f>iferror(VLOOKUP($A118, TMUI!$A$2:$Z1000, 8, false), "")</f>
        <v>0.5911675075</v>
      </c>
      <c r="AB118" s="5">
        <f>iferror(VLOOKUP($A118, TMUI!$A$2:$Z1000, 9, false), "")</f>
        <v>0.975235699</v>
      </c>
      <c r="AC118" s="5">
        <f>iferror(VLOOKUP($A118, TMUI!$A$2:$Z1000, 10, false), "")</f>
        <v>0.2540863128</v>
      </c>
      <c r="AD118" s="5">
        <f>iferror(VLOOKUP($A118, TMUI!$A$2:$Z1000, 11, false), "")</f>
        <v>0.6135157887</v>
      </c>
      <c r="AE118" s="8">
        <f t="shared" si="3"/>
        <v>0.7832724869</v>
      </c>
      <c r="AG118" s="5">
        <f t="shared" si="4"/>
        <v>0.07469286752</v>
      </c>
      <c r="AH118" s="5">
        <f>iferror(vlookup(A118, 'November Scores'!A$1:AM1000, 3, false), "")</f>
        <v>0.2496094588</v>
      </c>
      <c r="AI118" s="5">
        <f t="shared" si="5"/>
        <v>0.1184220153</v>
      </c>
    </row>
    <row r="119">
      <c r="A119" s="5">
        <v>2099.0</v>
      </c>
      <c r="B119" s="2" t="s">
        <v>270</v>
      </c>
      <c r="C119" s="5">
        <f>lookup($A119, NIL!$A$1:$A1000, NIL!C$1:C1000)</f>
        <v>4</v>
      </c>
      <c r="D119" s="5">
        <f>lookup($A119, NIL!$A$1:$A1000, NIL!D$1:D1000)</f>
        <v>1</v>
      </c>
      <c r="E119" s="5">
        <f>lookup($A119, NIL!$A$1:$A1000, NIL!E$1:E1000)</f>
        <v>0.2045663318</v>
      </c>
      <c r="F119" s="5">
        <f>lookup($A119, NIL!$A$1:$A1000, NIL!F$1:F1000)</f>
        <v>0.4045450175</v>
      </c>
      <c r="G119" s="5">
        <f>lookup($A119, NIL!$A$1:$A1000, NIL!G$1:G1000)</f>
        <v>0.3045556747</v>
      </c>
      <c r="H119" s="5">
        <f t="shared" si="1"/>
        <v>0.551865631</v>
      </c>
      <c r="J119" s="5" t="str">
        <f>iferror(VLOOKUP($A119, Awario!$A$3:$G1000, 3, false), "")</f>
        <v/>
      </c>
      <c r="K119" s="2" t="str">
        <f>iferror(VLOOKUP($A119, Awario!$A$3:$Z1000, 4, false), "")</f>
        <v/>
      </c>
      <c r="L119" s="5" t="str">
        <f>iferror(VLOOKUP($A119, Awario!$A$3:$Z1000, 5, false), "")</f>
        <v/>
      </c>
      <c r="M119" s="5" t="str">
        <f>iferror(VLOOKUP($A119, Awario!$A$3:$G1000, 6, false), "")</f>
        <v/>
      </c>
      <c r="N119" s="7" t="str">
        <f>iferror(VLOOKUP($A119, Awario!$A$3:$Z1000, 7, false), "")</f>
        <v/>
      </c>
      <c r="O119" s="2" t="str">
        <f>iferror(VLOOKUP($A119, Awario!$A$3:$Z1000, 8, false), "")</f>
        <v/>
      </c>
      <c r="P119" s="5" t="str">
        <f>iferror(VLOOKUP($A119, Awario!$A$3:$Z1000, 9, false), "")</f>
        <v/>
      </c>
      <c r="Q119" s="5" t="str">
        <f>iferror(VLOOKUP($A119, Awario!$A$3:$Z1000, 10, false), "")</f>
        <v/>
      </c>
      <c r="R119" s="2" t="str">
        <f>iferror(VLOOKUP($A119, Awario!$A$3:$Z1000, 11, false), "")</f>
        <v/>
      </c>
      <c r="S119" s="5" t="str">
        <f>iferror(VLOOKUP($A119, Awario!$A$3:$Z1000, 12, false), "")</f>
        <v/>
      </c>
      <c r="T119" s="5" t="str">
        <f t="shared" si="2"/>
        <v/>
      </c>
      <c r="V119" s="5">
        <f>iferror(VLOOKUP($A119, TMUI!$A$2:$G1000, 3, false), "")</f>
        <v>69.42</v>
      </c>
      <c r="W119" s="5">
        <f>iferror(VLOOKUP($A119, TMUI!$A$2:$G1000, 4, false), "")</f>
        <v>73.65</v>
      </c>
      <c r="X119" s="5">
        <f>iferror(VLOOKUP($A119, TMUI!$A$2:$G1000, 5, false), "")</f>
        <v>71.46</v>
      </c>
      <c r="Y119" s="5">
        <f>iferror(VLOOKUP($A119, TMUI!$A$2:$G1000, 6, false), "")</f>
        <v>49.38</v>
      </c>
      <c r="Z119" s="5">
        <f>iferror(VLOOKUP($A119, TMUI!$A$2:$Z1000, 7, false), "")</f>
        <v>-0.4376578488</v>
      </c>
      <c r="AA119" s="5">
        <f>iferror(VLOOKUP($A119, TMUI!$A$2:$Z1000, 8, false), "")</f>
        <v>0.3236571814</v>
      </c>
      <c r="AB119" s="5">
        <f>iferror(VLOOKUP($A119, TMUI!$A$2:$Z1000, 9, false), "")</f>
        <v>0.02082400116</v>
      </c>
      <c r="AC119" s="5">
        <f>iferror(VLOOKUP($A119, TMUI!$A$2:$Z1000, 10, false), "")</f>
        <v>-0.3454709405</v>
      </c>
      <c r="AD119" s="5">
        <f>iferror(VLOOKUP($A119, TMUI!$A$2:$Z1000, 11, false), "")</f>
        <v>-0.1096619017</v>
      </c>
      <c r="AE119" s="8">
        <f t="shared" si="3"/>
        <v>-0.3311523844</v>
      </c>
      <c r="AG119" s="5">
        <f t="shared" si="4"/>
        <v>0.1103566233</v>
      </c>
      <c r="AH119" s="5" t="str">
        <f>iferror(vlookup(A119, 'November Scores'!A$1:AM1000, 3, false), "")</f>
        <v/>
      </c>
      <c r="AI119" s="5">
        <f t="shared" si="5"/>
        <v>0.1103566233</v>
      </c>
    </row>
    <row r="120">
      <c r="A120" s="5">
        <v>2203.0</v>
      </c>
      <c r="B120" s="2" t="s">
        <v>281</v>
      </c>
      <c r="C120" s="5">
        <f>lookup($A120, NIL!$A$1:$A1000, NIL!C$1:C1000)</f>
        <v>4</v>
      </c>
      <c r="D120" s="5">
        <f>lookup($A120, NIL!$A$1:$A1000, NIL!D$1:D1000)</f>
        <v>1</v>
      </c>
      <c r="E120" s="5">
        <f>lookup($A120, NIL!$A$1:$A1000, NIL!E$1:E1000)</f>
        <v>0.2045663318</v>
      </c>
      <c r="F120" s="5">
        <f>lookup($A120, NIL!$A$1:$A1000, NIL!F$1:F1000)</f>
        <v>0.4045450175</v>
      </c>
      <c r="G120" s="5">
        <f>lookup($A120, NIL!$A$1:$A1000, NIL!G$1:G1000)</f>
        <v>0.3045556747</v>
      </c>
      <c r="H120" s="5">
        <f t="shared" si="1"/>
        <v>0.551865631</v>
      </c>
      <c r="J120" s="5" t="str">
        <f>iferror(VLOOKUP($A120, Awario!$A$3:$G1000, 3, false), "")</f>
        <v/>
      </c>
      <c r="K120" s="2" t="str">
        <f>iferror(VLOOKUP($A120, Awario!$A$3:$Z1000, 4, false), "")</f>
        <v/>
      </c>
      <c r="L120" s="5" t="str">
        <f>iferror(VLOOKUP($A120, Awario!$A$3:$Z1000, 5, false), "")</f>
        <v/>
      </c>
      <c r="M120" s="5" t="str">
        <f>iferror(VLOOKUP($A120, Awario!$A$3:$G1000, 6, false), "")</f>
        <v/>
      </c>
      <c r="N120" s="7" t="str">
        <f>iferror(VLOOKUP($A120, Awario!$A$3:$Z1000, 7, false), "")</f>
        <v/>
      </c>
      <c r="O120" s="2" t="str">
        <f>iferror(VLOOKUP($A120, Awario!$A$3:$Z1000, 8, false), "")</f>
        <v/>
      </c>
      <c r="P120" s="5" t="str">
        <f>iferror(VLOOKUP($A120, Awario!$A$3:$Z1000, 9, false), "")</f>
        <v/>
      </c>
      <c r="Q120" s="5" t="str">
        <f>iferror(VLOOKUP($A120, Awario!$A$3:$Z1000, 10, false), "")</f>
        <v/>
      </c>
      <c r="R120" s="2" t="str">
        <f>iferror(VLOOKUP($A120, Awario!$A$3:$Z1000, 11, false), "")</f>
        <v/>
      </c>
      <c r="S120" s="5" t="str">
        <f>iferror(VLOOKUP($A120, Awario!$A$3:$Z1000, 12, false), "")</f>
        <v/>
      </c>
      <c r="T120" s="5" t="str">
        <f t="shared" si="2"/>
        <v/>
      </c>
      <c r="V120" s="5">
        <f>iferror(VLOOKUP($A120, TMUI!$A$2:$G1000, 3, false), "")</f>
        <v>73.44</v>
      </c>
      <c r="W120" s="5">
        <f>iferror(VLOOKUP($A120, TMUI!$A$2:$G1000, 4, false), "")</f>
        <v>65.63</v>
      </c>
      <c r="X120" s="5">
        <f>iferror(VLOOKUP($A120, TMUI!$A$2:$G1000, 5, false), "")</f>
        <v>72.66</v>
      </c>
      <c r="Y120" s="5">
        <f>iferror(VLOOKUP($A120, TMUI!$A$2:$G1000, 6, false), "")</f>
        <v>51.56</v>
      </c>
      <c r="Z120" s="5">
        <f>iferror(VLOOKUP($A120, TMUI!$A$2:$Z1000, 7, false), "")</f>
        <v>-0.1466882159</v>
      </c>
      <c r="AA120" s="5">
        <f>iferror(VLOOKUP($A120, TMUI!$A$2:$Z1000, 8, false), "")</f>
        <v>-0.2321544287</v>
      </c>
      <c r="AB120" s="5">
        <f>iferror(VLOOKUP($A120, TMUI!$A$2:$Z1000, 9, false), "")</f>
        <v>0.1101605095</v>
      </c>
      <c r="AC120" s="5">
        <f>iferror(VLOOKUP($A120, TMUI!$A$2:$Z1000, 10, false), "")</f>
        <v>-0.2108638538</v>
      </c>
      <c r="AD120" s="5">
        <f>iferror(VLOOKUP($A120, TMUI!$A$2:$Z1000, 11, false), "")</f>
        <v>-0.1198864972</v>
      </c>
      <c r="AE120" s="8">
        <f t="shared" si="3"/>
        <v>-0.3462462956</v>
      </c>
      <c r="AG120" s="5">
        <f t="shared" si="4"/>
        <v>0.1028096677</v>
      </c>
      <c r="AH120" s="5" t="str">
        <f>iferror(vlookup(A120, 'November Scores'!A$1:AM1000, 3, false), "")</f>
        <v/>
      </c>
      <c r="AI120" s="5">
        <f t="shared" si="5"/>
        <v>0.1028096677</v>
      </c>
    </row>
    <row r="121">
      <c r="A121" s="5">
        <v>810.0</v>
      </c>
      <c r="B121" s="2" t="s">
        <v>63</v>
      </c>
      <c r="C121" s="5">
        <f>lookup($A121, NIL!$A$1:$A1000, NIL!C$1:C1000)</f>
        <v>4</v>
      </c>
      <c r="D121" s="5">
        <f>lookup($A121, NIL!$A$1:$A1000, NIL!D$1:D1000)</f>
        <v>1</v>
      </c>
      <c r="E121" s="5">
        <f>lookup($A121, NIL!$A$1:$A1000, NIL!E$1:E1000)</f>
        <v>0.2045663318</v>
      </c>
      <c r="F121" s="5">
        <f>lookup($A121, NIL!$A$1:$A1000, NIL!F$1:F1000)</f>
        <v>0.4045450175</v>
      </c>
      <c r="G121" s="5">
        <f>lookup($A121, NIL!$A$1:$A1000, NIL!G$1:G1000)</f>
        <v>0.3045556747</v>
      </c>
      <c r="H121" s="5">
        <f t="shared" si="1"/>
        <v>0.551865631</v>
      </c>
      <c r="J121" s="5">
        <f>iferror(VLOOKUP($A121, Awario!$A$3:$G1000, 3, false), "")</f>
        <v>0</v>
      </c>
      <c r="K121" s="2">
        <f>iferror(VLOOKUP($A121, Awario!$A$3:$Z1000, 4, false), "")</f>
        <v>12000</v>
      </c>
      <c r="L121" s="5">
        <f>iferror(VLOOKUP($A121, Awario!$A$3:$Z1000, 5, false), "")</f>
        <v>0</v>
      </c>
      <c r="M121" s="5">
        <f>iferror(VLOOKUP($A121, Awario!$A$3:$G1000, 6, false), "")</f>
        <v>0</v>
      </c>
      <c r="N121" s="7" t="b">
        <f>iferror(VLOOKUP($A121, Awario!$A$3:$Z1000, 7, false), "")</f>
        <v>0</v>
      </c>
      <c r="O121" s="2">
        <f>iferror(VLOOKUP($A121, Awario!$A$3:$Z1000, 8, false), "")</f>
        <v>-1</v>
      </c>
      <c r="P121" s="5">
        <f>iferror(VLOOKUP($A121, Awario!$A$3:$Z1000, 9, false), "")</f>
        <v>-0.940528289</v>
      </c>
      <c r="Q121" s="5">
        <f>iferror(VLOOKUP($A121, Awario!$A$3:$Z1000, 10, false), "")</f>
        <v>-1.528378204</v>
      </c>
      <c r="R121" s="2">
        <f>iferror(VLOOKUP($A121, Awario!$A$3:$Z1000, 11, false), "")</f>
        <v>-0.3236014254</v>
      </c>
      <c r="S121" s="5">
        <f>iferror(VLOOKUP($A121, Awario!$A$3:$Z1000, 12, false), "")</f>
        <v>-0.9308359728</v>
      </c>
      <c r="T121" s="5">
        <f t="shared" si="2"/>
        <v>-0.9647984105</v>
      </c>
      <c r="V121" s="5">
        <f>iferror(VLOOKUP($A121, TMUI!$A$2:$G1000, 3, false), "")</f>
        <v>87.66</v>
      </c>
      <c r="W121" s="5">
        <f>iferror(VLOOKUP($A121, TMUI!$A$2:$G1000, 4, false), "")</f>
        <v>69.34</v>
      </c>
      <c r="X121" s="5">
        <f>iferror(VLOOKUP($A121, TMUI!$A$2:$G1000, 5, false), "")</f>
        <v>69.73</v>
      </c>
      <c r="Y121" s="5">
        <f>iferror(VLOOKUP($A121, TMUI!$A$2:$G1000, 6, false), "")</f>
        <v>52.93</v>
      </c>
      <c r="Z121" s="5">
        <f>iferror(VLOOKUP($A121, TMUI!$A$2:$Z1000, 7, false), "")</f>
        <v>0.8825625751</v>
      </c>
      <c r="AA121" s="5">
        <f>iferror(VLOOKUP($A121, TMUI!$A$2:$Z1000, 8, false), "")</f>
        <v>0.02496041839</v>
      </c>
      <c r="AB121" s="5">
        <f>iferror(VLOOKUP($A121, TMUI!$A$2:$Z1000, 9, false), "")</f>
        <v>-0.1079694651</v>
      </c>
      <c r="AC121" s="5">
        <f>iferror(VLOOKUP($A121, TMUI!$A$2:$Z1000, 10, false), "")</f>
        <v>-0.1262713268</v>
      </c>
      <c r="AD121" s="5">
        <f>iferror(VLOOKUP($A121, TMUI!$A$2:$Z1000, 11, false), "")</f>
        <v>0.1683205504</v>
      </c>
      <c r="AE121" s="8">
        <f t="shared" si="3"/>
        <v>0.4102688758</v>
      </c>
      <c r="AG121" s="5">
        <f t="shared" si="4"/>
        <v>-0.0008879679049</v>
      </c>
      <c r="AH121" s="5">
        <f>iferror(vlookup(A121, 'November Scores'!A$1:AM1000, 3, false), "")</f>
        <v>0.3706705312</v>
      </c>
      <c r="AI121" s="5">
        <f t="shared" si="5"/>
        <v>0.09200165687</v>
      </c>
    </row>
    <row r="122">
      <c r="A122" s="5">
        <v>1439.0</v>
      </c>
      <c r="B122" s="2" t="s">
        <v>131</v>
      </c>
      <c r="C122" s="5">
        <f>lookup($A122, NIL!$A$1:$A1000, NIL!C$1:C1000)</f>
        <v>4</v>
      </c>
      <c r="D122" s="5">
        <f>lookup($A122, NIL!$A$1:$A1000, NIL!D$1:D1000)</f>
        <v>1</v>
      </c>
      <c r="E122" s="5">
        <f>lookup($A122, NIL!$A$1:$A1000, NIL!E$1:E1000)</f>
        <v>0.2045663318</v>
      </c>
      <c r="F122" s="5">
        <f>lookup($A122, NIL!$A$1:$A1000, NIL!F$1:F1000)</f>
        <v>0.4045450175</v>
      </c>
      <c r="G122" s="5">
        <f>lookup($A122, NIL!$A$1:$A1000, NIL!G$1:G1000)</f>
        <v>0.3045556747</v>
      </c>
      <c r="H122" s="5">
        <f t="shared" si="1"/>
        <v>0.551865631</v>
      </c>
      <c r="J122" s="5">
        <f>iferror(VLOOKUP($A122, Awario!$A$3:$G1000, 3, false), "")</f>
        <v>1</v>
      </c>
      <c r="K122" s="2">
        <f>iferror(VLOOKUP($A122, Awario!$A$3:$Z1000, 4, false), "")</f>
        <v>0</v>
      </c>
      <c r="L122" s="5">
        <f>iferror(VLOOKUP($A122, Awario!$A$3:$Z1000, 5, false), "")</f>
        <v>0</v>
      </c>
      <c r="M122" s="5">
        <f>iferror(VLOOKUP($A122, Awario!$A$3:$G1000, 6, false), "")</f>
        <v>0</v>
      </c>
      <c r="N122" s="7" t="b">
        <f>iferror(VLOOKUP($A122, Awario!$A$3:$Z1000, 7, false), "")</f>
        <v>1</v>
      </c>
      <c r="O122" s="2" t="str">
        <f>iferror(VLOOKUP($A122, Awario!$A$3:$Z1000, 8, false), "")</f>
        <v/>
      </c>
      <c r="P122" s="5">
        <f>iferror(VLOOKUP($A122, Awario!$A$3:$Z1000, 9, false), "")</f>
        <v>-0.940528289</v>
      </c>
      <c r="Q122" s="5">
        <f>iferror(VLOOKUP($A122, Awario!$A$3:$Z1000, 10, false), "")</f>
        <v>-1.001220461</v>
      </c>
      <c r="R122" s="2" t="str">
        <f>iferror(VLOOKUP($A122, Awario!$A$3:$Z1000, 11, false), "")</f>
        <v/>
      </c>
      <c r="S122" s="5">
        <f>iferror(VLOOKUP($A122, Awario!$A$3:$Z1000, 12, false), "")</f>
        <v>-0.9708743751</v>
      </c>
      <c r="T122" s="5">
        <f t="shared" si="2"/>
        <v>-0.9853295769</v>
      </c>
      <c r="V122" s="5">
        <f>iferror(VLOOKUP($A122, TMUI!$A$2:$G1000, 3, false), "")</f>
        <v>81.44</v>
      </c>
      <c r="W122" s="5">
        <f>iferror(VLOOKUP($A122, TMUI!$A$2:$G1000, 4, false), "")</f>
        <v>67.59</v>
      </c>
      <c r="X122" s="5">
        <f>iferror(VLOOKUP($A122, TMUI!$A$2:$G1000, 5, false), "")</f>
        <v>82.84</v>
      </c>
      <c r="Y122" s="5">
        <f>iferror(VLOOKUP($A122, TMUI!$A$2:$G1000, 6, false), "")</f>
        <v>46.76</v>
      </c>
      <c r="Z122" s="5">
        <f>iferror(VLOOKUP($A122, TMUI!$A$2:$Z1000, 7, false), "")</f>
        <v>0.4323558297</v>
      </c>
      <c r="AA122" s="5">
        <f>iferror(VLOOKUP($A122, TMUI!$A$2:$Z1000, 8, false), "")</f>
        <v>-0.09632016984</v>
      </c>
      <c r="AB122" s="5">
        <f>iferror(VLOOKUP($A122, TMUI!$A$2:$Z1000, 9, false), "")</f>
        <v>0.8680318889</v>
      </c>
      <c r="AC122" s="5">
        <f>iferror(VLOOKUP($A122, TMUI!$A$2:$Z1000, 10, false), "")</f>
        <v>-0.5072464301</v>
      </c>
      <c r="AD122" s="5">
        <f>iferror(VLOOKUP($A122, TMUI!$A$2:$Z1000, 11, false), "")</f>
        <v>0.1742052797</v>
      </c>
      <c r="AE122" s="8">
        <f t="shared" si="3"/>
        <v>0.4173790599</v>
      </c>
      <c r="AG122" s="5">
        <f t="shared" si="4"/>
        <v>-0.005361628658</v>
      </c>
      <c r="AH122" s="5">
        <f>iferror(vlookup(A122, 'November Scores'!A$1:AM1000, 3, false), "")</f>
        <v>0.3630276457</v>
      </c>
      <c r="AI122" s="5">
        <f t="shared" si="5"/>
        <v>0.08673568993</v>
      </c>
    </row>
    <row r="123">
      <c r="A123" s="5">
        <v>1713.0</v>
      </c>
      <c r="B123" s="2" t="s">
        <v>181</v>
      </c>
      <c r="C123" s="5">
        <f>lookup($A123, NIL!$A$1:$A1000, NIL!C$1:C1000)</f>
        <v>4</v>
      </c>
      <c r="D123" s="5">
        <f>lookup($A123, NIL!$A$1:$A1000, NIL!D$1:D1000)</f>
        <v>1</v>
      </c>
      <c r="E123" s="5">
        <f>lookup($A123, NIL!$A$1:$A1000, NIL!E$1:E1000)</f>
        <v>0.2045663318</v>
      </c>
      <c r="F123" s="5">
        <f>lookup($A123, NIL!$A$1:$A1000, NIL!F$1:F1000)</f>
        <v>0.4045450175</v>
      </c>
      <c r="G123" s="5">
        <f>lookup($A123, NIL!$A$1:$A1000, NIL!G$1:G1000)</f>
        <v>0.3045556747</v>
      </c>
      <c r="H123" s="5">
        <f t="shared" si="1"/>
        <v>0.551865631</v>
      </c>
      <c r="J123" s="5">
        <f>iferror(VLOOKUP($A123, Awario!$A$3:$G1000, 3, false), "")</f>
        <v>5</v>
      </c>
      <c r="K123" s="2">
        <f>iferror(VLOOKUP($A123, Awario!$A$3:$Z1000, 4, false), "")</f>
        <v>19700</v>
      </c>
      <c r="L123" s="5">
        <f>iferror(VLOOKUP($A123, Awario!$A$3:$Z1000, 5, false), "")</f>
        <v>0</v>
      </c>
      <c r="M123" s="5">
        <f>iferror(VLOOKUP($A123, Awario!$A$3:$G1000, 6, false), "")</f>
        <v>0</v>
      </c>
      <c r="N123" s="7" t="b">
        <f>iferror(VLOOKUP($A123, Awario!$A$3:$Z1000, 7, false), "")</f>
        <v>0</v>
      </c>
      <c r="O123" s="2">
        <f>iferror(VLOOKUP($A123, Awario!$A$3:$Z1000, 8, false), "")</f>
        <v>-1</v>
      </c>
      <c r="P123" s="5">
        <f>iferror(VLOOKUP($A123, Awario!$A$3:$Z1000, 9, false), "")</f>
        <v>-0.940528289</v>
      </c>
      <c r="Q123" s="5">
        <f>iferror(VLOOKUP($A123, Awario!$A$3:$Z1000, 10, false), "")</f>
        <v>1.10741051</v>
      </c>
      <c r="R123" s="2">
        <f>iferror(VLOOKUP($A123, Awario!$A$3:$Z1000, 11, false), "")</f>
        <v>-0.3236014254</v>
      </c>
      <c r="S123" s="5">
        <f>iferror(VLOOKUP($A123, Awario!$A$3:$Z1000, 12, false), "")</f>
        <v>-0.05223973478</v>
      </c>
      <c r="T123" s="5">
        <f t="shared" si="2"/>
        <v>-0.2285601338</v>
      </c>
      <c r="V123" s="5">
        <f>iferror(VLOOKUP($A123, TMUI!$A$2:$G1000, 3, false), "")</f>
        <v>72.12</v>
      </c>
      <c r="W123" s="5">
        <f>iferror(VLOOKUP($A123, TMUI!$A$2:$G1000, 4, false), "")</f>
        <v>62.62</v>
      </c>
      <c r="X123" s="5">
        <f>iferror(VLOOKUP($A123, TMUI!$A$2:$G1000, 5, false), "")</f>
        <v>71.62</v>
      </c>
      <c r="Y123" s="5">
        <f>iferror(VLOOKUP($A123, TMUI!$A$2:$G1000, 6, false), "")</f>
        <v>47.2</v>
      </c>
      <c r="Z123" s="5">
        <f>iferror(VLOOKUP($A123, TMUI!$A$2:$Z1000, 7, false), "")</f>
        <v>-0.2422304834</v>
      </c>
      <c r="AA123" s="5">
        <f>iferror(VLOOKUP($A123, TMUI!$A$2:$Z1000, 8, false), "")</f>
        <v>-0.4407570404</v>
      </c>
      <c r="AB123" s="5">
        <f>iferror(VLOOKUP($A123, TMUI!$A$2:$Z1000, 9, false), "")</f>
        <v>0.03273553561</v>
      </c>
      <c r="AC123" s="5">
        <f>iferror(VLOOKUP($A123, TMUI!$A$2:$Z1000, 10, false), "")</f>
        <v>-0.4800780272</v>
      </c>
      <c r="AD123" s="5">
        <f>iferror(VLOOKUP($A123, TMUI!$A$2:$Z1000, 11, false), "")</f>
        <v>-0.2825825039</v>
      </c>
      <c r="AE123" s="8">
        <f t="shared" si="3"/>
        <v>-0.5315848981</v>
      </c>
      <c r="AG123" s="5">
        <f t="shared" si="4"/>
        <v>-0.06942646697</v>
      </c>
      <c r="AH123" s="5">
        <f>iferror(vlookup(A123, 'November Scores'!A$1:AM1000, 3, false), "")</f>
        <v>0.4949702677</v>
      </c>
      <c r="AI123" s="5">
        <f t="shared" si="5"/>
        <v>0.07167271669</v>
      </c>
    </row>
    <row r="124">
      <c r="A124" s="5">
        <v>2213.0</v>
      </c>
      <c r="B124" s="2" t="s">
        <v>285</v>
      </c>
      <c r="C124" s="5">
        <f>lookup($A124, NIL!$A$1:$A1000, NIL!C$1:C1000)</f>
        <v>4</v>
      </c>
      <c r="D124" s="5">
        <f>lookup($A124, NIL!$A$1:$A1000, NIL!D$1:D1000)</f>
        <v>1</v>
      </c>
      <c r="E124" s="5">
        <f>lookup($A124, NIL!$A$1:$A1000, NIL!E$1:E1000)</f>
        <v>0.2045663318</v>
      </c>
      <c r="F124" s="5">
        <f>lookup($A124, NIL!$A$1:$A1000, NIL!F$1:F1000)</f>
        <v>0.4045450175</v>
      </c>
      <c r="G124" s="5">
        <f>lookup($A124, NIL!$A$1:$A1000, NIL!G$1:G1000)</f>
        <v>0.3045556747</v>
      </c>
      <c r="H124" s="5">
        <f t="shared" si="1"/>
        <v>0.551865631</v>
      </c>
      <c r="J124" s="5" t="str">
        <f>iferror(VLOOKUP($A124, Awario!$A$3:$G1000, 3, false), "")</f>
        <v/>
      </c>
      <c r="K124" s="2" t="str">
        <f>iferror(VLOOKUP($A124, Awario!$A$3:$Z1000, 4, false), "")</f>
        <v/>
      </c>
      <c r="L124" s="5" t="str">
        <f>iferror(VLOOKUP($A124, Awario!$A$3:$Z1000, 5, false), "")</f>
        <v/>
      </c>
      <c r="M124" s="5" t="str">
        <f>iferror(VLOOKUP($A124, Awario!$A$3:$G1000, 6, false), "")</f>
        <v/>
      </c>
      <c r="N124" s="7" t="str">
        <f>iferror(VLOOKUP($A124, Awario!$A$3:$Z1000, 7, false), "")</f>
        <v/>
      </c>
      <c r="O124" s="2" t="str">
        <f>iferror(VLOOKUP($A124, Awario!$A$3:$Z1000, 8, false), "")</f>
        <v/>
      </c>
      <c r="P124" s="5" t="str">
        <f>iferror(VLOOKUP($A124, Awario!$A$3:$Z1000, 9, false), "")</f>
        <v/>
      </c>
      <c r="Q124" s="5" t="str">
        <f>iferror(VLOOKUP($A124, Awario!$A$3:$Z1000, 10, false), "")</f>
        <v/>
      </c>
      <c r="R124" s="2" t="str">
        <f>iferror(VLOOKUP($A124, Awario!$A$3:$Z1000, 11, false), "")</f>
        <v/>
      </c>
      <c r="S124" s="5" t="str">
        <f>iferror(VLOOKUP($A124, Awario!$A$3:$Z1000, 12, false), "")</f>
        <v/>
      </c>
      <c r="T124" s="5" t="str">
        <f t="shared" si="2"/>
        <v/>
      </c>
      <c r="V124" s="5">
        <f>iferror(VLOOKUP($A124, TMUI!$A$2:$G1000, 3, false), "")</f>
        <v>85.94</v>
      </c>
      <c r="W124" s="5">
        <f>iferror(VLOOKUP($A124, TMUI!$A$2:$G1000, 4, false), "")</f>
        <v>64.06</v>
      </c>
      <c r="X124" s="5">
        <f>iferror(VLOOKUP($A124, TMUI!$A$2:$G1000, 5, false), "")</f>
        <v>69.53</v>
      </c>
      <c r="Y124" s="5">
        <f>iferror(VLOOKUP($A124, TMUI!$A$2:$G1000, 6, false), "")</f>
        <v>39.06</v>
      </c>
      <c r="Z124" s="5">
        <f>iferror(VLOOKUP($A124, TMUI!$A$2:$Z1000, 7, false), "")</f>
        <v>0.7580681053</v>
      </c>
      <c r="AA124" s="5">
        <f>iferror(VLOOKUP($A124, TMUI!$A$2:$Z1000, 8, false), "")</f>
        <v>-0.3409604421</v>
      </c>
      <c r="AB124" s="5">
        <f>iferror(VLOOKUP($A124, TMUI!$A$2:$Z1000, 9, false), "")</f>
        <v>-0.1228588831</v>
      </c>
      <c r="AC124" s="5">
        <f>iferror(VLOOKUP($A124, TMUI!$A$2:$Z1000, 10, false), "")</f>
        <v>-0.9826934796</v>
      </c>
      <c r="AD124" s="5">
        <f>iferror(VLOOKUP($A124, TMUI!$A$2:$Z1000, 11, false), "")</f>
        <v>-0.1721111749</v>
      </c>
      <c r="AE124" s="8">
        <f t="shared" si="3"/>
        <v>-0.4148628386</v>
      </c>
      <c r="AG124" s="5">
        <f t="shared" si="4"/>
        <v>0.06850139619</v>
      </c>
      <c r="AH124" s="5" t="str">
        <f>iferror(vlookup(A124, 'November Scores'!A$1:AM1000, 3, false), "")</f>
        <v/>
      </c>
      <c r="AI124" s="5">
        <f t="shared" si="5"/>
        <v>0.06850139619</v>
      </c>
    </row>
    <row r="125">
      <c r="A125" s="5">
        <v>1569.0</v>
      </c>
      <c r="B125" s="2" t="s">
        <v>159</v>
      </c>
      <c r="C125" s="5">
        <f>lookup($A125, NIL!$A$1:$A1000, NIL!C$1:C1000)</f>
        <v>4</v>
      </c>
      <c r="D125" s="5">
        <f>lookup($A125, NIL!$A$1:$A1000, NIL!D$1:D1000)</f>
        <v>1</v>
      </c>
      <c r="E125" s="5">
        <f>lookup($A125, NIL!$A$1:$A1000, NIL!E$1:E1000)</f>
        <v>0.2045663318</v>
      </c>
      <c r="F125" s="5">
        <f>lookup($A125, NIL!$A$1:$A1000, NIL!F$1:F1000)</f>
        <v>0.4045450175</v>
      </c>
      <c r="G125" s="5">
        <f>lookup($A125, NIL!$A$1:$A1000, NIL!G$1:G1000)</f>
        <v>0.3045556747</v>
      </c>
      <c r="H125" s="5">
        <f t="shared" si="1"/>
        <v>0.551865631</v>
      </c>
      <c r="J125" s="5" t="str">
        <f>iferror(VLOOKUP($A125, Awario!$A$3:$G1000, 3, false), "")</f>
        <v/>
      </c>
      <c r="K125" s="2">
        <f>iferror(VLOOKUP($A125, Awario!$A$3:$Z1000, 4, false), "")</f>
        <v>0</v>
      </c>
      <c r="L125" s="5" t="str">
        <f>iferror(VLOOKUP($A125, Awario!$A$3:$Z1000, 5, false), "")</f>
        <v/>
      </c>
      <c r="M125" s="5" t="str">
        <f>iferror(VLOOKUP($A125, Awario!$A$3:$G1000, 6, false), "")</f>
        <v/>
      </c>
      <c r="N125" s="7" t="b">
        <f>iferror(VLOOKUP($A125, Awario!$A$3:$Z1000, 7, false), "")</f>
        <v>1</v>
      </c>
      <c r="O125" s="2" t="str">
        <f>iferror(VLOOKUP($A125, Awario!$A$3:$Z1000, 8, false), "")</f>
        <v/>
      </c>
      <c r="P125" s="5" t="str">
        <f>iferror(VLOOKUP($A125, Awario!$A$3:$Z1000, 9, false), "")</f>
        <v/>
      </c>
      <c r="Q125" s="5">
        <f>iferror(VLOOKUP($A125, Awario!$A$3:$Z1000, 10, false), "")</f>
        <v>-1.528378204</v>
      </c>
      <c r="R125" s="2" t="str">
        <f>iferror(VLOOKUP($A125, Awario!$A$3:$Z1000, 11, false), "")</f>
        <v/>
      </c>
      <c r="S125" s="5">
        <f>iferror(VLOOKUP($A125, Awario!$A$3:$Z1000, 12, false), "")</f>
        <v>-1.528378204</v>
      </c>
      <c r="T125" s="5">
        <f t="shared" si="2"/>
        <v>-1.236275942</v>
      </c>
      <c r="V125" s="5">
        <f>iferror(VLOOKUP($A125, TMUI!$A$2:$G1000, 3, false), "")</f>
        <v>86.81</v>
      </c>
      <c r="W125" s="5">
        <f>iferror(VLOOKUP($A125, TMUI!$A$2:$G1000, 4, false), "")</f>
        <v>78.67</v>
      </c>
      <c r="X125" s="5">
        <f>iferror(VLOOKUP($A125, TMUI!$A$2:$G1000, 5, false), "")</f>
        <v>80.1</v>
      </c>
      <c r="Y125" s="5">
        <f>iferror(VLOOKUP($A125, TMUI!$A$2:$G1000, 6, false), "")</f>
        <v>56.53</v>
      </c>
      <c r="Z125" s="5">
        <f>iferror(VLOOKUP($A125, TMUI!$A$2:$Z1000, 7, false), "")</f>
        <v>0.8210391453</v>
      </c>
      <c r="AA125" s="5">
        <f>iferror(VLOOKUP($A125, TMUI!$A$2:$Z1000, 8, false), "")</f>
        <v>0.6715592117</v>
      </c>
      <c r="AB125" s="5">
        <f>iferror(VLOOKUP($A125, TMUI!$A$2:$Z1000, 9, false), "")</f>
        <v>0.6640468615</v>
      </c>
      <c r="AC125" s="5">
        <f>iferror(VLOOKUP($A125, TMUI!$A$2:$Z1000, 10, false), "")</f>
        <v>0.09601560545</v>
      </c>
      <c r="AD125" s="5">
        <f>iferror(VLOOKUP($A125, TMUI!$A$2:$Z1000, 11, false), "")</f>
        <v>0.563165206</v>
      </c>
      <c r="AE125" s="8">
        <f t="shared" si="3"/>
        <v>0.7504433396</v>
      </c>
      <c r="AG125" s="5">
        <f t="shared" si="4"/>
        <v>0.02201100963</v>
      </c>
      <c r="AH125" s="5">
        <f>iferror(vlookup(A125, 'November Scores'!A$1:AM1000, 3, false), "")</f>
        <v>0.1728529762</v>
      </c>
      <c r="AI125" s="5">
        <f t="shared" si="5"/>
        <v>0.05972150127</v>
      </c>
    </row>
    <row r="126">
      <c r="A126" s="5">
        <v>239.0</v>
      </c>
      <c r="B126" s="2" t="s">
        <v>46</v>
      </c>
      <c r="C126" s="5">
        <f>lookup($A126, NIL!$A$1:$A1000, NIL!C$1:C1000)</f>
        <v>4</v>
      </c>
      <c r="D126" s="5">
        <f>lookup($A126, NIL!$A$1:$A1000, NIL!D$1:D1000)</f>
        <v>1</v>
      </c>
      <c r="E126" s="5">
        <f>lookup($A126, NIL!$A$1:$A1000, NIL!E$1:E1000)</f>
        <v>0.2045663318</v>
      </c>
      <c r="F126" s="5">
        <f>lookup($A126, NIL!$A$1:$A1000, NIL!F$1:F1000)</f>
        <v>0.4045450175</v>
      </c>
      <c r="G126" s="5">
        <f>lookup($A126, NIL!$A$1:$A1000, NIL!G$1:G1000)</f>
        <v>0.3045556747</v>
      </c>
      <c r="H126" s="5">
        <f t="shared" si="1"/>
        <v>0.551865631</v>
      </c>
      <c r="J126" s="5" t="str">
        <f>iferror(VLOOKUP($A126, Awario!$A$3:$G1000, 3, false), "")</f>
        <v/>
      </c>
      <c r="K126" s="2" t="str">
        <f>iferror(VLOOKUP($A126, Awario!$A$3:$Z1000, 4, false), "")</f>
        <v/>
      </c>
      <c r="L126" s="5" t="str">
        <f>iferror(VLOOKUP($A126, Awario!$A$3:$Z1000, 5, false), "")</f>
        <v/>
      </c>
      <c r="M126" s="5" t="str">
        <f>iferror(VLOOKUP($A126, Awario!$A$3:$G1000, 6, false), "")</f>
        <v/>
      </c>
      <c r="N126" s="7" t="str">
        <f>iferror(VLOOKUP($A126, Awario!$A$3:$Z1000, 7, false), "")</f>
        <v/>
      </c>
      <c r="O126" s="2" t="str">
        <f>iferror(VLOOKUP($A126, Awario!$A$3:$Z1000, 8, false), "")</f>
        <v/>
      </c>
      <c r="P126" s="5" t="str">
        <f>iferror(VLOOKUP($A126, Awario!$A$3:$Z1000, 9, false), "")</f>
        <v/>
      </c>
      <c r="Q126" s="5" t="str">
        <f>iferror(VLOOKUP($A126, Awario!$A$3:$Z1000, 10, false), "")</f>
        <v/>
      </c>
      <c r="R126" s="2" t="str">
        <f>iferror(VLOOKUP($A126, Awario!$A$3:$Z1000, 11, false), "")</f>
        <v/>
      </c>
      <c r="S126" s="5" t="str">
        <f>iferror(VLOOKUP($A126, Awario!$A$3:$Z1000, 12, false), "")</f>
        <v/>
      </c>
      <c r="T126" s="5" t="str">
        <f t="shared" si="2"/>
        <v/>
      </c>
      <c r="V126" s="5">
        <f>iferror(VLOOKUP($A126, TMUI!$A$2:$G1000, 3, false), "")</f>
        <v>68.22</v>
      </c>
      <c r="W126" s="5">
        <f>iferror(VLOOKUP($A126, TMUI!$A$2:$G1000, 4, false), "")</f>
        <v>76.48</v>
      </c>
      <c r="X126" s="5">
        <f>iferror(VLOOKUP($A126, TMUI!$A$2:$G1000, 5, false), "")</f>
        <v>59.72</v>
      </c>
      <c r="Y126" s="5">
        <f>iferror(VLOOKUP($A126, TMUI!$A$2:$G1000, 6, false), "")</f>
        <v>56.6</v>
      </c>
      <c r="Z126" s="5">
        <f>iferror(VLOOKUP($A126, TMUI!$A$2:$Z1000, 7, false), "")</f>
        <v>-0.5245144557</v>
      </c>
      <c r="AA126" s="5">
        <f>iferror(VLOOKUP($A126, TMUI!$A$2:$Z1000, 8, false), "")</f>
        <v>0.5197852184</v>
      </c>
      <c r="AB126" s="5">
        <f>iferror(VLOOKUP($A126, TMUI!$A$2:$Z1000, 9, false), "")</f>
        <v>-0.8531848391</v>
      </c>
      <c r="AC126" s="5">
        <f>iferror(VLOOKUP($A126, TMUI!$A$2:$Z1000, 10, false), "")</f>
        <v>0.1003378514</v>
      </c>
      <c r="AD126" s="5">
        <f>iferror(VLOOKUP($A126, TMUI!$A$2:$Z1000, 11, false), "")</f>
        <v>-0.1893940563</v>
      </c>
      <c r="AE126" s="8">
        <f t="shared" si="3"/>
        <v>-0.4351942742</v>
      </c>
      <c r="AG126" s="5">
        <f t="shared" si="4"/>
        <v>0.05833567842</v>
      </c>
      <c r="AH126" s="5" t="str">
        <f>iferror(vlookup(A126, 'November Scores'!A$1:AM1000, 3, false), "")</f>
        <v/>
      </c>
      <c r="AI126" s="5">
        <f t="shared" si="5"/>
        <v>0.05833567842</v>
      </c>
    </row>
    <row r="127">
      <c r="A127" s="5">
        <v>1470.0</v>
      </c>
      <c r="B127" s="2" t="s">
        <v>148</v>
      </c>
      <c r="C127" s="5">
        <f>lookup($A127, NIL!$A$1:$A1000, NIL!C$1:C1000)</f>
        <v>4</v>
      </c>
      <c r="D127" s="5">
        <f>lookup($A127, NIL!$A$1:$A1000, NIL!D$1:D1000)</f>
        <v>1</v>
      </c>
      <c r="E127" s="5">
        <f>lookup($A127, NIL!$A$1:$A1000, NIL!E$1:E1000)</f>
        <v>0.2045663318</v>
      </c>
      <c r="F127" s="5">
        <f>lookup($A127, NIL!$A$1:$A1000, NIL!F$1:F1000)</f>
        <v>0.4045450175</v>
      </c>
      <c r="G127" s="5">
        <f>lookup($A127, NIL!$A$1:$A1000, NIL!G$1:G1000)</f>
        <v>0.3045556747</v>
      </c>
      <c r="H127" s="5">
        <f t="shared" si="1"/>
        <v>0.551865631</v>
      </c>
      <c r="J127" s="5" t="str">
        <f>iferror(VLOOKUP($A127, Awario!$A$3:$G1000, 3, false), "")</f>
        <v/>
      </c>
      <c r="K127" s="2">
        <f>iferror(VLOOKUP($A127, Awario!$A$3:$Z1000, 4, false), "")</f>
        <v>0</v>
      </c>
      <c r="L127" s="5" t="str">
        <f>iferror(VLOOKUP($A127, Awario!$A$3:$Z1000, 5, false), "")</f>
        <v/>
      </c>
      <c r="M127" s="5" t="str">
        <f>iferror(VLOOKUP($A127, Awario!$A$3:$G1000, 6, false), "")</f>
        <v/>
      </c>
      <c r="N127" s="7" t="b">
        <f>iferror(VLOOKUP($A127, Awario!$A$3:$Z1000, 7, false), "")</f>
        <v>1</v>
      </c>
      <c r="O127" s="2" t="str">
        <f>iferror(VLOOKUP($A127, Awario!$A$3:$Z1000, 8, false), "")</f>
        <v/>
      </c>
      <c r="P127" s="5" t="str">
        <f>iferror(VLOOKUP($A127, Awario!$A$3:$Z1000, 9, false), "")</f>
        <v/>
      </c>
      <c r="Q127" s="5">
        <f>iferror(VLOOKUP($A127, Awario!$A$3:$Z1000, 10, false), "")</f>
        <v>-1.528378204</v>
      </c>
      <c r="R127" s="2" t="str">
        <f>iferror(VLOOKUP($A127, Awario!$A$3:$Z1000, 11, false), "")</f>
        <v/>
      </c>
      <c r="S127" s="5">
        <f>iferror(VLOOKUP($A127, Awario!$A$3:$Z1000, 12, false), "")</f>
        <v>-1.528378204</v>
      </c>
      <c r="T127" s="5">
        <f t="shared" si="2"/>
        <v>-1.236275942</v>
      </c>
      <c r="V127" s="5">
        <f>iferror(VLOOKUP($A127, TMUI!$A$2:$G1000, 3, false), "")</f>
        <v>79.78</v>
      </c>
      <c r="W127" s="5">
        <f>iferror(VLOOKUP($A127, TMUI!$A$2:$G1000, 4, false), "")</f>
        <v>78.82</v>
      </c>
      <c r="X127" s="5">
        <f>iferror(VLOOKUP($A127, TMUI!$A$2:$G1000, 5, false), "")</f>
        <v>85.92</v>
      </c>
      <c r="Y127" s="5">
        <f>iferror(VLOOKUP($A127, TMUI!$A$2:$G1000, 6, false), "")</f>
        <v>63.17</v>
      </c>
      <c r="Z127" s="5">
        <f>iferror(VLOOKUP($A127, TMUI!$A$2:$Z1000, 7, false), "")</f>
        <v>0.3122041902</v>
      </c>
      <c r="AA127" s="5">
        <f>iferror(VLOOKUP($A127, TMUI!$A$2:$Z1000, 8, false), "")</f>
        <v>0.6819546907</v>
      </c>
      <c r="AB127" s="5">
        <f>iferror(VLOOKUP($A127, TMUI!$A$2:$Z1000, 9, false), "")</f>
        <v>1.097328927</v>
      </c>
      <c r="AC127" s="5">
        <f>iferror(VLOOKUP($A127, TMUI!$A$2:$Z1000, 10, false), "")</f>
        <v>0.5060115027</v>
      </c>
      <c r="AD127" s="5">
        <f>iferror(VLOOKUP($A127, TMUI!$A$2:$Z1000, 11, false), "")</f>
        <v>0.6493748277</v>
      </c>
      <c r="AE127" s="8">
        <f t="shared" si="3"/>
        <v>0.8058379661</v>
      </c>
      <c r="AG127" s="5">
        <f t="shared" si="4"/>
        <v>0.04047588514</v>
      </c>
      <c r="AH127" s="5">
        <f>iferror(vlookup(A127, 'November Scores'!A$1:AM1000, 3, false), "")</f>
        <v>0.08965914851</v>
      </c>
      <c r="AI127" s="5">
        <f t="shared" si="5"/>
        <v>0.05277170098</v>
      </c>
    </row>
    <row r="128">
      <c r="A128" s="5">
        <v>1444.0</v>
      </c>
      <c r="B128" s="2" t="s">
        <v>133</v>
      </c>
      <c r="C128" s="5">
        <f>lookup($A128, NIL!$A$1:$A1000, NIL!C$1:C1000)</f>
        <v>4</v>
      </c>
      <c r="D128" s="5">
        <f>lookup($A128, NIL!$A$1:$A1000, NIL!D$1:D1000)</f>
        <v>1</v>
      </c>
      <c r="E128" s="5">
        <f>lookup($A128, NIL!$A$1:$A1000, NIL!E$1:E1000)</f>
        <v>0.2045663318</v>
      </c>
      <c r="F128" s="5">
        <f>lookup($A128, NIL!$A$1:$A1000, NIL!F$1:F1000)</f>
        <v>0.4045450175</v>
      </c>
      <c r="G128" s="5">
        <f>lookup($A128, NIL!$A$1:$A1000, NIL!G$1:G1000)</f>
        <v>0.3045556747</v>
      </c>
      <c r="H128" s="5">
        <f t="shared" si="1"/>
        <v>0.551865631</v>
      </c>
      <c r="J128" s="5">
        <f>iferror(VLOOKUP($A128, Awario!$A$3:$G1000, 3, false), "")</f>
        <v>4</v>
      </c>
      <c r="K128" s="2">
        <f>iferror(VLOOKUP($A128, Awario!$A$3:$Z1000, 4, false), "")</f>
        <v>0</v>
      </c>
      <c r="L128" s="5">
        <f>iferror(VLOOKUP($A128, Awario!$A$3:$Z1000, 5, false), "")</f>
        <v>0</v>
      </c>
      <c r="M128" s="5">
        <f>iferror(VLOOKUP($A128, Awario!$A$3:$G1000, 6, false), "")</f>
        <v>0</v>
      </c>
      <c r="N128" s="7" t="b">
        <f>iferror(VLOOKUP($A128, Awario!$A$3:$Z1000, 7, false), "")</f>
        <v>1</v>
      </c>
      <c r="O128" s="2" t="str">
        <f>iferror(VLOOKUP($A128, Awario!$A$3:$Z1000, 8, false), "")</f>
        <v/>
      </c>
      <c r="P128" s="5">
        <f>iferror(VLOOKUP($A128, Awario!$A$3:$Z1000, 9, false), "")</f>
        <v>-0.940528289</v>
      </c>
      <c r="Q128" s="5">
        <f>iferror(VLOOKUP($A128, Awario!$A$3:$Z1000, 10, false), "")</f>
        <v>0.5802527673</v>
      </c>
      <c r="R128" s="2" t="str">
        <f>iferror(VLOOKUP($A128, Awario!$A$3:$Z1000, 11, false), "")</f>
        <v/>
      </c>
      <c r="S128" s="5">
        <f>iferror(VLOOKUP($A128, Awario!$A$3:$Z1000, 12, false), "")</f>
        <v>-0.1801377609</v>
      </c>
      <c r="T128" s="5">
        <f t="shared" si="2"/>
        <v>-0.4244263904</v>
      </c>
      <c r="V128" s="5">
        <f>iferror(VLOOKUP($A128, TMUI!$A$2:$G1000, 3, false), "")</f>
        <v>67.91</v>
      </c>
      <c r="W128" s="5">
        <f>iferror(VLOOKUP($A128, TMUI!$A$2:$G1000, 4, false), "")</f>
        <v>71.52</v>
      </c>
      <c r="X128" s="5">
        <f>iferror(VLOOKUP($A128, TMUI!$A$2:$G1000, 5, false), "")</f>
        <v>68.84</v>
      </c>
      <c r="Y128" s="5">
        <f>iferror(VLOOKUP($A128, TMUI!$A$2:$G1000, 6, false), "")</f>
        <v>56.08</v>
      </c>
      <c r="Z128" s="5">
        <f>iferror(VLOOKUP($A128, TMUI!$A$2:$Z1000, 7, false), "")</f>
        <v>-0.5469524124</v>
      </c>
      <c r="AA128" s="5">
        <f>iferror(VLOOKUP($A128, TMUI!$A$2:$Z1000, 8, false), "")</f>
        <v>0.1760413797</v>
      </c>
      <c r="AB128" s="5">
        <f>iferror(VLOOKUP($A128, TMUI!$A$2:$Z1000, 9, false), "")</f>
        <v>-0.1742273755</v>
      </c>
      <c r="AC128" s="5">
        <f>iferror(VLOOKUP($A128, TMUI!$A$2:$Z1000, 10, false), "")</f>
        <v>0.06822973892</v>
      </c>
      <c r="AD128" s="5">
        <f>iferror(VLOOKUP($A128, TMUI!$A$2:$Z1000, 11, false), "")</f>
        <v>-0.1192271673</v>
      </c>
      <c r="AE128" s="8">
        <f t="shared" si="3"/>
        <v>-0.3452928718</v>
      </c>
      <c r="AG128" s="5">
        <f t="shared" si="4"/>
        <v>-0.07261787707</v>
      </c>
      <c r="AH128" s="5">
        <f>iferror(vlookup(A128, 'November Scores'!A$1:AM1000, 3, false), "")</f>
        <v>0.3841394956</v>
      </c>
      <c r="AI128" s="5">
        <f t="shared" si="5"/>
        <v>0.0415714661</v>
      </c>
    </row>
    <row r="129">
      <c r="A129" s="5">
        <v>1712.0</v>
      </c>
      <c r="B129" s="2" t="s">
        <v>180</v>
      </c>
      <c r="C129" s="5">
        <f>lookup($A129, NIL!$A$1:$A1000, NIL!C$1:C1000)</f>
        <v>4</v>
      </c>
      <c r="D129" s="5">
        <f>lookup($A129, NIL!$A$1:$A1000, NIL!D$1:D1000)</f>
        <v>1</v>
      </c>
      <c r="E129" s="5">
        <f>lookup($A129, NIL!$A$1:$A1000, NIL!E$1:E1000)</f>
        <v>0.2045663318</v>
      </c>
      <c r="F129" s="5">
        <f>lookup($A129, NIL!$A$1:$A1000, NIL!F$1:F1000)</f>
        <v>0.4045450175</v>
      </c>
      <c r="G129" s="5">
        <f>lookup($A129, NIL!$A$1:$A1000, NIL!G$1:G1000)</f>
        <v>0.3045556747</v>
      </c>
      <c r="H129" s="5">
        <f t="shared" si="1"/>
        <v>0.551865631</v>
      </c>
      <c r="J129" s="5">
        <f>iferror(VLOOKUP($A129, Awario!$A$3:$G1000, 3, false), "")</f>
        <v>5</v>
      </c>
      <c r="K129" s="2">
        <f>iferror(VLOOKUP($A129, Awario!$A$3:$Z1000, 4, false), "")</f>
        <v>0</v>
      </c>
      <c r="L129" s="5">
        <f>iferror(VLOOKUP($A129, Awario!$A$3:$Z1000, 5, false), "")</f>
        <v>0</v>
      </c>
      <c r="M129" s="5">
        <f>iferror(VLOOKUP($A129, Awario!$A$3:$G1000, 6, false), "")</f>
        <v>0</v>
      </c>
      <c r="N129" s="7" t="b">
        <f>iferror(VLOOKUP($A129, Awario!$A$3:$Z1000, 7, false), "")</f>
        <v>1</v>
      </c>
      <c r="O129" s="2" t="str">
        <f>iferror(VLOOKUP($A129, Awario!$A$3:$Z1000, 8, false), "")</f>
        <v/>
      </c>
      <c r="P129" s="5">
        <f>iferror(VLOOKUP($A129, Awario!$A$3:$Z1000, 9, false), "")</f>
        <v>-0.940528289</v>
      </c>
      <c r="Q129" s="5">
        <f>iferror(VLOOKUP($A129, Awario!$A$3:$Z1000, 10, false), "")</f>
        <v>1.10741051</v>
      </c>
      <c r="R129" s="2" t="str">
        <f>iferror(VLOOKUP($A129, Awario!$A$3:$Z1000, 11, false), "")</f>
        <v/>
      </c>
      <c r="S129" s="5">
        <f>iferror(VLOOKUP($A129, Awario!$A$3:$Z1000, 12, false), "")</f>
        <v>0.08344111055</v>
      </c>
      <c r="T129" s="5">
        <f t="shared" si="2"/>
        <v>0.2888617499</v>
      </c>
      <c r="V129" s="5">
        <f>iferror(VLOOKUP($A129, TMUI!$A$2:$G1000, 3, false), "")</f>
        <v>57.64</v>
      </c>
      <c r="W129" s="5">
        <f>iferror(VLOOKUP($A129, TMUI!$A$2:$G1000, 4, false), "")</f>
        <v>67.16</v>
      </c>
      <c r="X129" s="5">
        <f>iferror(VLOOKUP($A129, TMUI!$A$2:$G1000, 5, false), "")</f>
        <v>59.96</v>
      </c>
      <c r="Y129" s="5">
        <f>iferror(VLOOKUP($A129, TMUI!$A$2:$G1000, 6, false), "")</f>
        <v>56.93</v>
      </c>
      <c r="Z129" s="5">
        <f>iferror(VLOOKUP($A129, TMUI!$A$2:$Z1000, 7, false), "")</f>
        <v>-1.290300206</v>
      </c>
      <c r="AA129" s="5">
        <f>iferror(VLOOKUP($A129, TMUI!$A$2:$Z1000, 8, false), "")</f>
        <v>-0.126120543</v>
      </c>
      <c r="AB129" s="5">
        <f>iferror(VLOOKUP($A129, TMUI!$A$2:$Z1000, 9, false), "")</f>
        <v>-0.8353175375</v>
      </c>
      <c r="AC129" s="5">
        <f>iferror(VLOOKUP($A129, TMUI!$A$2:$Z1000, 10, false), "")</f>
        <v>0.1207141535</v>
      </c>
      <c r="AD129" s="5">
        <f>iferror(VLOOKUP($A129, TMUI!$A$2:$Z1000, 11, false), "")</f>
        <v>-0.5327560332</v>
      </c>
      <c r="AE129" s="8">
        <f t="shared" si="3"/>
        <v>-0.729901386</v>
      </c>
      <c r="AG129" s="5">
        <f t="shared" si="4"/>
        <v>0.03694199831</v>
      </c>
      <c r="AH129" s="5">
        <f>iferror(vlookup(A129, 'November Scores'!A$1:AM1000, 3, false), "")</f>
        <v>0.01759081086</v>
      </c>
      <c r="AI129" s="5">
        <f t="shared" si="5"/>
        <v>0.03210420145</v>
      </c>
    </row>
    <row r="130">
      <c r="A130" s="5">
        <v>1349.0</v>
      </c>
      <c r="B130" s="2" t="s">
        <v>112</v>
      </c>
      <c r="C130" s="5">
        <f>lookup($A130, NIL!$A$1:$A1000, NIL!C$1:C1000)</f>
        <v>4</v>
      </c>
      <c r="D130" s="5">
        <f>lookup($A130, NIL!$A$1:$A1000, NIL!D$1:D1000)</f>
        <v>1</v>
      </c>
      <c r="E130" s="5">
        <f>lookup($A130, NIL!$A$1:$A1000, NIL!E$1:E1000)</f>
        <v>0.2045663318</v>
      </c>
      <c r="F130" s="5">
        <f>lookup($A130, NIL!$A$1:$A1000, NIL!F$1:F1000)</f>
        <v>0.4045450175</v>
      </c>
      <c r="G130" s="5">
        <f>lookup($A130, NIL!$A$1:$A1000, NIL!G$1:G1000)</f>
        <v>0.3045556747</v>
      </c>
      <c r="H130" s="5">
        <f t="shared" si="1"/>
        <v>0.551865631</v>
      </c>
      <c r="J130" s="5" t="str">
        <f>iferror(VLOOKUP($A130, Awario!$A$3:$G1000, 3, false), "")</f>
        <v/>
      </c>
      <c r="K130" s="2">
        <f>iferror(VLOOKUP($A130, Awario!$A$3:$Z1000, 4, false), "")</f>
        <v>0</v>
      </c>
      <c r="L130" s="5" t="str">
        <f>iferror(VLOOKUP($A130, Awario!$A$3:$Z1000, 5, false), "")</f>
        <v/>
      </c>
      <c r="M130" s="5" t="str">
        <f>iferror(VLOOKUP($A130, Awario!$A$3:$G1000, 6, false), "")</f>
        <v/>
      </c>
      <c r="N130" s="7" t="b">
        <f>iferror(VLOOKUP($A130, Awario!$A$3:$Z1000, 7, false), "")</f>
        <v>1</v>
      </c>
      <c r="O130" s="2" t="str">
        <f>iferror(VLOOKUP($A130, Awario!$A$3:$Z1000, 8, false), "")</f>
        <v/>
      </c>
      <c r="P130" s="5" t="str">
        <f>iferror(VLOOKUP($A130, Awario!$A$3:$Z1000, 9, false), "")</f>
        <v/>
      </c>
      <c r="Q130" s="5">
        <f>iferror(VLOOKUP($A130, Awario!$A$3:$Z1000, 10, false), "")</f>
        <v>-1.528378204</v>
      </c>
      <c r="R130" s="2" t="str">
        <f>iferror(VLOOKUP($A130, Awario!$A$3:$Z1000, 11, false), "")</f>
        <v/>
      </c>
      <c r="S130" s="5">
        <f>iferror(VLOOKUP($A130, Awario!$A$3:$Z1000, 12, false), "")</f>
        <v>-1.528378204</v>
      </c>
      <c r="T130" s="5">
        <f t="shared" si="2"/>
        <v>-1.236275942</v>
      </c>
      <c r="V130" s="5">
        <f>iferror(VLOOKUP($A130, TMUI!$A$2:$G1000, 3, false), "")</f>
        <v>84.35</v>
      </c>
      <c r="W130" s="5">
        <f>iferror(VLOOKUP($A130, TMUI!$A$2:$G1000, 4, false), "")</f>
        <v>79.35</v>
      </c>
      <c r="X130" s="5">
        <f>iferror(VLOOKUP($A130, TMUI!$A$2:$G1000, 5, false), "")</f>
        <v>75.29</v>
      </c>
      <c r="Y130" s="5">
        <f>iferror(VLOOKUP($A130, TMUI!$A$2:$G1000, 6, false), "")</f>
        <v>62.19</v>
      </c>
      <c r="Z130" s="5">
        <f>iferror(VLOOKUP($A130, TMUI!$A$2:$Z1000, 7, false), "")</f>
        <v>0.6429831013</v>
      </c>
      <c r="AA130" s="5">
        <f>iferror(VLOOKUP($A130, TMUI!$A$2:$Z1000, 8, false), "")</f>
        <v>0.7186853831</v>
      </c>
      <c r="AB130" s="5">
        <f>iferror(VLOOKUP($A130, TMUI!$A$2:$Z1000, 9, false), "")</f>
        <v>0.3059563571</v>
      </c>
      <c r="AC130" s="5">
        <f>iferror(VLOOKUP($A130, TMUI!$A$2:$Z1000, 10, false), "")</f>
        <v>0.44550006</v>
      </c>
      <c r="AD130" s="5">
        <f>iferror(VLOOKUP($A130, TMUI!$A$2:$Z1000, 11, false), "")</f>
        <v>0.5282812254</v>
      </c>
      <c r="AE130" s="8">
        <f t="shared" si="3"/>
        <v>0.7268295711</v>
      </c>
      <c r="AG130" s="5">
        <f t="shared" si="4"/>
        <v>0.01413975345</v>
      </c>
      <c r="AH130" s="5">
        <f>iferror(vlookup(A130, 'November Scores'!A$1:AM1000, 3, false), "")</f>
        <v>0.08547929275</v>
      </c>
      <c r="AI130" s="5">
        <f t="shared" si="5"/>
        <v>0.03197463827</v>
      </c>
    </row>
    <row r="131">
      <c r="A131" s="5">
        <v>1062.0</v>
      </c>
      <c r="B131" s="2" t="s">
        <v>88</v>
      </c>
      <c r="C131" s="5">
        <f>lookup($A131, NIL!$A$1:$A1000, NIL!C$1:C1000)</f>
        <v>4</v>
      </c>
      <c r="D131" s="5">
        <f>lookup($A131, NIL!$A$1:$A1000, NIL!D$1:D1000)</f>
        <v>1</v>
      </c>
      <c r="E131" s="5">
        <f>lookup($A131, NIL!$A$1:$A1000, NIL!E$1:E1000)</f>
        <v>0.2045663318</v>
      </c>
      <c r="F131" s="5">
        <f>lookup($A131, NIL!$A$1:$A1000, NIL!F$1:F1000)</f>
        <v>0.4045450175</v>
      </c>
      <c r="G131" s="5">
        <f>lookup($A131, NIL!$A$1:$A1000, NIL!G$1:G1000)</f>
        <v>0.3045556747</v>
      </c>
      <c r="H131" s="5">
        <f t="shared" si="1"/>
        <v>0.551865631</v>
      </c>
      <c r="J131" s="5">
        <f>iferror(VLOOKUP($A131, Awario!$A$3:$G1000, 3, false), "")</f>
        <v>4</v>
      </c>
      <c r="K131" s="2">
        <f>iferror(VLOOKUP($A131, Awario!$A$3:$Z1000, 4, false), "")</f>
        <v>0</v>
      </c>
      <c r="L131" s="5">
        <f>iferror(VLOOKUP($A131, Awario!$A$3:$Z1000, 5, false), "")</f>
        <v>0</v>
      </c>
      <c r="M131" s="5">
        <f>iferror(VLOOKUP($A131, Awario!$A$3:$G1000, 6, false), "")</f>
        <v>0</v>
      </c>
      <c r="N131" s="7" t="b">
        <f>iferror(VLOOKUP($A131, Awario!$A$3:$Z1000, 7, false), "")</f>
        <v>1</v>
      </c>
      <c r="O131" s="2" t="str">
        <f>iferror(VLOOKUP($A131, Awario!$A$3:$Z1000, 8, false), "")</f>
        <v/>
      </c>
      <c r="P131" s="5">
        <f>iferror(VLOOKUP($A131, Awario!$A$3:$Z1000, 9, false), "")</f>
        <v>-0.940528289</v>
      </c>
      <c r="Q131" s="5">
        <f>iferror(VLOOKUP($A131, Awario!$A$3:$Z1000, 10, false), "")</f>
        <v>0.5802527673</v>
      </c>
      <c r="R131" s="2" t="str">
        <f>iferror(VLOOKUP($A131, Awario!$A$3:$Z1000, 11, false), "")</f>
        <v/>
      </c>
      <c r="S131" s="5">
        <f>iferror(VLOOKUP($A131, Awario!$A$3:$Z1000, 12, false), "")</f>
        <v>-0.1801377609</v>
      </c>
      <c r="T131" s="5">
        <f t="shared" si="2"/>
        <v>-0.4244263904</v>
      </c>
      <c r="V131" s="5">
        <f>iferror(VLOOKUP($A131, TMUI!$A$2:$G1000, 3, false), "")</f>
        <v>66.77</v>
      </c>
      <c r="W131" s="5">
        <f>iferror(VLOOKUP($A131, TMUI!$A$2:$G1000, 4, false), "")</f>
        <v>72.08</v>
      </c>
      <c r="X131" s="5">
        <f>iferror(VLOOKUP($A131, TMUI!$A$2:$G1000, 5, false), "")</f>
        <v>62.46</v>
      </c>
      <c r="Y131" s="5">
        <f>iferror(VLOOKUP($A131, TMUI!$A$2:$G1000, 6, false), "")</f>
        <v>48.98</v>
      </c>
      <c r="Z131" s="5">
        <f>iferror(VLOOKUP($A131, TMUI!$A$2:$Z1000, 7, false), "")</f>
        <v>-0.6294661889</v>
      </c>
      <c r="AA131" s="5">
        <f>iferror(VLOOKUP($A131, TMUI!$A$2:$Z1000, 8, false), "")</f>
        <v>0.214851168</v>
      </c>
      <c r="AB131" s="5">
        <f>iferror(VLOOKUP($A131, TMUI!$A$2:$Z1000, 9, false), "")</f>
        <v>-0.6491998117</v>
      </c>
      <c r="AC131" s="5">
        <f>iferror(VLOOKUP($A131, TMUI!$A$2:$Z1000, 10, false), "")</f>
        <v>-0.3701694885</v>
      </c>
      <c r="AD131" s="5">
        <f>iferror(VLOOKUP($A131, TMUI!$A$2:$Z1000, 11, false), "")</f>
        <v>-0.3584960803</v>
      </c>
      <c r="AE131" s="8">
        <f t="shared" si="3"/>
        <v>-0.5987454219</v>
      </c>
      <c r="AG131" s="5">
        <f t="shared" si="4"/>
        <v>-0.1571020604</v>
      </c>
      <c r="AH131" s="5">
        <f>iferror(vlookup(A131, 'November Scores'!A$1:AM1000, 3, false), "")</f>
        <v>0.557614128</v>
      </c>
      <c r="AI131" s="5">
        <f t="shared" si="5"/>
        <v>0.02157698666</v>
      </c>
    </row>
    <row r="132">
      <c r="A132" s="5">
        <v>2209.0</v>
      </c>
      <c r="B132" s="2" t="s">
        <v>283</v>
      </c>
      <c r="C132" s="5">
        <f>lookup($A132, NIL!$A$1:$A1000, NIL!C$1:C1000)</f>
        <v>4</v>
      </c>
      <c r="D132" s="5">
        <f>lookup($A132, NIL!$A$1:$A1000, NIL!D$1:D1000)</f>
        <v>1</v>
      </c>
      <c r="E132" s="5">
        <f>lookup($A132, NIL!$A$1:$A1000, NIL!E$1:E1000)</f>
        <v>0.2045663318</v>
      </c>
      <c r="F132" s="5">
        <f>lookup($A132, NIL!$A$1:$A1000, NIL!F$1:F1000)</f>
        <v>0.4045450175</v>
      </c>
      <c r="G132" s="5">
        <f>lookup($A132, NIL!$A$1:$A1000, NIL!G$1:G1000)</f>
        <v>0.3045556747</v>
      </c>
      <c r="H132" s="5">
        <f t="shared" si="1"/>
        <v>0.551865631</v>
      </c>
      <c r="J132" s="5" t="str">
        <f>iferror(VLOOKUP($A132, Awario!$A$3:$G1000, 3, false), "")</f>
        <v/>
      </c>
      <c r="K132" s="2" t="str">
        <f>iferror(VLOOKUP($A132, Awario!$A$3:$Z1000, 4, false), "")</f>
        <v/>
      </c>
      <c r="L132" s="5" t="str">
        <f>iferror(VLOOKUP($A132, Awario!$A$3:$Z1000, 5, false), "")</f>
        <v/>
      </c>
      <c r="M132" s="5" t="str">
        <f>iferror(VLOOKUP($A132, Awario!$A$3:$G1000, 6, false), "")</f>
        <v/>
      </c>
      <c r="N132" s="7" t="str">
        <f>iferror(VLOOKUP($A132, Awario!$A$3:$Z1000, 7, false), "")</f>
        <v/>
      </c>
      <c r="O132" s="2" t="str">
        <f>iferror(VLOOKUP($A132, Awario!$A$3:$Z1000, 8, false), "")</f>
        <v/>
      </c>
      <c r="P132" s="5" t="str">
        <f>iferror(VLOOKUP($A132, Awario!$A$3:$Z1000, 9, false), "")</f>
        <v/>
      </c>
      <c r="Q132" s="5" t="str">
        <f>iferror(VLOOKUP($A132, Awario!$A$3:$Z1000, 10, false), "")</f>
        <v/>
      </c>
      <c r="R132" s="2" t="str">
        <f>iferror(VLOOKUP($A132, Awario!$A$3:$Z1000, 11, false), "")</f>
        <v/>
      </c>
      <c r="S132" s="5" t="str">
        <f>iferror(VLOOKUP($A132, Awario!$A$3:$Z1000, 12, false), "")</f>
        <v/>
      </c>
      <c r="T132" s="5" t="str">
        <f t="shared" si="2"/>
        <v/>
      </c>
      <c r="V132" s="5">
        <f>iferror(VLOOKUP($A132, TMUI!$A$2:$G1000, 3, false), "")</f>
        <v>81.25</v>
      </c>
      <c r="W132" s="5">
        <f>iferror(VLOOKUP($A132, TMUI!$A$2:$G1000, 4, false), "")</f>
        <v>57.03</v>
      </c>
      <c r="X132" s="5">
        <f>iferror(VLOOKUP($A132, TMUI!$A$2:$G1000, 5, false), "")</f>
        <v>71.09</v>
      </c>
      <c r="Y132" s="5">
        <f>iferror(VLOOKUP($A132, TMUI!$A$2:$G1000, 6, false), "")</f>
        <v>44.53</v>
      </c>
      <c r="Z132" s="5">
        <f>iferror(VLOOKUP($A132, TMUI!$A$2:$Z1000, 7, false), "")</f>
        <v>0.4186035336</v>
      </c>
      <c r="AA132" s="5">
        <f>iferror(VLOOKUP($A132, TMUI!$A$2:$Z1000, 8, false), "")</f>
        <v>-0.8281618908</v>
      </c>
      <c r="AB132" s="5">
        <f>iferror(VLOOKUP($A132, TMUI!$A$2:$Z1000, 9, false), "")</f>
        <v>-0.00672142226</v>
      </c>
      <c r="AC132" s="5">
        <f>iferror(VLOOKUP($A132, TMUI!$A$2:$Z1000, 10, false), "")</f>
        <v>-0.6449408353</v>
      </c>
      <c r="AD132" s="5">
        <f>iferror(VLOOKUP($A132, TMUI!$A$2:$Z1000, 11, false), "")</f>
        <v>-0.2653051537</v>
      </c>
      <c r="AE132" s="8">
        <f t="shared" si="3"/>
        <v>-0.5150778133</v>
      </c>
      <c r="AG132" s="5">
        <f t="shared" si="4"/>
        <v>0.01839390887</v>
      </c>
      <c r="AH132" s="5" t="str">
        <f>iferror(vlookup(A132, 'November Scores'!A$1:AM1000, 3, false), "")</f>
        <v/>
      </c>
      <c r="AI132" s="5">
        <f t="shared" si="5"/>
        <v>0.01839390887</v>
      </c>
    </row>
    <row r="133">
      <c r="A133" s="5">
        <v>1462.0</v>
      </c>
      <c r="B133" s="2" t="s">
        <v>143</v>
      </c>
      <c r="C133" s="5">
        <f>lookup($A133, NIL!$A$1:$A1000, NIL!C$1:C1000)</f>
        <v>4</v>
      </c>
      <c r="D133" s="5">
        <f>lookup($A133, NIL!$A$1:$A1000, NIL!D$1:D1000)</f>
        <v>1</v>
      </c>
      <c r="E133" s="5">
        <f>lookup($A133, NIL!$A$1:$A1000, NIL!E$1:E1000)</f>
        <v>0.2045663318</v>
      </c>
      <c r="F133" s="5">
        <f>lookup($A133, NIL!$A$1:$A1000, NIL!F$1:F1000)</f>
        <v>0.4045450175</v>
      </c>
      <c r="G133" s="5">
        <f>lookup($A133, NIL!$A$1:$A1000, NIL!G$1:G1000)</f>
        <v>0.3045556747</v>
      </c>
      <c r="H133" s="5">
        <f t="shared" si="1"/>
        <v>0.551865631</v>
      </c>
      <c r="J133" s="5" t="str">
        <f>iferror(VLOOKUP($A133, Awario!$A$3:$G1000, 3, false), "")</f>
        <v/>
      </c>
      <c r="K133" s="2">
        <f>iferror(VLOOKUP($A133, Awario!$A$3:$Z1000, 4, false), "")</f>
        <v>0</v>
      </c>
      <c r="L133" s="5" t="str">
        <f>iferror(VLOOKUP($A133, Awario!$A$3:$Z1000, 5, false), "")</f>
        <v/>
      </c>
      <c r="M133" s="5" t="str">
        <f>iferror(VLOOKUP($A133, Awario!$A$3:$G1000, 6, false), "")</f>
        <v/>
      </c>
      <c r="N133" s="7" t="b">
        <f>iferror(VLOOKUP($A133, Awario!$A$3:$Z1000, 7, false), "")</f>
        <v>1</v>
      </c>
      <c r="O133" s="2" t="str">
        <f>iferror(VLOOKUP($A133, Awario!$A$3:$Z1000, 8, false), "")</f>
        <v/>
      </c>
      <c r="P133" s="5" t="str">
        <f>iferror(VLOOKUP($A133, Awario!$A$3:$Z1000, 9, false), "")</f>
        <v/>
      </c>
      <c r="Q133" s="5">
        <f>iferror(VLOOKUP($A133, Awario!$A$3:$Z1000, 10, false), "")</f>
        <v>-1.528378204</v>
      </c>
      <c r="R133" s="2" t="str">
        <f>iferror(VLOOKUP($A133, Awario!$A$3:$Z1000, 11, false), "")</f>
        <v/>
      </c>
      <c r="S133" s="5">
        <f>iferror(VLOOKUP($A133, Awario!$A$3:$Z1000, 12, false), "")</f>
        <v>-1.528378204</v>
      </c>
      <c r="T133" s="5">
        <f t="shared" si="2"/>
        <v>-1.236275942</v>
      </c>
      <c r="V133" s="5">
        <f>iferror(VLOOKUP($A133, TMUI!$A$2:$G1000, 3, false), "")</f>
        <v>81.29</v>
      </c>
      <c r="W133" s="5">
        <f>iferror(VLOOKUP($A133, TMUI!$A$2:$G1000, 4, false), "")</f>
        <v>76.13</v>
      </c>
      <c r="X133" s="5">
        <f>iferror(VLOOKUP($A133, TMUI!$A$2:$G1000, 5, false), "")</f>
        <v>69.18</v>
      </c>
      <c r="Y133" s="5">
        <f>iferror(VLOOKUP($A133, TMUI!$A$2:$G1000, 6, false), "")</f>
        <v>62.66</v>
      </c>
      <c r="Z133" s="5">
        <f>iferror(VLOOKUP($A133, TMUI!$A$2:$Z1000, 7, false), "")</f>
        <v>0.4214987538</v>
      </c>
      <c r="AA133" s="5">
        <f>iferror(VLOOKUP($A133, TMUI!$A$2:$Z1000, 8, false), "")</f>
        <v>0.4955291007</v>
      </c>
      <c r="AB133" s="5">
        <f>iferror(VLOOKUP($A133, TMUI!$A$2:$Z1000, 9, false), "")</f>
        <v>-0.1489153648</v>
      </c>
      <c r="AC133" s="5">
        <f>iferror(VLOOKUP($A133, TMUI!$A$2:$Z1000, 10, false), "")</f>
        <v>0.4745208539</v>
      </c>
      <c r="AD133" s="5">
        <f>iferror(VLOOKUP($A133, TMUI!$A$2:$Z1000, 11, false), "")</f>
        <v>0.3106583359</v>
      </c>
      <c r="AE133" s="8">
        <f t="shared" si="3"/>
        <v>0.5573673259</v>
      </c>
      <c r="AG133" s="5">
        <f t="shared" si="4"/>
        <v>-0.04234766162</v>
      </c>
      <c r="AH133" s="5">
        <f>iferror(vlookup(A133, 'November Scores'!A$1:AM1000, 3, false), "")</f>
        <v>0.1247616808</v>
      </c>
      <c r="AI133" s="5">
        <f t="shared" si="5"/>
        <v>-0.0005703260137</v>
      </c>
    </row>
    <row r="134">
      <c r="A134" s="5">
        <v>1862.0</v>
      </c>
      <c r="B134" s="2" t="s">
        <v>224</v>
      </c>
      <c r="C134" s="5">
        <f>lookup($A134, NIL!$A$1:$A1000, NIL!C$1:C1000)</f>
        <v>4</v>
      </c>
      <c r="D134" s="5">
        <f>lookup($A134, NIL!$A$1:$A1000, NIL!D$1:D1000)</f>
        <v>1</v>
      </c>
      <c r="E134" s="5">
        <f>lookup($A134, NIL!$A$1:$A1000, NIL!E$1:E1000)</f>
        <v>0.2045663318</v>
      </c>
      <c r="F134" s="5">
        <f>lookup($A134, NIL!$A$1:$A1000, NIL!F$1:F1000)</f>
        <v>0.4045450175</v>
      </c>
      <c r="G134" s="5">
        <f>lookup($A134, NIL!$A$1:$A1000, NIL!G$1:G1000)</f>
        <v>0.3045556747</v>
      </c>
      <c r="H134" s="5">
        <f t="shared" si="1"/>
        <v>0.551865631</v>
      </c>
      <c r="J134" s="5">
        <f>iferror(VLOOKUP($A134, Awario!$A$3:$G1000, 3, false), "")</f>
        <v>0</v>
      </c>
      <c r="K134" s="2">
        <f>iferror(VLOOKUP($A134, Awario!$A$3:$Z1000, 4, false), "")</f>
        <v>0</v>
      </c>
      <c r="L134" s="5">
        <f>iferror(VLOOKUP($A134, Awario!$A$3:$Z1000, 5, false), "")</f>
        <v>0</v>
      </c>
      <c r="M134" s="5">
        <f>iferror(VLOOKUP($A134, Awario!$A$3:$G1000, 6, false), "")</f>
        <v>0</v>
      </c>
      <c r="N134" s="7" t="b">
        <f>iferror(VLOOKUP($A134, Awario!$A$3:$Z1000, 7, false), "")</f>
        <v>1</v>
      </c>
      <c r="O134" s="2" t="str">
        <f>iferror(VLOOKUP($A134, Awario!$A$3:$Z1000, 8, false), "")</f>
        <v/>
      </c>
      <c r="P134" s="5">
        <f>iferror(VLOOKUP($A134, Awario!$A$3:$Z1000, 9, false), "")</f>
        <v>-0.940528289</v>
      </c>
      <c r="Q134" s="5">
        <f>iferror(VLOOKUP($A134, Awario!$A$3:$Z1000, 10, false), "")</f>
        <v>-1.528378204</v>
      </c>
      <c r="R134" s="2" t="str">
        <f>iferror(VLOOKUP($A134, Awario!$A$3:$Z1000, 11, false), "")</f>
        <v/>
      </c>
      <c r="S134" s="5">
        <f>iferror(VLOOKUP($A134, Awario!$A$3:$Z1000, 12, false), "")</f>
        <v>-1.234453247</v>
      </c>
      <c r="T134" s="5">
        <f t="shared" si="2"/>
        <v>-1.111059515</v>
      </c>
      <c r="V134" s="5">
        <f>iferror(VLOOKUP($A134, TMUI!$A$2:$G1000, 3, false), "")</f>
        <v>79.45</v>
      </c>
      <c r="W134" s="5">
        <f>iferror(VLOOKUP($A134, TMUI!$A$2:$G1000, 4, false), "")</f>
        <v>68.82</v>
      </c>
      <c r="X134" s="5">
        <f>iferror(VLOOKUP($A134, TMUI!$A$2:$G1000, 5, false), "")</f>
        <v>74.82</v>
      </c>
      <c r="Y134" s="5">
        <f>iferror(VLOOKUP($A134, TMUI!$A$2:$G1000, 6, false), "")</f>
        <v>53.88</v>
      </c>
      <c r="Z134" s="5">
        <f>iferror(VLOOKUP($A134, TMUI!$A$2:$Z1000, 7, false), "")</f>
        <v>0.2883186233</v>
      </c>
      <c r="AA134" s="5">
        <f>iferror(VLOOKUP($A134, TMUI!$A$2:$Z1000, 8, false), "")</f>
        <v>-0.01107724211</v>
      </c>
      <c r="AB134" s="5">
        <f>iferror(VLOOKUP($A134, TMUI!$A$2:$Z1000, 9, false), "")</f>
        <v>0.2709662246</v>
      </c>
      <c r="AC134" s="5">
        <f>iferror(VLOOKUP($A134, TMUI!$A$2:$Z1000, 10, false), "")</f>
        <v>-0.06761227522</v>
      </c>
      <c r="AD134" s="5">
        <f>iferror(VLOOKUP($A134, TMUI!$A$2:$Z1000, 11, false), "")</f>
        <v>0.1201488327</v>
      </c>
      <c r="AE134" s="8">
        <f t="shared" si="3"/>
        <v>0.3466249164</v>
      </c>
      <c r="AG134" s="5">
        <f t="shared" si="4"/>
        <v>-0.07085632264</v>
      </c>
      <c r="AH134" s="5">
        <f>iferror(vlookup(A134, 'November Scores'!A$1:AM1000, 3, false), "")</f>
        <v>0.2066519929</v>
      </c>
      <c r="AI134" s="5">
        <f t="shared" si="5"/>
        <v>-0.001479243757</v>
      </c>
    </row>
    <row r="135">
      <c r="A135" s="5">
        <v>541.0</v>
      </c>
      <c r="B135" s="2" t="s">
        <v>55</v>
      </c>
      <c r="C135" s="5">
        <f>lookup($A135, NIL!$A$1:$A1000, NIL!C$1:C1000)</f>
        <v>4</v>
      </c>
      <c r="D135" s="5">
        <f>lookup($A135, NIL!$A$1:$A1000, NIL!D$1:D1000)</f>
        <v>1</v>
      </c>
      <c r="E135" s="5">
        <f>lookup($A135, NIL!$A$1:$A1000, NIL!E$1:E1000)</f>
        <v>0.2045663318</v>
      </c>
      <c r="F135" s="5">
        <f>lookup($A135, NIL!$A$1:$A1000, NIL!F$1:F1000)</f>
        <v>0.4045450175</v>
      </c>
      <c r="G135" s="5">
        <f>lookup($A135, NIL!$A$1:$A1000, NIL!G$1:G1000)</f>
        <v>0.3045556747</v>
      </c>
      <c r="H135" s="5">
        <f t="shared" si="1"/>
        <v>0.551865631</v>
      </c>
      <c r="J135" s="5">
        <f>iferror(VLOOKUP($A135, Awario!$A$3:$G1000, 3, false), "")</f>
        <v>0</v>
      </c>
      <c r="K135" s="2">
        <f>iferror(VLOOKUP($A135, Awario!$A$3:$Z1000, 4, false), "")</f>
        <v>0</v>
      </c>
      <c r="L135" s="5">
        <f>iferror(VLOOKUP($A135, Awario!$A$3:$Z1000, 5, false), "")</f>
        <v>0</v>
      </c>
      <c r="M135" s="5">
        <f>iferror(VLOOKUP($A135, Awario!$A$3:$G1000, 6, false), "")</f>
        <v>0</v>
      </c>
      <c r="N135" s="7" t="b">
        <f>iferror(VLOOKUP($A135, Awario!$A$3:$Z1000, 7, false), "")</f>
        <v>1</v>
      </c>
      <c r="O135" s="2" t="str">
        <f>iferror(VLOOKUP($A135, Awario!$A$3:$Z1000, 8, false), "")</f>
        <v/>
      </c>
      <c r="P135" s="5">
        <f>iferror(VLOOKUP($A135, Awario!$A$3:$Z1000, 9, false), "")</f>
        <v>-0.940528289</v>
      </c>
      <c r="Q135" s="5">
        <f>iferror(VLOOKUP($A135, Awario!$A$3:$Z1000, 10, false), "")</f>
        <v>-1.528378204</v>
      </c>
      <c r="R135" s="2" t="str">
        <f>iferror(VLOOKUP($A135, Awario!$A$3:$Z1000, 11, false), "")</f>
        <v/>
      </c>
      <c r="S135" s="5">
        <f>iferror(VLOOKUP($A135, Awario!$A$3:$Z1000, 12, false), "")</f>
        <v>-1.234453247</v>
      </c>
      <c r="T135" s="5">
        <f t="shared" si="2"/>
        <v>-1.111059515</v>
      </c>
      <c r="V135" s="5">
        <f>iferror(VLOOKUP($A135, TMUI!$A$2:$G1000, 3, false), "")</f>
        <v>77.47</v>
      </c>
      <c r="W135" s="5">
        <f>iferror(VLOOKUP($A135, TMUI!$A$2:$G1000, 4, false), "")</f>
        <v>69.56</v>
      </c>
      <c r="X135" s="5">
        <f>iferror(VLOOKUP($A135, TMUI!$A$2:$G1000, 5, false), "")</f>
        <v>72</v>
      </c>
      <c r="Y135" s="5">
        <f>iferror(VLOOKUP($A135, TMUI!$A$2:$G1000, 6, false), "")</f>
        <v>66.68</v>
      </c>
      <c r="Z135" s="5">
        <f>iferror(VLOOKUP($A135, TMUI!$A$2:$Z1000, 7, false), "")</f>
        <v>0.145005222</v>
      </c>
      <c r="AA135" s="5">
        <f>iferror(VLOOKUP($A135, TMUI!$A$2:$Z1000, 8, false), "")</f>
        <v>0.04020712091</v>
      </c>
      <c r="AB135" s="5">
        <f>iferror(VLOOKUP($A135, TMUI!$A$2:$Z1000, 9, false), "")</f>
        <v>0.06102542993</v>
      </c>
      <c r="AC135" s="5">
        <f>iferror(VLOOKUP($A135, TMUI!$A$2:$Z1000, 10, false), "")</f>
        <v>0.7227412616</v>
      </c>
      <c r="AD135" s="5">
        <f>iferror(VLOOKUP($A135, TMUI!$A$2:$Z1000, 11, false), "")</f>
        <v>0.2422447586</v>
      </c>
      <c r="AE135" s="8">
        <f t="shared" si="3"/>
        <v>0.4921836635</v>
      </c>
      <c r="AG135" s="5">
        <f t="shared" si="4"/>
        <v>-0.02233674027</v>
      </c>
      <c r="AH135" s="5">
        <f>iferror(vlookup(A135, 'November Scores'!A$1:AM1000, 3, false), "")</f>
        <v>0.05189325888</v>
      </c>
      <c r="AI135" s="5">
        <f t="shared" si="5"/>
        <v>-0.00377924048</v>
      </c>
    </row>
    <row r="136">
      <c r="A136" s="5">
        <v>1763.0</v>
      </c>
      <c r="B136" s="2" t="s">
        <v>201</v>
      </c>
      <c r="C136" s="5">
        <f>lookup($A136, NIL!$A$1:$A1000, NIL!C$1:C1000)</f>
        <v>4</v>
      </c>
      <c r="D136" s="5">
        <f>lookup($A136, NIL!$A$1:$A1000, NIL!D$1:D1000)</f>
        <v>1</v>
      </c>
      <c r="E136" s="5">
        <f>lookup($A136, NIL!$A$1:$A1000, NIL!E$1:E1000)</f>
        <v>0.2045663318</v>
      </c>
      <c r="F136" s="5">
        <f>lookup($A136, NIL!$A$1:$A1000, NIL!F$1:F1000)</f>
        <v>0.4045450175</v>
      </c>
      <c r="G136" s="5">
        <f>lookup($A136, NIL!$A$1:$A1000, NIL!G$1:G1000)</f>
        <v>0.3045556747</v>
      </c>
      <c r="H136" s="5">
        <f t="shared" si="1"/>
        <v>0.551865631</v>
      </c>
      <c r="J136" s="5" t="str">
        <f>iferror(VLOOKUP($A136, Awario!$A$3:$G1000, 3, false), "")</f>
        <v/>
      </c>
      <c r="K136" s="2" t="str">
        <f>iferror(VLOOKUP($A136, Awario!$A$3:$Z1000, 4, false), "")</f>
        <v/>
      </c>
      <c r="L136" s="5" t="str">
        <f>iferror(VLOOKUP($A136, Awario!$A$3:$Z1000, 5, false), "")</f>
        <v/>
      </c>
      <c r="M136" s="5" t="str">
        <f>iferror(VLOOKUP($A136, Awario!$A$3:$G1000, 6, false), "")</f>
        <v/>
      </c>
      <c r="N136" s="7" t="b">
        <f>iferror(VLOOKUP($A136, Awario!$A$3:$Z1000, 7, false), "")</f>
        <v>1</v>
      </c>
      <c r="O136" s="2" t="str">
        <f>iferror(VLOOKUP($A136, Awario!$A$3:$Z1000, 8, false), "")</f>
        <v/>
      </c>
      <c r="P136" s="5" t="str">
        <f>iferror(VLOOKUP($A136, Awario!$A$3:$Z1000, 9, false), "")</f>
        <v/>
      </c>
      <c r="Q136" s="5">
        <f>iferror(VLOOKUP($A136, Awario!$A$3:$Z1000, 10, false), "")</f>
        <v>-1.528378204</v>
      </c>
      <c r="R136" s="2" t="str">
        <f>iferror(VLOOKUP($A136, Awario!$A$3:$Z1000, 11, false), "")</f>
        <v/>
      </c>
      <c r="S136" s="5">
        <f>iferror(VLOOKUP($A136, Awario!$A$3:$Z1000, 12, false), "")</f>
        <v>-1.528378204</v>
      </c>
      <c r="T136" s="5">
        <f t="shared" si="2"/>
        <v>-1.236275942</v>
      </c>
      <c r="V136" s="5">
        <f>iferror(VLOOKUP($A136, TMUI!$A$2:$G1000, 3, false), "")</f>
        <v>80.8</v>
      </c>
      <c r="W136" s="5">
        <f>iferror(VLOOKUP($A136, TMUI!$A$2:$G1000, 4, false), "")</f>
        <v>68.55</v>
      </c>
      <c r="X136" s="5">
        <f>iferror(VLOOKUP($A136, TMUI!$A$2:$G1000, 5, false), "")</f>
        <v>69.45</v>
      </c>
      <c r="Y136" s="5">
        <f>iferror(VLOOKUP($A136, TMUI!$A$2:$G1000, 6, false), "")</f>
        <v>72.4</v>
      </c>
      <c r="Z136" s="5">
        <f>iferror(VLOOKUP($A136, TMUI!$A$2:$Z1000, 7, false), "")</f>
        <v>0.386032306</v>
      </c>
      <c r="AA136" s="5">
        <f>iferror(VLOOKUP($A136, TMUI!$A$2:$Z1000, 8, false), "")</f>
        <v>-0.0297891043</v>
      </c>
      <c r="AB136" s="5">
        <f>iferror(VLOOKUP($A136, TMUI!$A$2:$Z1000, 9, false), "")</f>
        <v>-0.1288146504</v>
      </c>
      <c r="AC136" s="5">
        <f>iferror(VLOOKUP($A136, TMUI!$A$2:$Z1000, 10, false), "")</f>
        <v>1.075930498</v>
      </c>
      <c r="AD136" s="5">
        <f>iferror(VLOOKUP($A136, TMUI!$A$2:$Z1000, 11, false), "")</f>
        <v>0.3258397624</v>
      </c>
      <c r="AE136" s="8">
        <f t="shared" si="3"/>
        <v>0.5708237578</v>
      </c>
      <c r="AG136" s="5">
        <f t="shared" si="4"/>
        <v>-0.03786218432</v>
      </c>
      <c r="AH136" s="5">
        <f>iferror(vlookup(A136, 'November Scores'!A$1:AM1000, 3, false), "")</f>
        <v>0.07252697554</v>
      </c>
      <c r="AI136" s="5">
        <f t="shared" si="5"/>
        <v>-0.01026489435</v>
      </c>
    </row>
    <row r="137">
      <c r="A137" s="5">
        <v>830.0</v>
      </c>
      <c r="B137" s="2" t="s">
        <v>70</v>
      </c>
      <c r="C137" s="5">
        <f>lookup($A137, NIL!$A$1:$A1000, NIL!C$1:C1000)</f>
        <v>4</v>
      </c>
      <c r="D137" s="5">
        <f>lookup($A137, NIL!$A$1:$A1000, NIL!D$1:D1000)</f>
        <v>1</v>
      </c>
      <c r="E137" s="5">
        <f>lookup($A137, NIL!$A$1:$A1000, NIL!E$1:E1000)</f>
        <v>0.2045663318</v>
      </c>
      <c r="F137" s="5">
        <f>lookup($A137, NIL!$A$1:$A1000, NIL!F$1:F1000)</f>
        <v>0.4045450175</v>
      </c>
      <c r="G137" s="5">
        <f>lookup($A137, NIL!$A$1:$A1000, NIL!G$1:G1000)</f>
        <v>0.3045556747</v>
      </c>
      <c r="H137" s="5">
        <f t="shared" si="1"/>
        <v>0.551865631</v>
      </c>
      <c r="J137" s="5">
        <f>iferror(VLOOKUP($A137, Awario!$A$3:$G1000, 3, false), "")</f>
        <v>2</v>
      </c>
      <c r="K137" s="2">
        <f>iferror(VLOOKUP($A137, Awario!$A$3:$Z1000, 4, false), "")</f>
        <v>336993</v>
      </c>
      <c r="L137" s="5">
        <f>iferror(VLOOKUP($A137, Awario!$A$3:$Z1000, 5, false), "")</f>
        <v>181</v>
      </c>
      <c r="M137" s="5">
        <f>iferror(VLOOKUP($A137, Awario!$A$3:$G1000, 6, false), "")</f>
        <v>2.257678575</v>
      </c>
      <c r="N137" s="7" t="b">
        <f>iferror(VLOOKUP($A137, Awario!$A$3:$Z1000, 7, false), "")</f>
        <v>0</v>
      </c>
      <c r="O137" s="2">
        <f>iferror(VLOOKUP($A137, Awario!$A$3:$Z1000, 8, false), "")</f>
        <v>-0.9994628969</v>
      </c>
      <c r="P137" s="5">
        <f>iferror(VLOOKUP($A137, Awario!$A$3:$Z1000, 9, false), "")</f>
        <v>0.3468877869</v>
      </c>
      <c r="Q137" s="5">
        <f>iferror(VLOOKUP($A137, Awario!$A$3:$Z1000, 10, false), "")</f>
        <v>-0.4740627184</v>
      </c>
      <c r="R137" s="2">
        <f>iferror(VLOOKUP($A137, Awario!$A$3:$Z1000, 11, false), "")</f>
        <v>-0.3223414372</v>
      </c>
      <c r="S137" s="5">
        <f>iferror(VLOOKUP($A137, Awario!$A$3:$Z1000, 12, false), "")</f>
        <v>-0.1498387896</v>
      </c>
      <c r="T137" s="5">
        <f t="shared" si="2"/>
        <v>-0.3870901569</v>
      </c>
      <c r="V137" s="5">
        <f>iferror(VLOOKUP($A137, TMUI!$A$2:$G1000, 3, false), "")</f>
        <v>81.32</v>
      </c>
      <c r="W137" s="5">
        <f>iferror(VLOOKUP($A137, TMUI!$A$2:$G1000, 4, false), "")</f>
        <v>67.5</v>
      </c>
      <c r="X137" s="5">
        <f>iferror(VLOOKUP($A137, TMUI!$A$2:$G1000, 5, false), "")</f>
        <v>64.66</v>
      </c>
      <c r="Y137" s="5">
        <f>iferror(VLOOKUP($A137, TMUI!$A$2:$G1000, 6, false), "")</f>
        <v>46.92</v>
      </c>
      <c r="Z137" s="5">
        <f>iferror(VLOOKUP($A137, TMUI!$A$2:$Z1000, 7, false), "")</f>
        <v>0.423670169</v>
      </c>
      <c r="AA137" s="5">
        <f>iferror(VLOOKUP($A137, TMUI!$A$2:$Z1000, 8, false), "")</f>
        <v>-0.1025574572</v>
      </c>
      <c r="AB137" s="5">
        <f>iferror(VLOOKUP($A137, TMUI!$A$2:$Z1000, 9, false), "")</f>
        <v>-0.485416213</v>
      </c>
      <c r="AC137" s="5">
        <f>iferror(VLOOKUP($A137, TMUI!$A$2:$Z1000, 10, false), "")</f>
        <v>-0.4973670109</v>
      </c>
      <c r="AD137" s="5">
        <f>iferror(VLOOKUP($A137, TMUI!$A$2:$Z1000, 11, false), "")</f>
        <v>-0.165417628</v>
      </c>
      <c r="AE137" s="8">
        <f t="shared" si="3"/>
        <v>-0.4067156599</v>
      </c>
      <c r="AG137" s="5">
        <f t="shared" si="4"/>
        <v>-0.08064672861</v>
      </c>
      <c r="AH137" s="5">
        <f>iferror(vlookup(A137, 'November Scores'!A$1:AM1000, 3, false), "")</f>
        <v>0.1951258701</v>
      </c>
      <c r="AI137" s="5">
        <f t="shared" si="5"/>
        <v>-0.01170357893</v>
      </c>
    </row>
    <row r="138">
      <c r="A138" s="5">
        <v>1804.0</v>
      </c>
      <c r="B138" s="2" t="s">
        <v>206</v>
      </c>
      <c r="C138" s="5">
        <f>lookup($A138, NIL!$A$1:$A1000, NIL!C$1:C1000)</f>
        <v>4</v>
      </c>
      <c r="D138" s="5">
        <f>lookup($A138, NIL!$A$1:$A1000, NIL!D$1:D1000)</f>
        <v>1</v>
      </c>
      <c r="E138" s="5">
        <f>lookup($A138, NIL!$A$1:$A1000, NIL!E$1:E1000)</f>
        <v>0.2045663318</v>
      </c>
      <c r="F138" s="5">
        <f>lookup($A138, NIL!$A$1:$A1000, NIL!F$1:F1000)</f>
        <v>0.4045450175</v>
      </c>
      <c r="G138" s="5">
        <f>lookup($A138, NIL!$A$1:$A1000, NIL!G$1:G1000)</f>
        <v>0.3045556747</v>
      </c>
      <c r="H138" s="5">
        <f t="shared" si="1"/>
        <v>0.551865631</v>
      </c>
      <c r="J138" s="5" t="str">
        <f>iferror(VLOOKUP($A138, Awario!$A$3:$G1000, 3, false), "")</f>
        <v/>
      </c>
      <c r="K138" s="2">
        <f>iferror(VLOOKUP($A138, Awario!$A$3:$Z1000, 4, false), "")</f>
        <v>0</v>
      </c>
      <c r="L138" s="5" t="str">
        <f>iferror(VLOOKUP($A138, Awario!$A$3:$Z1000, 5, false), "")</f>
        <v/>
      </c>
      <c r="M138" s="5" t="str">
        <f>iferror(VLOOKUP($A138, Awario!$A$3:$G1000, 6, false), "")</f>
        <v/>
      </c>
      <c r="N138" s="7" t="b">
        <f>iferror(VLOOKUP($A138, Awario!$A$3:$Z1000, 7, false), "")</f>
        <v>1</v>
      </c>
      <c r="O138" s="2" t="str">
        <f>iferror(VLOOKUP($A138, Awario!$A$3:$Z1000, 8, false), "")</f>
        <v/>
      </c>
      <c r="P138" s="5" t="str">
        <f>iferror(VLOOKUP($A138, Awario!$A$3:$Z1000, 9, false), "")</f>
        <v/>
      </c>
      <c r="Q138" s="5">
        <f>iferror(VLOOKUP($A138, Awario!$A$3:$Z1000, 10, false), "")</f>
        <v>-1.528378204</v>
      </c>
      <c r="R138" s="2" t="str">
        <f>iferror(VLOOKUP($A138, Awario!$A$3:$Z1000, 11, false), "")</f>
        <v/>
      </c>
      <c r="S138" s="5">
        <f>iferror(VLOOKUP($A138, Awario!$A$3:$Z1000, 12, false), "")</f>
        <v>-1.528378204</v>
      </c>
      <c r="T138" s="5">
        <f t="shared" si="2"/>
        <v>-1.236275942</v>
      </c>
      <c r="V138" s="5">
        <f>iferror(VLOOKUP($A138, TMUI!$A$2:$G1000, 3, false), "")</f>
        <v>81.33</v>
      </c>
      <c r="W138" s="5">
        <f>iferror(VLOOKUP($A138, TMUI!$A$2:$G1000, 4, false), "")</f>
        <v>79.63</v>
      </c>
      <c r="X138" s="5">
        <f>iferror(VLOOKUP($A138, TMUI!$A$2:$G1000, 5, false), "")</f>
        <v>75.32</v>
      </c>
      <c r="Y138" s="5">
        <f>iferror(VLOOKUP($A138, TMUI!$A$2:$G1000, 6, false), "")</f>
        <v>69.32</v>
      </c>
      <c r="Z138" s="5">
        <f>iferror(VLOOKUP($A138, TMUI!$A$2:$Z1000, 7, false), "")</f>
        <v>0.424393974</v>
      </c>
      <c r="AA138" s="5">
        <f>iferror(VLOOKUP($A138, TMUI!$A$2:$Z1000, 8, false), "")</f>
        <v>0.7380902772</v>
      </c>
      <c r="AB138" s="5">
        <f>iferror(VLOOKUP($A138, TMUI!$A$2:$Z1000, 9, false), "")</f>
        <v>0.3081897698</v>
      </c>
      <c r="AC138" s="5">
        <f>iferror(VLOOKUP($A138, TMUI!$A$2:$Z1000, 10, false), "")</f>
        <v>0.8857516786</v>
      </c>
      <c r="AD138" s="5">
        <f>iferror(VLOOKUP($A138, TMUI!$A$2:$Z1000, 11, false), "")</f>
        <v>0.5891064249</v>
      </c>
      <c r="AE138" s="8">
        <f t="shared" si="3"/>
        <v>0.7675326865</v>
      </c>
      <c r="AG138" s="5">
        <f t="shared" si="4"/>
        <v>0.02770745861</v>
      </c>
      <c r="AH138" s="5">
        <f>iferror(vlookup(A138, 'November Scores'!A$1:AM1000, 3, false), "")</f>
        <v>-0.1344508543</v>
      </c>
      <c r="AI138" s="5">
        <f t="shared" si="5"/>
        <v>-0.01283211962</v>
      </c>
    </row>
    <row r="139">
      <c r="A139" s="5">
        <v>1975.0</v>
      </c>
      <c r="B139" s="2" t="s">
        <v>245</v>
      </c>
      <c r="C139" s="5">
        <f>lookup($A139, NIL!$A$1:$A1000, NIL!C$1:C1000)</f>
        <v>4</v>
      </c>
      <c r="D139" s="5">
        <f>lookup($A139, NIL!$A$1:$A1000, NIL!D$1:D1000)</f>
        <v>1</v>
      </c>
      <c r="E139" s="5">
        <f>lookup($A139, NIL!$A$1:$A1000, NIL!E$1:E1000)</f>
        <v>0.2045663318</v>
      </c>
      <c r="F139" s="5">
        <f>lookup($A139, NIL!$A$1:$A1000, NIL!F$1:F1000)</f>
        <v>0.4045450175</v>
      </c>
      <c r="G139" s="5">
        <f>lookup($A139, NIL!$A$1:$A1000, NIL!G$1:G1000)</f>
        <v>0.3045556747</v>
      </c>
      <c r="H139" s="5">
        <f t="shared" si="1"/>
        <v>0.551865631</v>
      </c>
      <c r="J139" s="5">
        <f>iferror(VLOOKUP($A139, Awario!$A$3:$G1000, 3, false), "")</f>
        <v>1</v>
      </c>
      <c r="K139" s="2" t="str">
        <f>iferror(VLOOKUP($A139, Awario!$A$3:$Z1000, 4, false), "")</f>
        <v/>
      </c>
      <c r="L139" s="5">
        <f>iferror(VLOOKUP($A139, Awario!$A$3:$Z1000, 5, false), "")</f>
        <v>2380</v>
      </c>
      <c r="M139" s="5">
        <f>iferror(VLOOKUP($A139, Awario!$A$3:$G1000, 6, false), "")</f>
        <v>3.376576957</v>
      </c>
      <c r="N139" s="7" t="b">
        <f>iferror(VLOOKUP($A139, Awario!$A$3:$Z1000, 7, false), "")</f>
        <v>1</v>
      </c>
      <c r="O139" s="2" t="str">
        <f>iferror(VLOOKUP($A139, Awario!$A$3:$Z1000, 8, false), "")</f>
        <v/>
      </c>
      <c r="P139" s="5">
        <f>iferror(VLOOKUP($A139, Awario!$A$3:$Z1000, 9, false), "")</f>
        <v>0.9849271343</v>
      </c>
      <c r="Q139" s="5">
        <f>iferror(VLOOKUP($A139, Awario!$A$3:$Z1000, 10, false), "")</f>
        <v>-1.001220461</v>
      </c>
      <c r="R139" s="2" t="str">
        <f>iferror(VLOOKUP($A139, Awario!$A$3:$Z1000, 11, false), "")</f>
        <v/>
      </c>
      <c r="S139" s="5">
        <f>iferror(VLOOKUP($A139, Awario!$A$3:$Z1000, 12, false), "")</f>
        <v>-0.008146663477</v>
      </c>
      <c r="T139" s="5">
        <f t="shared" si="2"/>
        <v>-0.09025886924</v>
      </c>
      <c r="V139" s="5">
        <f>iferror(VLOOKUP($A139, TMUI!$A$2:$G1000, 3, false), "")</f>
        <v>67.87</v>
      </c>
      <c r="W139" s="5">
        <f>iferror(VLOOKUP($A139, TMUI!$A$2:$G1000, 4, false), "")</f>
        <v>63.48</v>
      </c>
      <c r="X139" s="5">
        <f>iferror(VLOOKUP($A139, TMUI!$A$2:$G1000, 5, false), "")</f>
        <v>59.06</v>
      </c>
      <c r="Y139" s="5">
        <f>iferror(VLOOKUP($A139, TMUI!$A$2:$G1000, 6, false), "")</f>
        <v>51.24</v>
      </c>
      <c r="Z139" s="5">
        <f>iferror(VLOOKUP($A139, TMUI!$A$2:$Z1000, 7, false), "")</f>
        <v>-0.5498476327</v>
      </c>
      <c r="AA139" s="5">
        <f>iferror(VLOOKUP($A139, TMUI!$A$2:$Z1000, 8, false), "")</f>
        <v>-0.3811562942</v>
      </c>
      <c r="AB139" s="5">
        <f>iferror(VLOOKUP($A139, TMUI!$A$2:$Z1000, 9, false), "")</f>
        <v>-0.9023199187</v>
      </c>
      <c r="AC139" s="5">
        <f>iferror(VLOOKUP($A139, TMUI!$A$2:$Z1000, 10, false), "")</f>
        <v>-0.2306226922</v>
      </c>
      <c r="AD139" s="5">
        <f>iferror(VLOOKUP($A139, TMUI!$A$2:$Z1000, 11, false), "")</f>
        <v>-0.5159866344</v>
      </c>
      <c r="AE139" s="8">
        <f t="shared" si="3"/>
        <v>-0.7183220966</v>
      </c>
      <c r="AG139" s="5">
        <f t="shared" si="4"/>
        <v>-0.08557177828</v>
      </c>
      <c r="AH139" s="5">
        <f>iferror(vlookup(A139, 'November Scores'!A$1:AM1000, 3, false), "")</f>
        <v>0.1994133538</v>
      </c>
      <c r="AI139" s="5">
        <f t="shared" si="5"/>
        <v>-0.01432549526</v>
      </c>
    </row>
    <row r="140">
      <c r="A140" s="5">
        <v>1826.0</v>
      </c>
      <c r="B140" s="2" t="s">
        <v>209</v>
      </c>
      <c r="C140" s="5">
        <f>lookup($A140, NIL!$A$1:$A1000, NIL!C$1:C1000)</f>
        <v>4</v>
      </c>
      <c r="D140" s="5">
        <f>lookup($A140, NIL!$A$1:$A1000, NIL!D$1:D1000)</f>
        <v>1</v>
      </c>
      <c r="E140" s="5">
        <f>lookup($A140, NIL!$A$1:$A1000, NIL!E$1:E1000)</f>
        <v>0.2045663318</v>
      </c>
      <c r="F140" s="5">
        <f>lookup($A140, NIL!$A$1:$A1000, NIL!F$1:F1000)</f>
        <v>0.4045450175</v>
      </c>
      <c r="G140" s="5">
        <f>lookup($A140, NIL!$A$1:$A1000, NIL!G$1:G1000)</f>
        <v>0.3045556747</v>
      </c>
      <c r="H140" s="5">
        <f t="shared" si="1"/>
        <v>0.551865631</v>
      </c>
      <c r="J140" s="5" t="str">
        <f>iferror(VLOOKUP($A140, Awario!$A$3:$G1000, 3, false), "")</f>
        <v/>
      </c>
      <c r="K140" s="2">
        <f>iferror(VLOOKUP($A140, Awario!$A$3:$Z1000, 4, false), "")</f>
        <v>398</v>
      </c>
      <c r="L140" s="5" t="str">
        <f>iferror(VLOOKUP($A140, Awario!$A$3:$Z1000, 5, false), "")</f>
        <v/>
      </c>
      <c r="M140" s="5" t="str">
        <f>iferror(VLOOKUP($A140, Awario!$A$3:$G1000, 6, false), "")</f>
        <v/>
      </c>
      <c r="N140" s="7" t="b">
        <f>iferror(VLOOKUP($A140, Awario!$A$3:$Z1000, 7, false), "")</f>
        <v>1</v>
      </c>
      <c r="O140" s="2" t="str">
        <f>iferror(VLOOKUP($A140, Awario!$A$3:$Z1000, 8, false), "")</f>
        <v/>
      </c>
      <c r="P140" s="5" t="str">
        <f>iferror(VLOOKUP($A140, Awario!$A$3:$Z1000, 9, false), "")</f>
        <v/>
      </c>
      <c r="Q140" s="5">
        <f>iferror(VLOOKUP($A140, Awario!$A$3:$Z1000, 10, false), "")</f>
        <v>-1.528378204</v>
      </c>
      <c r="R140" s="2" t="str">
        <f>iferror(VLOOKUP($A140, Awario!$A$3:$Z1000, 11, false), "")</f>
        <v/>
      </c>
      <c r="S140" s="5">
        <f>iferror(VLOOKUP($A140, Awario!$A$3:$Z1000, 12, false), "")</f>
        <v>-1.528378204</v>
      </c>
      <c r="T140" s="5">
        <f t="shared" si="2"/>
        <v>-1.236275942</v>
      </c>
      <c r="V140" s="5">
        <f>iferror(VLOOKUP($A140, TMUI!$A$2:$G1000, 3, false), "")</f>
        <v>74.65</v>
      </c>
      <c r="W140" s="5">
        <f>iferror(VLOOKUP($A140, TMUI!$A$2:$G1000, 4, false), "")</f>
        <v>81.16</v>
      </c>
      <c r="X140" s="5">
        <f>iferror(VLOOKUP($A140, TMUI!$A$2:$G1000, 5, false), "")</f>
        <v>67.85</v>
      </c>
      <c r="Y140" s="5">
        <f>iferror(VLOOKUP($A140, TMUI!$A$2:$G1000, 6, false), "")</f>
        <v>57.3</v>
      </c>
      <c r="Z140" s="5">
        <f>iferror(VLOOKUP($A140, TMUI!$A$2:$Z1000, 7, false), "")</f>
        <v>-0.05910780402</v>
      </c>
      <c r="AA140" s="5">
        <f>iferror(VLOOKUP($A140, TMUI!$A$2:$Z1000, 8, false), "")</f>
        <v>0.8441241629</v>
      </c>
      <c r="AB140" s="5">
        <f>iferror(VLOOKUP($A140, TMUI!$A$2:$Z1000, 9, false), "")</f>
        <v>-0.2479299949</v>
      </c>
      <c r="AC140" s="5">
        <f>iferror(VLOOKUP($A140, TMUI!$A$2:$Z1000, 10, false), "")</f>
        <v>0.1435603104</v>
      </c>
      <c r="AD140" s="5">
        <f>iferror(VLOOKUP($A140, TMUI!$A$2:$Z1000, 11, false), "")</f>
        <v>0.1701616686</v>
      </c>
      <c r="AE140" s="8">
        <f t="shared" si="3"/>
        <v>0.412506568</v>
      </c>
      <c r="AG140" s="5">
        <f t="shared" si="4"/>
        <v>-0.09063458092</v>
      </c>
      <c r="AH140" s="5">
        <f>iferror(vlookup(A140, 'November Scores'!A$1:AM1000, 3, false), "")</f>
        <v>0.1874572109</v>
      </c>
      <c r="AI140" s="5">
        <f t="shared" si="5"/>
        <v>-0.02111163297</v>
      </c>
    </row>
    <row r="141">
      <c r="A141" s="5">
        <v>520.0</v>
      </c>
      <c r="B141" s="2" t="s">
        <v>52</v>
      </c>
      <c r="C141" s="5">
        <f>lookup($A141, NIL!$A$1:$A1000, NIL!C$1:C1000)</f>
        <v>4</v>
      </c>
      <c r="D141" s="5">
        <f>lookup($A141, NIL!$A$1:$A1000, NIL!D$1:D1000)</f>
        <v>1</v>
      </c>
      <c r="E141" s="5">
        <f>lookup($A141, NIL!$A$1:$A1000, NIL!E$1:E1000)</f>
        <v>0.2045663318</v>
      </c>
      <c r="F141" s="5">
        <f>lookup($A141, NIL!$A$1:$A1000, NIL!F$1:F1000)</f>
        <v>0.4045450175</v>
      </c>
      <c r="G141" s="5">
        <f>lookup($A141, NIL!$A$1:$A1000, NIL!G$1:G1000)</f>
        <v>0.3045556747</v>
      </c>
      <c r="H141" s="5">
        <f t="shared" si="1"/>
        <v>0.551865631</v>
      </c>
      <c r="J141" s="5">
        <f>iferror(VLOOKUP($A141, Awario!$A$3:$G1000, 3, false), "")</f>
        <v>4</v>
      </c>
      <c r="K141" s="2" t="str">
        <f>iferror(VLOOKUP($A141, Awario!$A$3:$Z1000, 4, false), "")</f>
        <v/>
      </c>
      <c r="L141" s="5">
        <f>iferror(VLOOKUP($A141, Awario!$A$3:$Z1000, 5, false), "")</f>
        <v>0</v>
      </c>
      <c r="M141" s="5">
        <f>iferror(VLOOKUP($A141, Awario!$A$3:$G1000, 6, false), "")</f>
        <v>0</v>
      </c>
      <c r="N141" s="7" t="b">
        <f>iferror(VLOOKUP($A141, Awario!$A$3:$Z1000, 7, false), "")</f>
        <v>1</v>
      </c>
      <c r="O141" s="2" t="str">
        <f>iferror(VLOOKUP($A141, Awario!$A$3:$Z1000, 8, false), "")</f>
        <v/>
      </c>
      <c r="P141" s="5">
        <f>iferror(VLOOKUP($A141, Awario!$A$3:$Z1000, 9, false), "")</f>
        <v>-0.940528289</v>
      </c>
      <c r="Q141" s="5">
        <f>iferror(VLOOKUP($A141, Awario!$A$3:$Z1000, 10, false), "")</f>
        <v>0.5802527673</v>
      </c>
      <c r="R141" s="2" t="str">
        <f>iferror(VLOOKUP($A141, Awario!$A$3:$Z1000, 11, false), "")</f>
        <v/>
      </c>
      <c r="S141" s="5">
        <f>iferror(VLOOKUP($A141, Awario!$A$3:$Z1000, 12, false), "")</f>
        <v>-0.1801377609</v>
      </c>
      <c r="T141" s="5">
        <f t="shared" si="2"/>
        <v>-0.4244263904</v>
      </c>
      <c r="V141" s="5">
        <f>iferror(VLOOKUP($A141, TMUI!$A$2:$G1000, 3, false), "")</f>
        <v>61.6</v>
      </c>
      <c r="W141" s="5">
        <f>iferror(VLOOKUP($A141, TMUI!$A$2:$G1000, 4, false), "")</f>
        <v>70.84</v>
      </c>
      <c r="X141" s="5">
        <f>iferror(VLOOKUP($A141, TMUI!$A$2:$G1000, 5, false), "")</f>
        <v>70.52</v>
      </c>
      <c r="Y141" s="5">
        <f>iferror(VLOOKUP($A141, TMUI!$A$2:$G1000, 6, false), "")</f>
        <v>56.26</v>
      </c>
      <c r="Z141" s="5">
        <f>iferror(VLOOKUP($A141, TMUI!$A$2:$Z1000, 7, false), "")</f>
        <v>-1.003673403</v>
      </c>
      <c r="AA141" s="5">
        <f>iferror(VLOOKUP($A141, TMUI!$A$2:$Z1000, 8, false), "")</f>
        <v>0.1289152083</v>
      </c>
      <c r="AB141" s="5">
        <f>iferror(VLOOKUP($A141, TMUI!$A$2:$Z1000, 9, false), "")</f>
        <v>-0.04915626374</v>
      </c>
      <c r="AC141" s="5">
        <f>iferror(VLOOKUP($A141, TMUI!$A$2:$Z1000, 10, false), "")</f>
        <v>0.07934408553</v>
      </c>
      <c r="AD141" s="5">
        <f>iferror(VLOOKUP($A141, TMUI!$A$2:$Z1000, 11, false), "")</f>
        <v>-0.2111425933</v>
      </c>
      <c r="AE141" s="8">
        <f t="shared" si="3"/>
        <v>-0.4595025499</v>
      </c>
      <c r="AG141" s="5">
        <f t="shared" si="4"/>
        <v>-0.1106877698</v>
      </c>
      <c r="AH141" s="5">
        <f>iferror(vlookup(A141, 'November Scores'!A$1:AM1000, 3, false), "")</f>
        <v>0.2446626609</v>
      </c>
      <c r="AI141" s="5">
        <f t="shared" si="5"/>
        <v>-0.02185016209</v>
      </c>
    </row>
    <row r="142">
      <c r="A142" s="5">
        <v>1893.0</v>
      </c>
      <c r="B142" s="2" t="s">
        <v>236</v>
      </c>
      <c r="C142" s="5">
        <f>lookup($A142, NIL!$A$1:$A1000, NIL!C$1:C1000)</f>
        <v>4</v>
      </c>
      <c r="D142" s="5">
        <f>lookup($A142, NIL!$A$1:$A1000, NIL!D$1:D1000)</f>
        <v>1</v>
      </c>
      <c r="E142" s="5">
        <f>lookup($A142, NIL!$A$1:$A1000, NIL!E$1:E1000)</f>
        <v>0.2045663318</v>
      </c>
      <c r="F142" s="5">
        <f>lookup($A142, NIL!$A$1:$A1000, NIL!F$1:F1000)</f>
        <v>0.4045450175</v>
      </c>
      <c r="G142" s="5">
        <f>lookup($A142, NIL!$A$1:$A1000, NIL!G$1:G1000)</f>
        <v>0.3045556747</v>
      </c>
      <c r="H142" s="5">
        <f t="shared" si="1"/>
        <v>0.551865631</v>
      </c>
      <c r="J142" s="5" t="str">
        <f>iferror(VLOOKUP($A142, Awario!$A$3:$G1000, 3, false), "")</f>
        <v/>
      </c>
      <c r="K142" s="2" t="str">
        <f>iferror(VLOOKUP($A142, Awario!$A$3:$Z1000, 4, false), "")</f>
        <v/>
      </c>
      <c r="L142" s="5" t="str">
        <f>iferror(VLOOKUP($A142, Awario!$A$3:$Z1000, 5, false), "")</f>
        <v/>
      </c>
      <c r="M142" s="5" t="str">
        <f>iferror(VLOOKUP($A142, Awario!$A$3:$G1000, 6, false), "")</f>
        <v/>
      </c>
      <c r="N142" s="7" t="str">
        <f>iferror(VLOOKUP($A142, Awario!$A$3:$Z1000, 7, false), "")</f>
        <v/>
      </c>
      <c r="O142" s="2" t="str">
        <f>iferror(VLOOKUP($A142, Awario!$A$3:$Z1000, 8, false), "")</f>
        <v/>
      </c>
      <c r="P142" s="5" t="str">
        <f>iferror(VLOOKUP($A142, Awario!$A$3:$Z1000, 9, false), "")</f>
        <v/>
      </c>
      <c r="Q142" s="5" t="str">
        <f>iferror(VLOOKUP($A142, Awario!$A$3:$Z1000, 10, false), "")</f>
        <v/>
      </c>
      <c r="R142" s="2" t="str">
        <f>iferror(VLOOKUP($A142, Awario!$A$3:$Z1000, 11, false), "")</f>
        <v/>
      </c>
      <c r="S142" s="5" t="str">
        <f>iferror(VLOOKUP($A142, Awario!$A$3:$Z1000, 12, false), "")</f>
        <v/>
      </c>
      <c r="T142" s="5" t="str">
        <f t="shared" si="2"/>
        <v/>
      </c>
      <c r="V142" s="5">
        <f>iferror(VLOOKUP($A142, TMUI!$A$2:$G1000, 3, false), "")</f>
        <v>57.41</v>
      </c>
      <c r="W142" s="5">
        <f>iferror(VLOOKUP($A142, TMUI!$A$2:$G1000, 4, false), "")</f>
        <v>59.88</v>
      </c>
      <c r="X142" s="5">
        <f>iferror(VLOOKUP($A142, TMUI!$A$2:$G1000, 5, false), "")</f>
        <v>64.97</v>
      </c>
      <c r="Y142" s="5">
        <f>iferror(VLOOKUP($A142, TMUI!$A$2:$G1000, 6, false), "")</f>
        <v>43.15</v>
      </c>
      <c r="Z142" s="5">
        <f>iferror(VLOOKUP($A142, TMUI!$A$2:$Z1000, 7, false), "")</f>
        <v>-1.306947722</v>
      </c>
      <c r="AA142" s="5">
        <f>iferror(VLOOKUP($A142, TMUI!$A$2:$Z1000, 8, false), "")</f>
        <v>-0.63064779</v>
      </c>
      <c r="AB142" s="5">
        <f>iferror(VLOOKUP($A142, TMUI!$A$2:$Z1000, 9, false), "")</f>
        <v>-0.462337615</v>
      </c>
      <c r="AC142" s="5">
        <f>iferror(VLOOKUP($A142, TMUI!$A$2:$Z1000, 10, false), "")</f>
        <v>-0.730150826</v>
      </c>
      <c r="AD142" s="5">
        <f>iferror(VLOOKUP($A142, TMUI!$A$2:$Z1000, 11, false), "")</f>
        <v>-0.7825209883</v>
      </c>
      <c r="AE142" s="8">
        <f t="shared" si="3"/>
        <v>-0.8846021639</v>
      </c>
      <c r="AG142" s="5">
        <f t="shared" si="4"/>
        <v>-0.1663682664</v>
      </c>
      <c r="AH142" s="5">
        <f>iferror(vlookup(A142, 'November Scores'!A$1:AM1000, 3, false), "")</f>
        <v>0.4088151118</v>
      </c>
      <c r="AI142" s="5">
        <f t="shared" si="5"/>
        <v>-0.02257242188</v>
      </c>
    </row>
    <row r="143">
      <c r="A143" s="5">
        <v>1594.0</v>
      </c>
      <c r="B143" s="2" t="s">
        <v>163</v>
      </c>
      <c r="C143" s="5">
        <f>lookup($A143, NIL!$A$1:$A1000, NIL!C$1:C1000)</f>
        <v>4</v>
      </c>
      <c r="D143" s="5">
        <f>lookup($A143, NIL!$A$1:$A1000, NIL!D$1:D1000)</f>
        <v>1</v>
      </c>
      <c r="E143" s="5">
        <f>lookup($A143, NIL!$A$1:$A1000, NIL!E$1:E1000)</f>
        <v>0.2045663318</v>
      </c>
      <c r="F143" s="5">
        <f>lookup($A143, NIL!$A$1:$A1000, NIL!F$1:F1000)</f>
        <v>0.4045450175</v>
      </c>
      <c r="G143" s="5">
        <f>lookup($A143, NIL!$A$1:$A1000, NIL!G$1:G1000)</f>
        <v>0.3045556747</v>
      </c>
      <c r="H143" s="5">
        <f t="shared" si="1"/>
        <v>0.551865631</v>
      </c>
      <c r="J143" s="5">
        <f>iferror(VLOOKUP($A143, Awario!$A$3:$G1000, 3, false), "")</f>
        <v>1</v>
      </c>
      <c r="K143" s="2">
        <f>iferror(VLOOKUP($A143, Awario!$A$3:$Z1000, 4, false), "")</f>
        <v>0</v>
      </c>
      <c r="L143" s="5">
        <f>iferror(VLOOKUP($A143, Awario!$A$3:$Z1000, 5, false), "")</f>
        <v>0</v>
      </c>
      <c r="M143" s="5">
        <f>iferror(VLOOKUP($A143, Awario!$A$3:$G1000, 6, false), "")</f>
        <v>0</v>
      </c>
      <c r="N143" s="7" t="b">
        <f>iferror(VLOOKUP($A143, Awario!$A$3:$Z1000, 7, false), "")</f>
        <v>1</v>
      </c>
      <c r="O143" s="2" t="str">
        <f>iferror(VLOOKUP($A143, Awario!$A$3:$Z1000, 8, false), "")</f>
        <v/>
      </c>
      <c r="P143" s="5">
        <f>iferror(VLOOKUP($A143, Awario!$A$3:$Z1000, 9, false), "")</f>
        <v>-0.940528289</v>
      </c>
      <c r="Q143" s="5">
        <f>iferror(VLOOKUP($A143, Awario!$A$3:$Z1000, 10, false), "")</f>
        <v>-1.001220461</v>
      </c>
      <c r="R143" s="2" t="str">
        <f>iferror(VLOOKUP($A143, Awario!$A$3:$Z1000, 11, false), "")</f>
        <v/>
      </c>
      <c r="S143" s="5">
        <f>iferror(VLOOKUP($A143, Awario!$A$3:$Z1000, 12, false), "")</f>
        <v>-0.9708743751</v>
      </c>
      <c r="T143" s="5">
        <f t="shared" si="2"/>
        <v>-0.9853295769</v>
      </c>
      <c r="V143" s="5">
        <f>iferror(VLOOKUP($A143, TMUI!$A$2:$G1000, 3, false), "")</f>
        <v>85.69</v>
      </c>
      <c r="W143" s="5">
        <f>iferror(VLOOKUP($A143, TMUI!$A$2:$G1000, 4, false), "")</f>
        <v>72.28</v>
      </c>
      <c r="X143" s="5">
        <f>iferror(VLOOKUP($A143, TMUI!$A$2:$G1000, 5, false), "")</f>
        <v>65.54</v>
      </c>
      <c r="Y143" s="5">
        <f>iferror(VLOOKUP($A143, TMUI!$A$2:$G1000, 6, false), "")</f>
        <v>52.05</v>
      </c>
      <c r="Z143" s="5">
        <f>iferror(VLOOKUP($A143, TMUI!$A$2:$Z1000, 7, false), "")</f>
        <v>0.7399729789</v>
      </c>
      <c r="AA143" s="5">
        <f>iferror(VLOOKUP($A143, TMUI!$A$2:$Z1000, 8, false), "")</f>
        <v>0.2287118066</v>
      </c>
      <c r="AB143" s="5">
        <f>iferror(VLOOKUP($A143, TMUI!$A$2:$Z1000, 9, false), "")</f>
        <v>-0.4199027735</v>
      </c>
      <c r="AC143" s="5">
        <f>iferror(VLOOKUP($A143, TMUI!$A$2:$Z1000, 10, false), "")</f>
        <v>-0.1806081324</v>
      </c>
      <c r="AD143" s="5">
        <f>iferror(VLOOKUP($A143, TMUI!$A$2:$Z1000, 11, false), "")</f>
        <v>0.0920434699</v>
      </c>
      <c r="AE143" s="8">
        <f t="shared" si="3"/>
        <v>0.3033866673</v>
      </c>
      <c r="AG143" s="5">
        <f t="shared" si="4"/>
        <v>-0.04335909287</v>
      </c>
      <c r="AH143" s="5">
        <f>iferror(vlookup(A143, 'November Scores'!A$1:AM1000, 3, false), "")</f>
        <v>-0.03142187653</v>
      </c>
      <c r="AI143" s="5">
        <f t="shared" si="5"/>
        <v>-0.04037478878</v>
      </c>
    </row>
    <row r="144">
      <c r="A144" s="5">
        <v>1018.0</v>
      </c>
      <c r="B144" s="2" t="s">
        <v>85</v>
      </c>
      <c r="C144" s="5">
        <f>lookup($A144, NIL!$A$1:$A1000, NIL!C$1:C1000)</f>
        <v>4</v>
      </c>
      <c r="D144" s="5">
        <f>lookup($A144, NIL!$A$1:$A1000, NIL!D$1:D1000)</f>
        <v>1</v>
      </c>
      <c r="E144" s="5">
        <f>lookup($A144, NIL!$A$1:$A1000, NIL!E$1:E1000)</f>
        <v>0.2045663318</v>
      </c>
      <c r="F144" s="5">
        <f>lookup($A144, NIL!$A$1:$A1000, NIL!F$1:F1000)</f>
        <v>0.4045450175</v>
      </c>
      <c r="G144" s="5">
        <f>lookup($A144, NIL!$A$1:$A1000, NIL!G$1:G1000)</f>
        <v>0.3045556747</v>
      </c>
      <c r="H144" s="5">
        <f t="shared" si="1"/>
        <v>0.551865631</v>
      </c>
      <c r="J144" s="5">
        <f>iferror(VLOOKUP($A144, Awario!$A$3:$G1000, 3, false), "")</f>
        <v>1</v>
      </c>
      <c r="K144" s="2">
        <f>iferror(VLOOKUP($A144, Awario!$A$3:$Z1000, 4, false), "")</f>
        <v>0</v>
      </c>
      <c r="L144" s="5">
        <f>iferror(VLOOKUP($A144, Awario!$A$3:$Z1000, 5, false), "")</f>
        <v>0</v>
      </c>
      <c r="M144" s="5">
        <f>iferror(VLOOKUP($A144, Awario!$A$3:$G1000, 6, false), "")</f>
        <v>0</v>
      </c>
      <c r="N144" s="7" t="b">
        <f>iferror(VLOOKUP($A144, Awario!$A$3:$Z1000, 7, false), "")</f>
        <v>1</v>
      </c>
      <c r="O144" s="2" t="str">
        <f>iferror(VLOOKUP($A144, Awario!$A$3:$Z1000, 8, false), "")</f>
        <v/>
      </c>
      <c r="P144" s="5">
        <f>iferror(VLOOKUP($A144, Awario!$A$3:$Z1000, 9, false), "")</f>
        <v>-0.940528289</v>
      </c>
      <c r="Q144" s="5">
        <f>iferror(VLOOKUP($A144, Awario!$A$3:$Z1000, 10, false), "")</f>
        <v>-1.001220461</v>
      </c>
      <c r="R144" s="2" t="str">
        <f>iferror(VLOOKUP($A144, Awario!$A$3:$Z1000, 11, false), "")</f>
        <v/>
      </c>
      <c r="S144" s="5">
        <f>iferror(VLOOKUP($A144, Awario!$A$3:$Z1000, 12, false), "")</f>
        <v>-0.9708743751</v>
      </c>
      <c r="T144" s="5">
        <f t="shared" si="2"/>
        <v>-0.9853295769</v>
      </c>
      <c r="V144" s="5">
        <f>iferror(VLOOKUP($A144, TMUI!$A$2:$G1000, 3, false), "")</f>
        <v>88.82</v>
      </c>
      <c r="W144" s="5">
        <f>iferror(VLOOKUP($A144, TMUI!$A$2:$G1000, 4, false), "")</f>
        <v>67.43</v>
      </c>
      <c r="X144" s="5">
        <f>iferror(VLOOKUP($A144, TMUI!$A$2:$G1000, 5, false), "")</f>
        <v>75.76</v>
      </c>
      <c r="Y144" s="5">
        <f>iferror(VLOOKUP($A144, TMUI!$A$2:$G1000, 6, false), "")</f>
        <v>38.04</v>
      </c>
      <c r="Z144" s="5">
        <f>iferror(VLOOKUP($A144, TMUI!$A$2:$Z1000, 7, false), "")</f>
        <v>0.9665239617</v>
      </c>
      <c r="AA144" s="5">
        <f>iferror(VLOOKUP($A144, TMUI!$A$2:$Z1000, 8, false), "")</f>
        <v>-0.1074086808</v>
      </c>
      <c r="AB144" s="5">
        <f>iferror(VLOOKUP($A144, TMUI!$A$2:$Z1000, 9, false), "")</f>
        <v>0.3409464895</v>
      </c>
      <c r="AC144" s="5">
        <f>iferror(VLOOKUP($A144, TMUI!$A$2:$Z1000, 10, false), "")</f>
        <v>-1.045674777</v>
      </c>
      <c r="AD144" s="5">
        <f>iferror(VLOOKUP($A144, TMUI!$A$2:$Z1000, 11, false), "")</f>
        <v>0.03859674836</v>
      </c>
      <c r="AE144" s="8">
        <f t="shared" si="3"/>
        <v>0.1964605517</v>
      </c>
      <c r="AG144" s="5">
        <f t="shared" si="4"/>
        <v>-0.07900113141</v>
      </c>
      <c r="AH144" s="5">
        <f>iferror(vlookup(A144, 'November Scores'!A$1:AM1000, 3, false), "")</f>
        <v>0.06128619836</v>
      </c>
      <c r="AI144" s="5">
        <f t="shared" si="5"/>
        <v>-0.04392929897</v>
      </c>
    </row>
    <row r="145">
      <c r="A145" s="5">
        <v>1412.0</v>
      </c>
      <c r="B145" s="2" t="s">
        <v>125</v>
      </c>
      <c r="C145" s="5">
        <f>lookup($A145, NIL!$A$1:$A1000, NIL!C$1:C1000)</f>
        <v>4</v>
      </c>
      <c r="D145" s="5">
        <f>lookup($A145, NIL!$A$1:$A1000, NIL!D$1:D1000)</f>
        <v>1</v>
      </c>
      <c r="E145" s="5">
        <f>lookup($A145, NIL!$A$1:$A1000, NIL!E$1:E1000)</f>
        <v>0.2045663318</v>
      </c>
      <c r="F145" s="5">
        <f>lookup($A145, NIL!$A$1:$A1000, NIL!F$1:F1000)</f>
        <v>0.4045450175</v>
      </c>
      <c r="G145" s="5">
        <f>lookup($A145, NIL!$A$1:$A1000, NIL!G$1:G1000)</f>
        <v>0.3045556747</v>
      </c>
      <c r="H145" s="5">
        <f t="shared" si="1"/>
        <v>0.551865631</v>
      </c>
      <c r="J145" s="5" t="str">
        <f>iferror(VLOOKUP($A145, Awario!$A$3:$G1000, 3, false), "")</f>
        <v/>
      </c>
      <c r="K145" s="2">
        <f>iferror(VLOOKUP($A145, Awario!$A$3:$Z1000, 4, false), "")</f>
        <v>0</v>
      </c>
      <c r="L145" s="5" t="str">
        <f>iferror(VLOOKUP($A145, Awario!$A$3:$Z1000, 5, false), "")</f>
        <v/>
      </c>
      <c r="M145" s="5" t="str">
        <f>iferror(VLOOKUP($A145, Awario!$A$3:$G1000, 6, false), "")</f>
        <v/>
      </c>
      <c r="N145" s="7" t="b">
        <f>iferror(VLOOKUP($A145, Awario!$A$3:$Z1000, 7, false), "")</f>
        <v>1</v>
      </c>
      <c r="O145" s="2" t="str">
        <f>iferror(VLOOKUP($A145, Awario!$A$3:$Z1000, 8, false), "")</f>
        <v/>
      </c>
      <c r="P145" s="5" t="str">
        <f>iferror(VLOOKUP($A145, Awario!$A$3:$Z1000, 9, false), "")</f>
        <v/>
      </c>
      <c r="Q145" s="5">
        <f>iferror(VLOOKUP($A145, Awario!$A$3:$Z1000, 10, false), "")</f>
        <v>-1.528378204</v>
      </c>
      <c r="R145" s="2" t="str">
        <f>iferror(VLOOKUP($A145, Awario!$A$3:$Z1000, 11, false), "")</f>
        <v/>
      </c>
      <c r="S145" s="5">
        <f>iferror(VLOOKUP($A145, Awario!$A$3:$Z1000, 12, false), "")</f>
        <v>-1.528378204</v>
      </c>
      <c r="T145" s="5">
        <f t="shared" si="2"/>
        <v>-1.236275942</v>
      </c>
      <c r="V145" s="5">
        <f>iferror(VLOOKUP($A145, TMUI!$A$2:$G1000, 3, false), "")</f>
        <v>77.23</v>
      </c>
      <c r="W145" s="5">
        <f>iferror(VLOOKUP($A145, TMUI!$A$2:$G1000, 4, false), "")</f>
        <v>77.62</v>
      </c>
      <c r="X145" s="5">
        <f>iferror(VLOOKUP($A145, TMUI!$A$2:$G1000, 5, false), "")</f>
        <v>70.74</v>
      </c>
      <c r="Y145" s="5">
        <f>iferror(VLOOKUP($A145, TMUI!$A$2:$G1000, 6, false), "")</f>
        <v>59.69</v>
      </c>
      <c r="Z145" s="5">
        <f>iferror(VLOOKUP($A145, TMUI!$A$2:$Z1000, 7, false), "")</f>
        <v>0.1276339007</v>
      </c>
      <c r="AA145" s="5">
        <f>iferror(VLOOKUP($A145, TMUI!$A$2:$Z1000, 8, false), "")</f>
        <v>0.5987908587</v>
      </c>
      <c r="AB145" s="5">
        <f>iferror(VLOOKUP($A145, TMUI!$A$2:$Z1000, 9, false), "")</f>
        <v>-0.03277790387</v>
      </c>
      <c r="AC145" s="5">
        <f>iferror(VLOOKUP($A145, TMUI!$A$2:$Z1000, 10, false), "")</f>
        <v>0.2911341349</v>
      </c>
      <c r="AD145" s="5">
        <f>iferror(VLOOKUP($A145, TMUI!$A$2:$Z1000, 11, false), "")</f>
        <v>0.2461952476</v>
      </c>
      <c r="AE145" s="8">
        <f t="shared" si="3"/>
        <v>0.4961806602</v>
      </c>
      <c r="AG145" s="5">
        <f t="shared" si="4"/>
        <v>-0.06274321682</v>
      </c>
      <c r="AH145" s="5">
        <f>iferror(vlookup(A145, 'November Scores'!A$1:AM1000, 3, false), "")</f>
        <v>0.005856889716</v>
      </c>
      <c r="AI145" s="5">
        <f t="shared" si="5"/>
        <v>-0.04559319019</v>
      </c>
    </row>
    <row r="146">
      <c r="A146" s="5">
        <v>924.0</v>
      </c>
      <c r="B146" s="2" t="s">
        <v>79</v>
      </c>
      <c r="C146" s="5">
        <f>lookup($A146, NIL!$A$1:$A1000, NIL!C$1:C1000)</f>
        <v>4</v>
      </c>
      <c r="D146" s="5">
        <f>lookup($A146, NIL!$A$1:$A1000, NIL!D$1:D1000)</f>
        <v>1</v>
      </c>
      <c r="E146" s="5">
        <f>lookup($A146, NIL!$A$1:$A1000, NIL!E$1:E1000)</f>
        <v>0.2045663318</v>
      </c>
      <c r="F146" s="5">
        <f>lookup($A146, NIL!$A$1:$A1000, NIL!F$1:F1000)</f>
        <v>0.4045450175</v>
      </c>
      <c r="G146" s="5">
        <f>lookup($A146, NIL!$A$1:$A1000, NIL!G$1:G1000)</f>
        <v>0.3045556747</v>
      </c>
      <c r="H146" s="5">
        <f t="shared" si="1"/>
        <v>0.551865631</v>
      </c>
      <c r="J146" s="5">
        <f>iferror(VLOOKUP($A146, Awario!$A$3:$G1000, 3, false), "")</f>
        <v>4</v>
      </c>
      <c r="K146" s="2">
        <f>iferror(VLOOKUP($A146, Awario!$A$3:$Z1000, 4, false), "")</f>
        <v>76</v>
      </c>
      <c r="L146" s="5">
        <f>iferror(VLOOKUP($A146, Awario!$A$3:$Z1000, 5, false), "")</f>
        <v>215</v>
      </c>
      <c r="M146" s="5">
        <f>iferror(VLOOKUP($A146, Awario!$A$3:$G1000, 6, false), "")</f>
        <v>2.33243846</v>
      </c>
      <c r="N146" s="7" t="b">
        <f>iferror(VLOOKUP($A146, Awario!$A$3:$Z1000, 7, false), "")</f>
        <v>1</v>
      </c>
      <c r="O146" s="2" t="str">
        <f>iferror(VLOOKUP($A146, Awario!$A$3:$Z1000, 8, false), "")</f>
        <v/>
      </c>
      <c r="P146" s="5">
        <f>iferror(VLOOKUP($A146, Awario!$A$3:$Z1000, 9, false), "")</f>
        <v>0.3895187791</v>
      </c>
      <c r="Q146" s="5">
        <f>iferror(VLOOKUP($A146, Awario!$A$3:$Z1000, 10, false), "")</f>
        <v>0.5802527673</v>
      </c>
      <c r="R146" s="2" t="str">
        <f>iferror(VLOOKUP($A146, Awario!$A$3:$Z1000, 11, false), "")</f>
        <v/>
      </c>
      <c r="S146" s="5">
        <f>iferror(VLOOKUP($A146, Awario!$A$3:$Z1000, 12, false), "")</f>
        <v>0.4848857732</v>
      </c>
      <c r="T146" s="5">
        <f t="shared" si="2"/>
        <v>0.696337399</v>
      </c>
      <c r="V146" s="5">
        <f>iferror(VLOOKUP($A146, TMUI!$A$2:$G1000, 3, false), "")</f>
        <v>65.81</v>
      </c>
      <c r="W146" s="5">
        <f>iferror(VLOOKUP($A146, TMUI!$A$2:$G1000, 4, false), "")</f>
        <v>55.46</v>
      </c>
      <c r="X146" s="5">
        <f>iferror(VLOOKUP($A146, TMUI!$A$2:$G1000, 5, false), "")</f>
        <v>56.52</v>
      </c>
      <c r="Y146" s="5">
        <f>iferror(VLOOKUP($A146, TMUI!$A$2:$G1000, 6, false), "")</f>
        <v>33.61</v>
      </c>
      <c r="Z146" s="5">
        <f>iferror(VLOOKUP($A146, TMUI!$A$2:$Z1000, 7, false), "")</f>
        <v>-0.6989514744</v>
      </c>
      <c r="AA146" s="5">
        <f>iferror(VLOOKUP($A146, TMUI!$A$2:$Z1000, 8, false), "")</f>
        <v>-0.9369679043</v>
      </c>
      <c r="AB146" s="5">
        <f>iferror(VLOOKUP($A146, TMUI!$A$2:$Z1000, 9, false), "")</f>
        <v>-1.091415528</v>
      </c>
      <c r="AC146" s="5">
        <f>iferror(VLOOKUP($A146, TMUI!$A$2:$Z1000, 10, false), "")</f>
        <v>-1.319211196</v>
      </c>
      <c r="AD146" s="5">
        <f>iferror(VLOOKUP($A146, TMUI!$A$2:$Z1000, 11, false), "")</f>
        <v>-1.011636526</v>
      </c>
      <c r="AE146" s="8">
        <f t="shared" si="3"/>
        <v>-1.005801435</v>
      </c>
      <c r="AG146" s="5">
        <f t="shared" si="4"/>
        <v>0.0808005318</v>
      </c>
      <c r="AH146" s="5">
        <f>iferror(vlookup(A146, 'November Scores'!A$1:AM1000, 3, false), "")</f>
        <v>-0.4276478803</v>
      </c>
      <c r="AI146" s="5">
        <f t="shared" si="5"/>
        <v>-0.04631157123</v>
      </c>
    </row>
    <row r="147">
      <c r="A147" s="5">
        <v>1874.0</v>
      </c>
      <c r="B147" s="2" t="s">
        <v>233</v>
      </c>
      <c r="C147" s="5">
        <f>lookup($A147, NIL!$A$1:$A1000, NIL!C$1:C1000)</f>
        <v>4</v>
      </c>
      <c r="D147" s="5">
        <f>lookup($A147, NIL!$A$1:$A1000, NIL!D$1:D1000)</f>
        <v>1</v>
      </c>
      <c r="E147" s="5">
        <f>lookup($A147, NIL!$A$1:$A1000, NIL!E$1:E1000)</f>
        <v>0.2045663318</v>
      </c>
      <c r="F147" s="5">
        <f>lookup($A147, NIL!$A$1:$A1000, NIL!F$1:F1000)</f>
        <v>0.4045450175</v>
      </c>
      <c r="G147" s="5">
        <f>lookup($A147, NIL!$A$1:$A1000, NIL!G$1:G1000)</f>
        <v>0.3045556747</v>
      </c>
      <c r="H147" s="5">
        <f t="shared" si="1"/>
        <v>0.551865631</v>
      </c>
      <c r="J147" s="5" t="str">
        <f>iferror(VLOOKUP($A147, Awario!$A$3:$G1000, 3, false), "")</f>
        <v/>
      </c>
      <c r="K147" s="2" t="str">
        <f>iferror(VLOOKUP($A147, Awario!$A$3:$Z1000, 4, false), "")</f>
        <v/>
      </c>
      <c r="L147" s="5" t="str">
        <f>iferror(VLOOKUP($A147, Awario!$A$3:$Z1000, 5, false), "")</f>
        <v/>
      </c>
      <c r="M147" s="5" t="str">
        <f>iferror(VLOOKUP($A147, Awario!$A$3:$G1000, 6, false), "")</f>
        <v/>
      </c>
      <c r="N147" s="7" t="b">
        <f>iferror(VLOOKUP($A147, Awario!$A$3:$Z1000, 7, false), "")</f>
        <v>1</v>
      </c>
      <c r="O147" s="2" t="str">
        <f>iferror(VLOOKUP($A147, Awario!$A$3:$Z1000, 8, false), "")</f>
        <v/>
      </c>
      <c r="P147" s="5" t="str">
        <f>iferror(VLOOKUP($A147, Awario!$A$3:$Z1000, 9, false), "")</f>
        <v/>
      </c>
      <c r="Q147" s="5">
        <f>iferror(VLOOKUP($A147, Awario!$A$3:$Z1000, 10, false), "")</f>
        <v>-1.528378204</v>
      </c>
      <c r="R147" s="2" t="str">
        <f>iferror(VLOOKUP($A147, Awario!$A$3:$Z1000, 11, false), "")</f>
        <v/>
      </c>
      <c r="S147" s="5">
        <f>iferror(VLOOKUP($A147, Awario!$A$3:$Z1000, 12, false), "")</f>
        <v>-1.528378204</v>
      </c>
      <c r="T147" s="5">
        <f t="shared" si="2"/>
        <v>-1.236275942</v>
      </c>
      <c r="V147" s="5">
        <f>iferror(VLOOKUP($A147, TMUI!$A$2:$G1000, 3, false), "")</f>
        <v>77.92</v>
      </c>
      <c r="W147" s="5">
        <f>iferror(VLOOKUP($A147, TMUI!$A$2:$G1000, 4, false), "")</f>
        <v>72.66</v>
      </c>
      <c r="X147" s="5">
        <f>iferror(VLOOKUP($A147, TMUI!$A$2:$G1000, 5, false), "")</f>
        <v>69.82</v>
      </c>
      <c r="Y147" s="5">
        <f>iferror(VLOOKUP($A147, TMUI!$A$2:$G1000, 6, false), "")</f>
        <v>62.6</v>
      </c>
      <c r="Z147" s="5">
        <f>iferror(VLOOKUP($A147, TMUI!$A$2:$Z1000, 7, false), "")</f>
        <v>0.1775764496</v>
      </c>
      <c r="AA147" s="5">
        <f>iferror(VLOOKUP($A147, TMUI!$A$2:$Z1000, 8, false), "")</f>
        <v>0.2550470201</v>
      </c>
      <c r="AB147" s="5">
        <f>iferror(VLOOKUP($A147, TMUI!$A$2:$Z1000, 9, false), "")</f>
        <v>-0.101269227</v>
      </c>
      <c r="AC147" s="5">
        <f>iferror(VLOOKUP($A147, TMUI!$A$2:$Z1000, 10, false), "")</f>
        <v>0.4708160717</v>
      </c>
      <c r="AD147" s="5">
        <f>iferror(VLOOKUP($A147, TMUI!$A$2:$Z1000, 11, false), "")</f>
        <v>0.2005425786</v>
      </c>
      <c r="AE147" s="8">
        <f t="shared" si="3"/>
        <v>0.447819806</v>
      </c>
      <c r="AG147" s="5">
        <f t="shared" si="4"/>
        <v>-0.07886350158</v>
      </c>
      <c r="AH147" s="5">
        <f>iferror(vlookup(A147, 'November Scores'!A$1:AM1000, 3, false), "")</f>
        <v>0.04275409995</v>
      </c>
      <c r="AI147" s="5">
        <f t="shared" si="5"/>
        <v>-0.0484591012</v>
      </c>
    </row>
    <row r="148">
      <c r="A148" s="5">
        <v>2106.0</v>
      </c>
      <c r="B148" s="2" t="s">
        <v>273</v>
      </c>
      <c r="C148" s="5">
        <f>lookup($A148, NIL!$A$1:$A1000, NIL!C$1:C1000)</f>
        <v>4</v>
      </c>
      <c r="D148" s="5">
        <f>lookup($A148, NIL!$A$1:$A1000, NIL!D$1:D1000)</f>
        <v>1</v>
      </c>
      <c r="E148" s="5">
        <f>lookup($A148, NIL!$A$1:$A1000, NIL!E$1:E1000)</f>
        <v>0.2045663318</v>
      </c>
      <c r="F148" s="5">
        <f>lookup($A148, NIL!$A$1:$A1000, NIL!F$1:F1000)</f>
        <v>0.4045450175</v>
      </c>
      <c r="G148" s="5">
        <f>lookup($A148, NIL!$A$1:$A1000, NIL!G$1:G1000)</f>
        <v>0.3045556747</v>
      </c>
      <c r="H148" s="5">
        <f t="shared" si="1"/>
        <v>0.551865631</v>
      </c>
      <c r="J148" s="5">
        <f>iferror(VLOOKUP($A148, Awario!$A$3:$G1000, 3, false), "")</f>
        <v>4</v>
      </c>
      <c r="K148" s="2" t="str">
        <f>iferror(VLOOKUP($A148, Awario!$A$3:$Z1000, 4, false), "")</f>
        <v/>
      </c>
      <c r="L148" s="5">
        <f>iferror(VLOOKUP($A148, Awario!$A$3:$Z1000, 5, false), "")</f>
        <v>0</v>
      </c>
      <c r="M148" s="5">
        <f>iferror(VLOOKUP($A148, Awario!$A$3:$G1000, 6, false), "")</f>
        <v>0</v>
      </c>
      <c r="N148" s="7" t="b">
        <f>iferror(VLOOKUP($A148, Awario!$A$3:$Z1000, 7, false), "")</f>
        <v>1</v>
      </c>
      <c r="O148" s="2" t="str">
        <f>iferror(VLOOKUP($A148, Awario!$A$3:$Z1000, 8, false), "")</f>
        <v/>
      </c>
      <c r="P148" s="5">
        <f>iferror(VLOOKUP($A148, Awario!$A$3:$Z1000, 9, false), "")</f>
        <v>-0.940528289</v>
      </c>
      <c r="Q148" s="5">
        <f>iferror(VLOOKUP($A148, Awario!$A$3:$Z1000, 10, false), "")</f>
        <v>0.5802527673</v>
      </c>
      <c r="R148" s="2" t="str">
        <f>iferror(VLOOKUP($A148, Awario!$A$3:$Z1000, 11, false), "")</f>
        <v/>
      </c>
      <c r="S148" s="5">
        <f>iferror(VLOOKUP($A148, Awario!$A$3:$Z1000, 12, false), "")</f>
        <v>-0.1801377609</v>
      </c>
      <c r="T148" s="5">
        <f t="shared" si="2"/>
        <v>-0.4244263904</v>
      </c>
      <c r="V148" s="5">
        <f>iferror(VLOOKUP($A148, TMUI!$A$2:$G1000, 3, false), "")</f>
        <v>69.69</v>
      </c>
      <c r="W148" s="5">
        <f>iferror(VLOOKUP($A148, TMUI!$A$2:$G1000, 4, false), "")</f>
        <v>64.22</v>
      </c>
      <c r="X148" s="5">
        <f>iferror(VLOOKUP($A148, TMUI!$A$2:$G1000, 5, false), "")</f>
        <v>66.17</v>
      </c>
      <c r="Y148" s="5">
        <f>iferror(VLOOKUP($A148, TMUI!$A$2:$G1000, 6, false), "")</f>
        <v>56.99</v>
      </c>
      <c r="Z148" s="5">
        <f>iferror(VLOOKUP($A148, TMUI!$A$2:$Z1000, 7, false), "")</f>
        <v>-0.4181151123</v>
      </c>
      <c r="AA148" s="5">
        <f>iferror(VLOOKUP($A148, TMUI!$A$2:$Z1000, 8, false), "")</f>
        <v>-0.3298719312</v>
      </c>
      <c r="AB148" s="5">
        <f>iferror(VLOOKUP($A148, TMUI!$A$2:$Z1000, 9, false), "")</f>
        <v>-0.3730011066</v>
      </c>
      <c r="AC148" s="5">
        <f>iferror(VLOOKUP($A148, TMUI!$A$2:$Z1000, 10, false), "")</f>
        <v>0.1244189357</v>
      </c>
      <c r="AD148" s="5">
        <f>iferror(VLOOKUP($A148, TMUI!$A$2:$Z1000, 11, false), "")</f>
        <v>-0.2491423036</v>
      </c>
      <c r="AE148" s="8">
        <f t="shared" si="3"/>
        <v>-0.4991415667</v>
      </c>
      <c r="AG148" s="5">
        <f t="shared" si="4"/>
        <v>-0.1239007754</v>
      </c>
      <c r="AH148" s="5">
        <f>iferror(vlookup(A148, 'November Scores'!A$1:AM1000, 3, false), "")</f>
        <v>0.1743535788</v>
      </c>
      <c r="AI148" s="5">
        <f t="shared" si="5"/>
        <v>-0.04933718682</v>
      </c>
    </row>
    <row r="149">
      <c r="A149" s="5">
        <v>2009.0</v>
      </c>
      <c r="B149" s="2" t="s">
        <v>253</v>
      </c>
      <c r="C149" s="5">
        <f>lookup($A149, NIL!$A$1:$A1000, NIL!C$1:C1000)</f>
        <v>4</v>
      </c>
      <c r="D149" s="5">
        <f>lookup($A149, NIL!$A$1:$A1000, NIL!D$1:D1000)</f>
        <v>1</v>
      </c>
      <c r="E149" s="5">
        <f>lookup($A149, NIL!$A$1:$A1000, NIL!E$1:E1000)</f>
        <v>0.2045663318</v>
      </c>
      <c r="F149" s="5">
        <f>lookup($A149, NIL!$A$1:$A1000, NIL!F$1:F1000)</f>
        <v>0.4045450175</v>
      </c>
      <c r="G149" s="5">
        <f>lookup($A149, NIL!$A$1:$A1000, NIL!G$1:G1000)</f>
        <v>0.3045556747</v>
      </c>
      <c r="H149" s="5">
        <f t="shared" si="1"/>
        <v>0.551865631</v>
      </c>
      <c r="J149" s="5">
        <f>iferror(VLOOKUP($A149, Awario!$A$3:$G1000, 3, false), "")</f>
        <v>2</v>
      </c>
      <c r="K149" s="2" t="str">
        <f>iferror(VLOOKUP($A149, Awario!$A$3:$Z1000, 4, false), "")</f>
        <v/>
      </c>
      <c r="L149" s="5">
        <f>iferror(VLOOKUP($A149, Awario!$A$3:$Z1000, 5, false), "")</f>
        <v>0</v>
      </c>
      <c r="M149" s="5">
        <f>iferror(VLOOKUP($A149, Awario!$A$3:$G1000, 6, false), "")</f>
        <v>0</v>
      </c>
      <c r="N149" s="7" t="b">
        <f>iferror(VLOOKUP($A149, Awario!$A$3:$Z1000, 7, false), "")</f>
        <v>1</v>
      </c>
      <c r="O149" s="2" t="str">
        <f>iferror(VLOOKUP($A149, Awario!$A$3:$Z1000, 8, false), "")</f>
        <v/>
      </c>
      <c r="P149" s="5">
        <f>iferror(VLOOKUP($A149, Awario!$A$3:$Z1000, 9, false), "")</f>
        <v>-0.940528289</v>
      </c>
      <c r="Q149" s="5">
        <f>iferror(VLOOKUP($A149, Awario!$A$3:$Z1000, 10, false), "")</f>
        <v>-0.4740627184</v>
      </c>
      <c r="R149" s="2" t="str">
        <f>iferror(VLOOKUP($A149, Awario!$A$3:$Z1000, 11, false), "")</f>
        <v/>
      </c>
      <c r="S149" s="5">
        <f>iferror(VLOOKUP($A149, Awario!$A$3:$Z1000, 12, false), "")</f>
        <v>-0.7072955037</v>
      </c>
      <c r="T149" s="5">
        <f t="shared" si="2"/>
        <v>-0.8410086228</v>
      </c>
      <c r="V149" s="5">
        <f>iferror(VLOOKUP($A149, TMUI!$A$2:$G1000, 3, false), "")</f>
        <v>84.27</v>
      </c>
      <c r="W149" s="5">
        <f>iferror(VLOOKUP($A149, TMUI!$A$2:$G1000, 4, false), "")</f>
        <v>64.28</v>
      </c>
      <c r="X149" s="5">
        <f>iferror(VLOOKUP($A149, TMUI!$A$2:$G1000, 5, false), "")</f>
        <v>63.44</v>
      </c>
      <c r="Y149" s="5">
        <f>iferror(VLOOKUP($A149, TMUI!$A$2:$G1000, 6, false), "")</f>
        <v>54.44</v>
      </c>
      <c r="Z149" s="5">
        <f>iferror(VLOOKUP($A149, TMUI!$A$2:$Z1000, 7, false), "")</f>
        <v>0.6371926608</v>
      </c>
      <c r="AA149" s="5">
        <f>iferror(VLOOKUP($A149, TMUI!$A$2:$Z1000, 8, false), "")</f>
        <v>-0.3257137396</v>
      </c>
      <c r="AB149" s="5">
        <f>iferror(VLOOKUP($A149, TMUI!$A$2:$Z1000, 9, false), "")</f>
        <v>-0.5762416632</v>
      </c>
      <c r="AC149" s="5">
        <f>iferror(VLOOKUP($A149, TMUI!$A$2:$Z1000, 10, false), "")</f>
        <v>-0.03303430798</v>
      </c>
      <c r="AD149" s="5">
        <f>iferror(VLOOKUP($A149, TMUI!$A$2:$Z1000, 11, false), "")</f>
        <v>-0.07444926248</v>
      </c>
      <c r="AE149" s="8">
        <f t="shared" si="3"/>
        <v>-0.2728539215</v>
      </c>
      <c r="AG149" s="5">
        <f t="shared" si="4"/>
        <v>-0.1873323045</v>
      </c>
      <c r="AH149" s="5">
        <f>iferror(vlookup(A149, 'November Scores'!A$1:AM1000, 3, false), "")</f>
        <v>0.362982496</v>
      </c>
      <c r="AI149" s="5">
        <f t="shared" si="5"/>
        <v>-0.04975360434</v>
      </c>
    </row>
    <row r="150">
      <c r="A150" s="5">
        <v>1087.0</v>
      </c>
      <c r="B150" s="2" t="s">
        <v>92</v>
      </c>
      <c r="C150" s="5">
        <f>lookup($A150, NIL!$A$1:$A1000, NIL!C$1:C1000)</f>
        <v>4</v>
      </c>
      <c r="D150" s="5">
        <f>lookup($A150, NIL!$A$1:$A1000, NIL!D$1:D1000)</f>
        <v>1</v>
      </c>
      <c r="E150" s="5">
        <f>lookup($A150, NIL!$A$1:$A1000, NIL!E$1:E1000)</f>
        <v>0.2045663318</v>
      </c>
      <c r="F150" s="5">
        <f>lookup($A150, NIL!$A$1:$A1000, NIL!F$1:F1000)</f>
        <v>0.4045450175</v>
      </c>
      <c r="G150" s="5">
        <f>lookup($A150, NIL!$A$1:$A1000, NIL!G$1:G1000)</f>
        <v>0.3045556747</v>
      </c>
      <c r="H150" s="5">
        <f t="shared" si="1"/>
        <v>0.551865631</v>
      </c>
      <c r="J150" s="5">
        <f>iferror(VLOOKUP($A150, Awario!$A$3:$G1000, 3, false), "")</f>
        <v>1</v>
      </c>
      <c r="K150" s="2">
        <f>iferror(VLOOKUP($A150, Awario!$A$3:$Z1000, 4, false), "")</f>
        <v>285</v>
      </c>
      <c r="L150" s="5">
        <f>iferror(VLOOKUP($A150, Awario!$A$3:$Z1000, 5, false), "")</f>
        <v>377</v>
      </c>
      <c r="M150" s="5">
        <f>iferror(VLOOKUP($A150, Awario!$A$3:$G1000, 6, false), "")</f>
        <v>2.57634135</v>
      </c>
      <c r="N150" s="7" t="b">
        <f>iferror(VLOOKUP($A150, Awario!$A$3:$Z1000, 7, false), "")</f>
        <v>1</v>
      </c>
      <c r="O150" s="2" t="str">
        <f>iferror(VLOOKUP($A150, Awario!$A$3:$Z1000, 8, false), "")</f>
        <v/>
      </c>
      <c r="P150" s="5">
        <f>iferror(VLOOKUP($A150, Awario!$A$3:$Z1000, 9, false), "")</f>
        <v>0.5286016873</v>
      </c>
      <c r="Q150" s="5">
        <f>iferror(VLOOKUP($A150, Awario!$A$3:$Z1000, 10, false), "")</f>
        <v>-1.001220461</v>
      </c>
      <c r="R150" s="2" t="str">
        <f>iferror(VLOOKUP($A150, Awario!$A$3:$Z1000, 11, false), "")</f>
        <v/>
      </c>
      <c r="S150" s="5">
        <f>iferror(VLOOKUP($A150, Awario!$A$3:$Z1000, 12, false), "")</f>
        <v>-0.236309387</v>
      </c>
      <c r="T150" s="5">
        <f t="shared" si="2"/>
        <v>-0.4861166393</v>
      </c>
      <c r="V150" s="5">
        <f>iferror(VLOOKUP($A150, TMUI!$A$2:$G1000, 3, false), "")</f>
        <v>69.58</v>
      </c>
      <c r="W150" s="5">
        <f>iferror(VLOOKUP($A150, TMUI!$A$2:$G1000, 4, false), "")</f>
        <v>62.75</v>
      </c>
      <c r="X150" s="5">
        <f>iferror(VLOOKUP($A150, TMUI!$A$2:$G1000, 5, false), "")</f>
        <v>63.22</v>
      </c>
      <c r="Y150" s="5">
        <f>iferror(VLOOKUP($A150, TMUI!$A$2:$G1000, 6, false), "")</f>
        <v>43.72</v>
      </c>
      <c r="Z150" s="5">
        <f>iferror(VLOOKUP($A150, TMUI!$A$2:$Z1000, 7, false), "")</f>
        <v>-0.4260769679</v>
      </c>
      <c r="AA150" s="5">
        <f>iferror(VLOOKUP($A150, TMUI!$A$2:$Z1000, 8, false), "")</f>
        <v>-0.4317476253</v>
      </c>
      <c r="AB150" s="5">
        <f>iferror(VLOOKUP($A150, TMUI!$A$2:$Z1000, 9, false), "")</f>
        <v>-0.592620023</v>
      </c>
      <c r="AC150" s="5">
        <f>iferror(VLOOKUP($A150, TMUI!$A$2:$Z1000, 10, false), "")</f>
        <v>-0.6949553951</v>
      </c>
      <c r="AD150" s="5">
        <f>iferror(VLOOKUP($A150, TMUI!$A$2:$Z1000, 11, false), "")</f>
        <v>-0.5363500028</v>
      </c>
      <c r="AE150" s="8">
        <f t="shared" si="3"/>
        <v>-0.7323592034</v>
      </c>
      <c r="AG150" s="5">
        <f t="shared" si="4"/>
        <v>-0.2222034039</v>
      </c>
      <c r="AH150" s="5">
        <f>iferror(vlookup(A150, 'November Scores'!A$1:AM1000, 3, false), "")</f>
        <v>0.4008571929</v>
      </c>
      <c r="AI150" s="5">
        <f t="shared" si="5"/>
        <v>-0.06643825469</v>
      </c>
    </row>
    <row r="151">
      <c r="A151" s="5">
        <v>1997.0</v>
      </c>
      <c r="B151" s="2" t="s">
        <v>249</v>
      </c>
      <c r="C151" s="5">
        <f>lookup($A151, NIL!$A$1:$A1000, NIL!C$1:C1000)</f>
        <v>4</v>
      </c>
      <c r="D151" s="5">
        <f>lookup($A151, NIL!$A$1:$A1000, NIL!D$1:D1000)</f>
        <v>1</v>
      </c>
      <c r="E151" s="5">
        <f>lookup($A151, NIL!$A$1:$A1000, NIL!E$1:E1000)</f>
        <v>0.2045663318</v>
      </c>
      <c r="F151" s="5">
        <f>lookup($A151, NIL!$A$1:$A1000, NIL!F$1:F1000)</f>
        <v>0.4045450175</v>
      </c>
      <c r="G151" s="5">
        <f>lookup($A151, NIL!$A$1:$A1000, NIL!G$1:G1000)</f>
        <v>0.3045556747</v>
      </c>
      <c r="H151" s="5">
        <f t="shared" si="1"/>
        <v>0.551865631</v>
      </c>
      <c r="J151" s="5" t="str">
        <f>iferror(VLOOKUP($A151, Awario!$A$3:$G1000, 3, false), "")</f>
        <v/>
      </c>
      <c r="K151" s="2" t="str">
        <f>iferror(VLOOKUP($A151, Awario!$A$3:$Z1000, 4, false), "")</f>
        <v/>
      </c>
      <c r="L151" s="5" t="str">
        <f>iferror(VLOOKUP($A151, Awario!$A$3:$Z1000, 5, false), "")</f>
        <v/>
      </c>
      <c r="M151" s="5" t="str">
        <f>iferror(VLOOKUP($A151, Awario!$A$3:$G1000, 6, false), "")</f>
        <v/>
      </c>
      <c r="N151" s="7" t="b">
        <f>iferror(VLOOKUP($A151, Awario!$A$3:$Z1000, 7, false), "")</f>
        <v>1</v>
      </c>
      <c r="O151" s="2" t="str">
        <f>iferror(VLOOKUP($A151, Awario!$A$3:$Z1000, 8, false), "")</f>
        <v/>
      </c>
      <c r="P151" s="5" t="str">
        <f>iferror(VLOOKUP($A151, Awario!$A$3:$Z1000, 9, false), "")</f>
        <v/>
      </c>
      <c r="Q151" s="5">
        <f>iferror(VLOOKUP($A151, Awario!$A$3:$Z1000, 10, false), "")</f>
        <v>-1.528378204</v>
      </c>
      <c r="R151" s="2" t="str">
        <f>iferror(VLOOKUP($A151, Awario!$A$3:$Z1000, 11, false), "")</f>
        <v/>
      </c>
      <c r="S151" s="5">
        <f>iferror(VLOOKUP($A151, Awario!$A$3:$Z1000, 12, false), "")</f>
        <v>-1.528378204</v>
      </c>
      <c r="T151" s="5">
        <f t="shared" si="2"/>
        <v>-1.236275942</v>
      </c>
      <c r="V151" s="5">
        <f>iferror(VLOOKUP($A151, TMUI!$A$2:$G1000, 3, false), "")</f>
        <v>85.68</v>
      </c>
      <c r="W151" s="5">
        <f>iferror(VLOOKUP($A151, TMUI!$A$2:$G1000, 4, false), "")</f>
        <v>71.35</v>
      </c>
      <c r="X151" s="5">
        <f>iferror(VLOOKUP($A151, TMUI!$A$2:$G1000, 5, false), "")</f>
        <v>77.15</v>
      </c>
      <c r="Y151" s="5">
        <f>iferror(VLOOKUP($A151, TMUI!$A$2:$G1000, 6, false), "")</f>
        <v>54.35</v>
      </c>
      <c r="Z151" s="5">
        <f>iferror(VLOOKUP($A151, TMUI!$A$2:$Z1000, 7, false), "")</f>
        <v>0.7392491738</v>
      </c>
      <c r="AA151" s="5">
        <f>iferror(VLOOKUP($A151, TMUI!$A$2:$Z1000, 8, false), "")</f>
        <v>0.1642598369</v>
      </c>
      <c r="AB151" s="5">
        <f>iferror(VLOOKUP($A151, TMUI!$A$2:$Z1000, 9, false), "")</f>
        <v>0.444427945</v>
      </c>
      <c r="AC151" s="5">
        <f>iferror(VLOOKUP($A151, TMUI!$A$2:$Z1000, 10, false), "")</f>
        <v>-0.03859148129</v>
      </c>
      <c r="AD151" s="5">
        <f>iferror(VLOOKUP($A151, TMUI!$A$2:$Z1000, 11, false), "")</f>
        <v>0.3273363686</v>
      </c>
      <c r="AE151" s="8">
        <f t="shared" si="3"/>
        <v>0.5721331738</v>
      </c>
      <c r="AG151" s="5">
        <f t="shared" si="4"/>
        <v>-0.03742571229</v>
      </c>
      <c r="AH151" s="5">
        <f>iferror(vlookup(A151, 'November Scores'!A$1:AM1000, 3, false), "")</f>
        <v>-0.1574608657</v>
      </c>
      <c r="AI151" s="5">
        <f t="shared" si="5"/>
        <v>-0.06743450064</v>
      </c>
    </row>
    <row r="152">
      <c r="A152" s="5">
        <v>1717.0</v>
      </c>
      <c r="B152" s="2" t="s">
        <v>185</v>
      </c>
      <c r="C152" s="5">
        <f>lookup($A152, NIL!$A$1:$A1000, NIL!C$1:C1000)</f>
        <v>4</v>
      </c>
      <c r="D152" s="5">
        <f>lookup($A152, NIL!$A$1:$A1000, NIL!D$1:D1000)</f>
        <v>1</v>
      </c>
      <c r="E152" s="5">
        <f>lookup($A152, NIL!$A$1:$A1000, NIL!E$1:E1000)</f>
        <v>0.2045663318</v>
      </c>
      <c r="F152" s="5">
        <f>lookup($A152, NIL!$A$1:$A1000, NIL!F$1:F1000)</f>
        <v>0.4045450175</v>
      </c>
      <c r="G152" s="5">
        <f>lookup($A152, NIL!$A$1:$A1000, NIL!G$1:G1000)</f>
        <v>0.3045556747</v>
      </c>
      <c r="H152" s="5">
        <f t="shared" si="1"/>
        <v>0.551865631</v>
      </c>
      <c r="J152" s="5">
        <f>iferror(VLOOKUP($A152, Awario!$A$3:$G1000, 3, false), "")</f>
        <v>4</v>
      </c>
      <c r="K152" s="2">
        <f>iferror(VLOOKUP($A152, Awario!$A$3:$Z1000, 4, false), "")</f>
        <v>225377</v>
      </c>
      <c r="L152" s="5">
        <f>iferror(VLOOKUP($A152, Awario!$A$3:$Z1000, 5, false), "")</f>
        <v>0</v>
      </c>
      <c r="M152" s="5">
        <f>iferror(VLOOKUP($A152, Awario!$A$3:$G1000, 6, false), "")</f>
        <v>0</v>
      </c>
      <c r="N152" s="7" t="b">
        <f>iferror(VLOOKUP($A152, Awario!$A$3:$Z1000, 7, false), "")</f>
        <v>0</v>
      </c>
      <c r="O152" s="2">
        <f>iferror(VLOOKUP($A152, Awario!$A$3:$Z1000, 8, false), "")</f>
        <v>-1</v>
      </c>
      <c r="P152" s="5">
        <f>iferror(VLOOKUP($A152, Awario!$A$3:$Z1000, 9, false), "")</f>
        <v>-0.940528289</v>
      </c>
      <c r="Q152" s="5">
        <f>iferror(VLOOKUP($A152, Awario!$A$3:$Z1000, 10, false), "")</f>
        <v>0.5802527673</v>
      </c>
      <c r="R152" s="2">
        <f>iferror(VLOOKUP($A152, Awario!$A$3:$Z1000, 11, false), "")</f>
        <v>-0.3236014254</v>
      </c>
      <c r="S152" s="5">
        <f>iferror(VLOOKUP($A152, Awario!$A$3:$Z1000, 12, false), "")</f>
        <v>-0.2279589824</v>
      </c>
      <c r="T152" s="5">
        <f t="shared" si="2"/>
        <v>-0.4774505026</v>
      </c>
      <c r="V152" s="5">
        <f>iferror(VLOOKUP($A152, TMUI!$A$2:$G1000, 3, false), "")</f>
        <v>64.05</v>
      </c>
      <c r="W152" s="5">
        <f>iferror(VLOOKUP($A152, TMUI!$A$2:$G1000, 4, false), "")</f>
        <v>52.25</v>
      </c>
      <c r="X152" s="5">
        <f>iferror(VLOOKUP($A152, TMUI!$A$2:$G1000, 5, false), "")</f>
        <v>49.92</v>
      </c>
      <c r="Y152" s="5">
        <f>iferror(VLOOKUP($A152, TMUI!$A$2:$G1000, 6, false), "")</f>
        <v>40.58</v>
      </c>
      <c r="Z152" s="5">
        <f>iferror(VLOOKUP($A152, TMUI!$A$2:$Z1000, 7, false), "")</f>
        <v>-0.8263411644</v>
      </c>
      <c r="AA152" s="5">
        <f>iferror(VLOOKUP($A152, TMUI!$A$2:$Z1000, 8, false), "")</f>
        <v>-1.159431155</v>
      </c>
      <c r="AB152" s="5">
        <f>iferror(VLOOKUP($A152, TMUI!$A$2:$Z1000, 9, false), "")</f>
        <v>-1.582766324</v>
      </c>
      <c r="AC152" s="5">
        <f>iferror(VLOOKUP($A152, TMUI!$A$2:$Z1000, 10, false), "")</f>
        <v>-0.8888389971</v>
      </c>
      <c r="AD152" s="5">
        <f>iferror(VLOOKUP($A152, TMUI!$A$2:$Z1000, 11, false), "")</f>
        <v>-1.11434441</v>
      </c>
      <c r="AE152" s="8">
        <f t="shared" si="3"/>
        <v>-1.055625128</v>
      </c>
      <c r="AG152" s="5">
        <f t="shared" si="4"/>
        <v>-0.3270699997</v>
      </c>
      <c r="AH152" s="5">
        <f>iferror(vlookup(A152, 'November Scores'!A$1:AM1000, 3, false), "")</f>
        <v>0.7008619726</v>
      </c>
      <c r="AI152" s="5">
        <f t="shared" si="5"/>
        <v>-0.07008700665</v>
      </c>
    </row>
    <row r="153">
      <c r="A153" s="5">
        <v>1870.0</v>
      </c>
      <c r="B153" s="2" t="s">
        <v>229</v>
      </c>
      <c r="C153" s="5">
        <f>lookup($A153, NIL!$A$1:$A1000, NIL!C$1:C1000)</f>
        <v>4</v>
      </c>
      <c r="D153" s="5">
        <f>lookup($A153, NIL!$A$1:$A1000, NIL!D$1:D1000)</f>
        <v>1</v>
      </c>
      <c r="E153" s="5">
        <f>lookup($A153, NIL!$A$1:$A1000, NIL!E$1:E1000)</f>
        <v>0.2045663318</v>
      </c>
      <c r="F153" s="5">
        <f>lookup($A153, NIL!$A$1:$A1000, NIL!F$1:F1000)</f>
        <v>0.4045450175</v>
      </c>
      <c r="G153" s="5">
        <f>lookup($A153, NIL!$A$1:$A1000, NIL!G$1:G1000)</f>
        <v>0.3045556747</v>
      </c>
      <c r="H153" s="5">
        <f t="shared" si="1"/>
        <v>0.551865631</v>
      </c>
      <c r="J153" s="5">
        <f>iferror(VLOOKUP($A153, Awario!$A$3:$G1000, 3, false), "")</f>
        <v>2</v>
      </c>
      <c r="K153" s="2">
        <f>iferror(VLOOKUP($A153, Awario!$A$3:$Z1000, 4, false), "")</f>
        <v>0</v>
      </c>
      <c r="L153" s="5">
        <f>iferror(VLOOKUP($A153, Awario!$A$3:$Z1000, 5, false), "")</f>
        <v>8383</v>
      </c>
      <c r="M153" s="5">
        <f>iferror(VLOOKUP($A153, Awario!$A$3:$G1000, 6, false), "")</f>
        <v>3.923399466</v>
      </c>
      <c r="N153" s="7" t="b">
        <f>iferror(VLOOKUP($A153, Awario!$A$3:$Z1000, 7, false), "")</f>
        <v>1</v>
      </c>
      <c r="O153" s="2" t="str">
        <f>iferror(VLOOKUP($A153, Awario!$A$3:$Z1000, 8, false), "")</f>
        <v/>
      </c>
      <c r="P153" s="5">
        <f>iferror(VLOOKUP($A153, Awario!$A$3:$Z1000, 9, false), "")</f>
        <v>1.296746583</v>
      </c>
      <c r="Q153" s="5">
        <f>iferror(VLOOKUP($A153, Awario!$A$3:$Z1000, 10, false), "")</f>
        <v>-0.4740627184</v>
      </c>
      <c r="R153" s="2" t="str">
        <f>iferror(VLOOKUP($A153, Awario!$A$3:$Z1000, 11, false), "")</f>
        <v/>
      </c>
      <c r="S153" s="5">
        <f>iferror(VLOOKUP($A153, Awario!$A$3:$Z1000, 12, false), "")</f>
        <v>0.4113419324</v>
      </c>
      <c r="T153" s="5">
        <f t="shared" si="2"/>
        <v>0.6413594408</v>
      </c>
      <c r="V153" s="5">
        <f>iferror(VLOOKUP($A153, TMUI!$A$2:$G1000, 3, false), "")</f>
        <v>37.25</v>
      </c>
      <c r="W153" s="5">
        <f>iferror(VLOOKUP($A153, TMUI!$A$2:$G1000, 4, false), "")</f>
        <v>43.05</v>
      </c>
      <c r="X153" s="5">
        <f>iferror(VLOOKUP($A153, TMUI!$A$2:$G1000, 5, false), "")</f>
        <v>60.53</v>
      </c>
      <c r="Y153" s="5">
        <f>iferror(VLOOKUP($A153, TMUI!$A$2:$G1000, 6, false), "")</f>
        <v>34.49</v>
      </c>
      <c r="Z153" s="5">
        <f>iferror(VLOOKUP($A153, TMUI!$A$2:$Z1000, 7, false), "")</f>
        <v>-2.766138717</v>
      </c>
      <c r="AA153" s="5">
        <f>iferror(VLOOKUP($A153, TMUI!$A$2:$Z1000, 8, false), "")</f>
        <v>-1.797020533</v>
      </c>
      <c r="AB153" s="5">
        <f>iferror(VLOOKUP($A153, TMUI!$A$2:$Z1000, 9, false), "")</f>
        <v>-0.792882696</v>
      </c>
      <c r="AC153" s="5">
        <f>iferror(VLOOKUP($A153, TMUI!$A$2:$Z1000, 10, false), "")</f>
        <v>-1.264874391</v>
      </c>
      <c r="AD153" s="5">
        <f>iferror(VLOOKUP($A153, TMUI!$A$2:$Z1000, 11, false), "")</f>
        <v>-1.655229084</v>
      </c>
      <c r="AE153" s="8">
        <f t="shared" si="3"/>
        <v>-1.286557066</v>
      </c>
      <c r="AG153" s="5">
        <f t="shared" si="4"/>
        <v>-0.03111066473</v>
      </c>
      <c r="AH153" s="5">
        <f>iferror(vlookup(A153, 'November Scores'!A$1:AM1000, 3, false), "")</f>
        <v>-0.1956456558</v>
      </c>
      <c r="AI153" s="5">
        <f t="shared" si="5"/>
        <v>-0.0722444125</v>
      </c>
    </row>
    <row r="154">
      <c r="A154" s="5">
        <v>1895.0</v>
      </c>
      <c r="B154" s="2" t="s">
        <v>238</v>
      </c>
      <c r="C154" s="5">
        <f>lookup($A154, NIL!$A$1:$A1000, NIL!C$1:C1000)</f>
        <v>4</v>
      </c>
      <c r="D154" s="5">
        <f>lookup($A154, NIL!$A$1:$A1000, NIL!D$1:D1000)</f>
        <v>1</v>
      </c>
      <c r="E154" s="5">
        <f>lookup($A154, NIL!$A$1:$A1000, NIL!E$1:E1000)</f>
        <v>0.2045663318</v>
      </c>
      <c r="F154" s="5">
        <f>lookup($A154, NIL!$A$1:$A1000, NIL!F$1:F1000)</f>
        <v>0.4045450175</v>
      </c>
      <c r="G154" s="5">
        <f>lookup($A154, NIL!$A$1:$A1000, NIL!G$1:G1000)</f>
        <v>0.3045556747</v>
      </c>
      <c r="H154" s="5">
        <f t="shared" si="1"/>
        <v>0.551865631</v>
      </c>
      <c r="J154" s="5">
        <f>iferror(VLOOKUP($A154, Awario!$A$3:$G1000, 3, false), "")</f>
        <v>5</v>
      </c>
      <c r="K154" s="2">
        <f>iferror(VLOOKUP($A154, Awario!$A$3:$Z1000, 4, false), "")</f>
        <v>0</v>
      </c>
      <c r="L154" s="5">
        <f>iferror(VLOOKUP($A154, Awario!$A$3:$Z1000, 5, false), "")</f>
        <v>0</v>
      </c>
      <c r="M154" s="5">
        <f>iferror(VLOOKUP($A154, Awario!$A$3:$G1000, 6, false), "")</f>
        <v>0</v>
      </c>
      <c r="N154" s="7" t="b">
        <f>iferror(VLOOKUP($A154, Awario!$A$3:$Z1000, 7, false), "")</f>
        <v>1</v>
      </c>
      <c r="O154" s="2" t="str">
        <f>iferror(VLOOKUP($A154, Awario!$A$3:$Z1000, 8, false), "")</f>
        <v/>
      </c>
      <c r="P154" s="5">
        <f>iferror(VLOOKUP($A154, Awario!$A$3:$Z1000, 9, false), "")</f>
        <v>-0.940528289</v>
      </c>
      <c r="Q154" s="5">
        <f>iferror(VLOOKUP($A154, Awario!$A$3:$Z1000, 10, false), "")</f>
        <v>1.10741051</v>
      </c>
      <c r="R154" s="2" t="str">
        <f>iferror(VLOOKUP($A154, Awario!$A$3:$Z1000, 11, false), "")</f>
        <v/>
      </c>
      <c r="S154" s="5">
        <f>iferror(VLOOKUP($A154, Awario!$A$3:$Z1000, 12, false), "")</f>
        <v>0.08344111055</v>
      </c>
      <c r="T154" s="5">
        <f t="shared" si="2"/>
        <v>0.2888617499</v>
      </c>
      <c r="V154" s="5">
        <f>iferror(VLOOKUP($A154, TMUI!$A$2:$G1000, 3, false), "")</f>
        <v>59.13</v>
      </c>
      <c r="W154" s="5">
        <f>iferror(VLOOKUP($A154, TMUI!$A$2:$G1000, 4, false), "")</f>
        <v>45.31</v>
      </c>
      <c r="X154" s="5">
        <f>iferror(VLOOKUP($A154, TMUI!$A$2:$G1000, 5, false), "")</f>
        <v>55.52</v>
      </c>
      <c r="Y154" s="5">
        <f>iferror(VLOOKUP($A154, TMUI!$A$2:$G1000, 6, false), "")</f>
        <v>45.77</v>
      </c>
      <c r="Z154" s="5">
        <f>iferror(VLOOKUP($A154, TMUI!$A$2:$Z1000, 7, false), "")</f>
        <v>-1.182453252</v>
      </c>
      <c r="AA154" s="5">
        <f>iferror(VLOOKUP($A154, TMUI!$A$2:$Z1000, 8, false), "")</f>
        <v>-1.640395316</v>
      </c>
      <c r="AB154" s="5">
        <f>iferror(VLOOKUP($A154, TMUI!$A$2:$Z1000, 9, false), "")</f>
        <v>-1.165862618</v>
      </c>
      <c r="AC154" s="5">
        <f>iferror(VLOOKUP($A154, TMUI!$A$2:$Z1000, 10, false), "")</f>
        <v>-0.5683753364</v>
      </c>
      <c r="AD154" s="5">
        <f>iferror(VLOOKUP($A154, TMUI!$A$2:$Z1000, 11, false), "")</f>
        <v>-1.139271631</v>
      </c>
      <c r="AE154" s="8">
        <f t="shared" si="3"/>
        <v>-1.067366681</v>
      </c>
      <c r="AG154" s="5">
        <f t="shared" si="4"/>
        <v>-0.07554643324</v>
      </c>
      <c r="AH154" s="5">
        <f>iferror(vlookup(A154, 'November Scores'!A$1:AM1000, 3, false), "")</f>
        <v>-0.08756025802</v>
      </c>
      <c r="AI154" s="5">
        <f t="shared" si="5"/>
        <v>-0.07854988943</v>
      </c>
    </row>
    <row r="155">
      <c r="A155" s="5">
        <v>1752.0</v>
      </c>
      <c r="B155" s="2" t="s">
        <v>196</v>
      </c>
      <c r="C155" s="5">
        <f>lookup($A155, NIL!$A$1:$A1000, NIL!C$1:C1000)</f>
        <v>4</v>
      </c>
      <c r="D155" s="5">
        <f>lookup($A155, NIL!$A$1:$A1000, NIL!D$1:D1000)</f>
        <v>1</v>
      </c>
      <c r="E155" s="5">
        <f>lookup($A155, NIL!$A$1:$A1000, NIL!E$1:E1000)</f>
        <v>0.2045663318</v>
      </c>
      <c r="F155" s="5">
        <f>lookup($A155, NIL!$A$1:$A1000, NIL!F$1:F1000)</f>
        <v>0.4045450175</v>
      </c>
      <c r="G155" s="5">
        <f>lookup($A155, NIL!$A$1:$A1000, NIL!G$1:G1000)</f>
        <v>0.3045556747</v>
      </c>
      <c r="H155" s="5">
        <f t="shared" si="1"/>
        <v>0.551865631</v>
      </c>
      <c r="J155" s="5" t="str">
        <f>iferror(VLOOKUP($A155, Awario!$A$3:$G1000, 3, false), "")</f>
        <v/>
      </c>
      <c r="K155" s="2">
        <f>iferror(VLOOKUP($A155, Awario!$A$3:$Z1000, 4, false), "")</f>
        <v>0</v>
      </c>
      <c r="L155" s="5" t="str">
        <f>iferror(VLOOKUP($A155, Awario!$A$3:$Z1000, 5, false), "")</f>
        <v/>
      </c>
      <c r="M155" s="5" t="str">
        <f>iferror(VLOOKUP($A155, Awario!$A$3:$G1000, 6, false), "")</f>
        <v/>
      </c>
      <c r="N155" s="7" t="b">
        <f>iferror(VLOOKUP($A155, Awario!$A$3:$Z1000, 7, false), "")</f>
        <v>1</v>
      </c>
      <c r="O155" s="2" t="str">
        <f>iferror(VLOOKUP($A155, Awario!$A$3:$Z1000, 8, false), "")</f>
        <v/>
      </c>
      <c r="P155" s="5" t="str">
        <f>iferror(VLOOKUP($A155, Awario!$A$3:$Z1000, 9, false), "")</f>
        <v/>
      </c>
      <c r="Q155" s="5">
        <f>iferror(VLOOKUP($A155, Awario!$A$3:$Z1000, 10, false), "")</f>
        <v>-1.528378204</v>
      </c>
      <c r="R155" s="2" t="str">
        <f>iferror(VLOOKUP($A155, Awario!$A$3:$Z1000, 11, false), "")</f>
        <v/>
      </c>
      <c r="S155" s="5">
        <f>iferror(VLOOKUP($A155, Awario!$A$3:$Z1000, 12, false), "")</f>
        <v>-1.528378204</v>
      </c>
      <c r="T155" s="5">
        <f t="shared" si="2"/>
        <v>-1.236275942</v>
      </c>
      <c r="V155" s="5">
        <f>iferror(VLOOKUP($A155, TMUI!$A$2:$G1000, 3, false), "")</f>
        <v>83.52</v>
      </c>
      <c r="W155" s="5">
        <f>iferror(VLOOKUP($A155, TMUI!$A$2:$G1000, 4, false), "")</f>
        <v>65.43</v>
      </c>
      <c r="X155" s="5">
        <f>iferror(VLOOKUP($A155, TMUI!$A$2:$G1000, 5, false), "")</f>
        <v>81.04</v>
      </c>
      <c r="Y155" s="5">
        <f>iferror(VLOOKUP($A155, TMUI!$A$2:$G1000, 6, false), "")</f>
        <v>46.39</v>
      </c>
      <c r="Z155" s="5">
        <f>iferror(VLOOKUP($A155, TMUI!$A$2:$Z1000, 7, false), "")</f>
        <v>0.5829072815</v>
      </c>
      <c r="AA155" s="5">
        <f>iferror(VLOOKUP($A155, TMUI!$A$2:$Z1000, 8, false), "")</f>
        <v>-0.2460150673</v>
      </c>
      <c r="AB155" s="5">
        <f>iferror(VLOOKUP($A155, TMUI!$A$2:$Z1000, 9, false), "")</f>
        <v>0.7340271264</v>
      </c>
      <c r="AC155" s="5">
        <f>iferror(VLOOKUP($A155, TMUI!$A$2:$Z1000, 10, false), "")</f>
        <v>-0.530092587</v>
      </c>
      <c r="AD155" s="5">
        <f>iferror(VLOOKUP($A155, TMUI!$A$2:$Z1000, 11, false), "")</f>
        <v>0.1352066884</v>
      </c>
      <c r="AE155" s="8">
        <f t="shared" si="3"/>
        <v>0.3677046211</v>
      </c>
      <c r="AG155" s="5">
        <f t="shared" si="4"/>
        <v>-0.1055685632</v>
      </c>
      <c r="AH155" s="5">
        <f>iferror(vlookup(A155, 'November Scores'!A$1:AM1000, 3, false), "")</f>
        <v>0.0007677725857</v>
      </c>
      <c r="AI155" s="5">
        <f t="shared" si="5"/>
        <v>-0.07898447925</v>
      </c>
    </row>
    <row r="156">
      <c r="A156" s="5">
        <v>1615.0</v>
      </c>
      <c r="B156" s="2" t="s">
        <v>170</v>
      </c>
      <c r="C156" s="5">
        <f>lookup($A156, NIL!$A$1:$A1000, NIL!C$1:C1000)</f>
        <v>4</v>
      </c>
      <c r="D156" s="5">
        <f>lookup($A156, NIL!$A$1:$A1000, NIL!D$1:D1000)</f>
        <v>1</v>
      </c>
      <c r="E156" s="5">
        <f>lookup($A156, NIL!$A$1:$A1000, NIL!E$1:E1000)</f>
        <v>0.2045663318</v>
      </c>
      <c r="F156" s="5">
        <f>lookup($A156, NIL!$A$1:$A1000, NIL!F$1:F1000)</f>
        <v>0.4045450175</v>
      </c>
      <c r="G156" s="5">
        <f>lookup($A156, NIL!$A$1:$A1000, NIL!G$1:G1000)</f>
        <v>0.3045556747</v>
      </c>
      <c r="H156" s="5">
        <f t="shared" si="1"/>
        <v>0.551865631</v>
      </c>
      <c r="J156" s="5" t="str">
        <f>iferror(VLOOKUP($A156, Awario!$A$3:$G1000, 3, false), "")</f>
        <v/>
      </c>
      <c r="K156" s="2">
        <f>iferror(VLOOKUP($A156, Awario!$A$3:$Z1000, 4, false), "")</f>
        <v>0</v>
      </c>
      <c r="L156" s="5" t="str">
        <f>iferror(VLOOKUP($A156, Awario!$A$3:$Z1000, 5, false), "")</f>
        <v/>
      </c>
      <c r="M156" s="5" t="str">
        <f>iferror(VLOOKUP($A156, Awario!$A$3:$G1000, 6, false), "")</f>
        <v/>
      </c>
      <c r="N156" s="7" t="b">
        <f>iferror(VLOOKUP($A156, Awario!$A$3:$Z1000, 7, false), "")</f>
        <v>1</v>
      </c>
      <c r="O156" s="2" t="str">
        <f>iferror(VLOOKUP($A156, Awario!$A$3:$Z1000, 8, false), "")</f>
        <v/>
      </c>
      <c r="P156" s="5" t="str">
        <f>iferror(VLOOKUP($A156, Awario!$A$3:$Z1000, 9, false), "")</f>
        <v/>
      </c>
      <c r="Q156" s="5">
        <f>iferror(VLOOKUP($A156, Awario!$A$3:$Z1000, 10, false), "")</f>
        <v>-1.528378204</v>
      </c>
      <c r="R156" s="2" t="str">
        <f>iferror(VLOOKUP($A156, Awario!$A$3:$Z1000, 11, false), "")</f>
        <v/>
      </c>
      <c r="S156" s="5">
        <f>iferror(VLOOKUP($A156, Awario!$A$3:$Z1000, 12, false), "")</f>
        <v>-1.528378204</v>
      </c>
      <c r="T156" s="5">
        <f t="shared" si="2"/>
        <v>-1.236275942</v>
      </c>
      <c r="V156" s="5">
        <f>iferror(VLOOKUP($A156, TMUI!$A$2:$G1000, 3, false), "")</f>
        <v>93.43</v>
      </c>
      <c r="W156" s="5">
        <f>iferror(VLOOKUP($A156, TMUI!$A$2:$G1000, 4, false), "")</f>
        <v>70.59</v>
      </c>
      <c r="X156" s="5">
        <f>iferror(VLOOKUP($A156, TMUI!$A$2:$G1000, 5, false), "")</f>
        <v>61.99</v>
      </c>
      <c r="Y156" s="5">
        <f>iferror(VLOOKUP($A156, TMUI!$A$2:$G1000, 6, false), "")</f>
        <v>48.73</v>
      </c>
      <c r="Z156" s="5">
        <f>iferror(VLOOKUP($A156, TMUI!$A$2:$Z1000, 7, false), "")</f>
        <v>1.300198093</v>
      </c>
      <c r="AA156" s="5">
        <f>iferror(VLOOKUP($A156, TMUI!$A$2:$Z1000, 8, false), "")</f>
        <v>0.11158941</v>
      </c>
      <c r="AB156" s="5">
        <f>iferror(VLOOKUP($A156, TMUI!$A$2:$Z1000, 9, false), "")</f>
        <v>-0.6841899441</v>
      </c>
      <c r="AC156" s="5">
        <f>iferror(VLOOKUP($A156, TMUI!$A$2:$Z1000, 10, false), "")</f>
        <v>-0.385606081</v>
      </c>
      <c r="AD156" s="5">
        <f>iferror(VLOOKUP($A156, TMUI!$A$2:$Z1000, 11, false), "")</f>
        <v>0.08549786946</v>
      </c>
      <c r="AE156" s="8">
        <f t="shared" si="3"/>
        <v>0.2924001872</v>
      </c>
      <c r="AG156" s="5">
        <f t="shared" si="4"/>
        <v>-0.1306700412</v>
      </c>
      <c r="AH156" s="5">
        <f>iferror(vlookup(A156, 'November Scores'!A$1:AM1000, 3, false), "")</f>
        <v>0.06036029621</v>
      </c>
      <c r="AI156" s="5">
        <f t="shared" si="5"/>
        <v>-0.08291245683</v>
      </c>
    </row>
    <row r="157">
      <c r="A157" s="5">
        <v>1867.0</v>
      </c>
      <c r="B157" s="2" t="s">
        <v>226</v>
      </c>
      <c r="C157" s="5">
        <f>lookup($A157, NIL!$A$1:$A1000, NIL!C$1:C1000)</f>
        <v>4</v>
      </c>
      <c r="D157" s="5">
        <f>lookup($A157, NIL!$A$1:$A1000, NIL!D$1:D1000)</f>
        <v>1</v>
      </c>
      <c r="E157" s="5">
        <f>lookup($A157, NIL!$A$1:$A1000, NIL!E$1:E1000)</f>
        <v>0.2045663318</v>
      </c>
      <c r="F157" s="5">
        <f>lookup($A157, NIL!$A$1:$A1000, NIL!F$1:F1000)</f>
        <v>0.4045450175</v>
      </c>
      <c r="G157" s="5">
        <f>lookup($A157, NIL!$A$1:$A1000, NIL!G$1:G1000)</f>
        <v>0.3045556747</v>
      </c>
      <c r="H157" s="5">
        <f t="shared" si="1"/>
        <v>0.551865631</v>
      </c>
      <c r="J157" s="5" t="str">
        <f>iferror(VLOOKUP($A157, Awario!$A$3:$G1000, 3, false), "")</f>
        <v/>
      </c>
      <c r="K157" s="2">
        <f>iferror(VLOOKUP($A157, Awario!$A$3:$Z1000, 4, false), "")</f>
        <v>0</v>
      </c>
      <c r="L157" s="5" t="str">
        <f>iferror(VLOOKUP($A157, Awario!$A$3:$Z1000, 5, false), "")</f>
        <v/>
      </c>
      <c r="M157" s="5" t="str">
        <f>iferror(VLOOKUP($A157, Awario!$A$3:$G1000, 6, false), "")</f>
        <v/>
      </c>
      <c r="N157" s="7" t="b">
        <f>iferror(VLOOKUP($A157, Awario!$A$3:$Z1000, 7, false), "")</f>
        <v>1</v>
      </c>
      <c r="O157" s="2" t="str">
        <f>iferror(VLOOKUP($A157, Awario!$A$3:$Z1000, 8, false), "")</f>
        <v/>
      </c>
      <c r="P157" s="5" t="str">
        <f>iferror(VLOOKUP($A157, Awario!$A$3:$Z1000, 9, false), "")</f>
        <v/>
      </c>
      <c r="Q157" s="5">
        <f>iferror(VLOOKUP($A157, Awario!$A$3:$Z1000, 10, false), "")</f>
        <v>-1.528378204</v>
      </c>
      <c r="R157" s="2" t="str">
        <f>iferror(VLOOKUP($A157, Awario!$A$3:$Z1000, 11, false), "")</f>
        <v/>
      </c>
      <c r="S157" s="5">
        <f>iferror(VLOOKUP($A157, Awario!$A$3:$Z1000, 12, false), "")</f>
        <v>-1.528378204</v>
      </c>
      <c r="T157" s="5">
        <f t="shared" si="2"/>
        <v>-1.236275942</v>
      </c>
      <c r="V157" s="5">
        <f>iferror(VLOOKUP($A157, TMUI!$A$2:$G1000, 3, false), "")</f>
        <v>72.46</v>
      </c>
      <c r="W157" s="5">
        <f>iferror(VLOOKUP($A157, TMUI!$A$2:$G1000, 4, false), "")</f>
        <v>71.64</v>
      </c>
      <c r="X157" s="5">
        <f>iferror(VLOOKUP($A157, TMUI!$A$2:$G1000, 5, false), "")</f>
        <v>72.27</v>
      </c>
      <c r="Y157" s="5">
        <f>iferror(VLOOKUP($A157, TMUI!$A$2:$G1000, 6, false), "")</f>
        <v>55.47</v>
      </c>
      <c r="Z157" s="5">
        <f>iferror(VLOOKUP($A157, TMUI!$A$2:$Z1000, 7, false), "")</f>
        <v>-0.2176211115</v>
      </c>
      <c r="AA157" s="5">
        <f>iferror(VLOOKUP($A157, TMUI!$A$2:$Z1000, 8, false), "")</f>
        <v>0.1843577629</v>
      </c>
      <c r="AB157" s="5">
        <f>iferror(VLOOKUP($A157, TMUI!$A$2:$Z1000, 9, false), "")</f>
        <v>0.08112614431</v>
      </c>
      <c r="AC157" s="5">
        <f>iferror(VLOOKUP($A157, TMUI!$A$2:$Z1000, 10, false), "")</f>
        <v>0.03056445318</v>
      </c>
      <c r="AD157" s="5">
        <f>iferror(VLOOKUP($A157, TMUI!$A$2:$Z1000, 11, false), "")</f>
        <v>0.01960681223</v>
      </c>
      <c r="AE157" s="8">
        <f t="shared" si="3"/>
        <v>0.1400243273</v>
      </c>
      <c r="AG157" s="5">
        <f t="shared" si="4"/>
        <v>-0.1814619945</v>
      </c>
      <c r="AH157" s="5">
        <f>iferror(vlookup(A157, 'November Scores'!A$1:AM1000, 3, false), "")</f>
        <v>0.1096779504</v>
      </c>
      <c r="AI157" s="5">
        <f t="shared" si="5"/>
        <v>-0.1086770083</v>
      </c>
    </row>
    <row r="158">
      <c r="A158" s="5">
        <v>676.0</v>
      </c>
      <c r="B158" s="2" t="s">
        <v>56</v>
      </c>
      <c r="C158" s="5">
        <f>lookup($A158, NIL!$A$1:$A1000, NIL!C$1:C1000)</f>
        <v>4</v>
      </c>
      <c r="D158" s="5">
        <f>lookup($A158, NIL!$A$1:$A1000, NIL!D$1:D1000)</f>
        <v>1</v>
      </c>
      <c r="E158" s="5">
        <f>lookup($A158, NIL!$A$1:$A1000, NIL!E$1:E1000)</f>
        <v>0.2045663318</v>
      </c>
      <c r="F158" s="5">
        <f>lookup($A158, NIL!$A$1:$A1000, NIL!F$1:F1000)</f>
        <v>0.4045450175</v>
      </c>
      <c r="G158" s="5">
        <f>lookup($A158, NIL!$A$1:$A1000, NIL!G$1:G1000)</f>
        <v>0.3045556747</v>
      </c>
      <c r="H158" s="5">
        <f t="shared" si="1"/>
        <v>0.551865631</v>
      </c>
      <c r="J158" s="5">
        <f>iferror(VLOOKUP($A158, Awario!$A$3:$G1000, 3, false), "")</f>
        <v>4</v>
      </c>
      <c r="K158" s="2" t="str">
        <f>iferror(VLOOKUP($A158, Awario!$A$3:$Z1000, 4, false), "")</f>
        <v/>
      </c>
      <c r="L158" s="5">
        <f>iferror(VLOOKUP($A158, Awario!$A$3:$Z1000, 5, false), "")</f>
        <v>0</v>
      </c>
      <c r="M158" s="5">
        <f>iferror(VLOOKUP($A158, Awario!$A$3:$G1000, 6, false), "")</f>
        <v>0</v>
      </c>
      <c r="N158" s="7" t="b">
        <f>iferror(VLOOKUP($A158, Awario!$A$3:$Z1000, 7, false), "")</f>
        <v>1</v>
      </c>
      <c r="O158" s="2" t="str">
        <f>iferror(VLOOKUP($A158, Awario!$A$3:$Z1000, 8, false), "")</f>
        <v/>
      </c>
      <c r="P158" s="5">
        <f>iferror(VLOOKUP($A158, Awario!$A$3:$Z1000, 9, false), "")</f>
        <v>-0.940528289</v>
      </c>
      <c r="Q158" s="5">
        <f>iferror(VLOOKUP($A158, Awario!$A$3:$Z1000, 10, false), "")</f>
        <v>0.5802527673</v>
      </c>
      <c r="R158" s="2" t="str">
        <f>iferror(VLOOKUP($A158, Awario!$A$3:$Z1000, 11, false), "")</f>
        <v/>
      </c>
      <c r="S158" s="5">
        <f>iferror(VLOOKUP($A158, Awario!$A$3:$Z1000, 12, false), "")</f>
        <v>-0.1801377609</v>
      </c>
      <c r="T158" s="5">
        <f t="shared" si="2"/>
        <v>-0.4244263904</v>
      </c>
      <c r="V158" s="5">
        <f>iferror(VLOOKUP($A158, TMUI!$A$2:$G1000, 3, false), "")</f>
        <v>68.68</v>
      </c>
      <c r="W158" s="5">
        <f>iferror(VLOOKUP($A158, TMUI!$A$2:$G1000, 4, false), "")</f>
        <v>63.02</v>
      </c>
      <c r="X158" s="5">
        <f>iferror(VLOOKUP($A158, TMUI!$A$2:$G1000, 5, false), "")</f>
        <v>77.09</v>
      </c>
      <c r="Y158" s="5">
        <f>iferror(VLOOKUP($A158, TMUI!$A$2:$G1000, 6, false), "")</f>
        <v>48.67</v>
      </c>
      <c r="Z158" s="5">
        <f>iferror(VLOOKUP($A158, TMUI!$A$2:$Z1000, 7, false), "")</f>
        <v>-0.4912194231</v>
      </c>
      <c r="AA158" s="5">
        <f>iferror(VLOOKUP($A158, TMUI!$A$2:$Z1000, 8, false), "")</f>
        <v>-0.4130357631</v>
      </c>
      <c r="AB158" s="5">
        <f>iferror(VLOOKUP($A158, TMUI!$A$2:$Z1000, 9, false), "")</f>
        <v>0.4399611196</v>
      </c>
      <c r="AC158" s="5">
        <f>iferror(VLOOKUP($A158, TMUI!$A$2:$Z1000, 10, false), "")</f>
        <v>-0.3893108633</v>
      </c>
      <c r="AD158" s="5">
        <f>iferror(VLOOKUP($A158, TMUI!$A$2:$Z1000, 11, false), "")</f>
        <v>-0.2134012324</v>
      </c>
      <c r="AE158" s="8">
        <f t="shared" si="3"/>
        <v>-0.4619537125</v>
      </c>
      <c r="AG158" s="5">
        <f t="shared" si="4"/>
        <v>-0.111504824</v>
      </c>
      <c r="AH158" s="5" t="str">
        <f>iferror(vlookup(A158, 'November Scores'!A$1:AM1000, 3, false), "")</f>
        <v/>
      </c>
      <c r="AI158" s="5">
        <f t="shared" si="5"/>
        <v>-0.111504824</v>
      </c>
    </row>
    <row r="159">
      <c r="A159" s="5">
        <v>2212.0</v>
      </c>
      <c r="B159" s="2" t="s">
        <v>284</v>
      </c>
      <c r="C159" s="5">
        <f>lookup($A159, NIL!$A$1:$A1000, NIL!C$1:C1000)</f>
        <v>4</v>
      </c>
      <c r="D159" s="5">
        <f>lookup($A159, NIL!$A$1:$A1000, NIL!D$1:D1000)</f>
        <v>1</v>
      </c>
      <c r="E159" s="5">
        <f>lookup($A159, NIL!$A$1:$A1000, NIL!E$1:E1000)</f>
        <v>0.2045663318</v>
      </c>
      <c r="F159" s="5">
        <f>lookup($A159, NIL!$A$1:$A1000, NIL!F$1:F1000)</f>
        <v>0.4045450175</v>
      </c>
      <c r="G159" s="5">
        <f>lookup($A159, NIL!$A$1:$A1000, NIL!G$1:G1000)</f>
        <v>0.3045556747</v>
      </c>
      <c r="H159" s="5">
        <f t="shared" si="1"/>
        <v>0.551865631</v>
      </c>
      <c r="J159" s="5" t="str">
        <f>iferror(VLOOKUP($A159, Awario!$A$3:$G1000, 3, false), "")</f>
        <v/>
      </c>
      <c r="K159" s="2" t="str">
        <f>iferror(VLOOKUP($A159, Awario!$A$3:$Z1000, 4, false), "")</f>
        <v/>
      </c>
      <c r="L159" s="5" t="str">
        <f>iferror(VLOOKUP($A159, Awario!$A$3:$Z1000, 5, false), "")</f>
        <v/>
      </c>
      <c r="M159" s="5" t="str">
        <f>iferror(VLOOKUP($A159, Awario!$A$3:$G1000, 6, false), "")</f>
        <v/>
      </c>
      <c r="N159" s="7" t="str">
        <f>iferror(VLOOKUP($A159, Awario!$A$3:$Z1000, 7, false), "")</f>
        <v/>
      </c>
      <c r="O159" s="2" t="str">
        <f>iferror(VLOOKUP($A159, Awario!$A$3:$Z1000, 8, false), "")</f>
        <v/>
      </c>
      <c r="P159" s="5" t="str">
        <f>iferror(VLOOKUP($A159, Awario!$A$3:$Z1000, 9, false), "")</f>
        <v/>
      </c>
      <c r="Q159" s="5" t="str">
        <f>iferror(VLOOKUP($A159, Awario!$A$3:$Z1000, 10, false), "")</f>
        <v/>
      </c>
      <c r="R159" s="2" t="str">
        <f>iferror(VLOOKUP($A159, Awario!$A$3:$Z1000, 11, false), "")</f>
        <v/>
      </c>
      <c r="S159" s="5" t="str">
        <f>iferror(VLOOKUP($A159, Awario!$A$3:$Z1000, 12, false), "")</f>
        <v/>
      </c>
      <c r="T159" s="5" t="str">
        <f t="shared" si="2"/>
        <v/>
      </c>
      <c r="V159" s="5">
        <f>iferror(VLOOKUP($A159, TMUI!$A$2:$G1000, 3, false), "")</f>
        <v>82.03</v>
      </c>
      <c r="W159" s="5">
        <f>iferror(VLOOKUP($A159, TMUI!$A$2:$G1000, 4, false), "")</f>
        <v>56.25</v>
      </c>
      <c r="X159" s="5">
        <f>iferror(VLOOKUP($A159, TMUI!$A$2:$G1000, 5, false), "")</f>
        <v>60.16</v>
      </c>
      <c r="Y159" s="5">
        <f>iferror(VLOOKUP($A159, TMUI!$A$2:$G1000, 6, false), "")</f>
        <v>35.16</v>
      </c>
      <c r="Z159" s="5">
        <f>iferror(VLOOKUP($A159, TMUI!$A$2:$Z1000, 7, false), "")</f>
        <v>0.475060328</v>
      </c>
      <c r="AA159" s="5">
        <f>iferror(VLOOKUP($A159, TMUI!$A$2:$Z1000, 8, false), "")</f>
        <v>-0.8822183816</v>
      </c>
      <c r="AB159" s="5">
        <f>iferror(VLOOKUP($A159, TMUI!$A$2:$Z1000, 9, false), "")</f>
        <v>-0.8204281194</v>
      </c>
      <c r="AC159" s="5">
        <f>iferror(VLOOKUP($A159, TMUI!$A$2:$Z1000, 10, false), "")</f>
        <v>-1.223504323</v>
      </c>
      <c r="AD159" s="5">
        <f>iferror(VLOOKUP($A159, TMUI!$A$2:$Z1000, 11, false), "")</f>
        <v>-0.6127726239</v>
      </c>
      <c r="AE159" s="8">
        <f t="shared" si="3"/>
        <v>-0.7827979458</v>
      </c>
      <c r="AG159" s="5">
        <f t="shared" si="4"/>
        <v>-0.1154661574</v>
      </c>
      <c r="AH159" s="5" t="str">
        <f>iferror(vlookup(A159, 'November Scores'!A$1:AM1000, 3, false), "")</f>
        <v/>
      </c>
      <c r="AI159" s="5">
        <f t="shared" si="5"/>
        <v>-0.1154661574</v>
      </c>
    </row>
    <row r="160">
      <c r="A160" s="5">
        <v>1832.0</v>
      </c>
      <c r="B160" s="2" t="s">
        <v>211</v>
      </c>
      <c r="C160" s="5">
        <f>lookup($A160, NIL!$A$1:$A1000, NIL!C$1:C1000)</f>
        <v>4</v>
      </c>
      <c r="D160" s="5">
        <f>lookup($A160, NIL!$A$1:$A1000, NIL!D$1:D1000)</f>
        <v>1</v>
      </c>
      <c r="E160" s="5">
        <f>lookup($A160, NIL!$A$1:$A1000, NIL!E$1:E1000)</f>
        <v>0.2045663318</v>
      </c>
      <c r="F160" s="5">
        <f>lookup($A160, NIL!$A$1:$A1000, NIL!F$1:F1000)</f>
        <v>0.4045450175</v>
      </c>
      <c r="G160" s="5">
        <f>lookup($A160, NIL!$A$1:$A1000, NIL!G$1:G1000)</f>
        <v>0.3045556747</v>
      </c>
      <c r="H160" s="5">
        <f t="shared" si="1"/>
        <v>0.551865631</v>
      </c>
      <c r="J160" s="5">
        <f>iferror(VLOOKUP($A160, Awario!$A$3:$G1000, 3, false), "")</f>
        <v>0</v>
      </c>
      <c r="K160" s="2">
        <f>iferror(VLOOKUP($A160, Awario!$A$3:$Z1000, 4, false), "")</f>
        <v>0</v>
      </c>
      <c r="L160" s="5">
        <f>iferror(VLOOKUP($A160, Awario!$A$3:$Z1000, 5, false), "")</f>
        <v>0</v>
      </c>
      <c r="M160" s="5">
        <f>iferror(VLOOKUP($A160, Awario!$A$3:$G1000, 6, false), "")</f>
        <v>0</v>
      </c>
      <c r="N160" s="7" t="b">
        <f>iferror(VLOOKUP($A160, Awario!$A$3:$Z1000, 7, false), "")</f>
        <v>1</v>
      </c>
      <c r="O160" s="2" t="str">
        <f>iferror(VLOOKUP($A160, Awario!$A$3:$Z1000, 8, false), "")</f>
        <v/>
      </c>
      <c r="P160" s="5">
        <f>iferror(VLOOKUP($A160, Awario!$A$3:$Z1000, 9, false), "")</f>
        <v>-0.940528289</v>
      </c>
      <c r="Q160" s="5">
        <f>iferror(VLOOKUP($A160, Awario!$A$3:$Z1000, 10, false), "")</f>
        <v>-1.528378204</v>
      </c>
      <c r="R160" s="2" t="str">
        <f>iferror(VLOOKUP($A160, Awario!$A$3:$Z1000, 11, false), "")</f>
        <v/>
      </c>
      <c r="S160" s="5">
        <f>iferror(VLOOKUP($A160, Awario!$A$3:$Z1000, 12, false), "")</f>
        <v>-1.234453247</v>
      </c>
      <c r="T160" s="5">
        <f t="shared" si="2"/>
        <v>-1.111059515</v>
      </c>
      <c r="V160" s="5">
        <f>iferror(VLOOKUP($A160, TMUI!$A$2:$G1000, 3, false), "")</f>
        <v>76.55</v>
      </c>
      <c r="W160" s="5">
        <f>iferror(VLOOKUP($A160, TMUI!$A$2:$G1000, 4, false), "")</f>
        <v>71.71</v>
      </c>
      <c r="X160" s="5">
        <f>iferror(VLOOKUP($A160, TMUI!$A$2:$G1000, 5, false), "")</f>
        <v>83.26</v>
      </c>
      <c r="Y160" s="5">
        <f>iferror(VLOOKUP($A160, TMUI!$A$2:$G1000, 6, false), "")</f>
        <v>44.38</v>
      </c>
      <c r="Z160" s="5">
        <f>iferror(VLOOKUP($A160, TMUI!$A$2:$Z1000, 7, false), "")</f>
        <v>0.0784151568</v>
      </c>
      <c r="AA160" s="5">
        <f>iferror(VLOOKUP($A160, TMUI!$A$2:$Z1000, 8, false), "")</f>
        <v>0.1892089865</v>
      </c>
      <c r="AB160" s="5">
        <f>iferror(VLOOKUP($A160, TMUI!$A$2:$Z1000, 9, false), "")</f>
        <v>0.8992996669</v>
      </c>
      <c r="AC160" s="5">
        <f>iferror(VLOOKUP($A160, TMUI!$A$2:$Z1000, 10, false), "")</f>
        <v>-0.6542027908</v>
      </c>
      <c r="AD160" s="5">
        <f>iferror(VLOOKUP($A160, TMUI!$A$2:$Z1000, 11, false), "")</f>
        <v>0.1281802548</v>
      </c>
      <c r="AE160" s="8">
        <f t="shared" si="3"/>
        <v>0.3580227015</v>
      </c>
      <c r="AG160" s="5">
        <f t="shared" si="4"/>
        <v>-0.06705706092</v>
      </c>
      <c r="AH160" s="5">
        <f>iferror(vlookup(A160, 'November Scores'!A$1:AM1000, 3, false), "")</f>
        <v>-0.3441698367</v>
      </c>
      <c r="AI160" s="5">
        <f t="shared" si="5"/>
        <v>-0.1363352549</v>
      </c>
    </row>
    <row r="161">
      <c r="A161" s="5">
        <v>1655.0</v>
      </c>
      <c r="B161" s="2" t="s">
        <v>173</v>
      </c>
      <c r="C161" s="5">
        <f>lookup($A161, NIL!$A$1:$A1000, NIL!C$1:C1000)</f>
        <v>4</v>
      </c>
      <c r="D161" s="5">
        <f>lookup($A161, NIL!$A$1:$A1000, NIL!D$1:D1000)</f>
        <v>1</v>
      </c>
      <c r="E161" s="5">
        <f>lookup($A161, NIL!$A$1:$A1000, NIL!E$1:E1000)</f>
        <v>0.2045663318</v>
      </c>
      <c r="F161" s="5">
        <f>lookup($A161, NIL!$A$1:$A1000, NIL!F$1:F1000)</f>
        <v>0.4045450175</v>
      </c>
      <c r="G161" s="5">
        <f>lookup($A161, NIL!$A$1:$A1000, NIL!G$1:G1000)</f>
        <v>0.3045556747</v>
      </c>
      <c r="H161" s="5">
        <f t="shared" si="1"/>
        <v>0.551865631</v>
      </c>
      <c r="J161" s="5">
        <f>iferror(VLOOKUP($A161, Awario!$A$3:$G1000, 3, false), "")</f>
        <v>0</v>
      </c>
      <c r="K161" s="2">
        <f>iferror(VLOOKUP($A161, Awario!$A$3:$Z1000, 4, false), "")</f>
        <v>0</v>
      </c>
      <c r="L161" s="5">
        <f>iferror(VLOOKUP($A161, Awario!$A$3:$Z1000, 5, false), "")</f>
        <v>236</v>
      </c>
      <c r="M161" s="5">
        <f>iferror(VLOOKUP($A161, Awario!$A$3:$G1000, 6, false), "")</f>
        <v>2.372912003</v>
      </c>
      <c r="N161" s="7" t="b">
        <f>iferror(VLOOKUP($A161, Awario!$A$3:$Z1000, 7, false), "")</f>
        <v>1</v>
      </c>
      <c r="O161" s="2" t="str">
        <f>iferror(VLOOKUP($A161, Awario!$A$3:$Z1000, 8, false), "")</f>
        <v/>
      </c>
      <c r="P161" s="5">
        <f>iferror(VLOOKUP($A161, Awario!$A$3:$Z1000, 9, false), "")</f>
        <v>0.4125983665</v>
      </c>
      <c r="Q161" s="5">
        <f>iferror(VLOOKUP($A161, Awario!$A$3:$Z1000, 10, false), "")</f>
        <v>-1.528378204</v>
      </c>
      <c r="R161" s="2" t="str">
        <f>iferror(VLOOKUP($A161, Awario!$A$3:$Z1000, 11, false), "")</f>
        <v/>
      </c>
      <c r="S161" s="5">
        <f>iferror(VLOOKUP($A161, Awario!$A$3:$Z1000, 12, false), "")</f>
        <v>-0.5578899188</v>
      </c>
      <c r="T161" s="5">
        <f t="shared" si="2"/>
        <v>-0.7469202894</v>
      </c>
      <c r="V161" s="5">
        <f>iferror(VLOOKUP($A161, TMUI!$A$2:$G1000, 3, false), "")</f>
        <v>83.14</v>
      </c>
      <c r="W161" s="5">
        <f>iferror(VLOOKUP($A161, TMUI!$A$2:$G1000, 4, false), "")</f>
        <v>65.51</v>
      </c>
      <c r="X161" s="5">
        <f>iferror(VLOOKUP($A161, TMUI!$A$2:$G1000, 5, false), "")</f>
        <v>69.17</v>
      </c>
      <c r="Y161" s="5">
        <f>iferror(VLOOKUP($A161, TMUI!$A$2:$G1000, 6, false), "")</f>
        <v>46.55</v>
      </c>
      <c r="Z161" s="5">
        <f>iferror(VLOOKUP($A161, TMUI!$A$2:$Z1000, 7, false), "")</f>
        <v>0.5554026894</v>
      </c>
      <c r="AA161" s="5">
        <f>iferror(VLOOKUP($A161, TMUI!$A$2:$Z1000, 8, false), "")</f>
        <v>-0.2404708119</v>
      </c>
      <c r="AB161" s="5">
        <f>iferror(VLOOKUP($A161, TMUI!$A$2:$Z1000, 9, false), "")</f>
        <v>-0.1496598357</v>
      </c>
      <c r="AC161" s="5">
        <f>iferror(VLOOKUP($A161, TMUI!$A$2:$Z1000, 10, false), "")</f>
        <v>-0.5202131678</v>
      </c>
      <c r="AD161" s="5">
        <f>iferror(VLOOKUP($A161, TMUI!$A$2:$Z1000, 11, false), "")</f>
        <v>-0.08873528149</v>
      </c>
      <c r="AE161" s="8">
        <f t="shared" si="3"/>
        <v>-0.2978846782</v>
      </c>
      <c r="AG161" s="5">
        <f t="shared" si="4"/>
        <v>-0.1643131122</v>
      </c>
      <c r="AH161" s="5">
        <f>iferror(vlookup(A161, 'November Scores'!A$1:AM1000, 3, false), "")</f>
        <v>-0.08515609764</v>
      </c>
      <c r="AI161" s="5">
        <f t="shared" si="5"/>
        <v>-0.1445238586</v>
      </c>
    </row>
    <row r="162">
      <c r="A162" s="5">
        <v>1448.0</v>
      </c>
      <c r="B162" s="2" t="s">
        <v>136</v>
      </c>
      <c r="C162" s="5">
        <f>lookup($A162, NIL!$A$1:$A1000, NIL!C$1:C1000)</f>
        <v>4</v>
      </c>
      <c r="D162" s="5">
        <f>lookup($A162, NIL!$A$1:$A1000, NIL!D$1:D1000)</f>
        <v>1</v>
      </c>
      <c r="E162" s="5">
        <f>lookup($A162, NIL!$A$1:$A1000, NIL!E$1:E1000)</f>
        <v>0.2045663318</v>
      </c>
      <c r="F162" s="5">
        <f>lookup($A162, NIL!$A$1:$A1000, NIL!F$1:F1000)</f>
        <v>0.4045450175</v>
      </c>
      <c r="G162" s="5">
        <f>lookup($A162, NIL!$A$1:$A1000, NIL!G$1:G1000)</f>
        <v>0.3045556747</v>
      </c>
      <c r="H162" s="5">
        <f t="shared" si="1"/>
        <v>0.551865631</v>
      </c>
      <c r="J162" s="5" t="str">
        <f>iferror(VLOOKUP($A162, Awario!$A$3:$G1000, 3, false), "")</f>
        <v/>
      </c>
      <c r="K162" s="2">
        <f>iferror(VLOOKUP($A162, Awario!$A$3:$Z1000, 4, false), "")</f>
        <v>0</v>
      </c>
      <c r="L162" s="5" t="str">
        <f>iferror(VLOOKUP($A162, Awario!$A$3:$Z1000, 5, false), "")</f>
        <v/>
      </c>
      <c r="M162" s="5" t="str">
        <f>iferror(VLOOKUP($A162, Awario!$A$3:$G1000, 6, false), "")</f>
        <v/>
      </c>
      <c r="N162" s="7" t="b">
        <f>iferror(VLOOKUP($A162, Awario!$A$3:$Z1000, 7, false), "")</f>
        <v>1</v>
      </c>
      <c r="O162" s="2" t="str">
        <f>iferror(VLOOKUP($A162, Awario!$A$3:$Z1000, 8, false), "")</f>
        <v/>
      </c>
      <c r="P162" s="5" t="str">
        <f>iferror(VLOOKUP($A162, Awario!$A$3:$Z1000, 9, false), "")</f>
        <v/>
      </c>
      <c r="Q162" s="5">
        <f>iferror(VLOOKUP($A162, Awario!$A$3:$Z1000, 10, false), "")</f>
        <v>-1.528378204</v>
      </c>
      <c r="R162" s="2" t="str">
        <f>iferror(VLOOKUP($A162, Awario!$A$3:$Z1000, 11, false), "")</f>
        <v/>
      </c>
      <c r="S162" s="5">
        <f>iferror(VLOOKUP($A162, Awario!$A$3:$Z1000, 12, false), "")</f>
        <v>-1.528378204</v>
      </c>
      <c r="T162" s="5">
        <f t="shared" si="2"/>
        <v>-1.236275942</v>
      </c>
      <c r="V162" s="5">
        <f>iferror(VLOOKUP($A162, TMUI!$A$2:$G1000, 3, false), "")</f>
        <v>75.54</v>
      </c>
      <c r="W162" s="5">
        <f>iferror(VLOOKUP($A162, TMUI!$A$2:$G1000, 4, false), "")</f>
        <v>70.81</v>
      </c>
      <c r="X162" s="5">
        <f>iferror(VLOOKUP($A162, TMUI!$A$2:$G1000, 5, false), "")</f>
        <v>71.93</v>
      </c>
      <c r="Y162" s="5">
        <f>iferror(VLOOKUP($A162, TMUI!$A$2:$G1000, 6, false), "")</f>
        <v>54.21</v>
      </c>
      <c r="Z162" s="5">
        <f>iferror(VLOOKUP($A162, TMUI!$A$2:$Z1000, 7, false), "")</f>
        <v>0.005310846048</v>
      </c>
      <c r="AA162" s="5">
        <f>iferror(VLOOKUP($A162, TMUI!$A$2:$Z1000, 8, false), "")</f>
        <v>0.1268361125</v>
      </c>
      <c r="AB162" s="5">
        <f>iferror(VLOOKUP($A162, TMUI!$A$2:$Z1000, 9, false), "")</f>
        <v>0.0558141336</v>
      </c>
      <c r="AC162" s="5">
        <f>iferror(VLOOKUP($A162, TMUI!$A$2:$Z1000, 10, false), "")</f>
        <v>-0.0472359731</v>
      </c>
      <c r="AD162" s="5">
        <f>iferror(VLOOKUP($A162, TMUI!$A$2:$Z1000, 11, false), "")</f>
        <v>0.03518127977</v>
      </c>
      <c r="AE162" s="8">
        <f t="shared" si="3"/>
        <v>0.1875667342</v>
      </c>
      <c r="AG162" s="5">
        <f t="shared" si="4"/>
        <v>-0.1656145255</v>
      </c>
      <c r="AH162" s="5">
        <f>iferror(vlookup(A162, 'November Scores'!A$1:AM1000, 3, false), "")</f>
        <v>-0.131366804</v>
      </c>
      <c r="AI162" s="5">
        <f t="shared" si="5"/>
        <v>-0.1570525951</v>
      </c>
    </row>
    <row r="163">
      <c r="A163" s="5">
        <v>1876.0</v>
      </c>
      <c r="B163" s="2" t="s">
        <v>234</v>
      </c>
      <c r="C163" s="5">
        <f>lookup($A163, NIL!$A$1:$A1000, NIL!C$1:C1000)</f>
        <v>4</v>
      </c>
      <c r="D163" s="5">
        <f>lookup($A163, NIL!$A$1:$A1000, NIL!D$1:D1000)</f>
        <v>1</v>
      </c>
      <c r="E163" s="5">
        <f>lookup($A163, NIL!$A$1:$A1000, NIL!E$1:E1000)</f>
        <v>0.2045663318</v>
      </c>
      <c r="F163" s="5">
        <f>lookup($A163, NIL!$A$1:$A1000, NIL!F$1:F1000)</f>
        <v>0.4045450175</v>
      </c>
      <c r="G163" s="5">
        <f>lookup($A163, NIL!$A$1:$A1000, NIL!G$1:G1000)</f>
        <v>0.3045556747</v>
      </c>
      <c r="H163" s="5">
        <f t="shared" si="1"/>
        <v>0.551865631</v>
      </c>
      <c r="J163" s="5">
        <f>iferror(VLOOKUP($A163, Awario!$A$3:$G1000, 3, false), "")</f>
        <v>1</v>
      </c>
      <c r="K163" s="2" t="str">
        <f>iferror(VLOOKUP($A163, Awario!$A$3:$Z1000, 4, false), "")</f>
        <v/>
      </c>
      <c r="L163" s="5">
        <f>iferror(VLOOKUP($A163, Awario!$A$3:$Z1000, 5, false), "")</f>
        <v>0</v>
      </c>
      <c r="M163" s="5">
        <f>iferror(VLOOKUP($A163, Awario!$A$3:$G1000, 6, false), "")</f>
        <v>0</v>
      </c>
      <c r="N163" s="7" t="b">
        <f>iferror(VLOOKUP($A163, Awario!$A$3:$Z1000, 7, false), "")</f>
        <v>1</v>
      </c>
      <c r="O163" s="2" t="str">
        <f>iferror(VLOOKUP($A163, Awario!$A$3:$Z1000, 8, false), "")</f>
        <v/>
      </c>
      <c r="P163" s="5">
        <f>iferror(VLOOKUP($A163, Awario!$A$3:$Z1000, 9, false), "")</f>
        <v>-0.940528289</v>
      </c>
      <c r="Q163" s="5">
        <f>iferror(VLOOKUP($A163, Awario!$A$3:$Z1000, 10, false), "")</f>
        <v>-1.001220461</v>
      </c>
      <c r="R163" s="2" t="str">
        <f>iferror(VLOOKUP($A163, Awario!$A$3:$Z1000, 11, false), "")</f>
        <v/>
      </c>
      <c r="S163" s="5">
        <f>iferror(VLOOKUP($A163, Awario!$A$3:$Z1000, 12, false), "")</f>
        <v>-0.9708743751</v>
      </c>
      <c r="T163" s="5">
        <f t="shared" si="2"/>
        <v>-0.9853295769</v>
      </c>
      <c r="V163" s="5">
        <f>iferror(VLOOKUP($A163, TMUI!$A$2:$G1000, 3, false), "")</f>
        <v>79.69</v>
      </c>
      <c r="W163" s="5">
        <f>iferror(VLOOKUP($A163, TMUI!$A$2:$G1000, 4, false), "")</f>
        <v>72.66</v>
      </c>
      <c r="X163" s="5">
        <f>iferror(VLOOKUP($A163, TMUI!$A$2:$G1000, 5, false), "")</f>
        <v>67.19</v>
      </c>
      <c r="Y163" s="5">
        <f>iferror(VLOOKUP($A163, TMUI!$A$2:$G1000, 6, false), "")</f>
        <v>42.19</v>
      </c>
      <c r="Z163" s="5">
        <f>iferror(VLOOKUP($A163, TMUI!$A$2:$Z1000, 7, false), "")</f>
        <v>0.3056899447</v>
      </c>
      <c r="AA163" s="5">
        <f>iferror(VLOOKUP($A163, TMUI!$A$2:$Z1000, 8, false), "")</f>
        <v>0.2550470201</v>
      </c>
      <c r="AB163" s="5">
        <f>iferror(VLOOKUP($A163, TMUI!$A$2:$Z1000, 9, false), "")</f>
        <v>-0.2970650745</v>
      </c>
      <c r="AC163" s="5">
        <f>iferror(VLOOKUP($A163, TMUI!$A$2:$Z1000, 10, false), "")</f>
        <v>-0.7894273413</v>
      </c>
      <c r="AD163" s="5">
        <f>iferror(VLOOKUP($A163, TMUI!$A$2:$Z1000, 11, false), "")</f>
        <v>-0.1314388627</v>
      </c>
      <c r="AE163" s="8">
        <f t="shared" si="3"/>
        <v>-0.3625449803</v>
      </c>
      <c r="AG163" s="5">
        <f t="shared" si="4"/>
        <v>-0.2653363087</v>
      </c>
      <c r="AH163" s="5">
        <f>iferror(vlookup(A163, 'November Scores'!A$1:AM1000, 3, false), "")</f>
        <v>0.1616126672</v>
      </c>
      <c r="AI163" s="5">
        <f t="shared" si="5"/>
        <v>-0.1585990648</v>
      </c>
    </row>
    <row r="164">
      <c r="A164" s="5">
        <v>2119.0</v>
      </c>
      <c r="B164" s="2" t="s">
        <v>277</v>
      </c>
      <c r="C164" s="5">
        <f>lookup($A164, NIL!$A$1:$A1000, NIL!C$1:C1000)</f>
        <v>4</v>
      </c>
      <c r="D164" s="5">
        <f>lookup($A164, NIL!$A$1:$A1000, NIL!D$1:D1000)</f>
        <v>1</v>
      </c>
      <c r="E164" s="5">
        <f>lookup($A164, NIL!$A$1:$A1000, NIL!E$1:E1000)</f>
        <v>0.2045663318</v>
      </c>
      <c r="F164" s="5">
        <f>lookup($A164, NIL!$A$1:$A1000, NIL!F$1:F1000)</f>
        <v>0.4045450175</v>
      </c>
      <c r="G164" s="5">
        <f>lookup($A164, NIL!$A$1:$A1000, NIL!G$1:G1000)</f>
        <v>0.3045556747</v>
      </c>
      <c r="H164" s="5">
        <f t="shared" si="1"/>
        <v>0.551865631</v>
      </c>
      <c r="J164" s="5" t="str">
        <f>iferror(VLOOKUP($A164, Awario!$A$3:$G1000, 3, false), "")</f>
        <v/>
      </c>
      <c r="K164" s="2" t="str">
        <f>iferror(VLOOKUP($A164, Awario!$A$3:$Z1000, 4, false), "")</f>
        <v/>
      </c>
      <c r="L164" s="5" t="str">
        <f>iferror(VLOOKUP($A164, Awario!$A$3:$Z1000, 5, false), "")</f>
        <v/>
      </c>
      <c r="M164" s="5" t="str">
        <f>iferror(VLOOKUP($A164, Awario!$A$3:$G1000, 6, false), "")</f>
        <v/>
      </c>
      <c r="N164" s="7" t="str">
        <f>iferror(VLOOKUP($A164, Awario!$A$3:$Z1000, 7, false), "")</f>
        <v/>
      </c>
      <c r="O164" s="2" t="str">
        <f>iferror(VLOOKUP($A164, Awario!$A$3:$Z1000, 8, false), "")</f>
        <v/>
      </c>
      <c r="P164" s="5" t="str">
        <f>iferror(VLOOKUP($A164, Awario!$A$3:$Z1000, 9, false), "")</f>
        <v/>
      </c>
      <c r="Q164" s="5" t="str">
        <f>iferror(VLOOKUP($A164, Awario!$A$3:$Z1000, 10, false), "")</f>
        <v/>
      </c>
      <c r="R164" s="2" t="str">
        <f>iferror(VLOOKUP($A164, Awario!$A$3:$Z1000, 11, false), "")</f>
        <v/>
      </c>
      <c r="S164" s="5" t="str">
        <f>iferror(VLOOKUP($A164, Awario!$A$3:$Z1000, 12, false), "")</f>
        <v/>
      </c>
      <c r="T164" s="5" t="str">
        <f t="shared" si="2"/>
        <v/>
      </c>
      <c r="V164" s="5">
        <f>iferror(VLOOKUP($A164, TMUI!$A$2:$G1000, 3, false), "")</f>
        <v>65.63</v>
      </c>
      <c r="W164" s="5">
        <f>iferror(VLOOKUP($A164, TMUI!$A$2:$G1000, 4, false), "")</f>
        <v>48.44</v>
      </c>
      <c r="X164" s="5">
        <f>iferror(VLOOKUP($A164, TMUI!$A$2:$G1000, 5, false), "")</f>
        <v>67.19</v>
      </c>
      <c r="Y164" s="5">
        <f>iferror(VLOOKUP($A164, TMUI!$A$2:$G1000, 6, false), "")</f>
        <v>45.31</v>
      </c>
      <c r="Z164" s="5">
        <f>iferror(VLOOKUP($A164, TMUI!$A$2:$Z1000, 7, false), "")</f>
        <v>-0.7119799654</v>
      </c>
      <c r="AA164" s="5">
        <f>iferror(VLOOKUP($A164, TMUI!$A$2:$Z1000, 8, false), "")</f>
        <v>-1.423476321</v>
      </c>
      <c r="AB164" s="5">
        <f>iferror(VLOOKUP($A164, TMUI!$A$2:$Z1000, 9, false), "")</f>
        <v>-0.2970650745</v>
      </c>
      <c r="AC164" s="5">
        <f>iferror(VLOOKUP($A164, TMUI!$A$2:$Z1000, 10, false), "")</f>
        <v>-0.5967786667</v>
      </c>
      <c r="AD164" s="5">
        <f>iferror(VLOOKUP($A164, TMUI!$A$2:$Z1000, 11, false), "")</f>
        <v>-0.7573250069</v>
      </c>
      <c r="AE164" s="8">
        <f t="shared" si="3"/>
        <v>-0.8702442226</v>
      </c>
      <c r="AG164" s="5">
        <f t="shared" si="4"/>
        <v>-0.1591892958</v>
      </c>
      <c r="AH164" s="5" t="str">
        <f>iferror(vlookup(A164, 'November Scores'!A$1:AM1000, 3, false), "")</f>
        <v/>
      </c>
      <c r="AI164" s="5">
        <f t="shared" si="5"/>
        <v>-0.1591892958</v>
      </c>
    </row>
    <row r="165">
      <c r="A165" s="5">
        <v>1707.0</v>
      </c>
      <c r="B165" s="2" t="s">
        <v>176</v>
      </c>
      <c r="C165" s="5">
        <f>lookup($A165, NIL!$A$1:$A1000, NIL!C$1:C1000)</f>
        <v>4</v>
      </c>
      <c r="D165" s="5">
        <f>lookup($A165, NIL!$A$1:$A1000, NIL!D$1:D1000)</f>
        <v>1</v>
      </c>
      <c r="E165" s="5">
        <f>lookup($A165, NIL!$A$1:$A1000, NIL!E$1:E1000)</f>
        <v>0.2045663318</v>
      </c>
      <c r="F165" s="5">
        <f>lookup($A165, NIL!$A$1:$A1000, NIL!F$1:F1000)</f>
        <v>0.4045450175</v>
      </c>
      <c r="G165" s="5">
        <f>lookup($A165, NIL!$A$1:$A1000, NIL!G$1:G1000)</f>
        <v>0.3045556747</v>
      </c>
      <c r="H165" s="5">
        <f t="shared" si="1"/>
        <v>0.551865631</v>
      </c>
      <c r="J165" s="5">
        <f>iferror(VLOOKUP($A165, Awario!$A$3:$G1000, 3, false), "")</f>
        <v>2</v>
      </c>
      <c r="K165" s="2">
        <f>iferror(VLOOKUP($A165, Awario!$A$3:$Z1000, 4, false), "")</f>
        <v>0</v>
      </c>
      <c r="L165" s="5">
        <f>iferror(VLOOKUP($A165, Awario!$A$3:$Z1000, 5, false), "")</f>
        <v>8383</v>
      </c>
      <c r="M165" s="5">
        <f>iferror(VLOOKUP($A165, Awario!$A$3:$G1000, 6, false), "")</f>
        <v>3.923399466</v>
      </c>
      <c r="N165" s="7" t="b">
        <f>iferror(VLOOKUP($A165, Awario!$A$3:$Z1000, 7, false), "")</f>
        <v>1</v>
      </c>
      <c r="O165" s="2" t="str">
        <f>iferror(VLOOKUP($A165, Awario!$A$3:$Z1000, 8, false), "")</f>
        <v/>
      </c>
      <c r="P165" s="5">
        <f>iferror(VLOOKUP($A165, Awario!$A$3:$Z1000, 9, false), "")</f>
        <v>1.296746583</v>
      </c>
      <c r="Q165" s="5">
        <f>iferror(VLOOKUP($A165, Awario!$A$3:$Z1000, 10, false), "")</f>
        <v>-0.4740627184</v>
      </c>
      <c r="R165" s="2" t="str">
        <f>iferror(VLOOKUP($A165, Awario!$A$3:$Z1000, 11, false), "")</f>
        <v/>
      </c>
      <c r="S165" s="5">
        <f>iferror(VLOOKUP($A165, Awario!$A$3:$Z1000, 12, false), "")</f>
        <v>0.4113419324</v>
      </c>
      <c r="T165" s="5">
        <f t="shared" si="2"/>
        <v>0.6413594408</v>
      </c>
      <c r="V165" s="5">
        <f>iferror(VLOOKUP($A165, TMUI!$A$2:$G1000, 3, false), "")</f>
        <v>52.26</v>
      </c>
      <c r="W165" s="5">
        <f>iferror(VLOOKUP($A165, TMUI!$A$2:$G1000, 4, false), "")</f>
        <v>34.43</v>
      </c>
      <c r="X165" s="5">
        <f>iferror(VLOOKUP($A165, TMUI!$A$2:$G1000, 5, false), "")</f>
        <v>33.79</v>
      </c>
      <c r="Y165" s="5">
        <f>iferror(VLOOKUP($A165, TMUI!$A$2:$G1000, 6, false), "")</f>
        <v>30.45</v>
      </c>
      <c r="Z165" s="5">
        <f>iferror(VLOOKUP($A165, TMUI!$A$2:$Z1000, 7, false), "")</f>
        <v>-1.679707327</v>
      </c>
      <c r="AA165" s="5">
        <f>iferror(VLOOKUP($A165, TMUI!$A$2:$Z1000, 8, false), "")</f>
        <v>-2.394414059</v>
      </c>
      <c r="AB165" s="5">
        <f>iferror(VLOOKUP($A165, TMUI!$A$2:$Z1000, 9, false), "")</f>
        <v>-2.783597891</v>
      </c>
      <c r="AC165" s="5">
        <f>iferror(VLOOKUP($A165, TMUI!$A$2:$Z1000, 10, false), "")</f>
        <v>-1.514329726</v>
      </c>
      <c r="AD165" s="5">
        <f>iferror(VLOOKUP($A165, TMUI!$A$2:$Z1000, 11, false), "")</f>
        <v>-2.093012251</v>
      </c>
      <c r="AE165" s="8">
        <f t="shared" si="3"/>
        <v>-1.446724663</v>
      </c>
      <c r="AG165" s="5">
        <f t="shared" si="4"/>
        <v>-0.08449986372</v>
      </c>
      <c r="AH165" s="5">
        <f>iferror(vlookup(A165, 'November Scores'!A$1:AM1000, 3, false), "")</f>
        <v>-0.4103667748</v>
      </c>
      <c r="AI165" s="5">
        <f t="shared" si="5"/>
        <v>-0.1659665915</v>
      </c>
    </row>
    <row r="166">
      <c r="A166" s="5">
        <v>2019.0</v>
      </c>
      <c r="B166" s="2" t="s">
        <v>258</v>
      </c>
      <c r="C166" s="5">
        <f>lookup($A166, NIL!$A$1:$A1000, NIL!C$1:C1000)</f>
        <v>4</v>
      </c>
      <c r="D166" s="5">
        <f>lookup($A166, NIL!$A$1:$A1000, NIL!D$1:D1000)</f>
        <v>1</v>
      </c>
      <c r="E166" s="5">
        <f>lookup($A166, NIL!$A$1:$A1000, NIL!E$1:E1000)</f>
        <v>0.2045663318</v>
      </c>
      <c r="F166" s="5">
        <f>lookup($A166, NIL!$A$1:$A1000, NIL!F$1:F1000)</f>
        <v>0.4045450175</v>
      </c>
      <c r="G166" s="5">
        <f>lookup($A166, NIL!$A$1:$A1000, NIL!G$1:G1000)</f>
        <v>0.3045556747</v>
      </c>
      <c r="H166" s="5">
        <f t="shared" si="1"/>
        <v>0.551865631</v>
      </c>
      <c r="J166" s="5">
        <f>iferror(VLOOKUP($A166, Awario!$A$3:$G1000, 3, false), "")</f>
        <v>1</v>
      </c>
      <c r="K166" s="2" t="str">
        <f>iferror(VLOOKUP($A166, Awario!$A$3:$Z1000, 4, false), "")</f>
        <v/>
      </c>
      <c r="L166" s="5">
        <f>iferror(VLOOKUP($A166, Awario!$A$3:$Z1000, 5, false), "")</f>
        <v>0</v>
      </c>
      <c r="M166" s="5">
        <f>iferror(VLOOKUP($A166, Awario!$A$3:$G1000, 6, false), "")</f>
        <v>0</v>
      </c>
      <c r="N166" s="7" t="b">
        <f>iferror(VLOOKUP($A166, Awario!$A$3:$Z1000, 7, false), "")</f>
        <v>1</v>
      </c>
      <c r="O166" s="2" t="str">
        <f>iferror(VLOOKUP($A166, Awario!$A$3:$Z1000, 8, false), "")</f>
        <v/>
      </c>
      <c r="P166" s="5">
        <f>iferror(VLOOKUP($A166, Awario!$A$3:$Z1000, 9, false), "")</f>
        <v>-0.940528289</v>
      </c>
      <c r="Q166" s="5">
        <f>iferror(VLOOKUP($A166, Awario!$A$3:$Z1000, 10, false), "")</f>
        <v>-1.001220461</v>
      </c>
      <c r="R166" s="2" t="str">
        <f>iferror(VLOOKUP($A166, Awario!$A$3:$Z1000, 11, false), "")</f>
        <v/>
      </c>
      <c r="S166" s="5">
        <f>iferror(VLOOKUP($A166, Awario!$A$3:$Z1000, 12, false), "")</f>
        <v>-0.9708743751</v>
      </c>
      <c r="T166" s="5">
        <f t="shared" si="2"/>
        <v>-0.9853295769</v>
      </c>
      <c r="V166" s="5">
        <f>iferror(VLOOKUP($A166, TMUI!$A$2:$G1000, 3, false), "")</f>
        <v>64.57</v>
      </c>
      <c r="W166" s="5">
        <f>iferror(VLOOKUP($A166, TMUI!$A$2:$G1000, 4, false), "")</f>
        <v>63.67</v>
      </c>
      <c r="X166" s="5">
        <f>iferror(VLOOKUP($A166, TMUI!$A$2:$G1000, 5, false), "")</f>
        <v>79.85</v>
      </c>
      <c r="Y166" s="5">
        <f>iferror(VLOOKUP($A166, TMUI!$A$2:$G1000, 6, false), "")</f>
        <v>55.12</v>
      </c>
      <c r="Z166" s="5">
        <f>iferror(VLOOKUP($A166, TMUI!$A$2:$Z1000, 7, false), "")</f>
        <v>-0.7887033015</v>
      </c>
      <c r="AA166" s="5">
        <f>iferror(VLOOKUP($A166, TMUI!$A$2:$Z1000, 8, false), "")</f>
        <v>-0.3679886875</v>
      </c>
      <c r="AB166" s="5">
        <f>iferror(VLOOKUP($A166, TMUI!$A$2:$Z1000, 9, false), "")</f>
        <v>0.6454350889</v>
      </c>
      <c r="AC166" s="5">
        <f>iferror(VLOOKUP($A166, TMUI!$A$2:$Z1000, 10, false), "")</f>
        <v>0.008953223659</v>
      </c>
      <c r="AD166" s="5">
        <f>iferror(VLOOKUP($A166, TMUI!$A$2:$Z1000, 11, false), "")</f>
        <v>-0.1255759191</v>
      </c>
      <c r="AE166" s="8">
        <f t="shared" si="3"/>
        <v>-0.3543669272</v>
      </c>
      <c r="AG166" s="5">
        <f t="shared" si="4"/>
        <v>-0.262610291</v>
      </c>
      <c r="AH166" s="5">
        <f>iferror(vlookup(A166, 'November Scores'!A$1:AM1000, 3, false), "")</f>
        <v>0.09174943785</v>
      </c>
      <c r="AI166" s="5">
        <f t="shared" si="5"/>
        <v>-0.1740203588</v>
      </c>
    </row>
    <row r="167">
      <c r="A167" s="5">
        <v>2299.0</v>
      </c>
      <c r="B167" s="2" t="s">
        <v>292</v>
      </c>
      <c r="C167" s="5">
        <f>lookup($A167, NIL!$A$1:$A1000, NIL!C$1:C1000)</f>
        <v>4</v>
      </c>
      <c r="D167" s="5">
        <f>lookup($A167, NIL!$A$1:$A1000, NIL!D$1:D1000)</f>
        <v>1</v>
      </c>
      <c r="E167" s="5">
        <f>lookup($A167, NIL!$A$1:$A1000, NIL!E$1:E1000)</f>
        <v>0.2045663318</v>
      </c>
      <c r="F167" s="5">
        <f>lookup($A167, NIL!$A$1:$A1000, NIL!F$1:F1000)</f>
        <v>0.4045450175</v>
      </c>
      <c r="G167" s="5">
        <f>lookup($A167, NIL!$A$1:$A1000, NIL!G$1:G1000)</f>
        <v>0.3045556747</v>
      </c>
      <c r="H167" s="5">
        <f t="shared" si="1"/>
        <v>0.551865631</v>
      </c>
      <c r="J167" s="5" t="str">
        <f>iferror(VLOOKUP($A167, Awario!$A$3:$G1000, 3, false), "")</f>
        <v/>
      </c>
      <c r="K167" s="2" t="str">
        <f>iferror(VLOOKUP($A167, Awario!$A$3:$Z1000, 4, false), "")</f>
        <v/>
      </c>
      <c r="L167" s="5" t="str">
        <f>iferror(VLOOKUP($A167, Awario!$A$3:$Z1000, 5, false), "")</f>
        <v/>
      </c>
      <c r="M167" s="5" t="str">
        <f>iferror(VLOOKUP($A167, Awario!$A$3:$G1000, 6, false), "")</f>
        <v/>
      </c>
      <c r="N167" s="7" t="str">
        <f>iferror(VLOOKUP($A167, Awario!$A$3:$Z1000, 7, false), "")</f>
        <v/>
      </c>
      <c r="O167" s="2" t="str">
        <f>iferror(VLOOKUP($A167, Awario!$A$3:$Z1000, 8, false), "")</f>
        <v/>
      </c>
      <c r="P167" s="5" t="str">
        <f>iferror(VLOOKUP($A167, Awario!$A$3:$Z1000, 9, false), "")</f>
        <v/>
      </c>
      <c r="Q167" s="5" t="str">
        <f>iferror(VLOOKUP($A167, Awario!$A$3:$Z1000, 10, false), "")</f>
        <v/>
      </c>
      <c r="R167" s="2" t="str">
        <f>iferror(VLOOKUP($A167, Awario!$A$3:$Z1000, 11, false), "")</f>
        <v/>
      </c>
      <c r="S167" s="5" t="str">
        <f>iferror(VLOOKUP($A167, Awario!$A$3:$Z1000, 12, false), "")</f>
        <v/>
      </c>
      <c r="T167" s="5" t="str">
        <f t="shared" si="2"/>
        <v/>
      </c>
      <c r="V167" s="5">
        <f>iferror(VLOOKUP($A167, TMUI!$A$2:$G1000, 3, false), "")</f>
        <v>88.28</v>
      </c>
      <c r="W167" s="5">
        <f>iferror(VLOOKUP($A167, TMUI!$A$2:$G1000, 4, false), "")</f>
        <v>67.19</v>
      </c>
      <c r="X167" s="5">
        <f>iferror(VLOOKUP($A167, TMUI!$A$2:$G1000, 5, false), "")</f>
        <v>30.47</v>
      </c>
      <c r="Y167" s="5">
        <f>iferror(VLOOKUP($A167, TMUI!$A$2:$G1000, 6, false), "")</f>
        <v>37.5</v>
      </c>
      <c r="Z167" s="5">
        <f>iferror(VLOOKUP($A167, TMUI!$A$2:$Z1000, 7, false), "")</f>
        <v>0.9274384887</v>
      </c>
      <c r="AA167" s="5">
        <f>iferror(VLOOKUP($A167, TMUI!$A$2:$Z1000, 8, false), "")</f>
        <v>-0.1240414472</v>
      </c>
      <c r="AB167" s="5">
        <f>iferror(VLOOKUP($A167, TMUI!$A$2:$Z1000, 9, false), "")</f>
        <v>-3.030762231</v>
      </c>
      <c r="AC167" s="5">
        <f>iferror(VLOOKUP($A167, TMUI!$A$2:$Z1000, 10, false), "")</f>
        <v>-1.079017817</v>
      </c>
      <c r="AD167" s="5">
        <f>iferror(VLOOKUP($A167, TMUI!$A$2:$Z1000, 11, false), "")</f>
        <v>-0.8265957515</v>
      </c>
      <c r="AE167" s="8">
        <f t="shared" si="3"/>
        <v>-0.9091731142</v>
      </c>
      <c r="AG167" s="5">
        <f t="shared" si="4"/>
        <v>-0.1786537416</v>
      </c>
      <c r="AH167" s="5" t="str">
        <f>iferror(vlookup(A167, 'November Scores'!A$1:AM1000, 3, false), "")</f>
        <v/>
      </c>
      <c r="AI167" s="5">
        <f t="shared" si="5"/>
        <v>-0.1786537416</v>
      </c>
    </row>
    <row r="168">
      <c r="A168" s="5">
        <v>1097.0</v>
      </c>
      <c r="B168" s="20" t="s">
        <v>94</v>
      </c>
      <c r="C168" s="5">
        <f>lookup($A168, NIL!$A$1:$A1000, NIL!C$1:C1000)</f>
        <v>4</v>
      </c>
      <c r="D168" s="5">
        <f>lookup($A168, NIL!$A$1:$A1000, NIL!D$1:D1000)</f>
        <v>1</v>
      </c>
      <c r="E168" s="5">
        <f>lookup($A168, NIL!$A$1:$A1000, NIL!E$1:E1000)</f>
        <v>0.2045663318</v>
      </c>
      <c r="F168" s="5">
        <f>lookup($A168, NIL!$A$1:$A1000, NIL!F$1:F1000)</f>
        <v>0.4045450175</v>
      </c>
      <c r="G168" s="5">
        <f>lookup($A168, NIL!$A$1:$A1000, NIL!G$1:G1000)</f>
        <v>0.3045556747</v>
      </c>
      <c r="H168" s="5">
        <f t="shared" si="1"/>
        <v>0.551865631</v>
      </c>
      <c r="J168" s="5">
        <f>iferror(VLOOKUP($A168, Awario!$A$3:$G1000, 3, false), "")</f>
        <v>1</v>
      </c>
      <c r="K168" s="2">
        <f>iferror(VLOOKUP($A168, Awario!$A$3:$Z1000, 4, false), "")</f>
        <v>336690</v>
      </c>
      <c r="L168" s="5">
        <f>iferror(VLOOKUP($A168, Awario!$A$3:$Z1000, 5, false), "")</f>
        <v>1355</v>
      </c>
      <c r="M168" s="5">
        <f>iferror(VLOOKUP($A168, Awario!$A$3:$G1000, 6, false), "")</f>
        <v>3.131939295</v>
      </c>
      <c r="N168" s="7" t="b">
        <f>iferror(VLOOKUP($A168, Awario!$A$3:$Z1000, 7, false), "")</f>
        <v>0</v>
      </c>
      <c r="O168" s="2">
        <f>iferror(VLOOKUP($A168, Awario!$A$3:$Z1000, 8, false), "")</f>
        <v>-0.9959755264</v>
      </c>
      <c r="P168" s="5">
        <f>iferror(VLOOKUP($A168, Awario!$A$3:$Z1000, 9, false), "")</f>
        <v>0.8454252308</v>
      </c>
      <c r="Q168" s="5">
        <f>iferror(VLOOKUP($A168, Awario!$A$3:$Z1000, 10, false), "")</f>
        <v>-1.001220461</v>
      </c>
      <c r="R168" s="2">
        <f>iferror(VLOOKUP($A168, Awario!$A$3:$Z1000, 11, false), "")</f>
        <v>-0.3141604283</v>
      </c>
      <c r="S168" s="5">
        <f>iferror(VLOOKUP($A168, Awario!$A$3:$Z1000, 12, false), "")</f>
        <v>-0.1566518862</v>
      </c>
      <c r="T168" s="5">
        <f t="shared" si="2"/>
        <v>-0.3957927314</v>
      </c>
      <c r="V168" s="5">
        <f>iferror(VLOOKUP($A168, TMUI!$A$2:$G1000, 3, false), "")</f>
        <v>56.44</v>
      </c>
      <c r="W168" s="5">
        <f>iferror(VLOOKUP($A168, TMUI!$A$2:$G1000, 4, false), "")</f>
        <v>61.54</v>
      </c>
      <c r="X168" s="5">
        <f>iferror(VLOOKUP($A168, TMUI!$A$2:$G1000, 5, false), "")</f>
        <v>63.92</v>
      </c>
      <c r="Y168" s="5">
        <f>iferror(VLOOKUP($A168, TMUI!$A$2:$G1000, 6, false), "")</f>
        <v>49.97</v>
      </c>
      <c r="Z168" s="5">
        <f>iferror(VLOOKUP($A168, TMUI!$A$2:$Z1000, 7, false), "")</f>
        <v>-1.377156813</v>
      </c>
      <c r="AA168" s="5">
        <f>iferror(VLOOKUP($A168, TMUI!$A$2:$Z1000, 8, false), "")</f>
        <v>-0.5156044892</v>
      </c>
      <c r="AB168" s="5">
        <f>iferror(VLOOKUP($A168, TMUI!$A$2:$Z1000, 9, false), "")</f>
        <v>-0.5405070598</v>
      </c>
      <c r="AC168" s="5">
        <f>iferror(VLOOKUP($A168, TMUI!$A$2:$Z1000, 10, false), "")</f>
        <v>-0.3090405822</v>
      </c>
      <c r="AD168" s="5">
        <f>iferror(VLOOKUP($A168, TMUI!$A$2:$Z1000, 11, false), "")</f>
        <v>-0.685577236</v>
      </c>
      <c r="AE168" s="8">
        <f t="shared" si="3"/>
        <v>-0.8279959154</v>
      </c>
      <c r="AG168" s="5">
        <f t="shared" si="4"/>
        <v>-0.2239743386</v>
      </c>
      <c r="AH168" s="5">
        <f>iferror(vlookup(A168, 'November Scores'!A$1:AM1000, 3, false), "")</f>
        <v>-0.04824798943</v>
      </c>
      <c r="AI168" s="5">
        <f t="shared" si="5"/>
        <v>-0.1800427513</v>
      </c>
    </row>
    <row r="169">
      <c r="A169" s="5">
        <v>1746.0</v>
      </c>
      <c r="B169" s="2" t="s">
        <v>194</v>
      </c>
      <c r="C169" s="5">
        <f>lookup($A169, NIL!$A$1:$A1000, NIL!C$1:C1000)</f>
        <v>4</v>
      </c>
      <c r="D169" s="5">
        <f>lookup($A169, NIL!$A$1:$A1000, NIL!D$1:D1000)</f>
        <v>1</v>
      </c>
      <c r="E169" s="5">
        <f>lookup($A169, NIL!$A$1:$A1000, NIL!E$1:E1000)</f>
        <v>0.2045663318</v>
      </c>
      <c r="F169" s="5">
        <f>lookup($A169, NIL!$A$1:$A1000, NIL!F$1:F1000)</f>
        <v>0.4045450175</v>
      </c>
      <c r="G169" s="5">
        <f>lookup($A169, NIL!$A$1:$A1000, NIL!G$1:G1000)</f>
        <v>0.3045556747</v>
      </c>
      <c r="H169" s="5">
        <f t="shared" si="1"/>
        <v>0.551865631</v>
      </c>
      <c r="J169" s="5" t="str">
        <f>iferror(VLOOKUP($A169, Awario!$A$3:$G1000, 3, false), "")</f>
        <v/>
      </c>
      <c r="K169" s="2" t="str">
        <f>iferror(VLOOKUP($A169, Awario!$A$3:$Z1000, 4, false), "")</f>
        <v/>
      </c>
      <c r="L169" s="5" t="str">
        <f>iferror(VLOOKUP($A169, Awario!$A$3:$Z1000, 5, false), "")</f>
        <v/>
      </c>
      <c r="M169" s="5" t="str">
        <f>iferror(VLOOKUP($A169, Awario!$A$3:$G1000, 6, false), "")</f>
        <v/>
      </c>
      <c r="N169" s="7" t="str">
        <f>iferror(VLOOKUP($A169, Awario!$A$3:$Z1000, 7, false), "")</f>
        <v/>
      </c>
      <c r="O169" s="2" t="str">
        <f>iferror(VLOOKUP($A169, Awario!$A$3:$Z1000, 8, false), "")</f>
        <v/>
      </c>
      <c r="P169" s="5" t="str">
        <f>iferror(VLOOKUP($A169, Awario!$A$3:$Z1000, 9, false), "")</f>
        <v/>
      </c>
      <c r="Q169" s="5" t="str">
        <f>iferror(VLOOKUP($A169, Awario!$A$3:$Z1000, 10, false), "")</f>
        <v/>
      </c>
      <c r="R169" s="2" t="str">
        <f>iferror(VLOOKUP($A169, Awario!$A$3:$Z1000, 11, false), "")</f>
        <v/>
      </c>
      <c r="S169" s="5" t="str">
        <f>iferror(VLOOKUP($A169, Awario!$A$3:$Z1000, 12, false), "")</f>
        <v/>
      </c>
      <c r="T169" s="5" t="str">
        <f t="shared" si="2"/>
        <v/>
      </c>
      <c r="V169" s="5">
        <f>iferror(VLOOKUP($A169, TMUI!$A$2:$G1000, 3, false), "")</f>
        <v>70.26</v>
      </c>
      <c r="W169" s="5">
        <f>iferror(VLOOKUP($A169, TMUI!$A$2:$G1000, 4, false), "")</f>
        <v>43.7</v>
      </c>
      <c r="X169" s="5">
        <f>iferror(VLOOKUP($A169, TMUI!$A$2:$G1000, 5, false), "")</f>
        <v>59.55</v>
      </c>
      <c r="Y169" s="5">
        <f>iferror(VLOOKUP($A169, TMUI!$A$2:$G1000, 6, false), "")</f>
        <v>31.36</v>
      </c>
      <c r="Z169" s="5">
        <f>iferror(VLOOKUP($A169, TMUI!$A$2:$Z1000, 7, false), "")</f>
        <v>-0.376858224</v>
      </c>
      <c r="AA169" s="5">
        <f>iferror(VLOOKUP($A169, TMUI!$A$2:$Z1000, 8, false), "")</f>
        <v>-1.751973457</v>
      </c>
      <c r="AB169" s="5">
        <f>iferror(VLOOKUP($A169, TMUI!$A$2:$Z1000, 9, false), "")</f>
        <v>-0.8658408445</v>
      </c>
      <c r="AC169" s="5">
        <f>iferror(VLOOKUP($A169, TMUI!$A$2:$Z1000, 10, false), "")</f>
        <v>-1.458140529</v>
      </c>
      <c r="AD169" s="5">
        <f>iferror(VLOOKUP($A169, TMUI!$A$2:$Z1000, 11, false), "")</f>
        <v>-1.113203264</v>
      </c>
      <c r="AE169" s="8">
        <f t="shared" si="3"/>
        <v>-1.055084482</v>
      </c>
      <c r="AG169" s="5">
        <f t="shared" si="4"/>
        <v>-0.2516094254</v>
      </c>
      <c r="AH169" s="5">
        <f>iferror(vlookup(A169, 'November Scores'!A$1:AM1000, 3, false), "")</f>
        <v>0.02020435503</v>
      </c>
      <c r="AI169" s="5">
        <f t="shared" si="5"/>
        <v>-0.1836559803</v>
      </c>
    </row>
    <row r="170">
      <c r="A170" s="5">
        <v>871.0</v>
      </c>
      <c r="B170" s="2" t="s">
        <v>76</v>
      </c>
      <c r="C170" s="5">
        <f>lookup($A170, NIL!$A$1:$A1000, NIL!C$1:C1000)</f>
        <v>4</v>
      </c>
      <c r="D170" s="5">
        <f>lookup($A170, NIL!$A$1:$A1000, NIL!D$1:D1000)</f>
        <v>1</v>
      </c>
      <c r="E170" s="5">
        <f>lookup($A170, NIL!$A$1:$A1000, NIL!E$1:E1000)</f>
        <v>0.2045663318</v>
      </c>
      <c r="F170" s="5">
        <f>lookup($A170, NIL!$A$1:$A1000, NIL!F$1:F1000)</f>
        <v>0.4045450175</v>
      </c>
      <c r="G170" s="5">
        <f>lookup($A170, NIL!$A$1:$A1000, NIL!G$1:G1000)</f>
        <v>0.3045556747</v>
      </c>
      <c r="H170" s="5">
        <f t="shared" si="1"/>
        <v>0.551865631</v>
      </c>
      <c r="J170" s="5" t="str">
        <f>iferror(VLOOKUP($A170, Awario!$A$3:$G1000, 3, false), "")</f>
        <v/>
      </c>
      <c r="K170" s="2">
        <f>iferror(VLOOKUP($A170, Awario!$A$3:$Z1000, 4, false), "")</f>
        <v>0</v>
      </c>
      <c r="L170" s="5" t="str">
        <f>iferror(VLOOKUP($A170, Awario!$A$3:$Z1000, 5, false), "")</f>
        <v/>
      </c>
      <c r="M170" s="5" t="str">
        <f>iferror(VLOOKUP($A170, Awario!$A$3:$G1000, 6, false), "")</f>
        <v/>
      </c>
      <c r="N170" s="7" t="b">
        <f>iferror(VLOOKUP($A170, Awario!$A$3:$Z1000, 7, false), "")</f>
        <v>1</v>
      </c>
      <c r="O170" s="2" t="str">
        <f>iferror(VLOOKUP($A170, Awario!$A$3:$Z1000, 8, false), "")</f>
        <v/>
      </c>
      <c r="P170" s="5" t="str">
        <f>iferror(VLOOKUP($A170, Awario!$A$3:$Z1000, 9, false), "")</f>
        <v/>
      </c>
      <c r="Q170" s="5">
        <f>iferror(VLOOKUP($A170, Awario!$A$3:$Z1000, 10, false), "")</f>
        <v>-1.528378204</v>
      </c>
      <c r="R170" s="2" t="str">
        <f>iferror(VLOOKUP($A170, Awario!$A$3:$Z1000, 11, false), "")</f>
        <v/>
      </c>
      <c r="S170" s="5">
        <f>iferror(VLOOKUP($A170, Awario!$A$3:$Z1000, 12, false), "")</f>
        <v>-1.528378204</v>
      </c>
      <c r="T170" s="5">
        <f t="shared" si="2"/>
        <v>-1.236275942</v>
      </c>
      <c r="V170" s="5">
        <f>iferror(VLOOKUP($A170, TMUI!$A$2:$G1000, 3, false), "")</f>
        <v>79.45</v>
      </c>
      <c r="W170" s="5">
        <f>iferror(VLOOKUP($A170, TMUI!$A$2:$G1000, 4, false), "")</f>
        <v>71.42</v>
      </c>
      <c r="X170" s="5">
        <f>iferror(VLOOKUP($A170, TMUI!$A$2:$G1000, 5, false), "")</f>
        <v>65.41</v>
      </c>
      <c r="Y170" s="5">
        <f>iferror(VLOOKUP($A170, TMUI!$A$2:$G1000, 6, false), "")</f>
        <v>52.09</v>
      </c>
      <c r="Z170" s="5">
        <f>iferror(VLOOKUP($A170, TMUI!$A$2:$Z1000, 7, false), "")</f>
        <v>0.2883186233</v>
      </c>
      <c r="AA170" s="5">
        <f>iferror(VLOOKUP($A170, TMUI!$A$2:$Z1000, 8, false), "")</f>
        <v>0.1691110604</v>
      </c>
      <c r="AB170" s="5">
        <f>iferror(VLOOKUP($A170, TMUI!$A$2:$Z1000, 9, false), "")</f>
        <v>-0.4295808952</v>
      </c>
      <c r="AC170" s="5">
        <f>iferror(VLOOKUP($A170, TMUI!$A$2:$Z1000, 10, false), "")</f>
        <v>-0.1781382776</v>
      </c>
      <c r="AD170" s="5">
        <f>iferror(VLOOKUP($A170, TMUI!$A$2:$Z1000, 11, false), "")</f>
        <v>-0.03757237228</v>
      </c>
      <c r="AE170" s="8">
        <f t="shared" si="3"/>
        <v>-0.1938359417</v>
      </c>
      <c r="AG170" s="5">
        <f t="shared" si="4"/>
        <v>-0.2927487508</v>
      </c>
      <c r="AH170" s="5">
        <f>iferror(vlookup(A170, 'November Scores'!A$1:AM1000, 3, false), "")</f>
        <v>0.04026473882</v>
      </c>
      <c r="AI170" s="5">
        <f t="shared" si="5"/>
        <v>-0.2094953784</v>
      </c>
    </row>
    <row r="171">
      <c r="A171" s="5">
        <v>869.0</v>
      </c>
      <c r="B171" s="2" t="s">
        <v>75</v>
      </c>
      <c r="C171" s="5">
        <f>lookup($A171, NIL!$A$1:$A1000, NIL!C$1:C1000)</f>
        <v>4</v>
      </c>
      <c r="D171" s="5">
        <f>lookup($A171, NIL!$A$1:$A1000, NIL!D$1:D1000)</f>
        <v>1</v>
      </c>
      <c r="E171" s="5">
        <f>lookup($A171, NIL!$A$1:$A1000, NIL!E$1:E1000)</f>
        <v>0.2045663318</v>
      </c>
      <c r="F171" s="5">
        <f>lookup($A171, NIL!$A$1:$A1000, NIL!F$1:F1000)</f>
        <v>0.4045450175</v>
      </c>
      <c r="G171" s="5">
        <f>lookup($A171, NIL!$A$1:$A1000, NIL!G$1:G1000)</f>
        <v>0.3045556747</v>
      </c>
      <c r="H171" s="5">
        <f t="shared" si="1"/>
        <v>0.551865631</v>
      </c>
      <c r="J171" s="5" t="str">
        <f>iferror(VLOOKUP($A171, Awario!$A$3:$G1000, 3, false), "")</f>
        <v/>
      </c>
      <c r="K171" s="2">
        <f>iferror(VLOOKUP($A171, Awario!$A$3:$Z1000, 4, false), "")</f>
        <v>0</v>
      </c>
      <c r="L171" s="5" t="str">
        <f>iferror(VLOOKUP($A171, Awario!$A$3:$Z1000, 5, false), "")</f>
        <v/>
      </c>
      <c r="M171" s="5" t="str">
        <f>iferror(VLOOKUP($A171, Awario!$A$3:$G1000, 6, false), "")</f>
        <v/>
      </c>
      <c r="N171" s="7" t="b">
        <f>iferror(VLOOKUP($A171, Awario!$A$3:$Z1000, 7, false), "")</f>
        <v>1</v>
      </c>
      <c r="O171" s="2" t="str">
        <f>iferror(VLOOKUP($A171, Awario!$A$3:$Z1000, 8, false), "")</f>
        <v/>
      </c>
      <c r="P171" s="5" t="str">
        <f>iferror(VLOOKUP($A171, Awario!$A$3:$Z1000, 9, false), "")</f>
        <v/>
      </c>
      <c r="Q171" s="5">
        <f>iferror(VLOOKUP($A171, Awario!$A$3:$Z1000, 10, false), "")</f>
        <v>-1.528378204</v>
      </c>
      <c r="R171" s="2" t="str">
        <f>iferror(VLOOKUP($A171, Awario!$A$3:$Z1000, 11, false), "")</f>
        <v/>
      </c>
      <c r="S171" s="5">
        <f>iferror(VLOOKUP($A171, Awario!$A$3:$Z1000, 12, false), "")</f>
        <v>-1.528378204</v>
      </c>
      <c r="T171" s="5">
        <f t="shared" si="2"/>
        <v>-1.236275942</v>
      </c>
      <c r="V171" s="5">
        <f>iferror(VLOOKUP($A171, TMUI!$A$2:$G1000, 3, false), "")</f>
        <v>76.63</v>
      </c>
      <c r="W171" s="5">
        <f>iferror(VLOOKUP($A171, TMUI!$A$2:$G1000, 4, false), "")</f>
        <v>71.6</v>
      </c>
      <c r="X171" s="5">
        <f>iferror(VLOOKUP($A171, TMUI!$A$2:$G1000, 5, false), "")</f>
        <v>65.38</v>
      </c>
      <c r="Y171" s="5">
        <f>iferror(VLOOKUP($A171, TMUI!$A$2:$G1000, 6, false), "")</f>
        <v>54.56</v>
      </c>
      <c r="Z171" s="5">
        <f>iferror(VLOOKUP($A171, TMUI!$A$2:$Z1000, 7, false), "")</f>
        <v>0.08420559726</v>
      </c>
      <c r="AA171" s="5">
        <f>iferror(VLOOKUP($A171, TMUI!$A$2:$Z1000, 8, false), "")</f>
        <v>0.1815856352</v>
      </c>
      <c r="AB171" s="5">
        <f>iferror(VLOOKUP($A171, TMUI!$A$2:$Z1000, 9, false), "")</f>
        <v>-0.431814308</v>
      </c>
      <c r="AC171" s="5">
        <f>iferror(VLOOKUP($A171, TMUI!$A$2:$Z1000, 10, false), "")</f>
        <v>-0.02562474358</v>
      </c>
      <c r="AD171" s="5">
        <f>iferror(VLOOKUP($A171, TMUI!$A$2:$Z1000, 11, false), "")</f>
        <v>-0.04791195477</v>
      </c>
      <c r="AE171" s="8">
        <f t="shared" si="3"/>
        <v>-0.2188879959</v>
      </c>
      <c r="AG171" s="5">
        <f t="shared" si="4"/>
        <v>-0.3010994356</v>
      </c>
      <c r="AH171" s="5">
        <f>iferror(vlookup(A171, 'November Scores'!A$1:AM1000, 3, false), "")</f>
        <v>-0.09608754801</v>
      </c>
      <c r="AI171" s="5">
        <f t="shared" si="5"/>
        <v>-0.2498464637</v>
      </c>
    </row>
    <row r="172">
      <c r="A172" s="5">
        <v>1873.0</v>
      </c>
      <c r="B172" s="2" t="s">
        <v>232</v>
      </c>
      <c r="C172" s="5">
        <f>lookup($A172, NIL!$A$1:$A1000, NIL!C$1:C1000)</f>
        <v>4</v>
      </c>
      <c r="D172" s="5">
        <f>lookup($A172, NIL!$A$1:$A1000, NIL!D$1:D1000)</f>
        <v>1</v>
      </c>
      <c r="E172" s="5">
        <f>lookup($A172, NIL!$A$1:$A1000, NIL!E$1:E1000)</f>
        <v>0.2045663318</v>
      </c>
      <c r="F172" s="5">
        <f>lookup($A172, NIL!$A$1:$A1000, NIL!F$1:F1000)</f>
        <v>0.4045450175</v>
      </c>
      <c r="G172" s="5">
        <f>lookup($A172, NIL!$A$1:$A1000, NIL!G$1:G1000)</f>
        <v>0.3045556747</v>
      </c>
      <c r="H172" s="5">
        <f t="shared" si="1"/>
        <v>0.551865631</v>
      </c>
      <c r="J172" s="5" t="str">
        <f>iferror(VLOOKUP($A172, Awario!$A$3:$G1000, 3, false), "")</f>
        <v/>
      </c>
      <c r="K172" s="2">
        <f>iferror(VLOOKUP($A172, Awario!$A$3:$Z1000, 4, false), "")</f>
        <v>0</v>
      </c>
      <c r="L172" s="5" t="str">
        <f>iferror(VLOOKUP($A172, Awario!$A$3:$Z1000, 5, false), "")</f>
        <v/>
      </c>
      <c r="M172" s="5" t="str">
        <f>iferror(VLOOKUP($A172, Awario!$A$3:$G1000, 6, false), "")</f>
        <v/>
      </c>
      <c r="N172" s="7" t="b">
        <f>iferror(VLOOKUP($A172, Awario!$A$3:$Z1000, 7, false), "")</f>
        <v>1</v>
      </c>
      <c r="O172" s="2" t="str">
        <f>iferror(VLOOKUP($A172, Awario!$A$3:$Z1000, 8, false), "")</f>
        <v/>
      </c>
      <c r="P172" s="5" t="str">
        <f>iferror(VLOOKUP($A172, Awario!$A$3:$Z1000, 9, false), "")</f>
        <v/>
      </c>
      <c r="Q172" s="5">
        <f>iferror(VLOOKUP($A172, Awario!$A$3:$Z1000, 10, false), "")</f>
        <v>-1.528378204</v>
      </c>
      <c r="R172" s="2" t="str">
        <f>iferror(VLOOKUP($A172, Awario!$A$3:$Z1000, 11, false), "")</f>
        <v/>
      </c>
      <c r="S172" s="5">
        <f>iferror(VLOOKUP($A172, Awario!$A$3:$Z1000, 12, false), "")</f>
        <v>-1.528378204</v>
      </c>
      <c r="T172" s="5">
        <f t="shared" si="2"/>
        <v>-1.236275942</v>
      </c>
      <c r="V172" s="5">
        <f>iferror(VLOOKUP($A172, TMUI!$A$2:$G1000, 3, false), "")</f>
        <v>67.76</v>
      </c>
      <c r="W172" s="5">
        <f>iferror(VLOOKUP($A172, TMUI!$A$2:$G1000, 4, false), "")</f>
        <v>68.89</v>
      </c>
      <c r="X172" s="5">
        <f>iferror(VLOOKUP($A172, TMUI!$A$2:$G1000, 5, false), "")</f>
        <v>81.06</v>
      </c>
      <c r="Y172" s="5">
        <f>iferror(VLOOKUP($A172, TMUI!$A$2:$G1000, 6, false), "")</f>
        <v>54.54</v>
      </c>
      <c r="Z172" s="5">
        <f>iferror(VLOOKUP($A172, TMUI!$A$2:$Z1000, 7, false), "")</f>
        <v>-0.5578094883</v>
      </c>
      <c r="AA172" s="5">
        <f>iferror(VLOOKUP($A172, TMUI!$A$2:$Z1000, 8, false), "")</f>
        <v>-0.006226018583</v>
      </c>
      <c r="AB172" s="5">
        <f>iferror(VLOOKUP($A172, TMUI!$A$2:$Z1000, 9, false), "")</f>
        <v>0.7355160682</v>
      </c>
      <c r="AC172" s="5">
        <f>iferror(VLOOKUP($A172, TMUI!$A$2:$Z1000, 10, false), "")</f>
        <v>-0.02685967098</v>
      </c>
      <c r="AD172" s="5">
        <f>iferror(VLOOKUP($A172, TMUI!$A$2:$Z1000, 11, false), "")</f>
        <v>0.03615522258</v>
      </c>
      <c r="AE172" s="8">
        <f t="shared" si="3"/>
        <v>0.190145267</v>
      </c>
      <c r="AG172" s="5">
        <f t="shared" si="4"/>
        <v>-0.1647550146</v>
      </c>
      <c r="AH172" s="5">
        <f>iferror(vlookup(A172, 'November Scores'!A$1:AM1000, 3, false), "")</f>
        <v>-0.5192201456</v>
      </c>
      <c r="AI172" s="5">
        <f t="shared" si="5"/>
        <v>-0.2533712973</v>
      </c>
    </row>
    <row r="173">
      <c r="A173" s="5">
        <v>1754.0</v>
      </c>
      <c r="B173" s="2" t="s">
        <v>197</v>
      </c>
      <c r="C173" s="5">
        <f>lookup($A173, NIL!$A$1:$A1000, NIL!C$1:C1000)</f>
        <v>4</v>
      </c>
      <c r="D173" s="5">
        <f>lookup($A173, NIL!$A$1:$A1000, NIL!D$1:D1000)</f>
        <v>1</v>
      </c>
      <c r="E173" s="5">
        <f>lookup($A173, NIL!$A$1:$A1000, NIL!E$1:E1000)</f>
        <v>0.2045663318</v>
      </c>
      <c r="F173" s="5">
        <f>lookup($A173, NIL!$A$1:$A1000, NIL!F$1:F1000)</f>
        <v>0.4045450175</v>
      </c>
      <c r="G173" s="5">
        <f>lookup($A173, NIL!$A$1:$A1000, NIL!G$1:G1000)</f>
        <v>0.3045556747</v>
      </c>
      <c r="H173" s="5">
        <f t="shared" si="1"/>
        <v>0.551865631</v>
      </c>
      <c r="J173" s="5">
        <f>iferror(VLOOKUP($A173, Awario!$A$3:$G1000, 3, false), "")</f>
        <v>4</v>
      </c>
      <c r="K173" s="2">
        <f>iferror(VLOOKUP($A173, Awario!$A$3:$Z1000, 4, false), "")</f>
        <v>0</v>
      </c>
      <c r="L173" s="5">
        <f>iferror(VLOOKUP($A173, Awario!$A$3:$Z1000, 5, false), "")</f>
        <v>0</v>
      </c>
      <c r="M173" s="5">
        <f>iferror(VLOOKUP($A173, Awario!$A$3:$G1000, 6, false), "")</f>
        <v>0</v>
      </c>
      <c r="N173" s="7" t="b">
        <f>iferror(VLOOKUP($A173, Awario!$A$3:$Z1000, 7, false), "")</f>
        <v>1</v>
      </c>
      <c r="O173" s="2" t="str">
        <f>iferror(VLOOKUP($A173, Awario!$A$3:$Z1000, 8, false), "")</f>
        <v/>
      </c>
      <c r="P173" s="5">
        <f>iferror(VLOOKUP($A173, Awario!$A$3:$Z1000, 9, false), "")</f>
        <v>-0.940528289</v>
      </c>
      <c r="Q173" s="5">
        <f>iferror(VLOOKUP($A173, Awario!$A$3:$Z1000, 10, false), "")</f>
        <v>0.5802527673</v>
      </c>
      <c r="R173" s="2" t="str">
        <f>iferror(VLOOKUP($A173, Awario!$A$3:$Z1000, 11, false), "")</f>
        <v/>
      </c>
      <c r="S173" s="5">
        <f>iferror(VLOOKUP($A173, Awario!$A$3:$Z1000, 12, false), "")</f>
        <v>-0.1801377609</v>
      </c>
      <c r="T173" s="5">
        <f t="shared" si="2"/>
        <v>-0.4244263904</v>
      </c>
      <c r="V173" s="5">
        <f>iferror(VLOOKUP($A173, TMUI!$A$2:$G1000, 3, false), "")</f>
        <v>55.33</v>
      </c>
      <c r="W173" s="5">
        <f>iferror(VLOOKUP($A173, TMUI!$A$2:$G1000, 4, false), "")</f>
        <v>43.37</v>
      </c>
      <c r="X173" s="5">
        <f>iferror(VLOOKUP($A173, TMUI!$A$2:$G1000, 5, false), "")</f>
        <v>56.35</v>
      </c>
      <c r="Y173" s="5">
        <f>iferror(VLOOKUP($A173, TMUI!$A$2:$G1000, 6, false), "")</f>
        <v>34.56</v>
      </c>
      <c r="Z173" s="5">
        <f>iferror(VLOOKUP($A173, TMUI!$A$2:$Z1000, 7, false), "")</f>
        <v>-1.457499174</v>
      </c>
      <c r="AA173" s="5">
        <f>iferror(VLOOKUP($A173, TMUI!$A$2:$Z1000, 8, false), "")</f>
        <v>-1.774843511</v>
      </c>
      <c r="AB173" s="5">
        <f>iferror(VLOOKUP($A173, TMUI!$A$2:$Z1000, 9, false), "")</f>
        <v>-1.104071533</v>
      </c>
      <c r="AC173" s="5">
        <f>iferror(VLOOKUP($A173, TMUI!$A$2:$Z1000, 10, false), "")</f>
        <v>-1.260552145</v>
      </c>
      <c r="AD173" s="5">
        <f>iferror(VLOOKUP($A173, TMUI!$A$2:$Z1000, 11, false), "")</f>
        <v>-1.399241591</v>
      </c>
      <c r="AE173" s="8">
        <f t="shared" si="3"/>
        <v>-1.182895427</v>
      </c>
      <c r="AG173" s="5">
        <f t="shared" si="4"/>
        <v>-0.3518187288</v>
      </c>
      <c r="AH173" s="5">
        <f>iferror(vlookup(A173, 'November Scores'!A$1:AM1000, 3, false), "")</f>
        <v>0.01842433346</v>
      </c>
      <c r="AI173" s="5">
        <f t="shared" si="5"/>
        <v>-0.2592579632</v>
      </c>
    </row>
    <row r="174">
      <c r="A174" s="5">
        <v>1607.0</v>
      </c>
      <c r="B174" s="2" t="s">
        <v>167</v>
      </c>
      <c r="C174" s="5">
        <f>lookup($A174, NIL!$A$1:$A1000, NIL!C$1:C1000)</f>
        <v>4</v>
      </c>
      <c r="D174" s="5">
        <f>lookup($A174, NIL!$A$1:$A1000, NIL!D$1:D1000)</f>
        <v>1</v>
      </c>
      <c r="E174" s="5">
        <f>lookup($A174, NIL!$A$1:$A1000, NIL!E$1:E1000)</f>
        <v>0.2045663318</v>
      </c>
      <c r="F174" s="5">
        <f>lookup($A174, NIL!$A$1:$A1000, NIL!F$1:F1000)</f>
        <v>0.4045450175</v>
      </c>
      <c r="G174" s="5">
        <f>lookup($A174, NIL!$A$1:$A1000, NIL!G$1:G1000)</f>
        <v>0.3045556747</v>
      </c>
      <c r="H174" s="5">
        <f t="shared" si="1"/>
        <v>0.551865631</v>
      </c>
      <c r="J174" s="5">
        <f>iferror(VLOOKUP($A174, Awario!$A$3:$G1000, 3, false), "")</f>
        <v>0</v>
      </c>
      <c r="K174" s="2">
        <f>iferror(VLOOKUP($A174, Awario!$A$3:$Z1000, 4, false), "")</f>
        <v>0</v>
      </c>
      <c r="L174" s="5">
        <f>iferror(VLOOKUP($A174, Awario!$A$3:$Z1000, 5, false), "")</f>
        <v>831</v>
      </c>
      <c r="M174" s="5">
        <f>iferror(VLOOKUP($A174, Awario!$A$3:$G1000, 6, false), "")</f>
        <v>2.919601024</v>
      </c>
      <c r="N174" s="7" t="b">
        <f>iferror(VLOOKUP($A174, Awario!$A$3:$Z1000, 7, false), "")</f>
        <v>1</v>
      </c>
      <c r="O174" s="2" t="str">
        <f>iferror(VLOOKUP($A174, Awario!$A$3:$Z1000, 8, false), "")</f>
        <v/>
      </c>
      <c r="P174" s="5">
        <f>iferror(VLOOKUP($A174, Awario!$A$3:$Z1000, 9, false), "")</f>
        <v>0.7243416952</v>
      </c>
      <c r="Q174" s="5">
        <f>iferror(VLOOKUP($A174, Awario!$A$3:$Z1000, 10, false), "")</f>
        <v>-1.528378204</v>
      </c>
      <c r="R174" s="2" t="str">
        <f>iferror(VLOOKUP($A174, Awario!$A$3:$Z1000, 11, false), "")</f>
        <v/>
      </c>
      <c r="S174" s="5">
        <f>iferror(VLOOKUP($A174, Awario!$A$3:$Z1000, 12, false), "")</f>
        <v>-0.4020182545</v>
      </c>
      <c r="T174" s="5">
        <f t="shared" si="2"/>
        <v>-0.6340490947</v>
      </c>
      <c r="V174" s="5">
        <f>iferror(VLOOKUP($A174, TMUI!$A$2:$G1000, 3, false), "")</f>
        <v>84.92</v>
      </c>
      <c r="W174" s="5">
        <f>iferror(VLOOKUP($A174, TMUI!$A$2:$G1000, 4, false), "")</f>
        <v>53.67</v>
      </c>
      <c r="X174" s="5">
        <f>iferror(VLOOKUP($A174, TMUI!$A$2:$G1000, 5, false), "")</f>
        <v>60.98</v>
      </c>
      <c r="Y174" s="5">
        <f>iferror(VLOOKUP($A174, TMUI!$A$2:$G1000, 6, false), "")</f>
        <v>38.79</v>
      </c>
      <c r="Z174" s="5">
        <f>iferror(VLOOKUP($A174, TMUI!$A$2:$Z1000, 7, false), "")</f>
        <v>0.6842399895</v>
      </c>
      <c r="AA174" s="5">
        <f>iferror(VLOOKUP($A174, TMUI!$A$2:$Z1000, 8, false), "")</f>
        <v>-1.06102062</v>
      </c>
      <c r="AB174" s="5">
        <f>iferror(VLOOKUP($A174, TMUI!$A$2:$Z1000, 9, false), "")</f>
        <v>-0.7593815053</v>
      </c>
      <c r="AC174" s="5">
        <f>iferror(VLOOKUP($A174, TMUI!$A$2:$Z1000, 10, false), "")</f>
        <v>-0.9993649995</v>
      </c>
      <c r="AD174" s="5">
        <f>iferror(VLOOKUP($A174, TMUI!$A$2:$Z1000, 11, false), "")</f>
        <v>-0.5338817839</v>
      </c>
      <c r="AE174" s="8">
        <f t="shared" si="3"/>
        <v>-0.7306721453</v>
      </c>
      <c r="AG174" s="5">
        <f t="shared" si="4"/>
        <v>-0.2709518697</v>
      </c>
      <c r="AH174" s="5">
        <f>iferror(vlookup(A174, 'November Scores'!A$1:AM1000, 3, false), "")</f>
        <v>-0.2544585724</v>
      </c>
      <c r="AI174" s="5">
        <f t="shared" si="5"/>
        <v>-0.2668285453</v>
      </c>
    </row>
    <row r="175">
      <c r="A175" s="5">
        <v>2292.0</v>
      </c>
      <c r="B175" s="2" t="s">
        <v>289</v>
      </c>
      <c r="C175" s="5">
        <f>lookup($A175, NIL!$A$1:$A1000, NIL!C$1:C1000)</f>
        <v>4</v>
      </c>
      <c r="D175" s="5">
        <f>lookup($A175, NIL!$A$1:$A1000, NIL!D$1:D1000)</f>
        <v>1</v>
      </c>
      <c r="E175" s="5">
        <f>lookup($A175, NIL!$A$1:$A1000, NIL!E$1:E1000)</f>
        <v>0.2045663318</v>
      </c>
      <c r="F175" s="5">
        <f>lookup($A175, NIL!$A$1:$A1000, NIL!F$1:F1000)</f>
        <v>0.4045450175</v>
      </c>
      <c r="G175" s="5">
        <f>lookup($A175, NIL!$A$1:$A1000, NIL!G$1:G1000)</f>
        <v>0.3045556747</v>
      </c>
      <c r="H175" s="5">
        <f t="shared" si="1"/>
        <v>0.551865631</v>
      </c>
      <c r="J175" s="5" t="str">
        <f>iferror(VLOOKUP($A175, Awario!$A$3:$G1000, 3, false), "")</f>
        <v/>
      </c>
      <c r="K175" s="2" t="str">
        <f>iferror(VLOOKUP($A175, Awario!$A$3:$Z1000, 4, false), "")</f>
        <v/>
      </c>
      <c r="L175" s="5" t="str">
        <f>iferror(VLOOKUP($A175, Awario!$A$3:$Z1000, 5, false), "")</f>
        <v/>
      </c>
      <c r="M175" s="5" t="str">
        <f>iferror(VLOOKUP($A175, Awario!$A$3:$G1000, 6, false), "")</f>
        <v/>
      </c>
      <c r="N175" s="7" t="str">
        <f>iferror(VLOOKUP($A175, Awario!$A$3:$Z1000, 7, false), "")</f>
        <v/>
      </c>
      <c r="O175" s="2" t="str">
        <f>iferror(VLOOKUP($A175, Awario!$A$3:$Z1000, 8, false), "")</f>
        <v/>
      </c>
      <c r="P175" s="5" t="str">
        <f>iferror(VLOOKUP($A175, Awario!$A$3:$Z1000, 9, false), "")</f>
        <v/>
      </c>
      <c r="Q175" s="5" t="str">
        <f>iferror(VLOOKUP($A175, Awario!$A$3:$Z1000, 10, false), "")</f>
        <v/>
      </c>
      <c r="R175" s="2" t="str">
        <f>iferror(VLOOKUP($A175, Awario!$A$3:$Z1000, 11, false), "")</f>
        <v/>
      </c>
      <c r="S175" s="5" t="str">
        <f>iferror(VLOOKUP($A175, Awario!$A$3:$Z1000, 12, false), "")</f>
        <v/>
      </c>
      <c r="T175" s="5" t="str">
        <f t="shared" si="2"/>
        <v/>
      </c>
      <c r="V175" s="5">
        <f>iferror(VLOOKUP($A175, TMUI!$A$2:$G1000, 3, false), "")</f>
        <v>77.34</v>
      </c>
      <c r="W175" s="5">
        <f>iferror(VLOOKUP($A175, TMUI!$A$2:$G1000, 4, false), "")</f>
        <v>50.78</v>
      </c>
      <c r="X175" s="5">
        <f>iferror(VLOOKUP($A175, TMUI!$A$2:$G1000, 5, false), "")</f>
        <v>55.47</v>
      </c>
      <c r="Y175" s="5">
        <f>iferror(VLOOKUP($A175, TMUI!$A$2:$G1000, 6, false), "")</f>
        <v>14.06</v>
      </c>
      <c r="Z175" s="5">
        <f>iferror(VLOOKUP($A175, TMUI!$A$2:$Z1000, 7, false), "")</f>
        <v>0.1355957563</v>
      </c>
      <c r="AA175" s="5">
        <f>iferror(VLOOKUP($A175, TMUI!$A$2:$Z1000, 8, false), "")</f>
        <v>-1.261306849</v>
      </c>
      <c r="AB175" s="5">
        <f>iferror(VLOOKUP($A175, TMUI!$A$2:$Z1000, 9, false), "")</f>
        <v>-1.169584973</v>
      </c>
      <c r="AC175" s="5">
        <f>iferror(VLOOKUP($A175, TMUI!$A$2:$Z1000, 10, false), "")</f>
        <v>-2.526352731</v>
      </c>
      <c r="AD175" s="5">
        <f>iferror(VLOOKUP($A175, TMUI!$A$2:$Z1000, 11, false), "")</f>
        <v>-1.205412199</v>
      </c>
      <c r="AE175" s="8">
        <f t="shared" si="3"/>
        <v>-1.097912656</v>
      </c>
      <c r="AG175" s="5">
        <f t="shared" si="4"/>
        <v>-0.2730235123</v>
      </c>
      <c r="AH175" s="5" t="str">
        <f>iferror(vlookup(A175, 'November Scores'!A$1:AM1000, 3, false), "")</f>
        <v/>
      </c>
      <c r="AI175" s="5">
        <f t="shared" si="5"/>
        <v>-0.2730235123</v>
      </c>
    </row>
    <row r="176">
      <c r="A176" s="5">
        <v>1426.0</v>
      </c>
      <c r="B176" s="2" t="s">
        <v>128</v>
      </c>
      <c r="C176" s="5">
        <f>lookup($A176, NIL!$A$1:$A1000, NIL!C$1:C1000)</f>
        <v>4</v>
      </c>
      <c r="D176" s="5">
        <f>lookup($A176, NIL!$A$1:$A1000, NIL!D$1:D1000)</f>
        <v>1</v>
      </c>
      <c r="E176" s="5">
        <f>lookup($A176, NIL!$A$1:$A1000, NIL!E$1:E1000)</f>
        <v>0.2045663318</v>
      </c>
      <c r="F176" s="5">
        <f>lookup($A176, NIL!$A$1:$A1000, NIL!F$1:F1000)</f>
        <v>0.4045450175</v>
      </c>
      <c r="G176" s="5">
        <f>lookup($A176, NIL!$A$1:$A1000, NIL!G$1:G1000)</f>
        <v>0.3045556747</v>
      </c>
      <c r="H176" s="5">
        <f t="shared" si="1"/>
        <v>0.551865631</v>
      </c>
      <c r="J176" s="5" t="str">
        <f>iferror(VLOOKUP($A176, Awario!$A$3:$G1000, 3, false), "")</f>
        <v/>
      </c>
      <c r="K176" s="2">
        <f>iferror(VLOOKUP($A176, Awario!$A$3:$Z1000, 4, false), "")</f>
        <v>0</v>
      </c>
      <c r="L176" s="5" t="str">
        <f>iferror(VLOOKUP($A176, Awario!$A$3:$Z1000, 5, false), "")</f>
        <v/>
      </c>
      <c r="M176" s="5" t="str">
        <f>iferror(VLOOKUP($A176, Awario!$A$3:$G1000, 6, false), "")</f>
        <v/>
      </c>
      <c r="N176" s="7" t="b">
        <f>iferror(VLOOKUP($A176, Awario!$A$3:$Z1000, 7, false), "")</f>
        <v>1</v>
      </c>
      <c r="O176" s="2" t="str">
        <f>iferror(VLOOKUP($A176, Awario!$A$3:$Z1000, 8, false), "")</f>
        <v/>
      </c>
      <c r="P176" s="5" t="str">
        <f>iferror(VLOOKUP($A176, Awario!$A$3:$Z1000, 9, false), "")</f>
        <v/>
      </c>
      <c r="Q176" s="5">
        <f>iferror(VLOOKUP($A176, Awario!$A$3:$Z1000, 10, false), "")</f>
        <v>-1.528378204</v>
      </c>
      <c r="R176" s="2" t="str">
        <f>iferror(VLOOKUP($A176, Awario!$A$3:$Z1000, 11, false), "")</f>
        <v/>
      </c>
      <c r="S176" s="5">
        <f>iferror(VLOOKUP($A176, Awario!$A$3:$Z1000, 12, false), "")</f>
        <v>-1.528378204</v>
      </c>
      <c r="T176" s="5">
        <f t="shared" si="2"/>
        <v>-1.236275942</v>
      </c>
      <c r="V176" s="5">
        <f>iferror(VLOOKUP($A176, TMUI!$A$2:$G1000, 3, false), "")</f>
        <v>71.26</v>
      </c>
      <c r="W176" s="5">
        <f>iferror(VLOOKUP($A176, TMUI!$A$2:$G1000, 4, false), "")</f>
        <v>65.58</v>
      </c>
      <c r="X176" s="5">
        <f>iferror(VLOOKUP($A176, TMUI!$A$2:$G1000, 5, false), "")</f>
        <v>71.02</v>
      </c>
      <c r="Y176" s="5">
        <f>iferror(VLOOKUP($A176, TMUI!$A$2:$G1000, 6, false), "")</f>
        <v>57.37</v>
      </c>
      <c r="Z176" s="5">
        <f>iferror(VLOOKUP($A176, TMUI!$A$2:$Z1000, 7, false), "")</f>
        <v>-0.3044777183</v>
      </c>
      <c r="AA176" s="5">
        <f>iferror(VLOOKUP($A176, TMUI!$A$2:$Z1000, 8, false), "")</f>
        <v>-0.2356195883</v>
      </c>
      <c r="AB176" s="5">
        <f>iferror(VLOOKUP($A176, TMUI!$A$2:$Z1000, 9, false), "")</f>
        <v>-0.01193271858</v>
      </c>
      <c r="AC176" s="5">
        <f>iferror(VLOOKUP($A176, TMUI!$A$2:$Z1000, 10, false), "")</f>
        <v>0.1478825563</v>
      </c>
      <c r="AD176" s="5">
        <f>iferror(VLOOKUP($A176, TMUI!$A$2:$Z1000, 11, false), "")</f>
        <v>-0.1010368672</v>
      </c>
      <c r="AE176" s="8">
        <f t="shared" si="3"/>
        <v>-0.3178629693</v>
      </c>
      <c r="AG176" s="5">
        <f t="shared" si="4"/>
        <v>-0.3340910933</v>
      </c>
      <c r="AH176" s="5">
        <f>iferror(vlookup(A176, 'November Scores'!A$1:AM1000, 3, false), "")</f>
        <v>-0.151855485</v>
      </c>
      <c r="AI176" s="5">
        <f t="shared" si="5"/>
        <v>-0.2885321912</v>
      </c>
    </row>
    <row r="177">
      <c r="A177" s="5">
        <v>1251.0</v>
      </c>
      <c r="B177" s="2" t="s">
        <v>106</v>
      </c>
      <c r="C177" s="5">
        <f>lookup($A177, NIL!$A$1:$A1000, NIL!C$1:C1000)</f>
        <v>4</v>
      </c>
      <c r="D177" s="5">
        <f>lookup($A177, NIL!$A$1:$A1000, NIL!D$1:D1000)</f>
        <v>1</v>
      </c>
      <c r="E177" s="5">
        <f>lookup($A177, NIL!$A$1:$A1000, NIL!E$1:E1000)</f>
        <v>0.2045663318</v>
      </c>
      <c r="F177" s="5">
        <f>lookup($A177, NIL!$A$1:$A1000, NIL!F$1:F1000)</f>
        <v>0.4045450175</v>
      </c>
      <c r="G177" s="5">
        <f>lookup($A177, NIL!$A$1:$A1000, NIL!G$1:G1000)</f>
        <v>0.3045556747</v>
      </c>
      <c r="H177" s="5">
        <f t="shared" si="1"/>
        <v>0.551865631</v>
      </c>
      <c r="J177" s="5">
        <f>iferror(VLOOKUP($A177, Awario!$A$3:$G1000, 3, false), "")</f>
        <v>3</v>
      </c>
      <c r="K177" s="2">
        <f>iferror(VLOOKUP($A177, Awario!$A$3:$Z1000, 4, false), "")</f>
        <v>0</v>
      </c>
      <c r="L177" s="5">
        <f>iferror(VLOOKUP($A177, Awario!$A$3:$Z1000, 5, false), "")</f>
        <v>0</v>
      </c>
      <c r="M177" s="5">
        <f>iferror(VLOOKUP($A177, Awario!$A$3:$G1000, 6, false), "")</f>
        <v>0</v>
      </c>
      <c r="N177" s="7" t="b">
        <f>iferror(VLOOKUP($A177, Awario!$A$3:$Z1000, 7, false), "")</f>
        <v>1</v>
      </c>
      <c r="O177" s="2" t="str">
        <f>iferror(VLOOKUP($A177, Awario!$A$3:$Z1000, 8, false), "")</f>
        <v/>
      </c>
      <c r="P177" s="5">
        <f>iferror(VLOOKUP($A177, Awario!$A$3:$Z1000, 9, false), "")</f>
        <v>-0.940528289</v>
      </c>
      <c r="Q177" s="5">
        <f>iferror(VLOOKUP($A177, Awario!$A$3:$Z1000, 10, false), "")</f>
        <v>0.05309502446</v>
      </c>
      <c r="R177" s="2" t="str">
        <f>iferror(VLOOKUP($A177, Awario!$A$3:$Z1000, 11, false), "")</f>
        <v/>
      </c>
      <c r="S177" s="5">
        <f>iferror(VLOOKUP($A177, Awario!$A$3:$Z1000, 12, false), "")</f>
        <v>-0.4437166323</v>
      </c>
      <c r="T177" s="5">
        <f t="shared" si="2"/>
        <v>-0.6661205839</v>
      </c>
      <c r="V177" s="5">
        <f>iferror(VLOOKUP($A177, TMUI!$A$2:$G1000, 3, false), "")</f>
        <v>44.81</v>
      </c>
      <c r="W177" s="5">
        <f>iferror(VLOOKUP($A177, TMUI!$A$2:$G1000, 4, false), "")</f>
        <v>60.08</v>
      </c>
      <c r="X177" s="5">
        <f>iferror(VLOOKUP($A177, TMUI!$A$2:$G1000, 5, false), "")</f>
        <v>70.24</v>
      </c>
      <c r="Y177" s="5">
        <f>iferror(VLOOKUP($A177, TMUI!$A$2:$G1000, 6, false), "")</f>
        <v>39.47</v>
      </c>
      <c r="Z177" s="5">
        <f>iferror(VLOOKUP($A177, TMUI!$A$2:$Z1000, 7, false), "")</f>
        <v>-2.218942094</v>
      </c>
      <c r="AA177" s="5">
        <f>iferror(VLOOKUP($A177, TMUI!$A$2:$Z1000, 8, false), "")</f>
        <v>-0.6167871513</v>
      </c>
      <c r="AB177" s="5">
        <f>iferror(VLOOKUP($A177, TMUI!$A$2:$Z1000, 9, false), "")</f>
        <v>-0.07000144903</v>
      </c>
      <c r="AC177" s="5">
        <f>iferror(VLOOKUP($A177, TMUI!$A$2:$Z1000, 10, false), "")</f>
        <v>-0.9573774678</v>
      </c>
      <c r="AD177" s="5">
        <f>iferror(VLOOKUP($A177, TMUI!$A$2:$Z1000, 11, false), "")</f>
        <v>-0.9657770406</v>
      </c>
      <c r="AE177" s="8">
        <f t="shared" si="3"/>
        <v>-0.9827395589</v>
      </c>
      <c r="AG177" s="5">
        <f t="shared" si="4"/>
        <v>-0.3656648373</v>
      </c>
      <c r="AH177" s="5">
        <f>iferror(vlookup(A177, 'November Scores'!A$1:AM1000, 3, false), "")</f>
        <v>-0.07530404387</v>
      </c>
      <c r="AI177" s="5">
        <f t="shared" si="5"/>
        <v>-0.2930746389</v>
      </c>
    </row>
    <row r="178">
      <c r="A178" s="5">
        <v>2023.0</v>
      </c>
      <c r="B178" s="2" t="s">
        <v>259</v>
      </c>
      <c r="C178" s="5">
        <f>lookup($A178, NIL!$A$1:$A1000, NIL!C$1:C1000)</f>
        <v>4</v>
      </c>
      <c r="D178" s="5">
        <f>lookup($A178, NIL!$A$1:$A1000, NIL!D$1:D1000)</f>
        <v>1</v>
      </c>
      <c r="E178" s="5">
        <f>lookup($A178, NIL!$A$1:$A1000, NIL!E$1:E1000)</f>
        <v>0.2045663318</v>
      </c>
      <c r="F178" s="5">
        <f>lookup($A178, NIL!$A$1:$A1000, NIL!F$1:F1000)</f>
        <v>0.4045450175</v>
      </c>
      <c r="G178" s="5">
        <f>lookup($A178, NIL!$A$1:$A1000, NIL!G$1:G1000)</f>
        <v>0.3045556747</v>
      </c>
      <c r="H178" s="5">
        <f t="shared" si="1"/>
        <v>0.551865631</v>
      </c>
      <c r="J178" s="5">
        <f>iferror(VLOOKUP($A178, Awario!$A$3:$G1000, 3, false), "")</f>
        <v>1</v>
      </c>
      <c r="K178" s="2" t="str">
        <f>iferror(VLOOKUP($A178, Awario!$A$3:$Z1000, 4, false), "")</f>
        <v/>
      </c>
      <c r="L178" s="5">
        <f>iferror(VLOOKUP($A178, Awario!$A$3:$Z1000, 5, false), "")</f>
        <v>2570</v>
      </c>
      <c r="M178" s="5">
        <f>iferror(VLOOKUP($A178, Awario!$A$3:$G1000, 6, false), "")</f>
        <v>3.409933123</v>
      </c>
      <c r="N178" s="7" t="b">
        <f>iferror(VLOOKUP($A178, Awario!$A$3:$Z1000, 7, false), "")</f>
        <v>1</v>
      </c>
      <c r="O178" s="2" t="str">
        <f>iferror(VLOOKUP($A178, Awario!$A$3:$Z1000, 8, false), "")</f>
        <v/>
      </c>
      <c r="P178" s="5">
        <f>iferror(VLOOKUP($A178, Awario!$A$3:$Z1000, 9, false), "")</f>
        <v>1.003948117</v>
      </c>
      <c r="Q178" s="5">
        <f>iferror(VLOOKUP($A178, Awario!$A$3:$Z1000, 10, false), "")</f>
        <v>-1.001220461</v>
      </c>
      <c r="R178" s="2" t="str">
        <f>iferror(VLOOKUP($A178, Awario!$A$3:$Z1000, 11, false), "")</f>
        <v/>
      </c>
      <c r="S178" s="5">
        <f>iferror(VLOOKUP($A178, Awario!$A$3:$Z1000, 12, false), "")</f>
        <v>0.001363827779</v>
      </c>
      <c r="T178" s="5">
        <f t="shared" si="2"/>
        <v>0.03693003898</v>
      </c>
      <c r="V178" s="5">
        <f>iferror(VLOOKUP($A178, TMUI!$A$2:$G1000, 3, false), "")</f>
        <v>54.69</v>
      </c>
      <c r="W178" s="5">
        <f>iferror(VLOOKUP($A178, TMUI!$A$2:$G1000, 4, false), "")</f>
        <v>41.41</v>
      </c>
      <c r="X178" s="5">
        <f>iferror(VLOOKUP($A178, TMUI!$A$2:$G1000, 5, false), "")</f>
        <v>41.41</v>
      </c>
      <c r="Y178" s="5">
        <f>iferror(VLOOKUP($A178, TMUI!$A$2:$G1000, 6, false), "")</f>
        <v>22.66</v>
      </c>
      <c r="Z178" s="5">
        <f>iferror(VLOOKUP($A178, TMUI!$A$2:$Z1000, 7, false), "")</f>
        <v>-1.503822698</v>
      </c>
      <c r="AA178" s="5">
        <f>iferror(VLOOKUP($A178, TMUI!$A$2:$Z1000, 8, false), "")</f>
        <v>-1.91067777</v>
      </c>
      <c r="AB178" s="5">
        <f>iferror(VLOOKUP($A178, TMUI!$A$2:$Z1000, 9, false), "")</f>
        <v>-2.216311063</v>
      </c>
      <c r="AC178" s="5">
        <f>iferror(VLOOKUP($A178, TMUI!$A$2:$Z1000, 10, false), "")</f>
        <v>-1.995333949</v>
      </c>
      <c r="AD178" s="5">
        <f>iferror(VLOOKUP($A178, TMUI!$A$2:$Z1000, 11, false), "")</f>
        <v>-1.90653637</v>
      </c>
      <c r="AE178" s="8">
        <f t="shared" si="3"/>
        <v>-1.38077383</v>
      </c>
      <c r="AG178" s="5">
        <f t="shared" si="4"/>
        <v>-0.26399272</v>
      </c>
      <c r="AH178" s="5">
        <f>iferror(vlookup(A178, 'November Scores'!A$1:AM1000, 3, false), "")</f>
        <v>-0.387397071</v>
      </c>
      <c r="AI178" s="5">
        <f t="shared" si="5"/>
        <v>-0.2948438078</v>
      </c>
    </row>
    <row r="179">
      <c r="A179" s="5">
        <v>1721.0</v>
      </c>
      <c r="B179" s="2" t="s">
        <v>187</v>
      </c>
      <c r="C179" s="5">
        <f>lookup($A179, NIL!$A$1:$A1000, NIL!C$1:C1000)</f>
        <v>4</v>
      </c>
      <c r="D179" s="5">
        <f>lookup($A179, NIL!$A$1:$A1000, NIL!D$1:D1000)</f>
        <v>1</v>
      </c>
      <c r="E179" s="5">
        <f>lookup($A179, NIL!$A$1:$A1000, NIL!E$1:E1000)</f>
        <v>0.2045663318</v>
      </c>
      <c r="F179" s="5">
        <f>lookup($A179, NIL!$A$1:$A1000, NIL!F$1:F1000)</f>
        <v>0.4045450175</v>
      </c>
      <c r="G179" s="5">
        <f>lookup($A179, NIL!$A$1:$A1000, NIL!G$1:G1000)</f>
        <v>0.3045556747</v>
      </c>
      <c r="H179" s="5">
        <f t="shared" si="1"/>
        <v>0.551865631</v>
      </c>
      <c r="J179" s="5">
        <f>iferror(VLOOKUP($A179, Awario!$A$3:$G1000, 3, false), "")</f>
        <v>1</v>
      </c>
      <c r="K179" s="2">
        <f>iferror(VLOOKUP($A179, Awario!$A$3:$Z1000, 4, false), "")</f>
        <v>0</v>
      </c>
      <c r="L179" s="5">
        <f>iferror(VLOOKUP($A179, Awario!$A$3:$Z1000, 5, false), "")</f>
        <v>166</v>
      </c>
      <c r="M179" s="5">
        <f>iferror(VLOOKUP($A179, Awario!$A$3:$G1000, 6, false), "")</f>
        <v>2.220108088</v>
      </c>
      <c r="N179" s="7" t="b">
        <f>iferror(VLOOKUP($A179, Awario!$A$3:$Z1000, 7, false), "")</f>
        <v>1</v>
      </c>
      <c r="O179" s="2" t="str">
        <f>iferror(VLOOKUP($A179, Awario!$A$3:$Z1000, 8, false), "")</f>
        <v/>
      </c>
      <c r="P179" s="5">
        <f>iferror(VLOOKUP($A179, Awario!$A$3:$Z1000, 9, false), "")</f>
        <v>0.325463635</v>
      </c>
      <c r="Q179" s="5">
        <f>iferror(VLOOKUP($A179, Awario!$A$3:$Z1000, 10, false), "")</f>
        <v>-1.001220461</v>
      </c>
      <c r="R179" s="2" t="str">
        <f>iferror(VLOOKUP($A179, Awario!$A$3:$Z1000, 11, false), "")</f>
        <v/>
      </c>
      <c r="S179" s="5">
        <f>iferror(VLOOKUP($A179, Awario!$A$3:$Z1000, 12, false), "")</f>
        <v>-0.3378784131</v>
      </c>
      <c r="T179" s="5">
        <f t="shared" si="2"/>
        <v>-0.5812730969</v>
      </c>
      <c r="V179" s="5">
        <f>iferror(VLOOKUP($A179, TMUI!$A$2:$G1000, 3, false), "")</f>
        <v>67.74</v>
      </c>
      <c r="W179" s="5">
        <f>iferror(VLOOKUP($A179, TMUI!$A$2:$G1000, 4, false), "")</f>
        <v>45.75</v>
      </c>
      <c r="X179" s="5">
        <f>iferror(VLOOKUP($A179, TMUI!$A$2:$G1000, 5, false), "")</f>
        <v>69.18</v>
      </c>
      <c r="Y179" s="5">
        <f>iferror(VLOOKUP($A179, TMUI!$A$2:$G1000, 6, false), "")</f>
        <v>41.58</v>
      </c>
      <c r="Z179" s="5">
        <f>iferror(VLOOKUP($A179, TMUI!$A$2:$Z1000, 7, false), "")</f>
        <v>-0.5592570984</v>
      </c>
      <c r="AA179" s="5">
        <f>iferror(VLOOKUP($A179, TMUI!$A$2:$Z1000, 8, false), "")</f>
        <v>-1.609901911</v>
      </c>
      <c r="AB179" s="5">
        <f>iferror(VLOOKUP($A179, TMUI!$A$2:$Z1000, 9, false), "")</f>
        <v>-0.1489153648</v>
      </c>
      <c r="AC179" s="5">
        <f>iferror(VLOOKUP($A179, TMUI!$A$2:$Z1000, 10, false), "")</f>
        <v>-0.827092627</v>
      </c>
      <c r="AD179" s="5">
        <f>iferror(VLOOKUP($A179, TMUI!$A$2:$Z1000, 11, false), "")</f>
        <v>-0.7862917503</v>
      </c>
      <c r="AE179" s="8">
        <f t="shared" si="3"/>
        <v>-0.8867309346</v>
      </c>
      <c r="AG179" s="5">
        <f t="shared" si="4"/>
        <v>-0.3053794668</v>
      </c>
      <c r="AH179" s="5">
        <f>iferror(vlookup(A179, 'November Scores'!A$1:AM1000, 3, false), "")</f>
        <v>-0.2636288366</v>
      </c>
      <c r="AI179" s="5">
        <f t="shared" si="5"/>
        <v>-0.2949418093</v>
      </c>
    </row>
    <row r="180">
      <c r="A180" s="5">
        <v>1726.0</v>
      </c>
      <c r="B180" s="2" t="s">
        <v>188</v>
      </c>
      <c r="C180" s="5">
        <f>lookup($A180, NIL!$A$1:$A1000, NIL!C$1:C1000)</f>
        <v>4</v>
      </c>
      <c r="D180" s="5">
        <f>lookup($A180, NIL!$A$1:$A1000, NIL!D$1:D1000)</f>
        <v>1</v>
      </c>
      <c r="E180" s="5">
        <f>lookup($A180, NIL!$A$1:$A1000, NIL!E$1:E1000)</f>
        <v>0.2045663318</v>
      </c>
      <c r="F180" s="5">
        <f>lookup($A180, NIL!$A$1:$A1000, NIL!F$1:F1000)</f>
        <v>0.4045450175</v>
      </c>
      <c r="G180" s="5">
        <f>lookup($A180, NIL!$A$1:$A1000, NIL!G$1:G1000)</f>
        <v>0.3045556747</v>
      </c>
      <c r="H180" s="5">
        <f t="shared" si="1"/>
        <v>0.551865631</v>
      </c>
      <c r="J180" s="5">
        <f>iferror(VLOOKUP($A180, Awario!$A$3:$G1000, 3, false), "")</f>
        <v>2</v>
      </c>
      <c r="K180" s="2">
        <f>iferror(VLOOKUP($A180, Awario!$A$3:$Z1000, 4, false), "")</f>
        <v>0</v>
      </c>
      <c r="L180" s="5">
        <f>iferror(VLOOKUP($A180, Awario!$A$3:$Z1000, 5, false), "")</f>
        <v>0</v>
      </c>
      <c r="M180" s="5">
        <f>iferror(VLOOKUP($A180, Awario!$A$3:$G1000, 6, false), "")</f>
        <v>0</v>
      </c>
      <c r="N180" s="7" t="b">
        <f>iferror(VLOOKUP($A180, Awario!$A$3:$Z1000, 7, false), "")</f>
        <v>1</v>
      </c>
      <c r="O180" s="2" t="str">
        <f>iferror(VLOOKUP($A180, Awario!$A$3:$Z1000, 8, false), "")</f>
        <v/>
      </c>
      <c r="P180" s="5">
        <f>iferror(VLOOKUP($A180, Awario!$A$3:$Z1000, 9, false), "")</f>
        <v>-0.940528289</v>
      </c>
      <c r="Q180" s="5">
        <f>iferror(VLOOKUP($A180, Awario!$A$3:$Z1000, 10, false), "")</f>
        <v>-0.4740627184</v>
      </c>
      <c r="R180" s="2" t="str">
        <f>iferror(VLOOKUP($A180, Awario!$A$3:$Z1000, 11, false), "")</f>
        <v/>
      </c>
      <c r="S180" s="5">
        <f>iferror(VLOOKUP($A180, Awario!$A$3:$Z1000, 12, false), "")</f>
        <v>-0.7072955037</v>
      </c>
      <c r="T180" s="5">
        <f t="shared" si="2"/>
        <v>-0.8410086228</v>
      </c>
      <c r="V180" s="5">
        <f>iferror(VLOOKUP($A180, TMUI!$A$2:$G1000, 3, false), "")</f>
        <v>65.58</v>
      </c>
      <c r="W180" s="5">
        <f>iferror(VLOOKUP($A180, TMUI!$A$2:$G1000, 4, false), "")</f>
        <v>49.8</v>
      </c>
      <c r="X180" s="5">
        <f>iferror(VLOOKUP($A180, TMUI!$A$2:$G1000, 5, false), "")</f>
        <v>57.86</v>
      </c>
      <c r="Y180" s="5">
        <f>iferror(VLOOKUP($A180, TMUI!$A$2:$G1000, 6, false), "")</f>
        <v>46.12</v>
      </c>
      <c r="Z180" s="5">
        <f>iferror(VLOOKUP($A180, TMUI!$A$2:$Z1000, 7, false), "")</f>
        <v>-0.7155989907</v>
      </c>
      <c r="AA180" s="5">
        <f>iferror(VLOOKUP($A180, TMUI!$A$2:$Z1000, 8, false), "")</f>
        <v>-1.329223978</v>
      </c>
      <c r="AB180" s="5">
        <f>iferror(VLOOKUP($A180, TMUI!$A$2:$Z1000, 9, false), "")</f>
        <v>-0.9916564271</v>
      </c>
      <c r="AC180" s="5">
        <f>iferror(VLOOKUP($A180, TMUI!$A$2:$Z1000, 10, false), "")</f>
        <v>-0.5467641069</v>
      </c>
      <c r="AD180" s="5">
        <f>iferror(VLOOKUP($A180, TMUI!$A$2:$Z1000, 11, false), "")</f>
        <v>-0.8958108757</v>
      </c>
      <c r="AE180" s="8">
        <f t="shared" si="3"/>
        <v>-0.9464728605</v>
      </c>
      <c r="AG180" s="5">
        <f t="shared" si="4"/>
        <v>-0.4118719508</v>
      </c>
      <c r="AH180" s="5">
        <f>iferror(vlookup(A180, 'November Scores'!A$1:AM1000, 3, false), "")</f>
        <v>0.02881016394</v>
      </c>
      <c r="AI180" s="5">
        <f t="shared" si="5"/>
        <v>-0.3017014221</v>
      </c>
    </row>
    <row r="181">
      <c r="A181" s="5">
        <v>1304.0</v>
      </c>
      <c r="B181" s="2" t="s">
        <v>108</v>
      </c>
      <c r="C181" s="5">
        <f>lookup($A181, NIL!$A$1:$A1000, NIL!C$1:C1000)</f>
        <v>4</v>
      </c>
      <c r="D181" s="5">
        <f>lookup($A181, NIL!$A$1:$A1000, NIL!D$1:D1000)</f>
        <v>1</v>
      </c>
      <c r="E181" s="5">
        <f>lookup($A181, NIL!$A$1:$A1000, NIL!E$1:E1000)</f>
        <v>0.2045663318</v>
      </c>
      <c r="F181" s="5">
        <f>lookup($A181, NIL!$A$1:$A1000, NIL!F$1:F1000)</f>
        <v>0.4045450175</v>
      </c>
      <c r="G181" s="5">
        <f>lookup($A181, NIL!$A$1:$A1000, NIL!G$1:G1000)</f>
        <v>0.3045556747</v>
      </c>
      <c r="H181" s="5">
        <f t="shared" si="1"/>
        <v>0.551865631</v>
      </c>
      <c r="J181" s="5" t="str">
        <f>iferror(VLOOKUP($A181, Awario!$A$3:$G1000, 3, false), "")</f>
        <v/>
      </c>
      <c r="K181" s="2">
        <f>iferror(VLOOKUP($A181, Awario!$A$3:$Z1000, 4, false), "")</f>
        <v>0</v>
      </c>
      <c r="L181" s="5" t="str">
        <f>iferror(VLOOKUP($A181, Awario!$A$3:$Z1000, 5, false), "")</f>
        <v/>
      </c>
      <c r="M181" s="5" t="str">
        <f>iferror(VLOOKUP($A181, Awario!$A$3:$G1000, 6, false), "")</f>
        <v/>
      </c>
      <c r="N181" s="7" t="b">
        <f>iferror(VLOOKUP($A181, Awario!$A$3:$Z1000, 7, false), "")</f>
        <v>1</v>
      </c>
      <c r="O181" s="2" t="str">
        <f>iferror(VLOOKUP($A181, Awario!$A$3:$Z1000, 8, false), "")</f>
        <v/>
      </c>
      <c r="P181" s="5" t="str">
        <f>iferror(VLOOKUP($A181, Awario!$A$3:$Z1000, 9, false), "")</f>
        <v/>
      </c>
      <c r="Q181" s="5">
        <f>iferror(VLOOKUP($A181, Awario!$A$3:$Z1000, 10, false), "")</f>
        <v>-1.528378204</v>
      </c>
      <c r="R181" s="2" t="str">
        <f>iferror(VLOOKUP($A181, Awario!$A$3:$Z1000, 11, false), "")</f>
        <v/>
      </c>
      <c r="S181" s="5">
        <f>iferror(VLOOKUP($A181, Awario!$A$3:$Z1000, 12, false), "")</f>
        <v>-1.528378204</v>
      </c>
      <c r="T181" s="5">
        <f t="shared" si="2"/>
        <v>-1.236275942</v>
      </c>
      <c r="V181" s="5">
        <f>iferror(VLOOKUP($A181, TMUI!$A$2:$G1000, 3, false), "")</f>
        <v>79.9</v>
      </c>
      <c r="W181" s="5">
        <f>iferror(VLOOKUP($A181, TMUI!$A$2:$G1000, 4, false), "")</f>
        <v>67.18</v>
      </c>
      <c r="X181" s="5">
        <f>iferror(VLOOKUP($A181, TMUI!$A$2:$G1000, 5, false), "")</f>
        <v>68.43</v>
      </c>
      <c r="Y181" s="5">
        <f>iferror(VLOOKUP($A181, TMUI!$A$2:$G1000, 6, false), "")</f>
        <v>46.56</v>
      </c>
      <c r="Z181" s="5">
        <f>iferror(VLOOKUP($A181, TMUI!$A$2:$Z1000, 7, false), "")</f>
        <v>0.3208898509</v>
      </c>
      <c r="AA181" s="5">
        <f>iferror(VLOOKUP($A181, TMUI!$A$2:$Z1000, 8, false), "")</f>
        <v>-0.1247344791</v>
      </c>
      <c r="AB181" s="5">
        <f>iferror(VLOOKUP($A181, TMUI!$A$2:$Z1000, 9, false), "")</f>
        <v>-0.2047506825</v>
      </c>
      <c r="AC181" s="5">
        <f>iferror(VLOOKUP($A181, TMUI!$A$2:$Z1000, 10, false), "")</f>
        <v>-0.5195957041</v>
      </c>
      <c r="AD181" s="5">
        <f>iferror(VLOOKUP($A181, TMUI!$A$2:$Z1000, 11, false), "")</f>
        <v>-0.1320477537</v>
      </c>
      <c r="AE181" s="8">
        <f t="shared" si="3"/>
        <v>-0.3633837554</v>
      </c>
      <c r="AG181" s="5">
        <f t="shared" si="4"/>
        <v>-0.3492646887</v>
      </c>
      <c r="AH181" s="5">
        <f>iferror(vlookup(A181, 'November Scores'!A$1:AM1000, 3, false), "")</f>
        <v>-0.2013901432</v>
      </c>
      <c r="AI181" s="5">
        <f t="shared" si="5"/>
        <v>-0.3122960523</v>
      </c>
    </row>
    <row r="182">
      <c r="A182" s="5">
        <v>2010.0</v>
      </c>
      <c r="B182" s="2" t="s">
        <v>254</v>
      </c>
      <c r="C182" s="5">
        <f>lookup($A182, NIL!$A$1:$A1000, NIL!C$1:C1000)</f>
        <v>4</v>
      </c>
      <c r="D182" s="5">
        <f>lookup($A182, NIL!$A$1:$A1000, NIL!D$1:D1000)</f>
        <v>1</v>
      </c>
      <c r="E182" s="5">
        <f>lookup($A182, NIL!$A$1:$A1000, NIL!E$1:E1000)</f>
        <v>0.2045663318</v>
      </c>
      <c r="F182" s="5">
        <f>lookup($A182, NIL!$A$1:$A1000, NIL!F$1:F1000)</f>
        <v>0.4045450175</v>
      </c>
      <c r="G182" s="5">
        <f>lookup($A182, NIL!$A$1:$A1000, NIL!G$1:G1000)</f>
        <v>0.3045556747</v>
      </c>
      <c r="H182" s="5">
        <f t="shared" si="1"/>
        <v>0.551865631</v>
      </c>
      <c r="J182" s="5" t="str">
        <f>iferror(VLOOKUP($A182, Awario!$A$3:$G1000, 3, false), "")</f>
        <v/>
      </c>
      <c r="K182" s="2" t="str">
        <f>iferror(VLOOKUP($A182, Awario!$A$3:$Z1000, 4, false), "")</f>
        <v/>
      </c>
      <c r="L182" s="5" t="str">
        <f>iferror(VLOOKUP($A182, Awario!$A$3:$Z1000, 5, false), "")</f>
        <v/>
      </c>
      <c r="M182" s="5" t="str">
        <f>iferror(VLOOKUP($A182, Awario!$A$3:$G1000, 6, false), "")</f>
        <v/>
      </c>
      <c r="N182" s="7" t="b">
        <f>iferror(VLOOKUP($A182, Awario!$A$3:$Z1000, 7, false), "")</f>
        <v>1</v>
      </c>
      <c r="O182" s="2" t="str">
        <f>iferror(VLOOKUP($A182, Awario!$A$3:$Z1000, 8, false), "")</f>
        <v/>
      </c>
      <c r="P182" s="5" t="str">
        <f>iferror(VLOOKUP($A182, Awario!$A$3:$Z1000, 9, false), "")</f>
        <v/>
      </c>
      <c r="Q182" s="5">
        <f>iferror(VLOOKUP($A182, Awario!$A$3:$Z1000, 10, false), "")</f>
        <v>-1.528378204</v>
      </c>
      <c r="R182" s="2" t="str">
        <f>iferror(VLOOKUP($A182, Awario!$A$3:$Z1000, 11, false), "")</f>
        <v/>
      </c>
      <c r="S182" s="5">
        <f>iferror(VLOOKUP($A182, Awario!$A$3:$Z1000, 12, false), "")</f>
        <v>-1.528378204</v>
      </c>
      <c r="T182" s="5">
        <f t="shared" si="2"/>
        <v>-1.236275942</v>
      </c>
      <c r="V182" s="5">
        <f>iferror(VLOOKUP($A182, TMUI!$A$2:$G1000, 3, false), "")</f>
        <v>69.64</v>
      </c>
      <c r="W182" s="5">
        <f>iferror(VLOOKUP($A182, TMUI!$A$2:$G1000, 4, false), "")</f>
        <v>64.97</v>
      </c>
      <c r="X182" s="5">
        <f>iferror(VLOOKUP($A182, TMUI!$A$2:$G1000, 5, false), "")</f>
        <v>70.14</v>
      </c>
      <c r="Y182" s="5">
        <f>iferror(VLOOKUP($A182, TMUI!$A$2:$G1000, 6, false), "")</f>
        <v>55.8</v>
      </c>
      <c r="Z182" s="5">
        <f>iferror(VLOOKUP($A182, TMUI!$A$2:$Z1000, 7, false), "")</f>
        <v>-0.4217341376</v>
      </c>
      <c r="AA182" s="5">
        <f>iferror(VLOOKUP($A182, TMUI!$A$2:$Z1000, 8, false), "")</f>
        <v>-0.2778945362</v>
      </c>
      <c r="AB182" s="5">
        <f>iferror(VLOOKUP($A182, TMUI!$A$2:$Z1000, 9, false), "")</f>
        <v>-0.07744615806</v>
      </c>
      <c r="AC182" s="5">
        <f>iferror(VLOOKUP($A182, TMUI!$A$2:$Z1000, 10, false), "")</f>
        <v>0.0509407553</v>
      </c>
      <c r="AD182" s="5">
        <f>iferror(VLOOKUP($A182, TMUI!$A$2:$Z1000, 11, false), "")</f>
        <v>-0.1815335191</v>
      </c>
      <c r="AE182" s="8">
        <f t="shared" si="3"/>
        <v>-0.4260675054</v>
      </c>
      <c r="AG182" s="5">
        <f t="shared" si="4"/>
        <v>-0.370159272</v>
      </c>
      <c r="AH182" s="5">
        <f>iferror(vlookup(A182, 'November Scores'!A$1:AM1000, 3, false), "")</f>
        <v>-0.1837743251</v>
      </c>
      <c r="AI182" s="5">
        <f t="shared" si="5"/>
        <v>-0.3235630353</v>
      </c>
    </row>
    <row r="183">
      <c r="A183" s="5">
        <v>1868.0</v>
      </c>
      <c r="B183" s="2" t="s">
        <v>227</v>
      </c>
      <c r="C183" s="5">
        <f>lookup($A183, NIL!$A$1:$A1000, NIL!C$1:C1000)</f>
        <v>4</v>
      </c>
      <c r="D183" s="5">
        <f>lookup($A183, NIL!$A$1:$A1000, NIL!D$1:D1000)</f>
        <v>1</v>
      </c>
      <c r="E183" s="5">
        <f>lookup($A183, NIL!$A$1:$A1000, NIL!E$1:E1000)</f>
        <v>0.2045663318</v>
      </c>
      <c r="F183" s="5">
        <f>lookup($A183, NIL!$A$1:$A1000, NIL!F$1:F1000)</f>
        <v>0.4045450175</v>
      </c>
      <c r="G183" s="5">
        <f>lookup($A183, NIL!$A$1:$A1000, NIL!G$1:G1000)</f>
        <v>0.3045556747</v>
      </c>
      <c r="H183" s="5">
        <f t="shared" si="1"/>
        <v>0.551865631</v>
      </c>
      <c r="J183" s="5" t="str">
        <f>iferror(VLOOKUP($A183, Awario!$A$3:$G1000, 3, false), "")</f>
        <v/>
      </c>
      <c r="K183" s="2">
        <f>iferror(VLOOKUP($A183, Awario!$A$3:$Z1000, 4, false), "")</f>
        <v>0</v>
      </c>
      <c r="L183" s="5" t="str">
        <f>iferror(VLOOKUP($A183, Awario!$A$3:$Z1000, 5, false), "")</f>
        <v/>
      </c>
      <c r="M183" s="5" t="str">
        <f>iferror(VLOOKUP($A183, Awario!$A$3:$G1000, 6, false), "")</f>
        <v/>
      </c>
      <c r="N183" s="7" t="b">
        <f>iferror(VLOOKUP($A183, Awario!$A$3:$Z1000, 7, false), "")</f>
        <v>1</v>
      </c>
      <c r="O183" s="2" t="str">
        <f>iferror(VLOOKUP($A183, Awario!$A$3:$Z1000, 8, false), "")</f>
        <v/>
      </c>
      <c r="P183" s="5" t="str">
        <f>iferror(VLOOKUP($A183, Awario!$A$3:$Z1000, 9, false), "")</f>
        <v/>
      </c>
      <c r="Q183" s="5">
        <f>iferror(VLOOKUP($A183, Awario!$A$3:$Z1000, 10, false), "")</f>
        <v>-1.528378204</v>
      </c>
      <c r="R183" s="2" t="str">
        <f>iferror(VLOOKUP($A183, Awario!$A$3:$Z1000, 11, false), "")</f>
        <v/>
      </c>
      <c r="S183" s="5">
        <f>iferror(VLOOKUP($A183, Awario!$A$3:$Z1000, 12, false), "")</f>
        <v>-1.528378204</v>
      </c>
      <c r="T183" s="5">
        <f t="shared" si="2"/>
        <v>-1.236275942</v>
      </c>
      <c r="V183" s="5">
        <f>iferror(VLOOKUP($A183, TMUI!$A$2:$G1000, 3, false), "")</f>
        <v>83.56</v>
      </c>
      <c r="W183" s="5">
        <f>iferror(VLOOKUP($A183, TMUI!$A$2:$G1000, 4, false), "")</f>
        <v>61.68</v>
      </c>
      <c r="X183" s="5">
        <f>iferror(VLOOKUP($A183, TMUI!$A$2:$G1000, 5, false), "")</f>
        <v>78.83</v>
      </c>
      <c r="Y183" s="5">
        <f>iferror(VLOOKUP($A183, TMUI!$A$2:$G1000, 6, false), "")</f>
        <v>31</v>
      </c>
      <c r="Z183" s="5">
        <f>iferror(VLOOKUP($A183, TMUI!$A$2:$Z1000, 7, false), "")</f>
        <v>0.5858025018</v>
      </c>
      <c r="AA183" s="5">
        <f>iferror(VLOOKUP($A183, TMUI!$A$2:$Z1000, 8, false), "")</f>
        <v>-0.5059020421</v>
      </c>
      <c r="AB183" s="5">
        <f>iferror(VLOOKUP($A183, TMUI!$A$2:$Z1000, 9, false), "")</f>
        <v>0.5694990568</v>
      </c>
      <c r="AC183" s="5">
        <f>iferror(VLOOKUP($A183, TMUI!$A$2:$Z1000, 10, false), "")</f>
        <v>-1.480369222</v>
      </c>
      <c r="AD183" s="5">
        <f>iferror(VLOOKUP($A183, TMUI!$A$2:$Z1000, 11, false), "")</f>
        <v>-0.2077424265</v>
      </c>
      <c r="AE183" s="8">
        <f t="shared" si="3"/>
        <v>-0.4557876989</v>
      </c>
      <c r="AG183" s="5">
        <f t="shared" si="4"/>
        <v>-0.3800660032</v>
      </c>
      <c r="AH183" s="5">
        <f>iferror(vlookup(A183, 'November Scores'!A$1:AM1000, 3, false), "")</f>
        <v>-0.1792969611</v>
      </c>
      <c r="AI183" s="5">
        <f t="shared" si="5"/>
        <v>-0.3298737427</v>
      </c>
    </row>
    <row r="184">
      <c r="A184" s="5">
        <v>758.0</v>
      </c>
      <c r="B184" s="2" t="s">
        <v>59</v>
      </c>
      <c r="C184" s="5">
        <f>lookup($A184, NIL!$A$1:$A1000, NIL!C$1:C1000)</f>
        <v>4</v>
      </c>
      <c r="D184" s="5">
        <f>lookup($A184, NIL!$A$1:$A1000, NIL!D$1:D1000)</f>
        <v>0</v>
      </c>
      <c r="E184" s="5">
        <f>lookup($A184, NIL!$A$1:$A1000, NIL!E$1:E1000)</f>
        <v>0.2045663318</v>
      </c>
      <c r="F184" s="5">
        <f>lookup($A184, NIL!$A$1:$A1000, NIL!F$1:F1000)</f>
        <v>-2.461945392</v>
      </c>
      <c r="G184" s="5">
        <f>lookup($A184, NIL!$A$1:$A1000, NIL!G$1:G1000)</f>
        <v>-1.12868953</v>
      </c>
      <c r="H184" s="5">
        <f t="shared" si="1"/>
        <v>-1.062398009</v>
      </c>
      <c r="J184" s="5" t="str">
        <f>iferror(VLOOKUP($A184, Awario!$A$3:$G1000, 3, false), "")</f>
        <v/>
      </c>
      <c r="K184" s="2" t="str">
        <f>iferror(VLOOKUP($A184, Awario!$A$3:$Z1000, 4, false), "")</f>
        <v/>
      </c>
      <c r="L184" s="5" t="str">
        <f>iferror(VLOOKUP($A184, Awario!$A$3:$Z1000, 5, false), "")</f>
        <v/>
      </c>
      <c r="M184" s="5" t="str">
        <f>iferror(VLOOKUP($A184, Awario!$A$3:$G1000, 6, false), "")</f>
        <v/>
      </c>
      <c r="N184" s="7" t="str">
        <f>iferror(VLOOKUP($A184, Awario!$A$3:$Z1000, 7, false), "")</f>
        <v/>
      </c>
      <c r="O184" s="2" t="str">
        <f>iferror(VLOOKUP($A184, Awario!$A$3:$Z1000, 8, false), "")</f>
        <v/>
      </c>
      <c r="P184" s="5" t="str">
        <f>iferror(VLOOKUP($A184, Awario!$A$3:$Z1000, 9, false), "")</f>
        <v/>
      </c>
      <c r="Q184" s="5" t="str">
        <f>iferror(VLOOKUP($A184, Awario!$A$3:$Z1000, 10, false), "")</f>
        <v/>
      </c>
      <c r="R184" s="2" t="str">
        <f>iferror(VLOOKUP($A184, Awario!$A$3:$Z1000, 11, false), "")</f>
        <v/>
      </c>
      <c r="S184" s="5" t="str">
        <f>iferror(VLOOKUP($A184, Awario!$A$3:$Z1000, 12, false), "")</f>
        <v/>
      </c>
      <c r="T184" s="5" t="str">
        <f t="shared" si="2"/>
        <v/>
      </c>
      <c r="V184" s="5">
        <f>iferror(VLOOKUP($A184, TMUI!$A$2:$G1000, 3, false), "")</f>
        <v>74.53</v>
      </c>
      <c r="W184" s="5">
        <f>iferror(VLOOKUP($A184, TMUI!$A$2:$G1000, 4, false), "")</f>
        <v>74.21</v>
      </c>
      <c r="X184" s="5">
        <f>iferror(VLOOKUP($A184, TMUI!$A$2:$G1000, 5, false), "")</f>
        <v>70</v>
      </c>
      <c r="Y184" s="5">
        <f>iferror(VLOOKUP($A184, TMUI!$A$2:$G1000, 6, false), "")</f>
        <v>61.51</v>
      </c>
      <c r="Z184" s="5">
        <f>iferror(VLOOKUP($A184, TMUI!$A$2:$Z1000, 7, false), "")</f>
        <v>-0.06779346471</v>
      </c>
      <c r="AA184" s="5">
        <f>iferror(VLOOKUP($A184, TMUI!$A$2:$Z1000, 8, false), "")</f>
        <v>0.3624669696</v>
      </c>
      <c r="AB184" s="5">
        <f>iferror(VLOOKUP($A184, TMUI!$A$2:$Z1000, 9, false), "")</f>
        <v>-0.0878687507</v>
      </c>
      <c r="AC184" s="5">
        <f>iferror(VLOOKUP($A184, TMUI!$A$2:$Z1000, 10, false), "")</f>
        <v>0.4035125284</v>
      </c>
      <c r="AD184" s="5">
        <f>iferror(VLOOKUP($A184, TMUI!$A$2:$Z1000, 11, false), "")</f>
        <v>0.1525793207</v>
      </c>
      <c r="AE184" s="8">
        <f t="shared" si="3"/>
        <v>0.3906140303</v>
      </c>
      <c r="AG184" s="5">
        <f t="shared" si="4"/>
        <v>-0.3358919895</v>
      </c>
      <c r="AH184" s="5" t="str">
        <f>iferror(vlookup(A184, 'November Scores'!A$1:AM1000, 3, false), "")</f>
        <v/>
      </c>
      <c r="AI184" s="5">
        <f t="shared" si="5"/>
        <v>-0.3358919895</v>
      </c>
    </row>
    <row r="185">
      <c r="A185" s="5">
        <v>1233.0</v>
      </c>
      <c r="B185" s="2" t="s">
        <v>103</v>
      </c>
      <c r="C185" s="5">
        <f>lookup($A185, NIL!$A$1:$A1000, NIL!C$1:C1000)</f>
        <v>4</v>
      </c>
      <c r="D185" s="5">
        <f>lookup($A185, NIL!$A$1:$A1000, NIL!D$1:D1000)</f>
        <v>1</v>
      </c>
      <c r="E185" s="5">
        <f>lookup($A185, NIL!$A$1:$A1000, NIL!E$1:E1000)</f>
        <v>0.2045663318</v>
      </c>
      <c r="F185" s="5">
        <f>lookup($A185, NIL!$A$1:$A1000, NIL!F$1:F1000)</f>
        <v>0.4045450175</v>
      </c>
      <c r="G185" s="5">
        <f>lookup($A185, NIL!$A$1:$A1000, NIL!G$1:G1000)</f>
        <v>0.3045556747</v>
      </c>
      <c r="H185" s="5">
        <f t="shared" si="1"/>
        <v>0.551865631</v>
      </c>
      <c r="J185" s="5">
        <f>iferror(VLOOKUP($A185, Awario!$A$3:$G1000, 3, false), "")</f>
        <v>1</v>
      </c>
      <c r="K185" s="2">
        <f>iferror(VLOOKUP($A185, Awario!$A$3:$Z1000, 4, false), "")</f>
        <v>0</v>
      </c>
      <c r="L185" s="5">
        <f>iferror(VLOOKUP($A185, Awario!$A$3:$Z1000, 5, false), "")</f>
        <v>0</v>
      </c>
      <c r="M185" s="5">
        <f>iferror(VLOOKUP($A185, Awario!$A$3:$G1000, 6, false), "")</f>
        <v>0</v>
      </c>
      <c r="N185" s="7" t="b">
        <f>iferror(VLOOKUP($A185, Awario!$A$3:$Z1000, 7, false), "")</f>
        <v>1</v>
      </c>
      <c r="O185" s="2" t="str">
        <f>iferror(VLOOKUP($A185, Awario!$A$3:$Z1000, 8, false), "")</f>
        <v/>
      </c>
      <c r="P185" s="5">
        <f>iferror(VLOOKUP($A185, Awario!$A$3:$Z1000, 9, false), "")</f>
        <v>-0.940528289</v>
      </c>
      <c r="Q185" s="5">
        <f>iferror(VLOOKUP($A185, Awario!$A$3:$Z1000, 10, false), "")</f>
        <v>-1.001220461</v>
      </c>
      <c r="R185" s="2" t="str">
        <f>iferror(VLOOKUP($A185, Awario!$A$3:$Z1000, 11, false), "")</f>
        <v/>
      </c>
      <c r="S185" s="5">
        <f>iferror(VLOOKUP($A185, Awario!$A$3:$Z1000, 12, false), "")</f>
        <v>-0.9708743751</v>
      </c>
      <c r="T185" s="5">
        <f t="shared" si="2"/>
        <v>-0.9853295769</v>
      </c>
      <c r="V185" s="5">
        <f>iferror(VLOOKUP($A185, TMUI!$A$2:$G1000, 3, false), "")</f>
        <v>52.3</v>
      </c>
      <c r="W185" s="5">
        <f>iferror(VLOOKUP($A185, TMUI!$A$2:$G1000, 4, false), "")</f>
        <v>62.48</v>
      </c>
      <c r="X185" s="5">
        <f>iferror(VLOOKUP($A185, TMUI!$A$2:$G1000, 5, false), "")</f>
        <v>72.75</v>
      </c>
      <c r="Y185" s="5">
        <f>iferror(VLOOKUP($A185, TMUI!$A$2:$G1000, 6, false), "")</f>
        <v>51.75</v>
      </c>
      <c r="Z185" s="5">
        <f>iferror(VLOOKUP($A185, TMUI!$A$2:$Z1000, 7, false), "")</f>
        <v>-1.676812106</v>
      </c>
      <c r="AA185" s="5">
        <f>iferror(VLOOKUP($A185, TMUI!$A$2:$Z1000, 8, false), "")</f>
        <v>-0.4504594875</v>
      </c>
      <c r="AB185" s="5">
        <f>iferror(VLOOKUP($A185, TMUI!$A$2:$Z1000, 9, false), "")</f>
        <v>0.1168607477</v>
      </c>
      <c r="AC185" s="5">
        <f>iferror(VLOOKUP($A185, TMUI!$A$2:$Z1000, 10, false), "")</f>
        <v>-0.1991320435</v>
      </c>
      <c r="AD185" s="5">
        <f>iferror(VLOOKUP($A185, TMUI!$A$2:$Z1000, 11, false), "")</f>
        <v>-0.5523857224</v>
      </c>
      <c r="AE185" s="8">
        <f t="shared" si="3"/>
        <v>-0.743226562</v>
      </c>
      <c r="AG185" s="5">
        <f t="shared" si="4"/>
        <v>-0.3922301693</v>
      </c>
      <c r="AH185" s="5">
        <f>iferror(vlookup(A185, 'November Scores'!A$1:AM1000, 3, false), "")</f>
        <v>-0.2155426022</v>
      </c>
      <c r="AI185" s="5">
        <f t="shared" si="5"/>
        <v>-0.3480582775</v>
      </c>
    </row>
    <row r="186">
      <c r="A186" s="5">
        <v>1440.0</v>
      </c>
      <c r="B186" s="2" t="s">
        <v>132</v>
      </c>
      <c r="C186" s="5">
        <f>lookup($A186, NIL!$A$1:$A1000, NIL!C$1:C1000)</f>
        <v>4</v>
      </c>
      <c r="D186" s="5">
        <f>lookup($A186, NIL!$A$1:$A1000, NIL!D$1:D1000)</f>
        <v>1</v>
      </c>
      <c r="E186" s="5">
        <f>lookup($A186, NIL!$A$1:$A1000, NIL!E$1:E1000)</f>
        <v>0.2045663318</v>
      </c>
      <c r="F186" s="5">
        <f>lookup($A186, NIL!$A$1:$A1000, NIL!F$1:F1000)</f>
        <v>0.4045450175</v>
      </c>
      <c r="G186" s="5">
        <f>lookup($A186, NIL!$A$1:$A1000, NIL!G$1:G1000)</f>
        <v>0.3045556747</v>
      </c>
      <c r="H186" s="5">
        <f t="shared" si="1"/>
        <v>0.551865631</v>
      </c>
      <c r="J186" s="5" t="str">
        <f>iferror(VLOOKUP($A186, Awario!$A$3:$G1000, 3, false), "")</f>
        <v/>
      </c>
      <c r="K186" s="2">
        <f>iferror(VLOOKUP($A186, Awario!$A$3:$Z1000, 4, false), "")</f>
        <v>0</v>
      </c>
      <c r="L186" s="5" t="str">
        <f>iferror(VLOOKUP($A186, Awario!$A$3:$Z1000, 5, false), "")</f>
        <v/>
      </c>
      <c r="M186" s="5" t="str">
        <f>iferror(VLOOKUP($A186, Awario!$A$3:$G1000, 6, false), "")</f>
        <v/>
      </c>
      <c r="N186" s="7" t="b">
        <f>iferror(VLOOKUP($A186, Awario!$A$3:$Z1000, 7, false), "")</f>
        <v>1</v>
      </c>
      <c r="O186" s="2" t="str">
        <f>iferror(VLOOKUP($A186, Awario!$A$3:$Z1000, 8, false), "")</f>
        <v/>
      </c>
      <c r="P186" s="5" t="str">
        <f>iferror(VLOOKUP($A186, Awario!$A$3:$Z1000, 9, false), "")</f>
        <v/>
      </c>
      <c r="Q186" s="5">
        <f>iferror(VLOOKUP($A186, Awario!$A$3:$Z1000, 10, false), "")</f>
        <v>-1.528378204</v>
      </c>
      <c r="R186" s="2" t="str">
        <f>iferror(VLOOKUP($A186, Awario!$A$3:$Z1000, 11, false), "")</f>
        <v/>
      </c>
      <c r="S186" s="5">
        <f>iferror(VLOOKUP($A186, Awario!$A$3:$Z1000, 12, false), "")</f>
        <v>-1.528378204</v>
      </c>
      <c r="T186" s="5">
        <f t="shared" si="2"/>
        <v>-1.236275942</v>
      </c>
      <c r="V186" s="5">
        <f>iferror(VLOOKUP($A186, TMUI!$A$2:$G1000, 3, false), "")</f>
        <v>74.08</v>
      </c>
      <c r="W186" s="5">
        <f>iferror(VLOOKUP($A186, TMUI!$A$2:$G1000, 4, false), "")</f>
        <v>63.92</v>
      </c>
      <c r="X186" s="5">
        <f>iferror(VLOOKUP($A186, TMUI!$A$2:$G1000, 5, false), "")</f>
        <v>58.4</v>
      </c>
      <c r="Y186" s="5">
        <f>iferror(VLOOKUP($A186, TMUI!$A$2:$G1000, 6, false), "")</f>
        <v>36.2</v>
      </c>
      <c r="Z186" s="5">
        <f>iferror(VLOOKUP($A186, TMUI!$A$2:$Z1000, 7, false), "")</f>
        <v>-0.1003646923</v>
      </c>
      <c r="AA186" s="5">
        <f>iferror(VLOOKUP($A186, TMUI!$A$2:$Z1000, 8, false), "")</f>
        <v>-0.3506628892</v>
      </c>
      <c r="AB186" s="5">
        <f>iferror(VLOOKUP($A186, TMUI!$A$2:$Z1000, 9, false), "")</f>
        <v>-0.9514549983</v>
      </c>
      <c r="AC186" s="5">
        <f>iferror(VLOOKUP($A186, TMUI!$A$2:$Z1000, 10, false), "")</f>
        <v>-1.159288098</v>
      </c>
      <c r="AD186" s="5">
        <f>iferror(VLOOKUP($A186, TMUI!$A$2:$Z1000, 11, false), "")</f>
        <v>-0.6404426694</v>
      </c>
      <c r="AE186" s="8">
        <f t="shared" si="3"/>
        <v>-0.8002766206</v>
      </c>
      <c r="AG186" s="5">
        <f t="shared" si="4"/>
        <v>-0.4948956438</v>
      </c>
      <c r="AH186" s="5">
        <f>iferror(vlookup(A186, 'November Scores'!A$1:AM1000, 3, false), "")</f>
        <v>0.06443820497</v>
      </c>
      <c r="AI186" s="5">
        <f t="shared" si="5"/>
        <v>-0.3550621816</v>
      </c>
    </row>
    <row r="187">
      <c r="A187" s="5">
        <v>2283.0</v>
      </c>
      <c r="B187" s="2" t="s">
        <v>288</v>
      </c>
      <c r="C187" s="5">
        <f>lookup($A187, NIL!$A$1:$A1000, NIL!C$1:C1000)</f>
        <v>4</v>
      </c>
      <c r="D187" s="5">
        <f>lookup($A187, NIL!$A$1:$A1000, NIL!D$1:D1000)</f>
        <v>1</v>
      </c>
      <c r="E187" s="5">
        <f>lookup($A187, NIL!$A$1:$A1000, NIL!E$1:E1000)</f>
        <v>0.2045663318</v>
      </c>
      <c r="F187" s="5">
        <f>lookup($A187, NIL!$A$1:$A1000, NIL!F$1:F1000)</f>
        <v>0.4045450175</v>
      </c>
      <c r="G187" s="5">
        <f>lookup($A187, NIL!$A$1:$A1000, NIL!G$1:G1000)</f>
        <v>0.3045556747</v>
      </c>
      <c r="H187" s="5">
        <f t="shared" si="1"/>
        <v>0.551865631</v>
      </c>
      <c r="J187" s="5" t="str">
        <f>iferror(VLOOKUP($A187, Awario!$A$3:$G1000, 3, false), "")</f>
        <v/>
      </c>
      <c r="K187" s="2" t="str">
        <f>iferror(VLOOKUP($A187, Awario!$A$3:$Z1000, 4, false), "")</f>
        <v/>
      </c>
      <c r="L187" s="5" t="str">
        <f>iferror(VLOOKUP($A187, Awario!$A$3:$Z1000, 5, false), "")</f>
        <v/>
      </c>
      <c r="M187" s="5" t="str">
        <f>iferror(VLOOKUP($A187, Awario!$A$3:$G1000, 6, false), "")</f>
        <v/>
      </c>
      <c r="N187" s="7" t="str">
        <f>iferror(VLOOKUP($A187, Awario!$A$3:$Z1000, 7, false), "")</f>
        <v/>
      </c>
      <c r="O187" s="2" t="str">
        <f>iferror(VLOOKUP($A187, Awario!$A$3:$Z1000, 8, false), "")</f>
        <v/>
      </c>
      <c r="P187" s="5" t="str">
        <f>iferror(VLOOKUP($A187, Awario!$A$3:$Z1000, 9, false), "")</f>
        <v/>
      </c>
      <c r="Q187" s="5" t="str">
        <f>iferror(VLOOKUP($A187, Awario!$A$3:$Z1000, 10, false), "")</f>
        <v/>
      </c>
      <c r="R187" s="2" t="str">
        <f>iferror(VLOOKUP($A187, Awario!$A$3:$Z1000, 11, false), "")</f>
        <v/>
      </c>
      <c r="S187" s="5" t="str">
        <f>iferror(VLOOKUP($A187, Awario!$A$3:$Z1000, 12, false), "")</f>
        <v/>
      </c>
      <c r="T187" s="5" t="str">
        <f t="shared" si="2"/>
        <v/>
      </c>
      <c r="V187" s="5">
        <f>iferror(VLOOKUP($A187, TMUI!$A$2:$G1000, 3, false), "")</f>
        <v>64.84</v>
      </c>
      <c r="W187" s="5">
        <f>iferror(VLOOKUP($A187, TMUI!$A$2:$G1000, 4, false), "")</f>
        <v>42.97</v>
      </c>
      <c r="X187" s="5">
        <f>iferror(VLOOKUP($A187, TMUI!$A$2:$G1000, 5, false), "")</f>
        <v>38.28</v>
      </c>
      <c r="Y187" s="5">
        <f>iferror(VLOOKUP($A187, TMUI!$A$2:$G1000, 6, false), "")</f>
        <v>32.03</v>
      </c>
      <c r="Z187" s="5">
        <f>iferror(VLOOKUP($A187, TMUI!$A$2:$Z1000, 7, false), "")</f>
        <v>-0.7691605649</v>
      </c>
      <c r="AA187" s="5">
        <f>iferror(VLOOKUP($A187, TMUI!$A$2:$Z1000, 8, false), "")</f>
        <v>-1.802564788</v>
      </c>
      <c r="AB187" s="5">
        <f>iferror(VLOOKUP($A187, TMUI!$A$2:$Z1000, 9, false), "")</f>
        <v>-2.449330455</v>
      </c>
      <c r="AC187" s="5">
        <f>iferror(VLOOKUP($A187, TMUI!$A$2:$Z1000, 10, false), "")</f>
        <v>-1.416770461</v>
      </c>
      <c r="AD187" s="5">
        <f>iferror(VLOOKUP($A187, TMUI!$A$2:$Z1000, 11, false), "")</f>
        <v>-1.609456567</v>
      </c>
      <c r="AE187" s="8">
        <f t="shared" si="3"/>
        <v>-1.268643594</v>
      </c>
      <c r="AG187" s="5">
        <f t="shared" si="4"/>
        <v>-0.3583889813</v>
      </c>
      <c r="AH187" s="5" t="str">
        <f>iferror(vlookup(A187, 'November Scores'!A$1:AM1000, 3, false), "")</f>
        <v/>
      </c>
      <c r="AI187" s="5">
        <f t="shared" si="5"/>
        <v>-0.3583889813</v>
      </c>
    </row>
    <row r="188">
      <c r="A188" s="5">
        <v>2071.0</v>
      </c>
      <c r="B188" s="2" t="s">
        <v>262</v>
      </c>
      <c r="C188" s="5">
        <f>lookup($A188, NIL!$A$1:$A1000, NIL!C$1:C1000)</f>
        <v>4</v>
      </c>
      <c r="D188" s="5">
        <f>lookup($A188, NIL!$A$1:$A1000, NIL!D$1:D1000)</f>
        <v>1</v>
      </c>
      <c r="E188" s="5">
        <f>lookup($A188, NIL!$A$1:$A1000, NIL!E$1:E1000)</f>
        <v>0.2045663318</v>
      </c>
      <c r="F188" s="5">
        <f>lookup($A188, NIL!$A$1:$A1000, NIL!F$1:F1000)</f>
        <v>0.4045450175</v>
      </c>
      <c r="G188" s="5">
        <f>lookup($A188, NIL!$A$1:$A1000, NIL!G$1:G1000)</f>
        <v>0.3045556747</v>
      </c>
      <c r="H188" s="5">
        <f t="shared" si="1"/>
        <v>0.551865631</v>
      </c>
      <c r="J188" s="5">
        <f>iferror(VLOOKUP($A188, Awario!$A$3:$G1000, 3, false), "")</f>
        <v>2</v>
      </c>
      <c r="K188" s="2" t="str">
        <f>iferror(VLOOKUP($A188, Awario!$A$3:$Z1000, 4, false), "")</f>
        <v/>
      </c>
      <c r="L188" s="5">
        <f>iferror(VLOOKUP($A188, Awario!$A$3:$Z1000, 5, false), "")</f>
        <v>0</v>
      </c>
      <c r="M188" s="5">
        <f>iferror(VLOOKUP($A188, Awario!$A$3:$G1000, 6, false), "")</f>
        <v>0</v>
      </c>
      <c r="N188" s="7" t="b">
        <f>iferror(VLOOKUP($A188, Awario!$A$3:$Z1000, 7, false), "")</f>
        <v>1</v>
      </c>
      <c r="O188" s="2" t="str">
        <f>iferror(VLOOKUP($A188, Awario!$A$3:$Z1000, 8, false), "")</f>
        <v/>
      </c>
      <c r="P188" s="5">
        <f>iferror(VLOOKUP($A188, Awario!$A$3:$Z1000, 9, false), "")</f>
        <v>-0.940528289</v>
      </c>
      <c r="Q188" s="5">
        <f>iferror(VLOOKUP($A188, Awario!$A$3:$Z1000, 10, false), "")</f>
        <v>-0.4740627184</v>
      </c>
      <c r="R188" s="2" t="str">
        <f>iferror(VLOOKUP($A188, Awario!$A$3:$Z1000, 11, false), "")</f>
        <v/>
      </c>
      <c r="S188" s="5">
        <f>iferror(VLOOKUP($A188, Awario!$A$3:$Z1000, 12, false), "")</f>
        <v>-0.7072955037</v>
      </c>
      <c r="T188" s="5">
        <f t="shared" si="2"/>
        <v>-0.8410086228</v>
      </c>
      <c r="V188" s="5">
        <f>iferror(VLOOKUP($A188, TMUI!$A$2:$G1000, 3, false), "")</f>
        <v>66.41</v>
      </c>
      <c r="W188" s="5">
        <f>iferror(VLOOKUP($A188, TMUI!$A$2:$G1000, 4, false), "")</f>
        <v>52.34</v>
      </c>
      <c r="X188" s="5">
        <f>iferror(VLOOKUP($A188, TMUI!$A$2:$G1000, 5, false), "")</f>
        <v>55.47</v>
      </c>
      <c r="Y188" s="5">
        <f>iferror(VLOOKUP($A188, TMUI!$A$2:$G1000, 6, false), "")</f>
        <v>33.59</v>
      </c>
      <c r="Z188" s="5">
        <f>iferror(VLOOKUP($A188, TMUI!$A$2:$Z1000, 7, false), "")</f>
        <v>-0.655523171</v>
      </c>
      <c r="AA188" s="5">
        <f>iferror(VLOOKUP($A188, TMUI!$A$2:$Z1000, 8, false), "")</f>
        <v>-1.153193867</v>
      </c>
      <c r="AB188" s="5">
        <f>iferror(VLOOKUP($A188, TMUI!$A$2:$Z1000, 9, false), "")</f>
        <v>-1.169584973</v>
      </c>
      <c r="AC188" s="5">
        <f>iferror(VLOOKUP($A188, TMUI!$A$2:$Z1000, 10, false), "")</f>
        <v>-1.320446124</v>
      </c>
      <c r="AD188" s="5">
        <f>iferror(VLOOKUP($A188, TMUI!$A$2:$Z1000, 11, false), "")</f>
        <v>-1.074687034</v>
      </c>
      <c r="AE188" s="8">
        <f t="shared" si="3"/>
        <v>-1.036671131</v>
      </c>
      <c r="AG188" s="5">
        <f t="shared" si="4"/>
        <v>-0.4419380409</v>
      </c>
      <c r="AH188" s="5">
        <f>iferror(vlookup(A188, 'November Scores'!A$1:AM1000, 3, false), "")</f>
        <v>-0.2133762202</v>
      </c>
      <c r="AI188" s="5">
        <f t="shared" si="5"/>
        <v>-0.3847975858</v>
      </c>
    </row>
    <row r="189">
      <c r="A189" s="5">
        <v>1988.0</v>
      </c>
      <c r="B189" s="2" t="s">
        <v>247</v>
      </c>
      <c r="C189" s="5">
        <f>lookup($A189, NIL!$A$1:$A1000, NIL!C$1:C1000)</f>
        <v>4</v>
      </c>
      <c r="D189" s="5">
        <f>lookup($A189, NIL!$A$1:$A1000, NIL!D$1:D1000)</f>
        <v>1</v>
      </c>
      <c r="E189" s="5">
        <f>lookup($A189, NIL!$A$1:$A1000, NIL!E$1:E1000)</f>
        <v>0.2045663318</v>
      </c>
      <c r="F189" s="5">
        <f>lookup($A189, NIL!$A$1:$A1000, NIL!F$1:F1000)</f>
        <v>0.4045450175</v>
      </c>
      <c r="G189" s="5">
        <f>lookup($A189, NIL!$A$1:$A1000, NIL!G$1:G1000)</f>
        <v>0.3045556747</v>
      </c>
      <c r="H189" s="5">
        <f t="shared" si="1"/>
        <v>0.551865631</v>
      </c>
      <c r="J189" s="5" t="str">
        <f>iferror(VLOOKUP($A189, Awario!$A$3:$G1000, 3, false), "")</f>
        <v/>
      </c>
      <c r="K189" s="2" t="str">
        <f>iferror(VLOOKUP($A189, Awario!$A$3:$Z1000, 4, false), "")</f>
        <v/>
      </c>
      <c r="L189" s="5" t="str">
        <f>iferror(VLOOKUP($A189, Awario!$A$3:$Z1000, 5, false), "")</f>
        <v/>
      </c>
      <c r="M189" s="5" t="str">
        <f>iferror(VLOOKUP($A189, Awario!$A$3:$G1000, 6, false), "")</f>
        <v/>
      </c>
      <c r="N189" s="7" t="b">
        <f>iferror(VLOOKUP($A189, Awario!$A$3:$Z1000, 7, false), "")</f>
        <v>1</v>
      </c>
      <c r="O189" s="2" t="str">
        <f>iferror(VLOOKUP($A189, Awario!$A$3:$Z1000, 8, false), "")</f>
        <v/>
      </c>
      <c r="P189" s="5" t="str">
        <f>iferror(VLOOKUP($A189, Awario!$A$3:$Z1000, 9, false), "")</f>
        <v/>
      </c>
      <c r="Q189" s="5">
        <f>iferror(VLOOKUP($A189, Awario!$A$3:$Z1000, 10, false), "")</f>
        <v>-1.528378204</v>
      </c>
      <c r="R189" s="2" t="str">
        <f>iferror(VLOOKUP($A189, Awario!$A$3:$Z1000, 11, false), "")</f>
        <v/>
      </c>
      <c r="S189" s="5">
        <f>iferror(VLOOKUP($A189, Awario!$A$3:$Z1000, 12, false), "")</f>
        <v>-1.528378204</v>
      </c>
      <c r="T189" s="5">
        <f t="shared" si="2"/>
        <v>-1.236275942</v>
      </c>
      <c r="V189" s="5">
        <f>iferror(VLOOKUP($A189, TMUI!$A$2:$G1000, 3, false), "")</f>
        <v>76.21</v>
      </c>
      <c r="W189" s="5">
        <f>iferror(VLOOKUP($A189, TMUI!$A$2:$G1000, 4, false), "")</f>
        <v>74.22</v>
      </c>
      <c r="X189" s="5">
        <f>iferror(VLOOKUP($A189, TMUI!$A$2:$G1000, 5, false), "")</f>
        <v>54.81</v>
      </c>
      <c r="Y189" s="5">
        <f>iferror(VLOOKUP($A189, TMUI!$A$2:$G1000, 6, false), "")</f>
        <v>45.04</v>
      </c>
      <c r="Z189" s="5">
        <f>iferror(VLOOKUP($A189, TMUI!$A$2:$Z1000, 7, false), "")</f>
        <v>0.05380578487</v>
      </c>
      <c r="AA189" s="5">
        <f>iferror(VLOOKUP($A189, TMUI!$A$2:$Z1000, 8, false), "")</f>
        <v>0.3631600016</v>
      </c>
      <c r="AB189" s="5">
        <f>iferror(VLOOKUP($A189, TMUI!$A$2:$Z1000, 9, false), "")</f>
        <v>-1.218720053</v>
      </c>
      <c r="AC189" s="5">
        <f>iferror(VLOOKUP($A189, TMUI!$A$2:$Z1000, 10, false), "")</f>
        <v>-0.6134501866</v>
      </c>
      <c r="AD189" s="5">
        <f>iferror(VLOOKUP($A189, TMUI!$A$2:$Z1000, 11, false), "")</f>
        <v>-0.3538011132</v>
      </c>
      <c r="AE189" s="8">
        <f t="shared" si="3"/>
        <v>-0.5948118301</v>
      </c>
      <c r="AG189" s="5">
        <f t="shared" si="4"/>
        <v>-0.4264073803</v>
      </c>
      <c r="AH189" s="5">
        <f>iferror(vlookup(A189, 'November Scores'!A$1:AM1000, 3, false), "")</f>
        <v>-0.2810401711</v>
      </c>
      <c r="AI189" s="5">
        <f t="shared" si="5"/>
        <v>-0.390065578</v>
      </c>
    </row>
    <row r="190">
      <c r="A190" s="5">
        <v>1984.0</v>
      </c>
      <c r="B190" s="2" t="s">
        <v>246</v>
      </c>
      <c r="C190" s="5">
        <f>lookup($A190, NIL!$A$1:$A1000, NIL!C$1:C1000)</f>
        <v>4</v>
      </c>
      <c r="D190" s="5">
        <f>lookup($A190, NIL!$A$1:$A1000, NIL!D$1:D1000)</f>
        <v>1</v>
      </c>
      <c r="E190" s="5">
        <f>lookup($A190, NIL!$A$1:$A1000, NIL!E$1:E1000)</f>
        <v>0.2045663318</v>
      </c>
      <c r="F190" s="5">
        <f>lookup($A190, NIL!$A$1:$A1000, NIL!F$1:F1000)</f>
        <v>0.4045450175</v>
      </c>
      <c r="G190" s="5">
        <f>lookup($A190, NIL!$A$1:$A1000, NIL!G$1:G1000)</f>
        <v>0.3045556747</v>
      </c>
      <c r="H190" s="5">
        <f t="shared" si="1"/>
        <v>0.551865631</v>
      </c>
      <c r="J190" s="5">
        <f>iferror(VLOOKUP($A190, Awario!$A$3:$G1000, 3, false), "")</f>
        <v>0</v>
      </c>
      <c r="K190" s="2" t="str">
        <f>iferror(VLOOKUP($A190, Awario!$A$3:$Z1000, 4, false), "")</f>
        <v/>
      </c>
      <c r="L190" s="5">
        <f>iferror(VLOOKUP($A190, Awario!$A$3:$Z1000, 5, false), "")</f>
        <v>0</v>
      </c>
      <c r="M190" s="5">
        <f>iferror(VLOOKUP($A190, Awario!$A$3:$G1000, 6, false), "")</f>
        <v>0</v>
      </c>
      <c r="N190" s="7" t="b">
        <f>iferror(VLOOKUP($A190, Awario!$A$3:$Z1000, 7, false), "")</f>
        <v>1</v>
      </c>
      <c r="O190" s="2" t="str">
        <f>iferror(VLOOKUP($A190, Awario!$A$3:$Z1000, 8, false), "")</f>
        <v/>
      </c>
      <c r="P190" s="5">
        <f>iferror(VLOOKUP($A190, Awario!$A$3:$Z1000, 9, false), "")</f>
        <v>-0.940528289</v>
      </c>
      <c r="Q190" s="5">
        <f>iferror(VLOOKUP($A190, Awario!$A$3:$Z1000, 10, false), "")</f>
        <v>-1.528378204</v>
      </c>
      <c r="R190" s="2" t="str">
        <f>iferror(VLOOKUP($A190, Awario!$A$3:$Z1000, 11, false), "")</f>
        <v/>
      </c>
      <c r="S190" s="5">
        <f>iferror(VLOOKUP($A190, Awario!$A$3:$Z1000, 12, false), "")</f>
        <v>-1.234453247</v>
      </c>
      <c r="T190" s="5">
        <f t="shared" si="2"/>
        <v>-1.111059515</v>
      </c>
      <c r="V190" s="5">
        <f>iferror(VLOOKUP($A190, TMUI!$A$2:$G1000, 3, false), "")</f>
        <v>71.77</v>
      </c>
      <c r="W190" s="5">
        <f>iferror(VLOOKUP($A190, TMUI!$A$2:$G1000, 4, false), "")</f>
        <v>50.62</v>
      </c>
      <c r="X190" s="5">
        <f>iferror(VLOOKUP($A190, TMUI!$A$2:$G1000, 5, false), "")</f>
        <v>63.26</v>
      </c>
      <c r="Y190" s="5">
        <f>iferror(VLOOKUP($A190, TMUI!$A$2:$G1000, 6, false), "")</f>
        <v>35.72</v>
      </c>
      <c r="Z190" s="5">
        <f>iferror(VLOOKUP($A190, TMUI!$A$2:$Z1000, 7, false), "")</f>
        <v>-0.2675636604</v>
      </c>
      <c r="AA190" s="5">
        <f>iferror(VLOOKUP($A190, TMUI!$A$2:$Z1000, 8, false), "")</f>
        <v>-1.27239536</v>
      </c>
      <c r="AB190" s="5">
        <f>iferror(VLOOKUP($A190, TMUI!$A$2:$Z1000, 9, false), "")</f>
        <v>-0.5896421394</v>
      </c>
      <c r="AC190" s="5">
        <f>iferror(VLOOKUP($A190, TMUI!$A$2:$Z1000, 10, false), "")</f>
        <v>-1.188926356</v>
      </c>
      <c r="AD190" s="5">
        <f>iferror(VLOOKUP($A190, TMUI!$A$2:$Z1000, 11, false), "")</f>
        <v>-0.8296318788</v>
      </c>
      <c r="AE190" s="8">
        <f t="shared" si="3"/>
        <v>-0.9108413027</v>
      </c>
      <c r="AG190" s="5">
        <f t="shared" si="4"/>
        <v>-0.490011729</v>
      </c>
      <c r="AH190" s="5">
        <f>iferror(vlookup(A190, 'November Scores'!A$1:AM1000, 3, false), "")</f>
        <v>-0.1153846194</v>
      </c>
      <c r="AI190" s="5">
        <f t="shared" si="5"/>
        <v>-0.3963549516</v>
      </c>
    </row>
    <row r="191">
      <c r="A191" s="5">
        <v>1853.0</v>
      </c>
      <c r="B191" s="2" t="s">
        <v>219</v>
      </c>
      <c r="C191" s="5">
        <f>lookup($A191, NIL!$A$1:$A1000, NIL!C$1:C1000)</f>
        <v>4</v>
      </c>
      <c r="D191" s="5">
        <f>lookup($A191, NIL!$A$1:$A1000, NIL!D$1:D1000)</f>
        <v>0</v>
      </c>
      <c r="E191" s="5">
        <f>lookup($A191, NIL!$A$1:$A1000, NIL!E$1:E1000)</f>
        <v>0.2045663318</v>
      </c>
      <c r="F191" s="5">
        <f>lookup($A191, NIL!$A$1:$A1000, NIL!F$1:F1000)</f>
        <v>-2.461945392</v>
      </c>
      <c r="G191" s="5">
        <f>lookup($A191, NIL!$A$1:$A1000, NIL!G$1:G1000)</f>
        <v>-1.12868953</v>
      </c>
      <c r="H191" s="5">
        <f t="shared" si="1"/>
        <v>-1.062398009</v>
      </c>
      <c r="J191" s="5">
        <f>iferror(VLOOKUP($A191, Awario!$A$3:$G1000, 3, false), "")</f>
        <v>2</v>
      </c>
      <c r="K191" s="2" t="str">
        <f>iferror(VLOOKUP($A191, Awario!$A$3:$Z1000, 4, false), "")</f>
        <v/>
      </c>
      <c r="L191" s="5">
        <f>iferror(VLOOKUP($A191, Awario!$A$3:$Z1000, 5, false), "")</f>
        <v>16707</v>
      </c>
      <c r="M191" s="5">
        <f>iferror(VLOOKUP($A191, Awario!$A$3:$G1000, 6, false), "")</f>
        <v>4.222898473</v>
      </c>
      <c r="N191" s="7" t="b">
        <f>iferror(VLOOKUP($A191, Awario!$A$3:$Z1000, 7, false), "")</f>
        <v>1</v>
      </c>
      <c r="O191" s="2" t="str">
        <f>iferror(VLOOKUP($A191, Awario!$A$3:$Z1000, 8, false), "")</f>
        <v/>
      </c>
      <c r="P191" s="5">
        <f>iferror(VLOOKUP($A191, Awario!$A$3:$Z1000, 9, false), "")</f>
        <v>1.467532558</v>
      </c>
      <c r="Q191" s="5">
        <f>iferror(VLOOKUP($A191, Awario!$A$3:$Z1000, 10, false), "")</f>
        <v>-0.4740627184</v>
      </c>
      <c r="R191" s="2" t="str">
        <f>iferror(VLOOKUP($A191, Awario!$A$3:$Z1000, 11, false), "")</f>
        <v/>
      </c>
      <c r="S191" s="5">
        <f>iferror(VLOOKUP($A191, Awario!$A$3:$Z1000, 12, false), "")</f>
        <v>0.4967349196</v>
      </c>
      <c r="T191" s="5">
        <f t="shared" si="2"/>
        <v>0.7047942392</v>
      </c>
      <c r="V191" s="5">
        <f>iferror(VLOOKUP($A191, TMUI!$A$2:$G1000, 3, false), "")</f>
        <v>56.42</v>
      </c>
      <c r="W191" s="5">
        <f>iferror(VLOOKUP($A191, TMUI!$A$2:$G1000, 4, false), "")</f>
        <v>58.87</v>
      </c>
      <c r="X191" s="5">
        <f>iferror(VLOOKUP($A191, TMUI!$A$2:$G1000, 5, false), "")</f>
        <v>68.67</v>
      </c>
      <c r="Y191" s="5">
        <f>iferror(VLOOKUP($A191, TMUI!$A$2:$G1000, 6, false), "")</f>
        <v>49.2</v>
      </c>
      <c r="Z191" s="5">
        <f>iferror(VLOOKUP($A191, TMUI!$A$2:$Z1000, 7, false), "")</f>
        <v>-1.378604423</v>
      </c>
      <c r="AA191" s="5">
        <f>iferror(VLOOKUP($A191, TMUI!$A$2:$Z1000, 8, false), "")</f>
        <v>-0.7006440152</v>
      </c>
      <c r="AB191" s="5">
        <f>iferror(VLOOKUP($A191, TMUI!$A$2:$Z1000, 9, false), "")</f>
        <v>-0.1868833808</v>
      </c>
      <c r="AC191" s="5">
        <f>iferror(VLOOKUP($A191, TMUI!$A$2:$Z1000, 10, false), "")</f>
        <v>-0.3565852871</v>
      </c>
      <c r="AD191" s="5">
        <f>iferror(VLOOKUP($A191, TMUI!$A$2:$Z1000, 11, false), "")</f>
        <v>-0.6556792765</v>
      </c>
      <c r="AE191" s="8">
        <f t="shared" si="3"/>
        <v>-0.8097402525</v>
      </c>
      <c r="AG191" s="5">
        <f t="shared" si="4"/>
        <v>-0.3891146742</v>
      </c>
      <c r="AH191" s="5">
        <f>iferror(vlookup(A191, 'November Scores'!A$1:AM1000, 3, false), "")</f>
        <v>-0.4201159331</v>
      </c>
      <c r="AI191" s="5">
        <f t="shared" si="5"/>
        <v>-0.3968649889</v>
      </c>
    </row>
    <row r="192">
      <c r="A192" s="5">
        <v>2296.0</v>
      </c>
      <c r="B192" s="2" t="s">
        <v>290</v>
      </c>
      <c r="C192" s="5">
        <f>lookup($A192, NIL!$A$1:$A1000, NIL!C$1:C1000)</f>
        <v>4</v>
      </c>
      <c r="D192" s="5">
        <f>lookup($A192, NIL!$A$1:$A1000, NIL!D$1:D1000)</f>
        <v>1</v>
      </c>
      <c r="E192" s="5">
        <f>lookup($A192, NIL!$A$1:$A1000, NIL!E$1:E1000)</f>
        <v>0.2045663318</v>
      </c>
      <c r="F192" s="5">
        <f>lookup($A192, NIL!$A$1:$A1000, NIL!F$1:F1000)</f>
        <v>0.4045450175</v>
      </c>
      <c r="G192" s="5">
        <f>lookup($A192, NIL!$A$1:$A1000, NIL!G$1:G1000)</f>
        <v>0.3045556747</v>
      </c>
      <c r="H192" s="5">
        <f t="shared" si="1"/>
        <v>0.551865631</v>
      </c>
      <c r="J192" s="5" t="str">
        <f>iferror(VLOOKUP($A192, Awario!$A$3:$G1000, 3, false), "")</f>
        <v/>
      </c>
      <c r="K192" s="2" t="str">
        <f>iferror(VLOOKUP($A192, Awario!$A$3:$Z1000, 4, false), "")</f>
        <v/>
      </c>
      <c r="L192" s="5" t="str">
        <f>iferror(VLOOKUP($A192, Awario!$A$3:$Z1000, 5, false), "")</f>
        <v/>
      </c>
      <c r="M192" s="5" t="str">
        <f>iferror(VLOOKUP($A192, Awario!$A$3:$G1000, 6, false), "")</f>
        <v/>
      </c>
      <c r="N192" s="7" t="str">
        <f>iferror(VLOOKUP($A192, Awario!$A$3:$Z1000, 7, false), "")</f>
        <v/>
      </c>
      <c r="O192" s="2" t="str">
        <f>iferror(VLOOKUP($A192, Awario!$A$3:$Z1000, 8, false), "")</f>
        <v/>
      </c>
      <c r="P192" s="5" t="str">
        <f>iferror(VLOOKUP($A192, Awario!$A$3:$Z1000, 9, false), "")</f>
        <v/>
      </c>
      <c r="Q192" s="5" t="str">
        <f>iferror(VLOOKUP($A192, Awario!$A$3:$Z1000, 10, false), "")</f>
        <v/>
      </c>
      <c r="R192" s="2" t="str">
        <f>iferror(VLOOKUP($A192, Awario!$A$3:$Z1000, 11, false), "")</f>
        <v/>
      </c>
      <c r="S192" s="5" t="str">
        <f>iferror(VLOOKUP($A192, Awario!$A$3:$Z1000, 12, false), "")</f>
        <v/>
      </c>
      <c r="T192" s="5" t="str">
        <f t="shared" si="2"/>
        <v/>
      </c>
      <c r="V192" s="5">
        <f>iferror(VLOOKUP($A192, TMUI!$A$2:$G1000, 3, false), "")</f>
        <v>40.63</v>
      </c>
      <c r="W192" s="5">
        <f>iferror(VLOOKUP($A192, TMUI!$A$2:$G1000, 4, false), "")</f>
        <v>43.75</v>
      </c>
      <c r="X192" s="5">
        <f>iferror(VLOOKUP($A192, TMUI!$A$2:$G1000, 5, false), "")</f>
        <v>51.56</v>
      </c>
      <c r="Y192" s="5">
        <f>iferror(VLOOKUP($A192, TMUI!$A$2:$G1000, 6, false), "")</f>
        <v>30.47</v>
      </c>
      <c r="Z192" s="5">
        <f>iferror(VLOOKUP($A192, TMUI!$A$2:$Z1000, 7, false), "")</f>
        <v>-2.521492608</v>
      </c>
      <c r="AA192" s="5">
        <f>iferror(VLOOKUP($A192, TMUI!$A$2:$Z1000, 8, false), "")</f>
        <v>-1.748508298</v>
      </c>
      <c r="AB192" s="5">
        <f>iferror(VLOOKUP($A192, TMUI!$A$2:$Z1000, 9, false), "")</f>
        <v>-1.460673096</v>
      </c>
      <c r="AC192" s="5">
        <f>iferror(VLOOKUP($A192, TMUI!$A$2:$Z1000, 10, false), "")</f>
        <v>-1.513094798</v>
      </c>
      <c r="AD192" s="5">
        <f>iferror(VLOOKUP($A192, TMUI!$A$2:$Z1000, 11, false), "")</f>
        <v>-1.8109422</v>
      </c>
      <c r="AE192" s="8">
        <f t="shared" si="3"/>
        <v>-1.345712525</v>
      </c>
      <c r="AG192" s="5">
        <f t="shared" si="4"/>
        <v>-0.396923447</v>
      </c>
      <c r="AH192" s="5" t="str">
        <f>iferror(vlookup(A192, 'November Scores'!A$1:AM1000, 3, false), "")</f>
        <v/>
      </c>
      <c r="AI192" s="5">
        <f t="shared" si="5"/>
        <v>-0.396923447</v>
      </c>
    </row>
    <row r="193">
      <c r="A193" s="5">
        <v>2092.0</v>
      </c>
      <c r="B193" s="2" t="s">
        <v>269</v>
      </c>
      <c r="C193" s="5">
        <f>lookup($A193, NIL!$A$1:$A1000, NIL!C$1:C1000)</f>
        <v>4</v>
      </c>
      <c r="D193" s="5">
        <f>lookup($A193, NIL!$A$1:$A1000, NIL!D$1:D1000)</f>
        <v>1</v>
      </c>
      <c r="E193" s="5">
        <f>lookup($A193, NIL!$A$1:$A1000, NIL!E$1:E1000)</f>
        <v>0.2045663318</v>
      </c>
      <c r="F193" s="5">
        <f>lookup($A193, NIL!$A$1:$A1000, NIL!F$1:F1000)</f>
        <v>0.4045450175</v>
      </c>
      <c r="G193" s="5">
        <f>lookup($A193, NIL!$A$1:$A1000, NIL!G$1:G1000)</f>
        <v>0.3045556747</v>
      </c>
      <c r="H193" s="5">
        <f t="shared" si="1"/>
        <v>0.551865631</v>
      </c>
      <c r="J193" s="5" t="str">
        <f>iferror(VLOOKUP($A193, Awario!$A$3:$G1000, 3, false), "")</f>
        <v/>
      </c>
      <c r="K193" s="2" t="str">
        <f>iferror(VLOOKUP($A193, Awario!$A$3:$Z1000, 4, false), "")</f>
        <v/>
      </c>
      <c r="L193" s="5" t="str">
        <f>iferror(VLOOKUP($A193, Awario!$A$3:$Z1000, 5, false), "")</f>
        <v/>
      </c>
      <c r="M193" s="5" t="str">
        <f>iferror(VLOOKUP($A193, Awario!$A$3:$G1000, 6, false), "")</f>
        <v/>
      </c>
      <c r="N193" s="7" t="b">
        <f>iferror(VLOOKUP($A193, Awario!$A$3:$Z1000, 7, false), "")</f>
        <v>1</v>
      </c>
      <c r="O193" s="2" t="str">
        <f>iferror(VLOOKUP($A193, Awario!$A$3:$Z1000, 8, false), "")</f>
        <v/>
      </c>
      <c r="P193" s="5" t="str">
        <f>iferror(VLOOKUP($A193, Awario!$A$3:$Z1000, 9, false), "")</f>
        <v/>
      </c>
      <c r="Q193" s="5">
        <f>iferror(VLOOKUP($A193, Awario!$A$3:$Z1000, 10, false), "")</f>
        <v>-1.528378204</v>
      </c>
      <c r="R193" s="2" t="str">
        <f>iferror(VLOOKUP($A193, Awario!$A$3:$Z1000, 11, false), "")</f>
        <v/>
      </c>
      <c r="S193" s="5">
        <f>iferror(VLOOKUP($A193, Awario!$A$3:$Z1000, 12, false), "")</f>
        <v>-1.528378204</v>
      </c>
      <c r="T193" s="5">
        <f t="shared" si="2"/>
        <v>-1.236275942</v>
      </c>
      <c r="V193" s="5">
        <f>iferror(VLOOKUP($A193, TMUI!$A$2:$G1000, 3, false), "")</f>
        <v>61.88</v>
      </c>
      <c r="W193" s="5">
        <f>iferror(VLOOKUP($A193, TMUI!$A$2:$G1000, 4, false), "")</f>
        <v>57.27</v>
      </c>
      <c r="X193" s="5">
        <f>iferror(VLOOKUP($A193, TMUI!$A$2:$G1000, 5, false), "")</f>
        <v>63.09</v>
      </c>
      <c r="Y193" s="5">
        <f>iferror(VLOOKUP($A193, TMUI!$A$2:$G1000, 6, false), "")</f>
        <v>35.31</v>
      </c>
      <c r="Z193" s="5">
        <f>iferror(VLOOKUP($A193, TMUI!$A$2:$Z1000, 7, false), "")</f>
        <v>-0.9834068618</v>
      </c>
      <c r="AA193" s="5">
        <f>iferror(VLOOKUP($A193, TMUI!$A$2:$Z1000, 8, false), "")</f>
        <v>-0.8115291245</v>
      </c>
      <c r="AB193" s="5">
        <f>iferror(VLOOKUP($A193, TMUI!$A$2:$Z1000, 9, false), "")</f>
        <v>-0.6022981448</v>
      </c>
      <c r="AC193" s="5">
        <f>iferror(VLOOKUP($A193, TMUI!$A$2:$Z1000, 10, false), "")</f>
        <v>-1.214242367</v>
      </c>
      <c r="AD193" s="5">
        <f>iferror(VLOOKUP($A193, TMUI!$A$2:$Z1000, 11, false), "")</f>
        <v>-0.9028691246</v>
      </c>
      <c r="AE193" s="8">
        <f t="shared" si="3"/>
        <v>-0.9501942562</v>
      </c>
      <c r="AG193" s="5">
        <f t="shared" si="4"/>
        <v>-0.544868189</v>
      </c>
      <c r="AH193" s="5">
        <f>iferror(vlookup(A193, 'November Scores'!A$1:AM1000, 3, false), "")</f>
        <v>0.00493084968</v>
      </c>
      <c r="AI193" s="5">
        <f t="shared" si="5"/>
        <v>-0.4074184293</v>
      </c>
    </row>
    <row r="194">
      <c r="A194" s="5">
        <v>1464.0</v>
      </c>
      <c r="B194" s="2" t="s">
        <v>144</v>
      </c>
      <c r="C194" s="5">
        <f>lookup($A194, NIL!$A$1:$A1000, NIL!C$1:C1000)</f>
        <v>4</v>
      </c>
      <c r="D194" s="5">
        <f>lookup($A194, NIL!$A$1:$A1000, NIL!D$1:D1000)</f>
        <v>1</v>
      </c>
      <c r="E194" s="5">
        <f>lookup($A194, NIL!$A$1:$A1000, NIL!E$1:E1000)</f>
        <v>0.2045663318</v>
      </c>
      <c r="F194" s="5">
        <f>lookup($A194, NIL!$A$1:$A1000, NIL!F$1:F1000)</f>
        <v>0.4045450175</v>
      </c>
      <c r="G194" s="5">
        <f>lookup($A194, NIL!$A$1:$A1000, NIL!G$1:G1000)</f>
        <v>0.3045556747</v>
      </c>
      <c r="H194" s="5">
        <f t="shared" si="1"/>
        <v>0.551865631</v>
      </c>
      <c r="J194" s="5" t="str">
        <f>iferror(VLOOKUP($A194, Awario!$A$3:$G1000, 3, false), "")</f>
        <v/>
      </c>
      <c r="K194" s="2">
        <f>iferror(VLOOKUP($A194, Awario!$A$3:$Z1000, 4, false), "")</f>
        <v>0</v>
      </c>
      <c r="L194" s="5" t="str">
        <f>iferror(VLOOKUP($A194, Awario!$A$3:$Z1000, 5, false), "")</f>
        <v/>
      </c>
      <c r="M194" s="5" t="str">
        <f>iferror(VLOOKUP($A194, Awario!$A$3:$G1000, 6, false), "")</f>
        <v/>
      </c>
      <c r="N194" s="7" t="b">
        <f>iferror(VLOOKUP($A194, Awario!$A$3:$Z1000, 7, false), "")</f>
        <v>1</v>
      </c>
      <c r="O194" s="2" t="str">
        <f>iferror(VLOOKUP($A194, Awario!$A$3:$Z1000, 8, false), "")</f>
        <v/>
      </c>
      <c r="P194" s="5" t="str">
        <f>iferror(VLOOKUP($A194, Awario!$A$3:$Z1000, 9, false), "")</f>
        <v/>
      </c>
      <c r="Q194" s="5">
        <f>iferror(VLOOKUP($A194, Awario!$A$3:$Z1000, 10, false), "")</f>
        <v>-1.528378204</v>
      </c>
      <c r="R194" s="2" t="str">
        <f>iferror(VLOOKUP($A194, Awario!$A$3:$Z1000, 11, false), "")</f>
        <v/>
      </c>
      <c r="S194" s="5">
        <f>iferror(VLOOKUP($A194, Awario!$A$3:$Z1000, 12, false), "")</f>
        <v>-1.528378204</v>
      </c>
      <c r="T194" s="5">
        <f t="shared" si="2"/>
        <v>-1.236275942</v>
      </c>
      <c r="V194" s="5">
        <f>iferror(VLOOKUP($A194, TMUI!$A$2:$G1000, 3, false), "")</f>
        <v>69.22</v>
      </c>
      <c r="W194" s="5">
        <f>iferror(VLOOKUP($A194, TMUI!$A$2:$G1000, 4, false), "")</f>
        <v>59.3</v>
      </c>
      <c r="X194" s="5">
        <f>iferror(VLOOKUP($A194, TMUI!$A$2:$G1000, 5, false), "")</f>
        <v>67.97</v>
      </c>
      <c r="Y194" s="5">
        <f>iferror(VLOOKUP($A194, TMUI!$A$2:$G1000, 6, false), "")</f>
        <v>42.71</v>
      </c>
      <c r="Z194" s="5">
        <f>iferror(VLOOKUP($A194, TMUI!$A$2:$Z1000, 7, false), "")</f>
        <v>-0.45213395</v>
      </c>
      <c r="AA194" s="5">
        <f>iferror(VLOOKUP($A194, TMUI!$A$2:$Z1000, 8, false), "")</f>
        <v>-0.6708436421</v>
      </c>
      <c r="AB194" s="5">
        <f>iferror(VLOOKUP($A194, TMUI!$A$2:$Z1000, 9, false), "")</f>
        <v>-0.238996344</v>
      </c>
      <c r="AC194" s="5">
        <f>iferror(VLOOKUP($A194, TMUI!$A$2:$Z1000, 10, false), "")</f>
        <v>-0.7573192288</v>
      </c>
      <c r="AD194" s="5">
        <f>iferror(VLOOKUP($A194, TMUI!$A$2:$Z1000, 11, false), "")</f>
        <v>-0.5298232912</v>
      </c>
      <c r="AE194" s="8">
        <f t="shared" si="3"/>
        <v>-0.7278896147</v>
      </c>
      <c r="AG194" s="5">
        <f t="shared" si="4"/>
        <v>-0.4707666418</v>
      </c>
      <c r="AH194" s="5">
        <f>iferror(vlookup(A194, 'November Scores'!A$1:AM1000, 3, false), "")</f>
        <v>-0.2686269889</v>
      </c>
      <c r="AI194" s="5">
        <f t="shared" si="5"/>
        <v>-0.4202317286</v>
      </c>
    </row>
    <row r="195">
      <c r="A195" s="5">
        <v>1998.0</v>
      </c>
      <c r="B195" s="2" t="s">
        <v>250</v>
      </c>
      <c r="C195" s="5">
        <f>lookup($A195, NIL!$A$1:$A1000, NIL!C$1:C1000)</f>
        <v>4</v>
      </c>
      <c r="D195" s="5">
        <f>lookup($A195, NIL!$A$1:$A1000, NIL!D$1:D1000)</f>
        <v>0</v>
      </c>
      <c r="E195" s="5">
        <f>lookup($A195, NIL!$A$1:$A1000, NIL!E$1:E1000)</f>
        <v>0.2045663318</v>
      </c>
      <c r="F195" s="5">
        <f>lookup($A195, NIL!$A$1:$A1000, NIL!F$1:F1000)</f>
        <v>-2.461945392</v>
      </c>
      <c r="G195" s="5">
        <f>lookup($A195, NIL!$A$1:$A1000, NIL!G$1:G1000)</f>
        <v>-1.12868953</v>
      </c>
      <c r="H195" s="5">
        <f t="shared" si="1"/>
        <v>-1.062398009</v>
      </c>
      <c r="J195" s="5" t="str">
        <f>iferror(VLOOKUP($A195, Awario!$A$3:$G1000, 3, false), "")</f>
        <v/>
      </c>
      <c r="K195" s="2" t="str">
        <f>iferror(VLOOKUP($A195, Awario!$A$3:$Z1000, 4, false), "")</f>
        <v/>
      </c>
      <c r="L195" s="5" t="str">
        <f>iferror(VLOOKUP($A195, Awario!$A$3:$Z1000, 5, false), "")</f>
        <v/>
      </c>
      <c r="M195" s="5" t="str">
        <f>iferror(VLOOKUP($A195, Awario!$A$3:$G1000, 6, false), "")</f>
        <v/>
      </c>
      <c r="N195" s="7" t="b">
        <f>iferror(VLOOKUP($A195, Awario!$A$3:$Z1000, 7, false), "")</f>
        <v>1</v>
      </c>
      <c r="O195" s="2" t="str">
        <f>iferror(VLOOKUP($A195, Awario!$A$3:$Z1000, 8, false), "")</f>
        <v/>
      </c>
      <c r="P195" s="5" t="str">
        <f>iferror(VLOOKUP($A195, Awario!$A$3:$Z1000, 9, false), "")</f>
        <v/>
      </c>
      <c r="Q195" s="5">
        <f>iferror(VLOOKUP($A195, Awario!$A$3:$Z1000, 10, false), "")</f>
        <v>-1.528378204</v>
      </c>
      <c r="R195" s="2" t="str">
        <f>iferror(VLOOKUP($A195, Awario!$A$3:$Z1000, 11, false), "")</f>
        <v/>
      </c>
      <c r="S195" s="5">
        <f>iferror(VLOOKUP($A195, Awario!$A$3:$Z1000, 12, false), "")</f>
        <v>-1.528378204</v>
      </c>
      <c r="T195" s="5">
        <f t="shared" si="2"/>
        <v>-1.236275942</v>
      </c>
      <c r="V195" s="5">
        <f>iferror(VLOOKUP($A195, TMUI!$A$2:$G1000, 3, false), "")</f>
        <v>71.6</v>
      </c>
      <c r="W195" s="5">
        <f>iferror(VLOOKUP($A195, TMUI!$A$2:$G1000, 4, false), "")</f>
        <v>73.63</v>
      </c>
      <c r="X195" s="5">
        <f>iferror(VLOOKUP($A195, TMUI!$A$2:$G1000, 5, false), "")</f>
        <v>67.15</v>
      </c>
      <c r="Y195" s="5">
        <f>iferror(VLOOKUP($A195, TMUI!$A$2:$G1000, 6, false), "")</f>
        <v>71.95</v>
      </c>
      <c r="Z195" s="5">
        <f>iferror(VLOOKUP($A195, TMUI!$A$2:$Z1000, 7, false), "")</f>
        <v>-0.2798683464</v>
      </c>
      <c r="AA195" s="5">
        <f>iferror(VLOOKUP($A195, TMUI!$A$2:$Z1000, 8, false), "")</f>
        <v>0.3222711175</v>
      </c>
      <c r="AB195" s="5">
        <f>iferror(VLOOKUP($A195, TMUI!$A$2:$Z1000, 9, false), "")</f>
        <v>-0.3000429581</v>
      </c>
      <c r="AC195" s="5">
        <f>iferror(VLOOKUP($A195, TMUI!$A$2:$Z1000, 10, false), "")</f>
        <v>1.048144632</v>
      </c>
      <c r="AD195" s="5">
        <f>iferror(VLOOKUP($A195, TMUI!$A$2:$Z1000, 11, false), "")</f>
        <v>0.1976261112</v>
      </c>
      <c r="AE195" s="8">
        <f t="shared" si="3"/>
        <v>0.4445515844</v>
      </c>
      <c r="AG195" s="5">
        <f t="shared" si="4"/>
        <v>-0.6180407889</v>
      </c>
      <c r="AH195" s="5">
        <f>iferror(vlookup(A195, 'November Scores'!A$1:AM1000, 3, false), "")</f>
        <v>0.06207645092</v>
      </c>
      <c r="AI195" s="5">
        <f t="shared" si="5"/>
        <v>-0.4480114789</v>
      </c>
    </row>
    <row r="196">
      <c r="A196" s="5">
        <v>1222.0</v>
      </c>
      <c r="B196" s="2" t="s">
        <v>101</v>
      </c>
      <c r="C196" s="5">
        <f>lookup($A196, NIL!$A$1:$A1000, NIL!C$1:C1000)</f>
        <v>4</v>
      </c>
      <c r="D196" s="5">
        <f>lookup($A196, NIL!$A$1:$A1000, NIL!D$1:D1000)</f>
        <v>1</v>
      </c>
      <c r="E196" s="5">
        <f>lookup($A196, NIL!$A$1:$A1000, NIL!E$1:E1000)</f>
        <v>0.2045663318</v>
      </c>
      <c r="F196" s="5">
        <f>lookup($A196, NIL!$A$1:$A1000, NIL!F$1:F1000)</f>
        <v>0.4045450175</v>
      </c>
      <c r="G196" s="5">
        <f>lookup($A196, NIL!$A$1:$A1000, NIL!G$1:G1000)</f>
        <v>0.3045556747</v>
      </c>
      <c r="H196" s="5">
        <f t="shared" si="1"/>
        <v>0.551865631</v>
      </c>
      <c r="J196" s="5" t="str">
        <f>iferror(VLOOKUP($A196, Awario!$A$3:$G1000, 3, false), "")</f>
        <v/>
      </c>
      <c r="K196" s="2">
        <f>iferror(VLOOKUP($A196, Awario!$A$3:$Z1000, 4, false), "")</f>
        <v>0</v>
      </c>
      <c r="L196" s="5" t="str">
        <f>iferror(VLOOKUP($A196, Awario!$A$3:$Z1000, 5, false), "")</f>
        <v/>
      </c>
      <c r="M196" s="5" t="str">
        <f>iferror(VLOOKUP($A196, Awario!$A$3:$G1000, 6, false), "")</f>
        <v/>
      </c>
      <c r="N196" s="7" t="b">
        <f>iferror(VLOOKUP($A196, Awario!$A$3:$Z1000, 7, false), "")</f>
        <v>1</v>
      </c>
      <c r="O196" s="2" t="str">
        <f>iferror(VLOOKUP($A196, Awario!$A$3:$Z1000, 8, false), "")</f>
        <v/>
      </c>
      <c r="P196" s="5" t="str">
        <f>iferror(VLOOKUP($A196, Awario!$A$3:$Z1000, 9, false), "")</f>
        <v/>
      </c>
      <c r="Q196" s="5">
        <f>iferror(VLOOKUP($A196, Awario!$A$3:$Z1000, 10, false), "")</f>
        <v>-1.528378204</v>
      </c>
      <c r="R196" s="2" t="str">
        <f>iferror(VLOOKUP($A196, Awario!$A$3:$Z1000, 11, false), "")</f>
        <v/>
      </c>
      <c r="S196" s="5">
        <f>iferror(VLOOKUP($A196, Awario!$A$3:$Z1000, 12, false), "")</f>
        <v>-1.528378204</v>
      </c>
      <c r="T196" s="5">
        <f t="shared" si="2"/>
        <v>-1.236275942</v>
      </c>
      <c r="V196" s="5">
        <f>iferror(VLOOKUP($A196, TMUI!$A$2:$G1000, 3, false), "")</f>
        <v>62.83</v>
      </c>
      <c r="W196" s="5">
        <f>iferror(VLOOKUP($A196, TMUI!$A$2:$G1000, 4, false), "")</f>
        <v>67.09</v>
      </c>
      <c r="X196" s="5">
        <f>iferror(VLOOKUP($A196, TMUI!$A$2:$G1000, 5, false), "")</f>
        <v>61.01</v>
      </c>
      <c r="Y196" s="5">
        <f>iferror(VLOOKUP($A196, TMUI!$A$2:$G1000, 6, false), "")</f>
        <v>53.54</v>
      </c>
      <c r="Z196" s="5">
        <f>iferror(VLOOKUP($A196, TMUI!$A$2:$Z1000, 7, false), "")</f>
        <v>-0.9146453814</v>
      </c>
      <c r="AA196" s="5">
        <f>iferror(VLOOKUP($A196, TMUI!$A$2:$Z1000, 8, false), "")</f>
        <v>-0.1309717665</v>
      </c>
      <c r="AB196" s="5">
        <f>iferror(VLOOKUP($A196, TMUI!$A$2:$Z1000, 9, false), "")</f>
        <v>-0.7571480926</v>
      </c>
      <c r="AC196" s="5">
        <f>iferror(VLOOKUP($A196, TMUI!$A$2:$Z1000, 10, false), "")</f>
        <v>-0.08860604104</v>
      </c>
      <c r="AD196" s="5">
        <f>iferror(VLOOKUP($A196, TMUI!$A$2:$Z1000, 11, false), "")</f>
        <v>-0.4728428204</v>
      </c>
      <c r="AE196" s="8">
        <f t="shared" si="3"/>
        <v>-0.6876356742</v>
      </c>
      <c r="AG196" s="5">
        <f t="shared" si="4"/>
        <v>-0.4573486616</v>
      </c>
      <c r="AH196" s="5">
        <f>iferror(vlookup(A196, 'November Scores'!A$1:AM1000, 3, false), "")</f>
        <v>-0.4392265539</v>
      </c>
      <c r="AI196" s="5">
        <f t="shared" si="5"/>
        <v>-0.4528181347</v>
      </c>
    </row>
    <row r="197">
      <c r="A197" s="5">
        <v>2205.0</v>
      </c>
      <c r="B197" s="2" t="s">
        <v>282</v>
      </c>
      <c r="C197" s="5">
        <f>lookup($A197, NIL!$A$1:$A1000, NIL!C$1:C1000)</f>
        <v>4</v>
      </c>
      <c r="D197" s="5">
        <f>lookup($A197, NIL!$A$1:$A1000, NIL!D$1:D1000)</f>
        <v>1</v>
      </c>
      <c r="E197" s="5">
        <f>lookup($A197, NIL!$A$1:$A1000, NIL!E$1:E1000)</f>
        <v>0.2045663318</v>
      </c>
      <c r="F197" s="5">
        <f>lookup($A197, NIL!$A$1:$A1000, NIL!F$1:F1000)</f>
        <v>0.4045450175</v>
      </c>
      <c r="G197" s="5">
        <f>lookup($A197, NIL!$A$1:$A1000, NIL!G$1:G1000)</f>
        <v>0.3045556747</v>
      </c>
      <c r="H197" s="5">
        <f t="shared" si="1"/>
        <v>0.551865631</v>
      </c>
      <c r="J197" s="5" t="str">
        <f>iferror(VLOOKUP($A197, Awario!$A$3:$G1000, 3, false), "")</f>
        <v/>
      </c>
      <c r="K197" s="2" t="str">
        <f>iferror(VLOOKUP($A197, Awario!$A$3:$Z1000, 4, false), "")</f>
        <v/>
      </c>
      <c r="L197" s="5" t="str">
        <f>iferror(VLOOKUP($A197, Awario!$A$3:$Z1000, 5, false), "")</f>
        <v/>
      </c>
      <c r="M197" s="5" t="str">
        <f>iferror(VLOOKUP($A197, Awario!$A$3:$G1000, 6, false), "")</f>
        <v/>
      </c>
      <c r="N197" s="7" t="str">
        <f>iferror(VLOOKUP($A197, Awario!$A$3:$Z1000, 7, false), "")</f>
        <v/>
      </c>
      <c r="O197" s="2" t="str">
        <f>iferror(VLOOKUP($A197, Awario!$A$3:$Z1000, 8, false), "")</f>
        <v/>
      </c>
      <c r="P197" s="5" t="str">
        <f>iferror(VLOOKUP($A197, Awario!$A$3:$Z1000, 9, false), "")</f>
        <v/>
      </c>
      <c r="Q197" s="5" t="str">
        <f>iferror(VLOOKUP($A197, Awario!$A$3:$Z1000, 10, false), "")</f>
        <v/>
      </c>
      <c r="R197" s="2" t="str">
        <f>iferror(VLOOKUP($A197, Awario!$A$3:$Z1000, 11, false), "")</f>
        <v/>
      </c>
      <c r="S197" s="5" t="str">
        <f>iferror(VLOOKUP($A197, Awario!$A$3:$Z1000, 12, false), "")</f>
        <v/>
      </c>
      <c r="T197" s="5" t="str">
        <f t="shared" si="2"/>
        <v/>
      </c>
      <c r="V197" s="5">
        <f>iferror(VLOOKUP($A197, TMUI!$A$2:$G1000, 3, false), "")</f>
        <v>48.44</v>
      </c>
      <c r="W197" s="5">
        <f>iferror(VLOOKUP($A197, TMUI!$A$2:$G1000, 4, false), "")</f>
        <v>40.63</v>
      </c>
      <c r="X197" s="5">
        <f>iferror(VLOOKUP($A197, TMUI!$A$2:$G1000, 5, false), "")</f>
        <v>35.16</v>
      </c>
      <c r="Y197" s="5">
        <f>iferror(VLOOKUP($A197, TMUI!$A$2:$G1000, 6, false), "")</f>
        <v>23.44</v>
      </c>
      <c r="Z197" s="5">
        <f>iferror(VLOOKUP($A197, TMUI!$A$2:$Z1000, 7, false), "")</f>
        <v>-1.956200858</v>
      </c>
      <c r="AA197" s="5">
        <f>iferror(VLOOKUP($A197, TMUI!$A$2:$Z1000, 8, false), "")</f>
        <v>-1.964734261</v>
      </c>
      <c r="AB197" s="5">
        <f>iferror(VLOOKUP($A197, TMUI!$A$2:$Z1000, 9, false), "")</f>
        <v>-2.681605377</v>
      </c>
      <c r="AC197" s="5">
        <f>iferror(VLOOKUP($A197, TMUI!$A$2:$Z1000, 10, false), "")</f>
        <v>-1.94717178</v>
      </c>
      <c r="AD197" s="5">
        <f>iferror(VLOOKUP($A197, TMUI!$A$2:$Z1000, 11, false), "")</f>
        <v>-2.137428069</v>
      </c>
      <c r="AE197" s="8">
        <f t="shared" si="3"/>
        <v>-1.461994552</v>
      </c>
      <c r="AG197" s="5">
        <f t="shared" si="4"/>
        <v>-0.4550644603</v>
      </c>
      <c r="AH197" s="5" t="str">
        <f>iferror(vlookup(A197, 'November Scores'!A$1:AM1000, 3, false), "")</f>
        <v/>
      </c>
      <c r="AI197" s="5">
        <f t="shared" si="5"/>
        <v>-0.4550644603</v>
      </c>
    </row>
    <row r="198">
      <c r="A198" s="5">
        <v>1042.0</v>
      </c>
      <c r="B198" s="2" t="s">
        <v>86</v>
      </c>
      <c r="C198" s="5">
        <f>lookup($A198, NIL!$A$1:$A1000, NIL!C$1:C1000)</f>
        <v>4</v>
      </c>
      <c r="D198" s="5">
        <f>lookup($A198, NIL!$A$1:$A1000, NIL!D$1:D1000)</f>
        <v>1</v>
      </c>
      <c r="E198" s="5">
        <f>lookup($A198, NIL!$A$1:$A1000, NIL!E$1:E1000)</f>
        <v>0.2045663318</v>
      </c>
      <c r="F198" s="5">
        <f>lookup($A198, NIL!$A$1:$A1000, NIL!F$1:F1000)</f>
        <v>0.4045450175</v>
      </c>
      <c r="G198" s="5">
        <f>lookup($A198, NIL!$A$1:$A1000, NIL!G$1:G1000)</f>
        <v>0.3045556747</v>
      </c>
      <c r="H198" s="5">
        <f t="shared" si="1"/>
        <v>0.551865631</v>
      </c>
      <c r="J198" s="5" t="str">
        <f>iferror(VLOOKUP($A198, Awario!$A$3:$G1000, 3, false), "")</f>
        <v/>
      </c>
      <c r="K198" s="2">
        <f>iferror(VLOOKUP($A198, Awario!$A$3:$Z1000, 4, false), "")</f>
        <v>0</v>
      </c>
      <c r="L198" s="5" t="str">
        <f>iferror(VLOOKUP($A198, Awario!$A$3:$Z1000, 5, false), "")</f>
        <v/>
      </c>
      <c r="M198" s="5" t="str">
        <f>iferror(VLOOKUP($A198, Awario!$A$3:$G1000, 6, false), "")</f>
        <v/>
      </c>
      <c r="N198" s="7" t="b">
        <f>iferror(VLOOKUP($A198, Awario!$A$3:$Z1000, 7, false), "")</f>
        <v>1</v>
      </c>
      <c r="O198" s="2" t="str">
        <f>iferror(VLOOKUP($A198, Awario!$A$3:$Z1000, 8, false), "")</f>
        <v/>
      </c>
      <c r="P198" s="5" t="str">
        <f>iferror(VLOOKUP($A198, Awario!$A$3:$Z1000, 9, false), "")</f>
        <v/>
      </c>
      <c r="Q198" s="5">
        <f>iferror(VLOOKUP($A198, Awario!$A$3:$Z1000, 10, false), "")</f>
        <v>-1.528378204</v>
      </c>
      <c r="R198" s="2" t="str">
        <f>iferror(VLOOKUP($A198, Awario!$A$3:$Z1000, 11, false), "")</f>
        <v/>
      </c>
      <c r="S198" s="5">
        <f>iferror(VLOOKUP($A198, Awario!$A$3:$Z1000, 12, false), "")</f>
        <v>-1.528378204</v>
      </c>
      <c r="T198" s="5">
        <f t="shared" si="2"/>
        <v>-1.236275942</v>
      </c>
      <c r="V198" s="5">
        <f>iferror(VLOOKUP($A198, TMUI!$A$2:$G1000, 3, false), "")</f>
        <v>56.36</v>
      </c>
      <c r="W198" s="5">
        <f>iferror(VLOOKUP($A198, TMUI!$A$2:$G1000, 4, false), "")</f>
        <v>54.49</v>
      </c>
      <c r="X198" s="5">
        <f>iferror(VLOOKUP($A198, TMUI!$A$2:$G1000, 5, false), "")</f>
        <v>73.3</v>
      </c>
      <c r="Y198" s="5">
        <f>iferror(VLOOKUP($A198, TMUI!$A$2:$G1000, 6, false), "")</f>
        <v>48.05</v>
      </c>
      <c r="Z198" s="5">
        <f>iferror(VLOOKUP($A198, TMUI!$A$2:$Z1000, 7, false), "")</f>
        <v>-1.382947253</v>
      </c>
      <c r="AA198" s="5">
        <f>iferror(VLOOKUP($A198, TMUI!$A$2:$Z1000, 8, false), "")</f>
        <v>-1.004192002</v>
      </c>
      <c r="AB198" s="5">
        <f>iferror(VLOOKUP($A198, TMUI!$A$2:$Z1000, 9, false), "")</f>
        <v>0.1578066473</v>
      </c>
      <c r="AC198" s="5">
        <f>iferror(VLOOKUP($A198, TMUI!$A$2:$Z1000, 10, false), "")</f>
        <v>-0.4275936127</v>
      </c>
      <c r="AD198" s="5">
        <f>iferror(VLOOKUP($A198, TMUI!$A$2:$Z1000, 11, false), "")</f>
        <v>-0.6642315551</v>
      </c>
      <c r="AE198" s="8">
        <f t="shared" si="3"/>
        <v>-0.8150040215</v>
      </c>
      <c r="AG198" s="5">
        <f t="shared" si="4"/>
        <v>-0.4998047774</v>
      </c>
      <c r="AH198" s="5">
        <f>iferror(vlookup(A198, 'November Scores'!A$1:AM1000, 3, false), "")</f>
        <v>-0.3323782833</v>
      </c>
      <c r="AI198" s="5">
        <f t="shared" si="5"/>
        <v>-0.4579481539</v>
      </c>
    </row>
    <row r="199">
      <c r="A199" s="5">
        <v>1780.0</v>
      </c>
      <c r="B199" s="2" t="s">
        <v>203</v>
      </c>
      <c r="C199" s="5">
        <f>lookup($A199, NIL!$A$1:$A1000, NIL!C$1:C1000)</f>
        <v>4</v>
      </c>
      <c r="D199" s="5">
        <f>lookup($A199, NIL!$A$1:$A1000, NIL!D$1:D1000)</f>
        <v>1</v>
      </c>
      <c r="E199" s="5">
        <f>lookup($A199, NIL!$A$1:$A1000, NIL!E$1:E1000)</f>
        <v>0.2045663318</v>
      </c>
      <c r="F199" s="5">
        <f>lookup($A199, NIL!$A$1:$A1000, NIL!F$1:F1000)</f>
        <v>0.4045450175</v>
      </c>
      <c r="G199" s="5">
        <f>lookup($A199, NIL!$A$1:$A1000, NIL!G$1:G1000)</f>
        <v>0.3045556747</v>
      </c>
      <c r="H199" s="5">
        <f t="shared" si="1"/>
        <v>0.551865631</v>
      </c>
      <c r="J199" s="5">
        <f>iferror(VLOOKUP($A199, Awario!$A$3:$G1000, 3, false), "")</f>
        <v>1</v>
      </c>
      <c r="K199" s="2">
        <f>iferror(VLOOKUP($A199, Awario!$A$3:$Z1000, 4, false), "")</f>
        <v>0</v>
      </c>
      <c r="L199" s="5">
        <f>iferror(VLOOKUP($A199, Awario!$A$3:$Z1000, 5, false), "")</f>
        <v>0</v>
      </c>
      <c r="M199" s="5">
        <f>iferror(VLOOKUP($A199, Awario!$A$3:$G1000, 6, false), "")</f>
        <v>0</v>
      </c>
      <c r="N199" s="7" t="b">
        <f>iferror(VLOOKUP($A199, Awario!$A$3:$Z1000, 7, false), "")</f>
        <v>1</v>
      </c>
      <c r="O199" s="2" t="str">
        <f>iferror(VLOOKUP($A199, Awario!$A$3:$Z1000, 8, false), "")</f>
        <v/>
      </c>
      <c r="P199" s="5">
        <f>iferror(VLOOKUP($A199, Awario!$A$3:$Z1000, 9, false), "")</f>
        <v>-0.940528289</v>
      </c>
      <c r="Q199" s="5">
        <f>iferror(VLOOKUP($A199, Awario!$A$3:$Z1000, 10, false), "")</f>
        <v>-1.001220461</v>
      </c>
      <c r="R199" s="2" t="str">
        <f>iferror(VLOOKUP($A199, Awario!$A$3:$Z1000, 11, false), "")</f>
        <v/>
      </c>
      <c r="S199" s="5">
        <f>iferror(VLOOKUP($A199, Awario!$A$3:$Z1000, 12, false), "")</f>
        <v>-0.9708743751</v>
      </c>
      <c r="T199" s="5">
        <f t="shared" si="2"/>
        <v>-0.9853295769</v>
      </c>
      <c r="V199" s="5">
        <f>iferror(VLOOKUP($A199, TMUI!$A$2:$G1000, 3, false), "")</f>
        <v>65.85</v>
      </c>
      <c r="W199" s="5">
        <f>iferror(VLOOKUP($A199, TMUI!$A$2:$G1000, 4, false), "")</f>
        <v>54.48</v>
      </c>
      <c r="X199" s="5">
        <f>iferror(VLOOKUP($A199, TMUI!$A$2:$G1000, 5, false), "")</f>
        <v>54.82</v>
      </c>
      <c r="Y199" s="5">
        <f>iferror(VLOOKUP($A199, TMUI!$A$2:$G1000, 6, false), "")</f>
        <v>41.03</v>
      </c>
      <c r="Z199" s="5">
        <f>iferror(VLOOKUP($A199, TMUI!$A$2:$Z1000, 7, false), "")</f>
        <v>-0.6960562542</v>
      </c>
      <c r="AA199" s="5">
        <f>iferror(VLOOKUP($A199, TMUI!$A$2:$Z1000, 8, false), "")</f>
        <v>-1.004885034</v>
      </c>
      <c r="AB199" s="5">
        <f>iferror(VLOOKUP($A199, TMUI!$A$2:$Z1000, 9, false), "")</f>
        <v>-1.217975582</v>
      </c>
      <c r="AC199" s="5">
        <f>iferror(VLOOKUP($A199, TMUI!$A$2:$Z1000, 10, false), "")</f>
        <v>-0.8610531305</v>
      </c>
      <c r="AD199" s="5">
        <f>iferror(VLOOKUP($A199, TMUI!$A$2:$Z1000, 11, false), "")</f>
        <v>-0.9449925</v>
      </c>
      <c r="AE199" s="8">
        <f t="shared" si="3"/>
        <v>-0.9721072472</v>
      </c>
      <c r="AG199" s="5">
        <f t="shared" si="4"/>
        <v>-0.468523731</v>
      </c>
      <c r="AH199" s="5">
        <f>iferror(vlookup(A199, 'November Scores'!A$1:AM1000, 3, false), "")</f>
        <v>-0.4497305359</v>
      </c>
      <c r="AI199" s="5">
        <f t="shared" si="5"/>
        <v>-0.4638254322</v>
      </c>
    </row>
    <row r="200">
      <c r="A200" s="5">
        <v>1446.0</v>
      </c>
      <c r="B200" s="2" t="s">
        <v>135</v>
      </c>
      <c r="C200" s="5">
        <f>lookup($A200, NIL!$A$1:$A1000, NIL!C$1:C1000)</f>
        <v>4</v>
      </c>
      <c r="D200" s="5">
        <f>lookup($A200, NIL!$A$1:$A1000, NIL!D$1:D1000)</f>
        <v>1</v>
      </c>
      <c r="E200" s="5">
        <f>lookup($A200, NIL!$A$1:$A1000, NIL!E$1:E1000)</f>
        <v>0.2045663318</v>
      </c>
      <c r="F200" s="5">
        <f>lookup($A200, NIL!$A$1:$A1000, NIL!F$1:F1000)</f>
        <v>0.4045450175</v>
      </c>
      <c r="G200" s="5">
        <f>lookup($A200, NIL!$A$1:$A1000, NIL!G$1:G1000)</f>
        <v>0.3045556747</v>
      </c>
      <c r="H200" s="5">
        <f t="shared" si="1"/>
        <v>0.551865631</v>
      </c>
      <c r="J200" s="5" t="str">
        <f>iferror(VLOOKUP($A200, Awario!$A$3:$G1000, 3, false), "")</f>
        <v/>
      </c>
      <c r="K200" s="2">
        <f>iferror(VLOOKUP($A200, Awario!$A$3:$Z1000, 4, false), "")</f>
        <v>0</v>
      </c>
      <c r="L200" s="5" t="str">
        <f>iferror(VLOOKUP($A200, Awario!$A$3:$Z1000, 5, false), "")</f>
        <v/>
      </c>
      <c r="M200" s="5" t="str">
        <f>iferror(VLOOKUP($A200, Awario!$A$3:$G1000, 6, false), "")</f>
        <v/>
      </c>
      <c r="N200" s="7" t="b">
        <f>iferror(VLOOKUP($A200, Awario!$A$3:$Z1000, 7, false), "")</f>
        <v>1</v>
      </c>
      <c r="O200" s="2" t="str">
        <f>iferror(VLOOKUP($A200, Awario!$A$3:$Z1000, 8, false), "")</f>
        <v/>
      </c>
      <c r="P200" s="5" t="str">
        <f>iferror(VLOOKUP($A200, Awario!$A$3:$Z1000, 9, false), "")</f>
        <v/>
      </c>
      <c r="Q200" s="5">
        <f>iferror(VLOOKUP($A200, Awario!$A$3:$Z1000, 10, false), "")</f>
        <v>-1.528378204</v>
      </c>
      <c r="R200" s="2" t="str">
        <f>iferror(VLOOKUP($A200, Awario!$A$3:$Z1000, 11, false), "")</f>
        <v/>
      </c>
      <c r="S200" s="5">
        <f>iferror(VLOOKUP($A200, Awario!$A$3:$Z1000, 12, false), "")</f>
        <v>-1.528378204</v>
      </c>
      <c r="T200" s="5">
        <f t="shared" si="2"/>
        <v>-1.236275942</v>
      </c>
      <c r="V200" s="5">
        <f>iferror(VLOOKUP($A200, TMUI!$A$2:$G1000, 3, false), "")</f>
        <v>68.79</v>
      </c>
      <c r="W200" s="5">
        <f>iferror(VLOOKUP($A200, TMUI!$A$2:$G1000, 4, false), "")</f>
        <v>51.14</v>
      </c>
      <c r="X200" s="5">
        <f>iferror(VLOOKUP($A200, TMUI!$A$2:$G1000, 5, false), "")</f>
        <v>77.94</v>
      </c>
      <c r="Y200" s="5">
        <f>iferror(VLOOKUP($A200, TMUI!$A$2:$G1000, 6, false), "")</f>
        <v>39.2</v>
      </c>
      <c r="Z200" s="5">
        <f>iferror(VLOOKUP($A200, TMUI!$A$2:$Z1000, 7, false), "")</f>
        <v>-0.4832575674</v>
      </c>
      <c r="AA200" s="5">
        <f>iferror(VLOOKUP($A200, TMUI!$A$2:$Z1000, 8, false), "")</f>
        <v>-1.236357699</v>
      </c>
      <c r="AB200" s="5">
        <f>iferror(VLOOKUP($A200, TMUI!$A$2:$Z1000, 9, false), "")</f>
        <v>0.5032411464</v>
      </c>
      <c r="AC200" s="5">
        <f>iferror(VLOOKUP($A200, TMUI!$A$2:$Z1000, 10, false), "")</f>
        <v>-0.9740489878</v>
      </c>
      <c r="AD200" s="5">
        <f>iferror(VLOOKUP($A200, TMUI!$A$2:$Z1000, 11, false), "")</f>
        <v>-0.547605777</v>
      </c>
      <c r="AE200" s="8">
        <f t="shared" si="3"/>
        <v>-0.7400039034</v>
      </c>
      <c r="AG200" s="5">
        <f t="shared" si="4"/>
        <v>-0.474804738</v>
      </c>
      <c r="AH200" s="5">
        <f>iferror(vlookup(A200, 'November Scores'!A$1:AM1000, 3, false), "")</f>
        <v>-0.4408073606</v>
      </c>
      <c r="AI200" s="5">
        <f t="shared" si="5"/>
        <v>-0.4663053937</v>
      </c>
    </row>
    <row r="201">
      <c r="A201" s="5">
        <v>205.0</v>
      </c>
      <c r="B201" s="2" t="s">
        <v>45</v>
      </c>
      <c r="C201" s="5">
        <f>lookup($A201, NIL!$A$1:$A1000, NIL!C$1:C1000)</f>
        <v>4</v>
      </c>
      <c r="D201" s="5">
        <f>lookup($A201, NIL!$A$1:$A1000, NIL!D$1:D1000)</f>
        <v>1</v>
      </c>
      <c r="E201" s="5">
        <f>lookup($A201, NIL!$A$1:$A1000, NIL!E$1:E1000)</f>
        <v>0.2045663318</v>
      </c>
      <c r="F201" s="5">
        <f>lookup($A201, NIL!$A$1:$A1000, NIL!F$1:F1000)</f>
        <v>0.4045450175</v>
      </c>
      <c r="G201" s="5">
        <f>lookup($A201, NIL!$A$1:$A1000, NIL!G$1:G1000)</f>
        <v>0.3045556747</v>
      </c>
      <c r="H201" s="5">
        <f t="shared" si="1"/>
        <v>0.551865631</v>
      </c>
      <c r="J201" s="5" t="str">
        <f>iferror(VLOOKUP($A201, Awario!$A$3:$G1000, 3, false), "")</f>
        <v/>
      </c>
      <c r="K201" s="2" t="str">
        <f>iferror(VLOOKUP($A201, Awario!$A$3:$Z1000, 4, false), "")</f>
        <v/>
      </c>
      <c r="L201" s="5" t="str">
        <f>iferror(VLOOKUP($A201, Awario!$A$3:$Z1000, 5, false), "")</f>
        <v/>
      </c>
      <c r="M201" s="5" t="str">
        <f>iferror(VLOOKUP($A201, Awario!$A$3:$G1000, 6, false), "")</f>
        <v/>
      </c>
      <c r="N201" s="7" t="str">
        <f>iferror(VLOOKUP($A201, Awario!$A$3:$Z1000, 7, false), "")</f>
        <v/>
      </c>
      <c r="O201" s="2" t="str">
        <f>iferror(VLOOKUP($A201, Awario!$A$3:$Z1000, 8, false), "")</f>
        <v/>
      </c>
      <c r="P201" s="5" t="str">
        <f>iferror(VLOOKUP($A201, Awario!$A$3:$Z1000, 9, false), "")</f>
        <v/>
      </c>
      <c r="Q201" s="5" t="str">
        <f>iferror(VLOOKUP($A201, Awario!$A$3:$Z1000, 10, false), "")</f>
        <v/>
      </c>
      <c r="R201" s="2" t="str">
        <f>iferror(VLOOKUP($A201, Awario!$A$3:$Z1000, 11, false), "")</f>
        <v/>
      </c>
      <c r="S201" s="5" t="str">
        <f>iferror(VLOOKUP($A201, Awario!$A$3:$Z1000, 12, false), "")</f>
        <v/>
      </c>
      <c r="T201" s="5" t="str">
        <f t="shared" si="2"/>
        <v/>
      </c>
      <c r="V201" s="5">
        <f>iferror(VLOOKUP($A201, TMUI!$A$2:$G1000, 3, false), "")</f>
        <v>37.67</v>
      </c>
      <c r="W201" s="5">
        <f>iferror(VLOOKUP($A201, TMUI!$A$2:$G1000, 4, false), "")</f>
        <v>41.16</v>
      </c>
      <c r="X201" s="5">
        <f>iferror(VLOOKUP($A201, TMUI!$A$2:$G1000, 5, false), "")</f>
        <v>36.57</v>
      </c>
      <c r="Y201" s="5">
        <f>iferror(VLOOKUP($A201, TMUI!$A$2:$G1000, 6, false), "")</f>
        <v>28.74</v>
      </c>
      <c r="Z201" s="5">
        <f>iferror(VLOOKUP($A201, TMUI!$A$2:$Z1000, 7, false), "")</f>
        <v>-2.735738905</v>
      </c>
      <c r="AA201" s="5">
        <f>iferror(VLOOKUP($A201, TMUI!$A$2:$Z1000, 8, false), "")</f>
        <v>-1.928003568</v>
      </c>
      <c r="AB201" s="5">
        <f>iferror(VLOOKUP($A201, TMUI!$A$2:$Z1000, 9, false), "")</f>
        <v>-2.57663498</v>
      </c>
      <c r="AC201" s="5">
        <f>iferror(VLOOKUP($A201, TMUI!$A$2:$Z1000, 10, false), "")</f>
        <v>-1.619916019</v>
      </c>
      <c r="AD201" s="5">
        <f>iferror(VLOOKUP($A201, TMUI!$A$2:$Z1000, 11, false), "")</f>
        <v>-2.215073368</v>
      </c>
      <c r="AE201" s="8">
        <f t="shared" si="3"/>
        <v>-1.488312255</v>
      </c>
      <c r="AG201" s="5">
        <f t="shared" si="4"/>
        <v>-0.4682233119</v>
      </c>
      <c r="AH201" s="5" t="str">
        <f>iferror(vlookup(A201, 'November Scores'!A$1:AM1000, 3, false), "")</f>
        <v/>
      </c>
      <c r="AI201" s="5">
        <f t="shared" si="5"/>
        <v>-0.4682233119</v>
      </c>
    </row>
    <row r="202">
      <c r="A202" s="5">
        <v>1323.0</v>
      </c>
      <c r="B202" s="2" t="s">
        <v>111</v>
      </c>
      <c r="C202" s="5">
        <f>lookup($A202, NIL!$A$1:$A1000, NIL!C$1:C1000)</f>
        <v>4</v>
      </c>
      <c r="D202" s="5">
        <f>lookup($A202, NIL!$A$1:$A1000, NIL!D$1:D1000)</f>
        <v>0</v>
      </c>
      <c r="E202" s="5">
        <f>lookup($A202, NIL!$A$1:$A1000, NIL!E$1:E1000)</f>
        <v>0.2045663318</v>
      </c>
      <c r="F202" s="5">
        <f>lookup($A202, NIL!$A$1:$A1000, NIL!F$1:F1000)</f>
        <v>-2.461945392</v>
      </c>
      <c r="G202" s="5">
        <f>lookup($A202, NIL!$A$1:$A1000, NIL!G$1:G1000)</f>
        <v>-1.12868953</v>
      </c>
      <c r="H202" s="5">
        <f t="shared" si="1"/>
        <v>-1.062398009</v>
      </c>
      <c r="J202" s="5" t="str">
        <f>iferror(VLOOKUP($A202, Awario!$A$3:$G1000, 3, false), "")</f>
        <v/>
      </c>
      <c r="K202" s="2">
        <f>iferror(VLOOKUP($A202, Awario!$A$3:$Z1000, 4, false), "")</f>
        <v>0</v>
      </c>
      <c r="L202" s="5" t="str">
        <f>iferror(VLOOKUP($A202, Awario!$A$3:$Z1000, 5, false), "")</f>
        <v/>
      </c>
      <c r="M202" s="5" t="str">
        <f>iferror(VLOOKUP($A202, Awario!$A$3:$G1000, 6, false), "")</f>
        <v/>
      </c>
      <c r="N202" s="7" t="b">
        <f>iferror(VLOOKUP($A202, Awario!$A$3:$Z1000, 7, false), "")</f>
        <v>1</v>
      </c>
      <c r="O202" s="2" t="str">
        <f>iferror(VLOOKUP($A202, Awario!$A$3:$Z1000, 8, false), "")</f>
        <v/>
      </c>
      <c r="P202" s="5" t="str">
        <f>iferror(VLOOKUP($A202, Awario!$A$3:$Z1000, 9, false), "")</f>
        <v/>
      </c>
      <c r="Q202" s="5">
        <f>iferror(VLOOKUP($A202, Awario!$A$3:$Z1000, 10, false), "")</f>
        <v>-1.528378204</v>
      </c>
      <c r="R202" s="2" t="str">
        <f>iferror(VLOOKUP($A202, Awario!$A$3:$Z1000, 11, false), "")</f>
        <v/>
      </c>
      <c r="S202" s="5">
        <f>iferror(VLOOKUP($A202, Awario!$A$3:$Z1000, 12, false), "")</f>
        <v>-1.528378204</v>
      </c>
      <c r="T202" s="5">
        <f t="shared" si="2"/>
        <v>-1.236275942</v>
      </c>
      <c r="V202" s="5">
        <f>iferror(VLOOKUP($A202, TMUI!$A$2:$G1000, 3, false), "")</f>
        <v>82.92</v>
      </c>
      <c r="W202" s="5">
        <f>iferror(VLOOKUP($A202, TMUI!$A$2:$G1000, 4, false), "")</f>
        <v>78.01</v>
      </c>
      <c r="X202" s="5">
        <f>iferror(VLOOKUP($A202, TMUI!$A$2:$G1000, 5, false), "")</f>
        <v>77.69</v>
      </c>
      <c r="Y202" s="5">
        <f>iferror(VLOOKUP($A202, TMUI!$A$2:$G1000, 6, false), "")</f>
        <v>66.57</v>
      </c>
      <c r="Z202" s="5">
        <f>iferror(VLOOKUP($A202, TMUI!$A$2:$Z1000, 7, false), "")</f>
        <v>0.5394789781</v>
      </c>
      <c r="AA202" s="5">
        <f>iferror(VLOOKUP($A202, TMUI!$A$2:$Z1000, 8, false), "")</f>
        <v>0.6258191041</v>
      </c>
      <c r="AB202" s="5">
        <f>iferror(VLOOKUP($A202, TMUI!$A$2:$Z1000, 9, false), "")</f>
        <v>0.4846293738</v>
      </c>
      <c r="AC202" s="5">
        <f>iferror(VLOOKUP($A202, TMUI!$A$2:$Z1000, 10, false), "")</f>
        <v>0.7159491609</v>
      </c>
      <c r="AD202" s="5">
        <f>iferror(VLOOKUP($A202, TMUI!$A$2:$Z1000, 11, false), "")</f>
        <v>0.5914691542</v>
      </c>
      <c r="AE202" s="8">
        <f t="shared" si="3"/>
        <v>0.7690703181</v>
      </c>
      <c r="AG202" s="5">
        <f t="shared" si="4"/>
        <v>-0.5098678776</v>
      </c>
      <c r="AH202" s="5">
        <f>iferror(vlookup(A202, 'November Scores'!A$1:AM1000, 3, false), "")</f>
        <v>-0.3672953571</v>
      </c>
      <c r="AI202" s="5">
        <f t="shared" si="5"/>
        <v>-0.4742247475</v>
      </c>
    </row>
    <row r="203">
      <c r="A203" s="5">
        <v>1742.0</v>
      </c>
      <c r="B203" s="2" t="s">
        <v>191</v>
      </c>
      <c r="C203" s="5">
        <f>lookup($A203, NIL!$A$1:$A1000, NIL!C$1:C1000)</f>
        <v>4</v>
      </c>
      <c r="D203" s="5">
        <f>lookup($A203, NIL!$A$1:$A1000, NIL!D$1:D1000)</f>
        <v>0</v>
      </c>
      <c r="E203" s="5">
        <f>lookup($A203, NIL!$A$1:$A1000, NIL!E$1:E1000)</f>
        <v>0.2045663318</v>
      </c>
      <c r="F203" s="5">
        <f>lookup($A203, NIL!$A$1:$A1000, NIL!F$1:F1000)</f>
        <v>-2.461945392</v>
      </c>
      <c r="G203" s="5">
        <f>lookup($A203, NIL!$A$1:$A1000, NIL!G$1:G1000)</f>
        <v>-1.12868953</v>
      </c>
      <c r="H203" s="5">
        <f t="shared" si="1"/>
        <v>-1.062398009</v>
      </c>
      <c r="J203" s="5" t="str">
        <f>iferror(VLOOKUP($A203, Awario!$A$3:$G1000, 3, false), "")</f>
        <v/>
      </c>
      <c r="K203" s="2">
        <f>iferror(VLOOKUP($A203, Awario!$A$3:$Z1000, 4, false), "")</f>
        <v>0</v>
      </c>
      <c r="L203" s="5" t="str">
        <f>iferror(VLOOKUP($A203, Awario!$A$3:$Z1000, 5, false), "")</f>
        <v/>
      </c>
      <c r="M203" s="5" t="str">
        <f>iferror(VLOOKUP($A203, Awario!$A$3:$G1000, 6, false), "")</f>
        <v/>
      </c>
      <c r="N203" s="7" t="b">
        <f>iferror(VLOOKUP($A203, Awario!$A$3:$Z1000, 7, false), "")</f>
        <v>1</v>
      </c>
      <c r="O203" s="2" t="str">
        <f>iferror(VLOOKUP($A203, Awario!$A$3:$Z1000, 8, false), "")</f>
        <v/>
      </c>
      <c r="P203" s="5" t="str">
        <f>iferror(VLOOKUP($A203, Awario!$A$3:$Z1000, 9, false), "")</f>
        <v/>
      </c>
      <c r="Q203" s="5">
        <f>iferror(VLOOKUP($A203, Awario!$A$3:$Z1000, 10, false), "")</f>
        <v>-1.528378204</v>
      </c>
      <c r="R203" s="2" t="str">
        <f>iferror(VLOOKUP($A203, Awario!$A$3:$Z1000, 11, false), "")</f>
        <v/>
      </c>
      <c r="S203" s="5">
        <f>iferror(VLOOKUP($A203, Awario!$A$3:$Z1000, 12, false), "")</f>
        <v>-1.528378204</v>
      </c>
      <c r="T203" s="5">
        <f t="shared" si="2"/>
        <v>-1.236275942</v>
      </c>
      <c r="V203" s="5">
        <f>iferror(VLOOKUP($A203, TMUI!$A$2:$G1000, 3, false), "")</f>
        <v>89.16</v>
      </c>
      <c r="W203" s="5">
        <f>iferror(VLOOKUP($A203, TMUI!$A$2:$G1000, 4, false), "")</f>
        <v>64.61</v>
      </c>
      <c r="X203" s="5">
        <f>iferror(VLOOKUP($A203, TMUI!$A$2:$G1000, 5, false), "")</f>
        <v>89.48</v>
      </c>
      <c r="Y203" s="5">
        <f>iferror(VLOOKUP($A203, TMUI!$A$2:$G1000, 6, false), "")</f>
        <v>53.58</v>
      </c>
      <c r="Z203" s="5">
        <f>iferror(VLOOKUP($A203, TMUI!$A$2:$Z1000, 7, false), "")</f>
        <v>0.9911333337</v>
      </c>
      <c r="AA203" s="5">
        <f>iferror(VLOOKUP($A203, TMUI!$A$2:$Z1000, 8, false), "")</f>
        <v>-0.3028436858</v>
      </c>
      <c r="AB203" s="5">
        <f>iferror(VLOOKUP($A203, TMUI!$A$2:$Z1000, 9, false), "")</f>
        <v>1.362360569</v>
      </c>
      <c r="AC203" s="5">
        <f>iferror(VLOOKUP($A203, TMUI!$A$2:$Z1000, 10, false), "")</f>
        <v>-0.08613618624</v>
      </c>
      <c r="AD203" s="5">
        <f>iferror(VLOOKUP($A203, TMUI!$A$2:$Z1000, 11, false), "")</f>
        <v>0.4911285076</v>
      </c>
      <c r="AE203" s="8">
        <f t="shared" si="3"/>
        <v>0.7008056132</v>
      </c>
      <c r="AG203" s="5">
        <f t="shared" si="4"/>
        <v>-0.5326227793</v>
      </c>
      <c r="AH203" s="5">
        <f>iferror(vlookup(A203, 'November Scores'!A$1:AM1000, 3, false), "")</f>
        <v>-0.3386600235</v>
      </c>
      <c r="AI203" s="5">
        <f t="shared" si="5"/>
        <v>-0.4841320903</v>
      </c>
    </row>
    <row r="204">
      <c r="A204" s="5">
        <v>1827.0</v>
      </c>
      <c r="B204" s="2" t="s">
        <v>210</v>
      </c>
      <c r="C204" s="5">
        <f>lookup($A204, NIL!$A$1:$A1000, NIL!C$1:C1000)</f>
        <v>4</v>
      </c>
      <c r="D204" s="5">
        <f>lookup($A204, NIL!$A$1:$A1000, NIL!D$1:D1000)</f>
        <v>1</v>
      </c>
      <c r="E204" s="5">
        <f>lookup($A204, NIL!$A$1:$A1000, NIL!E$1:E1000)</f>
        <v>0.2045663318</v>
      </c>
      <c r="F204" s="5">
        <f>lookup($A204, NIL!$A$1:$A1000, NIL!F$1:F1000)</f>
        <v>0.4045450175</v>
      </c>
      <c r="G204" s="5">
        <f>lookup($A204, NIL!$A$1:$A1000, NIL!G$1:G1000)</f>
        <v>0.3045556747</v>
      </c>
      <c r="H204" s="5">
        <f t="shared" si="1"/>
        <v>0.551865631</v>
      </c>
      <c r="J204" s="5" t="str">
        <f>iferror(VLOOKUP($A204, Awario!$A$3:$G1000, 3, false), "")</f>
        <v/>
      </c>
      <c r="K204" s="2" t="str">
        <f>iferror(VLOOKUP($A204, Awario!$A$3:$Z1000, 4, false), "")</f>
        <v/>
      </c>
      <c r="L204" s="5" t="str">
        <f>iferror(VLOOKUP($A204, Awario!$A$3:$Z1000, 5, false), "")</f>
        <v/>
      </c>
      <c r="M204" s="5" t="str">
        <f>iferror(VLOOKUP($A204, Awario!$A$3:$G1000, 6, false), "")</f>
        <v/>
      </c>
      <c r="N204" s="7" t="b">
        <f>iferror(VLOOKUP($A204, Awario!$A$3:$Z1000, 7, false), "")</f>
        <v>1</v>
      </c>
      <c r="O204" s="2" t="str">
        <f>iferror(VLOOKUP($A204, Awario!$A$3:$Z1000, 8, false), "")</f>
        <v/>
      </c>
      <c r="P204" s="5" t="str">
        <f>iferror(VLOOKUP($A204, Awario!$A$3:$Z1000, 9, false), "")</f>
        <v/>
      </c>
      <c r="Q204" s="5">
        <f>iferror(VLOOKUP($A204, Awario!$A$3:$Z1000, 10, false), "")</f>
        <v>-1.528378204</v>
      </c>
      <c r="R204" s="2" t="str">
        <f>iferror(VLOOKUP($A204, Awario!$A$3:$Z1000, 11, false), "")</f>
        <v/>
      </c>
      <c r="S204" s="5">
        <f>iferror(VLOOKUP($A204, Awario!$A$3:$Z1000, 12, false), "")</f>
        <v>-1.528378204</v>
      </c>
      <c r="T204" s="5">
        <f t="shared" si="2"/>
        <v>-1.236275942</v>
      </c>
      <c r="V204" s="5">
        <f>iferror(VLOOKUP($A204, TMUI!$A$2:$G1000, 3, false), "")</f>
        <v>77.93</v>
      </c>
      <c r="W204" s="5">
        <f>iferror(VLOOKUP($A204, TMUI!$A$2:$G1000, 4, false), "")</f>
        <v>46.99</v>
      </c>
      <c r="X204" s="5">
        <f>iferror(VLOOKUP($A204, TMUI!$A$2:$G1000, 5, false), "")</f>
        <v>58.2</v>
      </c>
      <c r="Y204" s="5">
        <f>iferror(VLOOKUP($A204, TMUI!$A$2:$G1000, 6, false), "")</f>
        <v>46.45</v>
      </c>
      <c r="Z204" s="5">
        <f>iferror(VLOOKUP($A204, TMUI!$A$2:$Z1000, 7, false), "")</f>
        <v>0.1783002547</v>
      </c>
      <c r="AA204" s="5">
        <f>iferror(VLOOKUP($A204, TMUI!$A$2:$Z1000, 8, false), "")</f>
        <v>-1.523965951</v>
      </c>
      <c r="AB204" s="5">
        <f>iferror(VLOOKUP($A204, TMUI!$A$2:$Z1000, 9, false), "")</f>
        <v>-0.9663444164</v>
      </c>
      <c r="AC204" s="5">
        <f>iferror(VLOOKUP($A204, TMUI!$A$2:$Z1000, 10, false), "")</f>
        <v>-0.5263878048</v>
      </c>
      <c r="AD204" s="5">
        <f>iferror(VLOOKUP($A204, TMUI!$A$2:$Z1000, 11, false), "")</f>
        <v>-0.7095994795</v>
      </c>
      <c r="AE204" s="8">
        <f t="shared" si="3"/>
        <v>-0.8423772786</v>
      </c>
      <c r="AG204" s="5">
        <f t="shared" si="4"/>
        <v>-0.5089291964</v>
      </c>
      <c r="AH204" s="5">
        <f>iferror(vlookup(A204, 'November Scores'!A$1:AM1000, 3, false), "")</f>
        <v>-0.4155642937</v>
      </c>
      <c r="AI204" s="5">
        <f t="shared" si="5"/>
        <v>-0.4855879707</v>
      </c>
    </row>
    <row r="205">
      <c r="A205" s="5">
        <v>1360.0</v>
      </c>
      <c r="B205" s="2" t="s">
        <v>115</v>
      </c>
      <c r="C205" s="5">
        <f>lookup($A205, NIL!$A$1:$A1000, NIL!C$1:C1000)</f>
        <v>4</v>
      </c>
      <c r="D205" s="5">
        <f>lookup($A205, NIL!$A$1:$A1000, NIL!D$1:D1000)</f>
        <v>1</v>
      </c>
      <c r="E205" s="5">
        <f>lookup($A205, NIL!$A$1:$A1000, NIL!E$1:E1000)</f>
        <v>0.2045663318</v>
      </c>
      <c r="F205" s="5">
        <f>lookup($A205, NIL!$A$1:$A1000, NIL!F$1:F1000)</f>
        <v>0.4045450175</v>
      </c>
      <c r="G205" s="5">
        <f>lookup($A205, NIL!$A$1:$A1000, NIL!G$1:G1000)</f>
        <v>0.3045556747</v>
      </c>
      <c r="H205" s="5">
        <f t="shared" si="1"/>
        <v>0.551865631</v>
      </c>
      <c r="J205" s="5" t="str">
        <f>iferror(VLOOKUP($A205, Awario!$A$3:$G1000, 3, false), "")</f>
        <v/>
      </c>
      <c r="K205" s="2" t="str">
        <f>iferror(VLOOKUP($A205, Awario!$A$3:$Z1000, 4, false), "")</f>
        <v/>
      </c>
      <c r="L205" s="5" t="str">
        <f>iferror(VLOOKUP($A205, Awario!$A$3:$Z1000, 5, false), "")</f>
        <v/>
      </c>
      <c r="M205" s="5" t="str">
        <f>iferror(VLOOKUP($A205, Awario!$A$3:$G1000, 6, false), "")</f>
        <v/>
      </c>
      <c r="N205" s="7" t="str">
        <f>iferror(VLOOKUP($A205, Awario!$A$3:$Z1000, 7, false), "")</f>
        <v/>
      </c>
      <c r="O205" s="2" t="str">
        <f>iferror(VLOOKUP($A205, Awario!$A$3:$Z1000, 8, false), "")</f>
        <v/>
      </c>
      <c r="P205" s="5" t="str">
        <f>iferror(VLOOKUP($A205, Awario!$A$3:$Z1000, 9, false), "")</f>
        <v/>
      </c>
      <c r="Q205" s="5" t="str">
        <f>iferror(VLOOKUP($A205, Awario!$A$3:$Z1000, 10, false), "")</f>
        <v/>
      </c>
      <c r="R205" s="2" t="str">
        <f>iferror(VLOOKUP($A205, Awario!$A$3:$Z1000, 11, false), "")</f>
        <v/>
      </c>
      <c r="S205" s="5" t="str">
        <f>iferror(VLOOKUP($A205, Awario!$A$3:$Z1000, 12, false), "")</f>
        <v/>
      </c>
      <c r="T205" s="5" t="str">
        <f t="shared" si="2"/>
        <v/>
      </c>
      <c r="V205" s="5">
        <f>iferror(VLOOKUP($A205, TMUI!$A$2:$G1000, 3, false), "")</f>
        <v>39.08</v>
      </c>
      <c r="W205" s="5">
        <f>iferror(VLOOKUP($A205, TMUI!$A$2:$G1000, 4, false), "")</f>
        <v>45.09</v>
      </c>
      <c r="X205" s="5">
        <f>iferror(VLOOKUP($A205, TMUI!$A$2:$G1000, 5, false), "")</f>
        <v>26.84</v>
      </c>
      <c r="Y205" s="5">
        <f>iferror(VLOOKUP($A205, TMUI!$A$2:$G1000, 6, false), "")</f>
        <v>23.45</v>
      </c>
      <c r="Z205" s="5">
        <f>iferror(VLOOKUP($A205, TMUI!$A$2:$Z1000, 7, false), "")</f>
        <v>-2.633682392</v>
      </c>
      <c r="AA205" s="5">
        <f>iferror(VLOOKUP($A205, TMUI!$A$2:$Z1000, 8, false), "")</f>
        <v>-1.655642019</v>
      </c>
      <c r="AB205" s="5">
        <f>iferror(VLOOKUP($A205, TMUI!$A$2:$Z1000, 9, false), "")</f>
        <v>-3.301005169</v>
      </c>
      <c r="AC205" s="5">
        <f>iferror(VLOOKUP($A205, TMUI!$A$2:$Z1000, 10, false), "")</f>
        <v>-1.946554316</v>
      </c>
      <c r="AD205" s="5">
        <f>iferror(VLOOKUP($A205, TMUI!$A$2:$Z1000, 11, false), "")</f>
        <v>-2.384220974</v>
      </c>
      <c r="AE205" s="8">
        <f t="shared" si="3"/>
        <v>-1.544092282</v>
      </c>
      <c r="AG205" s="5">
        <f t="shared" si="4"/>
        <v>-0.4961133253</v>
      </c>
      <c r="AH205" s="5">
        <f>iferror(vlookup(A205, 'November Scores'!A$1:AM1000, 3, false), "")</f>
        <v>-0.4688992257</v>
      </c>
      <c r="AI205" s="5">
        <f t="shared" si="5"/>
        <v>-0.4893098004</v>
      </c>
    </row>
    <row r="206">
      <c r="A206" s="5">
        <v>2081.0</v>
      </c>
      <c r="B206" s="2" t="s">
        <v>264</v>
      </c>
      <c r="C206" s="5">
        <f>lookup($A206, NIL!$A$1:$A1000, NIL!C$1:C1000)</f>
        <v>4</v>
      </c>
      <c r="D206" s="5">
        <f>lookup($A206, NIL!$A$1:$A1000, NIL!D$1:D1000)</f>
        <v>1</v>
      </c>
      <c r="E206" s="5">
        <f>lookup($A206, NIL!$A$1:$A1000, NIL!E$1:E1000)</f>
        <v>0.2045663318</v>
      </c>
      <c r="F206" s="5">
        <f>lookup($A206, NIL!$A$1:$A1000, NIL!F$1:F1000)</f>
        <v>0.4045450175</v>
      </c>
      <c r="G206" s="5">
        <f>lookup($A206, NIL!$A$1:$A1000, NIL!G$1:G1000)</f>
        <v>0.3045556747</v>
      </c>
      <c r="H206" s="5">
        <f t="shared" si="1"/>
        <v>0.551865631</v>
      </c>
      <c r="J206" s="5">
        <f>iferror(VLOOKUP($A206, Awario!$A$3:$G1000, 3, false), "")</f>
        <v>0</v>
      </c>
      <c r="K206" s="2" t="str">
        <f>iferror(VLOOKUP($A206, Awario!$A$3:$Z1000, 4, false), "")</f>
        <v/>
      </c>
      <c r="L206" s="5">
        <f>iferror(VLOOKUP($A206, Awario!$A$3:$Z1000, 5, false), "")</f>
        <v>0</v>
      </c>
      <c r="M206" s="5">
        <f>iferror(VLOOKUP($A206, Awario!$A$3:$G1000, 6, false), "")</f>
        <v>0</v>
      </c>
      <c r="N206" s="7" t="b">
        <f>iferror(VLOOKUP($A206, Awario!$A$3:$Z1000, 7, false), "")</f>
        <v>1</v>
      </c>
      <c r="O206" s="2" t="str">
        <f>iferror(VLOOKUP($A206, Awario!$A$3:$Z1000, 8, false), "")</f>
        <v/>
      </c>
      <c r="P206" s="5">
        <f>iferror(VLOOKUP($A206, Awario!$A$3:$Z1000, 9, false), "")</f>
        <v>-0.940528289</v>
      </c>
      <c r="Q206" s="5">
        <f>iferror(VLOOKUP($A206, Awario!$A$3:$Z1000, 10, false), "")</f>
        <v>-1.528378204</v>
      </c>
      <c r="R206" s="2" t="str">
        <f>iferror(VLOOKUP($A206, Awario!$A$3:$Z1000, 11, false), "")</f>
        <v/>
      </c>
      <c r="S206" s="5">
        <f>iferror(VLOOKUP($A206, Awario!$A$3:$Z1000, 12, false), "")</f>
        <v>-1.234453247</v>
      </c>
      <c r="T206" s="5">
        <f t="shared" si="2"/>
        <v>-1.111059515</v>
      </c>
      <c r="V206" s="5">
        <f>iferror(VLOOKUP($A206, TMUI!$A$2:$G1000, 3, false), "")</f>
        <v>51.76</v>
      </c>
      <c r="W206" s="5">
        <f>iferror(VLOOKUP($A206, TMUI!$A$2:$G1000, 4, false), "")</f>
        <v>65.63</v>
      </c>
      <c r="X206" s="5">
        <f>iferror(VLOOKUP($A206, TMUI!$A$2:$G1000, 5, false), "")</f>
        <v>68.6</v>
      </c>
      <c r="Y206" s="5">
        <f>iferror(VLOOKUP($A206, TMUI!$A$2:$G1000, 6, false), "")</f>
        <v>33.36</v>
      </c>
      <c r="Z206" s="5">
        <f>iferror(VLOOKUP($A206, TMUI!$A$2:$Z1000, 7, false), "")</f>
        <v>-1.715897579</v>
      </c>
      <c r="AA206" s="5">
        <f>iferror(VLOOKUP($A206, TMUI!$A$2:$Z1000, 8, false), "")</f>
        <v>-0.2321544287</v>
      </c>
      <c r="AB206" s="5">
        <f>iferror(VLOOKUP($A206, TMUI!$A$2:$Z1000, 9, false), "")</f>
        <v>-0.1920946771</v>
      </c>
      <c r="AC206" s="5">
        <f>iferror(VLOOKUP($A206, TMUI!$A$2:$Z1000, 10, false), "")</f>
        <v>-1.334647789</v>
      </c>
      <c r="AD206" s="5">
        <f>iferror(VLOOKUP($A206, TMUI!$A$2:$Z1000, 11, false), "")</f>
        <v>-0.8686986186</v>
      </c>
      <c r="AE206" s="8">
        <f t="shared" si="3"/>
        <v>-0.9320400306</v>
      </c>
      <c r="AG206" s="5">
        <f t="shared" si="4"/>
        <v>-0.4970779716</v>
      </c>
      <c r="AH206" s="5">
        <f>iferror(vlookup(A206, 'November Scores'!A$1:AM1000, 3, false), "")</f>
        <v>-0.4846370864</v>
      </c>
      <c r="AI206" s="5">
        <f t="shared" si="5"/>
        <v>-0.4939677503</v>
      </c>
    </row>
    <row r="207">
      <c r="A207" s="5">
        <v>1074.0</v>
      </c>
      <c r="B207" s="2" t="s">
        <v>89</v>
      </c>
      <c r="C207" s="5">
        <f>lookup($A207, NIL!$A$1:$A1000, NIL!C$1:C1000)</f>
        <v>4</v>
      </c>
      <c r="D207" s="5">
        <f>lookup($A207, NIL!$A$1:$A1000, NIL!D$1:D1000)</f>
        <v>1</v>
      </c>
      <c r="E207" s="5">
        <f>lookup($A207, NIL!$A$1:$A1000, NIL!E$1:E1000)</f>
        <v>0.2045663318</v>
      </c>
      <c r="F207" s="5">
        <f>lookup($A207, NIL!$A$1:$A1000, NIL!F$1:F1000)</f>
        <v>0.4045450175</v>
      </c>
      <c r="G207" s="5">
        <f>lookup($A207, NIL!$A$1:$A1000, NIL!G$1:G1000)</f>
        <v>0.3045556747</v>
      </c>
      <c r="H207" s="5">
        <f t="shared" si="1"/>
        <v>0.551865631</v>
      </c>
      <c r="J207" s="5">
        <f>iferror(VLOOKUP($A207, Awario!$A$3:$G1000, 3, false), "")</f>
        <v>0</v>
      </c>
      <c r="K207" s="2">
        <f>iferror(VLOOKUP($A207, Awario!$A$3:$Z1000, 4, false), "")</f>
        <v>0</v>
      </c>
      <c r="L207" s="5">
        <f>iferror(VLOOKUP($A207, Awario!$A$3:$Z1000, 5, false), "")</f>
        <v>0</v>
      </c>
      <c r="M207" s="5">
        <f>iferror(VLOOKUP($A207, Awario!$A$3:$G1000, 6, false), "")</f>
        <v>0</v>
      </c>
      <c r="N207" s="7" t="b">
        <f>iferror(VLOOKUP($A207, Awario!$A$3:$Z1000, 7, false), "")</f>
        <v>1</v>
      </c>
      <c r="O207" s="2" t="str">
        <f>iferror(VLOOKUP($A207, Awario!$A$3:$Z1000, 8, false), "")</f>
        <v/>
      </c>
      <c r="P207" s="5">
        <f>iferror(VLOOKUP($A207, Awario!$A$3:$Z1000, 9, false), "")</f>
        <v>-0.940528289</v>
      </c>
      <c r="Q207" s="5">
        <f>iferror(VLOOKUP($A207, Awario!$A$3:$Z1000, 10, false), "")</f>
        <v>-1.528378204</v>
      </c>
      <c r="R207" s="2" t="str">
        <f>iferror(VLOOKUP($A207, Awario!$A$3:$Z1000, 11, false), "")</f>
        <v/>
      </c>
      <c r="S207" s="5">
        <f>iferror(VLOOKUP($A207, Awario!$A$3:$Z1000, 12, false), "")</f>
        <v>-1.234453247</v>
      </c>
      <c r="T207" s="5">
        <f t="shared" si="2"/>
        <v>-1.111059515</v>
      </c>
      <c r="V207" s="5">
        <f>iferror(VLOOKUP($A207, TMUI!$A$2:$G1000, 3, false), "")</f>
        <v>54.28</v>
      </c>
      <c r="W207" s="5">
        <f>iferror(VLOOKUP($A207, TMUI!$A$2:$G1000, 4, false), "")</f>
        <v>62.27</v>
      </c>
      <c r="X207" s="5">
        <f>iferror(VLOOKUP($A207, TMUI!$A$2:$G1000, 5, false), "")</f>
        <v>42.28</v>
      </c>
      <c r="Y207" s="5">
        <f>iferror(VLOOKUP($A207, TMUI!$A$2:$G1000, 6, false), "")</f>
        <v>53.76</v>
      </c>
      <c r="Z207" s="5">
        <f>iferror(VLOOKUP($A207, TMUI!$A$2:$Z1000, 7, false), "")</f>
        <v>-1.533498705</v>
      </c>
      <c r="AA207" s="5">
        <f>iferror(VLOOKUP($A207, TMUI!$A$2:$Z1000, 8, false), "")</f>
        <v>-0.4650131581</v>
      </c>
      <c r="AB207" s="5">
        <f>iferror(VLOOKUP($A207, TMUI!$A$2:$Z1000, 9, false), "")</f>
        <v>-2.151542094</v>
      </c>
      <c r="AC207" s="5">
        <f>iferror(VLOOKUP($A207, TMUI!$A$2:$Z1000, 10, false), "")</f>
        <v>-0.07502183963</v>
      </c>
      <c r="AD207" s="5">
        <f>iferror(VLOOKUP($A207, TMUI!$A$2:$Z1000, 11, false), "")</f>
        <v>-1.056268949</v>
      </c>
      <c r="AE207" s="8">
        <f t="shared" si="3"/>
        <v>-1.027749458</v>
      </c>
      <c r="AG207" s="5">
        <f t="shared" si="4"/>
        <v>-0.5289811142</v>
      </c>
      <c r="AH207" s="5">
        <f>iferror(vlookup(A207, 'November Scores'!A$1:AM1000, 3, false), "")</f>
        <v>-0.4060191939</v>
      </c>
      <c r="AI207" s="5">
        <f t="shared" si="5"/>
        <v>-0.4982406342</v>
      </c>
    </row>
    <row r="208">
      <c r="A208" s="5">
        <v>1760.0</v>
      </c>
      <c r="B208" s="2" t="s">
        <v>200</v>
      </c>
      <c r="C208" s="5">
        <f>lookup($A208, NIL!$A$1:$A1000, NIL!C$1:C1000)</f>
        <v>4</v>
      </c>
      <c r="D208" s="5">
        <f>lookup($A208, NIL!$A$1:$A1000, NIL!D$1:D1000)</f>
        <v>0</v>
      </c>
      <c r="E208" s="5">
        <f>lookup($A208, NIL!$A$1:$A1000, NIL!E$1:E1000)</f>
        <v>0.2045663318</v>
      </c>
      <c r="F208" s="5">
        <f>lookup($A208, NIL!$A$1:$A1000, NIL!F$1:F1000)</f>
        <v>-2.461945392</v>
      </c>
      <c r="G208" s="5">
        <f>lookup($A208, NIL!$A$1:$A1000, NIL!G$1:G1000)</f>
        <v>-1.12868953</v>
      </c>
      <c r="H208" s="5">
        <f t="shared" si="1"/>
        <v>-1.062398009</v>
      </c>
      <c r="J208" s="5">
        <f>iferror(VLOOKUP($A208, Awario!$A$3:$G1000, 3, false), "")</f>
        <v>2</v>
      </c>
      <c r="K208" s="2">
        <f>iferror(VLOOKUP($A208, Awario!$A$3:$Z1000, 4, false), "")</f>
        <v>0</v>
      </c>
      <c r="L208" s="5">
        <f>iferror(VLOOKUP($A208, Awario!$A$3:$Z1000, 5, false), "")</f>
        <v>0</v>
      </c>
      <c r="M208" s="5">
        <f>iferror(VLOOKUP($A208, Awario!$A$3:$G1000, 6, false), "")</f>
        <v>0</v>
      </c>
      <c r="N208" s="7" t="b">
        <f>iferror(VLOOKUP($A208, Awario!$A$3:$Z1000, 7, false), "")</f>
        <v>1</v>
      </c>
      <c r="O208" s="2" t="str">
        <f>iferror(VLOOKUP($A208, Awario!$A$3:$Z1000, 8, false), "")</f>
        <v/>
      </c>
      <c r="P208" s="5">
        <f>iferror(VLOOKUP($A208, Awario!$A$3:$Z1000, 9, false), "")</f>
        <v>-0.940528289</v>
      </c>
      <c r="Q208" s="5">
        <f>iferror(VLOOKUP($A208, Awario!$A$3:$Z1000, 10, false), "")</f>
        <v>-0.4740627184</v>
      </c>
      <c r="R208" s="2" t="str">
        <f>iferror(VLOOKUP($A208, Awario!$A$3:$Z1000, 11, false), "")</f>
        <v/>
      </c>
      <c r="S208" s="5">
        <f>iferror(VLOOKUP($A208, Awario!$A$3:$Z1000, 12, false), "")</f>
        <v>-0.7072955037</v>
      </c>
      <c r="T208" s="5">
        <f t="shared" si="2"/>
        <v>-0.8410086228</v>
      </c>
      <c r="V208" s="5">
        <f>iferror(VLOOKUP($A208, TMUI!$A$2:$G1000, 3, false), "")</f>
        <v>76.56</v>
      </c>
      <c r="W208" s="5">
        <f>iferror(VLOOKUP($A208, TMUI!$A$2:$G1000, 4, false), "")</f>
        <v>76.34</v>
      </c>
      <c r="X208" s="5">
        <f>iferror(VLOOKUP($A208, TMUI!$A$2:$G1000, 5, false), "")</f>
        <v>75.17</v>
      </c>
      <c r="Y208" s="5">
        <f>iferror(VLOOKUP($A208, TMUI!$A$2:$G1000, 6, false), "")</f>
        <v>44.26</v>
      </c>
      <c r="Z208" s="5">
        <f>iferror(VLOOKUP($A208, TMUI!$A$2:$Z1000, 7, false), "")</f>
        <v>0.07913896186</v>
      </c>
      <c r="AA208" s="5">
        <f>iferror(VLOOKUP($A208, TMUI!$A$2:$Z1000, 8, false), "")</f>
        <v>0.5100827713</v>
      </c>
      <c r="AB208" s="5">
        <f>iferror(VLOOKUP($A208, TMUI!$A$2:$Z1000, 9, false), "")</f>
        <v>0.2970227062</v>
      </c>
      <c r="AC208" s="5">
        <f>iferror(VLOOKUP($A208, TMUI!$A$2:$Z1000, 10, false), "")</f>
        <v>-0.6616123552</v>
      </c>
      <c r="AD208" s="5">
        <f>iferror(VLOOKUP($A208, TMUI!$A$2:$Z1000, 11, false), "")</f>
        <v>0.05615802104</v>
      </c>
      <c r="AE208" s="8">
        <f t="shared" si="3"/>
        <v>0.2369768365</v>
      </c>
      <c r="AG208" s="5">
        <f t="shared" si="4"/>
        <v>-0.5554765986</v>
      </c>
      <c r="AH208" s="5">
        <f>iferror(vlookup(A208, 'November Scores'!A$1:AM1000, 3, false), "")</f>
        <v>-0.3281896647</v>
      </c>
      <c r="AI208" s="5">
        <f t="shared" si="5"/>
        <v>-0.4986548651</v>
      </c>
    </row>
    <row r="209">
      <c r="A209" s="5">
        <v>1791.0</v>
      </c>
      <c r="B209" s="2" t="s">
        <v>204</v>
      </c>
      <c r="C209" s="5">
        <f>lookup($A209, NIL!$A$1:$A1000, NIL!C$1:C1000)</f>
        <v>4</v>
      </c>
      <c r="D209" s="5">
        <f>lookup($A209, NIL!$A$1:$A1000, NIL!D$1:D1000)</f>
        <v>1</v>
      </c>
      <c r="E209" s="5">
        <f>lookup($A209, NIL!$A$1:$A1000, NIL!E$1:E1000)</f>
        <v>0.2045663318</v>
      </c>
      <c r="F209" s="5">
        <f>lookup($A209, NIL!$A$1:$A1000, NIL!F$1:F1000)</f>
        <v>0.4045450175</v>
      </c>
      <c r="G209" s="5">
        <f>lookup($A209, NIL!$A$1:$A1000, NIL!G$1:G1000)</f>
        <v>0.3045556747</v>
      </c>
      <c r="H209" s="5">
        <f t="shared" si="1"/>
        <v>0.551865631</v>
      </c>
      <c r="J209" s="5" t="str">
        <f>iferror(VLOOKUP($A209, Awario!$A$3:$G1000, 3, false), "")</f>
        <v/>
      </c>
      <c r="K209" s="2">
        <f>iferror(VLOOKUP($A209, Awario!$A$3:$Z1000, 4, false), "")</f>
        <v>0</v>
      </c>
      <c r="L209" s="5" t="str">
        <f>iferror(VLOOKUP($A209, Awario!$A$3:$Z1000, 5, false), "")</f>
        <v/>
      </c>
      <c r="M209" s="5" t="str">
        <f>iferror(VLOOKUP($A209, Awario!$A$3:$G1000, 6, false), "")</f>
        <v/>
      </c>
      <c r="N209" s="7" t="b">
        <f>iferror(VLOOKUP($A209, Awario!$A$3:$Z1000, 7, false), "")</f>
        <v>1</v>
      </c>
      <c r="O209" s="2" t="str">
        <f>iferror(VLOOKUP($A209, Awario!$A$3:$Z1000, 8, false), "")</f>
        <v/>
      </c>
      <c r="P209" s="5" t="str">
        <f>iferror(VLOOKUP($A209, Awario!$A$3:$Z1000, 9, false), "")</f>
        <v/>
      </c>
      <c r="Q209" s="5">
        <f>iferror(VLOOKUP($A209, Awario!$A$3:$Z1000, 10, false), "")</f>
        <v>-1.528378204</v>
      </c>
      <c r="R209" s="2" t="str">
        <f>iferror(VLOOKUP($A209, Awario!$A$3:$Z1000, 11, false), "")</f>
        <v/>
      </c>
      <c r="S209" s="5">
        <f>iferror(VLOOKUP($A209, Awario!$A$3:$Z1000, 12, false), "")</f>
        <v>-1.528378204</v>
      </c>
      <c r="T209" s="5">
        <f t="shared" si="2"/>
        <v>-1.236275942</v>
      </c>
      <c r="V209" s="5">
        <f>iferror(VLOOKUP($A209, TMUI!$A$2:$G1000, 3, false), "")</f>
        <v>75.82</v>
      </c>
      <c r="W209" s="5">
        <f>iferror(VLOOKUP($A209, TMUI!$A$2:$G1000, 4, false), "")</f>
        <v>53.71</v>
      </c>
      <c r="X209" s="5">
        <f>iferror(VLOOKUP($A209, TMUI!$A$2:$G1000, 5, false), "")</f>
        <v>47.34</v>
      </c>
      <c r="Y209" s="5">
        <f>iferror(VLOOKUP($A209, TMUI!$A$2:$G1000, 6, false), "")</f>
        <v>35.35</v>
      </c>
      <c r="Z209" s="5">
        <f>iferror(VLOOKUP($A209, TMUI!$A$2:$Z1000, 7, false), "")</f>
        <v>0.02557738764</v>
      </c>
      <c r="AA209" s="5">
        <f>iferror(VLOOKUP($A209, TMUI!$A$2:$Z1000, 8, false), "")</f>
        <v>-1.058248493</v>
      </c>
      <c r="AB209" s="5">
        <f>iferror(VLOOKUP($A209, TMUI!$A$2:$Z1000, 9, false), "")</f>
        <v>-1.774839817</v>
      </c>
      <c r="AC209" s="5">
        <f>iferror(VLOOKUP($A209, TMUI!$A$2:$Z1000, 10, false), "")</f>
        <v>-1.211772513</v>
      </c>
      <c r="AD209" s="5">
        <f>iferror(VLOOKUP($A209, TMUI!$A$2:$Z1000, 11, false), "")</f>
        <v>-1.004820859</v>
      </c>
      <c r="AE209" s="8">
        <f t="shared" si="3"/>
        <v>-1.002407531</v>
      </c>
      <c r="AG209" s="5">
        <f t="shared" si="4"/>
        <v>-0.562272614</v>
      </c>
      <c r="AH209" s="5">
        <f>iferror(vlookup(A209, 'November Scores'!A$1:AM1000, 3, false), "")</f>
        <v>-0.3125974927</v>
      </c>
      <c r="AI209" s="5">
        <f t="shared" si="5"/>
        <v>-0.4998538337</v>
      </c>
    </row>
    <row r="210">
      <c r="A210" s="5">
        <v>1869.0</v>
      </c>
      <c r="B210" s="2" t="s">
        <v>228</v>
      </c>
      <c r="C210" s="5">
        <f>lookup($A210, NIL!$A$1:$A1000, NIL!C$1:C1000)</f>
        <v>4</v>
      </c>
      <c r="D210" s="5">
        <f>lookup($A210, NIL!$A$1:$A1000, NIL!D$1:D1000)</f>
        <v>0</v>
      </c>
      <c r="E210" s="5">
        <f>lookup($A210, NIL!$A$1:$A1000, NIL!E$1:E1000)</f>
        <v>0.2045663318</v>
      </c>
      <c r="F210" s="5">
        <f>lookup($A210, NIL!$A$1:$A1000, NIL!F$1:F1000)</f>
        <v>-2.461945392</v>
      </c>
      <c r="G210" s="5">
        <f>lookup($A210, NIL!$A$1:$A1000, NIL!G$1:G1000)</f>
        <v>-1.12868953</v>
      </c>
      <c r="H210" s="5">
        <f t="shared" si="1"/>
        <v>-1.062398009</v>
      </c>
      <c r="J210" s="5" t="str">
        <f>iferror(VLOOKUP($A210, Awario!$A$3:$G1000, 3, false), "")</f>
        <v/>
      </c>
      <c r="K210" s="2">
        <f>iferror(VLOOKUP($A210, Awario!$A$3:$Z1000, 4, false), "")</f>
        <v>0</v>
      </c>
      <c r="L210" s="5" t="str">
        <f>iferror(VLOOKUP($A210, Awario!$A$3:$Z1000, 5, false), "")</f>
        <v/>
      </c>
      <c r="M210" s="5" t="str">
        <f>iferror(VLOOKUP($A210, Awario!$A$3:$G1000, 6, false), "")</f>
        <v/>
      </c>
      <c r="N210" s="7" t="b">
        <f>iferror(VLOOKUP($A210, Awario!$A$3:$Z1000, 7, false), "")</f>
        <v>1</v>
      </c>
      <c r="O210" s="2" t="str">
        <f>iferror(VLOOKUP($A210, Awario!$A$3:$Z1000, 8, false), "")</f>
        <v/>
      </c>
      <c r="P210" s="5" t="str">
        <f>iferror(VLOOKUP($A210, Awario!$A$3:$Z1000, 9, false), "")</f>
        <v/>
      </c>
      <c r="Q210" s="5">
        <f>iferror(VLOOKUP($A210, Awario!$A$3:$Z1000, 10, false), "")</f>
        <v>-1.528378204</v>
      </c>
      <c r="R210" s="2" t="str">
        <f>iferror(VLOOKUP($A210, Awario!$A$3:$Z1000, 11, false), "")</f>
        <v/>
      </c>
      <c r="S210" s="5">
        <f>iferror(VLOOKUP($A210, Awario!$A$3:$Z1000, 12, false), "")</f>
        <v>-1.528378204</v>
      </c>
      <c r="T210" s="5">
        <f t="shared" si="2"/>
        <v>-1.236275942</v>
      </c>
      <c r="V210" s="5">
        <f>iferror(VLOOKUP($A210, TMUI!$A$2:$G1000, 3, false), "")</f>
        <v>80.94</v>
      </c>
      <c r="W210" s="5">
        <f>iferror(VLOOKUP($A210, TMUI!$A$2:$G1000, 4, false), "")</f>
        <v>80.23</v>
      </c>
      <c r="X210" s="5">
        <f>iferror(VLOOKUP($A210, TMUI!$A$2:$G1000, 5, false), "")</f>
        <v>77.93</v>
      </c>
      <c r="Y210" s="5">
        <f>iferror(VLOOKUP($A210, TMUI!$A$2:$G1000, 6, false), "")</f>
        <v>56.95</v>
      </c>
      <c r="Z210" s="5">
        <f>iferror(VLOOKUP($A210, TMUI!$A$2:$Z1000, 7, false), "")</f>
        <v>0.3961655768</v>
      </c>
      <c r="AA210" s="5">
        <f>iferror(VLOOKUP($A210, TMUI!$A$2:$Z1000, 8, false), "")</f>
        <v>0.7796721932</v>
      </c>
      <c r="AB210" s="5">
        <f>iferror(VLOOKUP($A210, TMUI!$A$2:$Z1000, 9, false), "")</f>
        <v>0.5024966755</v>
      </c>
      <c r="AC210" s="5">
        <f>iferror(VLOOKUP($A210, TMUI!$A$2:$Z1000, 10, false), "")</f>
        <v>0.1219490809</v>
      </c>
      <c r="AD210" s="5">
        <f>iferror(VLOOKUP($A210, TMUI!$A$2:$Z1000, 11, false), "")</f>
        <v>0.4500708816</v>
      </c>
      <c r="AE210" s="8">
        <f t="shared" si="3"/>
        <v>0.6708732232</v>
      </c>
      <c r="AG210" s="5">
        <f t="shared" si="4"/>
        <v>-0.5426002426</v>
      </c>
      <c r="AH210" s="5">
        <f>iferror(vlookup(A210, 'November Scores'!A$1:AM1000, 3, false), "")</f>
        <v>-0.4080453978</v>
      </c>
      <c r="AI210" s="5">
        <f t="shared" si="5"/>
        <v>-0.5089615314</v>
      </c>
    </row>
    <row r="211">
      <c r="A211" s="5">
        <v>2015.0</v>
      </c>
      <c r="B211" s="2" t="s">
        <v>257</v>
      </c>
      <c r="C211" s="5">
        <f>lookup($A211, NIL!$A$1:$A1000, NIL!C$1:C1000)</f>
        <v>4</v>
      </c>
      <c r="D211" s="5">
        <f>lookup($A211, NIL!$A$1:$A1000, NIL!D$1:D1000)</f>
        <v>0</v>
      </c>
      <c r="E211" s="5">
        <f>lookup($A211, NIL!$A$1:$A1000, NIL!E$1:E1000)</f>
        <v>0.2045663318</v>
      </c>
      <c r="F211" s="5">
        <f>lookup($A211, NIL!$A$1:$A1000, NIL!F$1:F1000)</f>
        <v>-2.461945392</v>
      </c>
      <c r="G211" s="5">
        <f>lookup($A211, NIL!$A$1:$A1000, NIL!G$1:G1000)</f>
        <v>-1.12868953</v>
      </c>
      <c r="H211" s="5">
        <f t="shared" si="1"/>
        <v>-1.062398009</v>
      </c>
      <c r="J211" s="5" t="str">
        <f>iferror(VLOOKUP($A211, Awario!$A$3:$G1000, 3, false), "")</f>
        <v/>
      </c>
      <c r="K211" s="2" t="str">
        <f>iferror(VLOOKUP($A211, Awario!$A$3:$Z1000, 4, false), "")</f>
        <v/>
      </c>
      <c r="L211" s="5" t="str">
        <f>iferror(VLOOKUP($A211, Awario!$A$3:$Z1000, 5, false), "")</f>
        <v/>
      </c>
      <c r="M211" s="5" t="str">
        <f>iferror(VLOOKUP($A211, Awario!$A$3:$G1000, 6, false), "")</f>
        <v/>
      </c>
      <c r="N211" s="7" t="b">
        <f>iferror(VLOOKUP($A211, Awario!$A$3:$Z1000, 7, false), "")</f>
        <v>1</v>
      </c>
      <c r="O211" s="2" t="str">
        <f>iferror(VLOOKUP($A211, Awario!$A$3:$Z1000, 8, false), "")</f>
        <v/>
      </c>
      <c r="P211" s="5" t="str">
        <f>iferror(VLOOKUP($A211, Awario!$A$3:$Z1000, 9, false), "")</f>
        <v/>
      </c>
      <c r="Q211" s="5">
        <f>iferror(VLOOKUP($A211, Awario!$A$3:$Z1000, 10, false), "")</f>
        <v>-1.528378204</v>
      </c>
      <c r="R211" s="2" t="str">
        <f>iferror(VLOOKUP($A211, Awario!$A$3:$Z1000, 11, false), "")</f>
        <v/>
      </c>
      <c r="S211" s="5">
        <f>iferror(VLOOKUP($A211, Awario!$A$3:$Z1000, 12, false), "")</f>
        <v>-1.528378204</v>
      </c>
      <c r="T211" s="5">
        <f t="shared" si="2"/>
        <v>-1.236275942</v>
      </c>
      <c r="V211" s="5">
        <f>iferror(VLOOKUP($A211, TMUI!$A$2:$G1000, 3, false), "")</f>
        <v>80.43</v>
      </c>
      <c r="W211" s="5">
        <f>iferror(VLOOKUP($A211, TMUI!$A$2:$G1000, 4, false), "")</f>
        <v>74.26</v>
      </c>
      <c r="X211" s="5">
        <f>iferror(VLOOKUP($A211, TMUI!$A$2:$G1000, 5, false), "")</f>
        <v>73.55</v>
      </c>
      <c r="Y211" s="5">
        <f>iferror(VLOOKUP($A211, TMUI!$A$2:$G1000, 6, false), "")</f>
        <v>54.72</v>
      </c>
      <c r="Z211" s="5">
        <f>iferror(VLOOKUP($A211, TMUI!$A$2:$Z1000, 7, false), "")</f>
        <v>0.3592515189</v>
      </c>
      <c r="AA211" s="5">
        <f>iferror(VLOOKUP($A211, TMUI!$A$2:$Z1000, 8, false), "")</f>
        <v>0.3659321293</v>
      </c>
      <c r="AB211" s="5">
        <f>iferror(VLOOKUP($A211, TMUI!$A$2:$Z1000, 9, false), "")</f>
        <v>0.1764184199</v>
      </c>
      <c r="AC211" s="5">
        <f>iferror(VLOOKUP($A211, TMUI!$A$2:$Z1000, 10, false), "")</f>
        <v>-0.01574532437</v>
      </c>
      <c r="AD211" s="5">
        <f>iferror(VLOOKUP($A211, TMUI!$A$2:$Z1000, 11, false), "")</f>
        <v>0.2214641859</v>
      </c>
      <c r="AE211" s="8">
        <f t="shared" si="3"/>
        <v>0.4705998151</v>
      </c>
      <c r="AG211" s="5">
        <f t="shared" si="4"/>
        <v>-0.6093580453</v>
      </c>
      <c r="AH211" s="5">
        <f>iferror(vlookup(A211, 'November Scores'!A$1:AM1000, 3, false), "")</f>
        <v>-0.3364483431</v>
      </c>
      <c r="AI211" s="5">
        <f t="shared" si="5"/>
        <v>-0.5411306198</v>
      </c>
    </row>
    <row r="212">
      <c r="A212" s="5">
        <v>1672.0</v>
      </c>
      <c r="B212" s="2" t="s">
        <v>174</v>
      </c>
      <c r="C212" s="5">
        <f>lookup($A212, NIL!$A$1:$A1000, NIL!C$1:C1000)</f>
        <v>2</v>
      </c>
      <c r="D212" s="5">
        <f>lookup($A212, NIL!$A$1:$A1000, NIL!D$1:D1000)</f>
        <v>0</v>
      </c>
      <c r="E212" s="5">
        <f>lookup($A212, NIL!$A$1:$A1000, NIL!E$1:E1000)</f>
        <v>-4.868678697</v>
      </c>
      <c r="F212" s="5">
        <f>lookup($A212, NIL!$A$1:$A1000, NIL!F$1:F1000)</f>
        <v>-2.461945392</v>
      </c>
      <c r="G212" s="5">
        <f>lookup($A212, NIL!$A$1:$A1000, NIL!G$1:G1000)</f>
        <v>-3.665312045</v>
      </c>
      <c r="H212" s="5">
        <f t="shared" si="1"/>
        <v>-1.914500469</v>
      </c>
      <c r="J212" s="5">
        <f>iferror(VLOOKUP($A212, Awario!$A$3:$G1000, 3, false), "")</f>
        <v>3</v>
      </c>
      <c r="K212" s="2">
        <f>iferror(VLOOKUP($A212, Awario!$A$3:$Z1000, 4, false), "")</f>
        <v>51</v>
      </c>
      <c r="L212" s="5">
        <f>iferror(VLOOKUP($A212, Awario!$A$3:$Z1000, 5, false), "")</f>
        <v>24262</v>
      </c>
      <c r="M212" s="5">
        <f>iferror(VLOOKUP($A212, Awario!$A$3:$G1000, 6, false), "")</f>
        <v>4.384926598</v>
      </c>
      <c r="N212" s="7" t="b">
        <f>iferror(VLOOKUP($A212, Awario!$A$3:$Z1000, 7, false), "")</f>
        <v>1</v>
      </c>
      <c r="O212" s="2" t="str">
        <f>iferror(VLOOKUP($A212, Awario!$A$3:$Z1000, 8, false), "")</f>
        <v/>
      </c>
      <c r="P212" s="5">
        <f>iferror(VLOOKUP($A212, Awario!$A$3:$Z1000, 9, false), "")</f>
        <v>1.559927293</v>
      </c>
      <c r="Q212" s="5">
        <f>iferror(VLOOKUP($A212, Awario!$A$3:$Z1000, 10, false), "")</f>
        <v>0.05309502446</v>
      </c>
      <c r="R212" s="2" t="str">
        <f>iferror(VLOOKUP($A212, Awario!$A$3:$Z1000, 11, false), "")</f>
        <v/>
      </c>
      <c r="S212" s="5">
        <f>iferror(VLOOKUP($A212, Awario!$A$3:$Z1000, 12, false), "")</f>
        <v>0.8065111586</v>
      </c>
      <c r="T212" s="5">
        <f t="shared" si="2"/>
        <v>0.8980596632</v>
      </c>
      <c r="V212" s="5">
        <f>iferror(VLOOKUP($A212, TMUI!$A$2:$G1000, 3, false), "")</f>
        <v>64.87</v>
      </c>
      <c r="W212" s="5">
        <f>iferror(VLOOKUP($A212, TMUI!$A$2:$G1000, 4, false), "")</f>
        <v>69.74</v>
      </c>
      <c r="X212" s="5">
        <f>iferror(VLOOKUP($A212, TMUI!$A$2:$G1000, 5, false), "")</f>
        <v>54.89</v>
      </c>
      <c r="Y212" s="5">
        <f>iferror(VLOOKUP($A212, TMUI!$A$2:$G1000, 6, false), "")</f>
        <v>55.31</v>
      </c>
      <c r="Z212" s="5">
        <f>iferror(VLOOKUP($A212, TMUI!$A$2:$Z1000, 7, false), "")</f>
        <v>-0.7669891498</v>
      </c>
      <c r="AA212" s="5">
        <f>iferror(VLOOKUP($A212, TMUI!$A$2:$Z1000, 8, false), "")</f>
        <v>0.0526816957</v>
      </c>
      <c r="AB212" s="5">
        <f>iferror(VLOOKUP($A212, TMUI!$A$2:$Z1000, 9, false), "")</f>
        <v>-1.212764285</v>
      </c>
      <c r="AC212" s="5">
        <f>iferror(VLOOKUP($A212, TMUI!$A$2:$Z1000, 10, false), "")</f>
        <v>0.02068503397</v>
      </c>
      <c r="AD212" s="5">
        <f>iferror(VLOOKUP($A212, TMUI!$A$2:$Z1000, 11, false), "")</f>
        <v>-0.4765966764</v>
      </c>
      <c r="AE212" s="8">
        <f t="shared" si="3"/>
        <v>-0.6903598166</v>
      </c>
      <c r="AG212" s="5">
        <f t="shared" si="4"/>
        <v>-0.5689335407</v>
      </c>
      <c r="AH212" s="5">
        <f>iferror(vlookup(A212, 'November Scores'!A$1:AM1000, 3, false), "")</f>
        <v>-0.4878962597</v>
      </c>
      <c r="AI212" s="5">
        <f t="shared" si="5"/>
        <v>-0.5486742205</v>
      </c>
    </row>
    <row r="213">
      <c r="A213" s="5">
        <v>1849.0</v>
      </c>
      <c r="B213" s="2" t="s">
        <v>215</v>
      </c>
      <c r="C213" s="5">
        <f>lookup($A213, NIL!$A$1:$A1000, NIL!C$1:C1000)</f>
        <v>4</v>
      </c>
      <c r="D213" s="5">
        <f>lookup($A213, NIL!$A$1:$A1000, NIL!D$1:D1000)</f>
        <v>0</v>
      </c>
      <c r="E213" s="5">
        <f>lookup($A213, NIL!$A$1:$A1000, NIL!E$1:E1000)</f>
        <v>0.2045663318</v>
      </c>
      <c r="F213" s="5">
        <f>lookup($A213, NIL!$A$1:$A1000, NIL!F$1:F1000)</f>
        <v>-2.461945392</v>
      </c>
      <c r="G213" s="5">
        <f>lookup($A213, NIL!$A$1:$A1000, NIL!G$1:G1000)</f>
        <v>-1.12868953</v>
      </c>
      <c r="H213" s="5">
        <f t="shared" si="1"/>
        <v>-1.062398009</v>
      </c>
      <c r="J213" s="5" t="str">
        <f>iferror(VLOOKUP($A213, Awario!$A$3:$G1000, 3, false), "")</f>
        <v/>
      </c>
      <c r="K213" s="2">
        <f>iferror(VLOOKUP($A213, Awario!$A$3:$Z1000, 4, false), "")</f>
        <v>0</v>
      </c>
      <c r="L213" s="5" t="str">
        <f>iferror(VLOOKUP($A213, Awario!$A$3:$Z1000, 5, false), "")</f>
        <v/>
      </c>
      <c r="M213" s="5" t="str">
        <f>iferror(VLOOKUP($A213, Awario!$A$3:$G1000, 6, false), "")</f>
        <v/>
      </c>
      <c r="N213" s="7" t="b">
        <f>iferror(VLOOKUP($A213, Awario!$A$3:$Z1000, 7, false), "")</f>
        <v>1</v>
      </c>
      <c r="O213" s="2" t="str">
        <f>iferror(VLOOKUP($A213, Awario!$A$3:$Z1000, 8, false), "")</f>
        <v/>
      </c>
      <c r="P213" s="5" t="str">
        <f>iferror(VLOOKUP($A213, Awario!$A$3:$Z1000, 9, false), "")</f>
        <v/>
      </c>
      <c r="Q213" s="5">
        <f>iferror(VLOOKUP($A213, Awario!$A$3:$Z1000, 10, false), "")</f>
        <v>-1.528378204</v>
      </c>
      <c r="R213" s="2" t="str">
        <f>iferror(VLOOKUP($A213, Awario!$A$3:$Z1000, 11, false), "")</f>
        <v/>
      </c>
      <c r="S213" s="5">
        <f>iferror(VLOOKUP($A213, Awario!$A$3:$Z1000, 12, false), "")</f>
        <v>-1.528378204</v>
      </c>
      <c r="T213" s="5">
        <f t="shared" si="2"/>
        <v>-1.236275942</v>
      </c>
      <c r="V213" s="5">
        <f>iferror(VLOOKUP($A213, TMUI!$A$2:$G1000, 3, false), "")</f>
        <v>79.14</v>
      </c>
      <c r="W213" s="5">
        <f>iferror(VLOOKUP($A213, TMUI!$A$2:$G1000, 4, false), "")</f>
        <v>75.7</v>
      </c>
      <c r="X213" s="5">
        <f>iferror(VLOOKUP($A213, TMUI!$A$2:$G1000, 5, false), "")</f>
        <v>71.76</v>
      </c>
      <c r="Y213" s="5">
        <f>iferror(VLOOKUP($A213, TMUI!$A$2:$G1000, 6, false), "")</f>
        <v>60.63</v>
      </c>
      <c r="Z213" s="5">
        <f>iferror(VLOOKUP($A213, TMUI!$A$2:$Z1000, 7, false), "")</f>
        <v>0.2658806666</v>
      </c>
      <c r="AA213" s="5">
        <f>iferror(VLOOKUP($A213, TMUI!$A$2:$Z1000, 8, false), "")</f>
        <v>0.4657287276</v>
      </c>
      <c r="AB213" s="5">
        <f>iferror(VLOOKUP($A213, TMUI!$A$2:$Z1000, 9, false), "")</f>
        <v>0.04315812825</v>
      </c>
      <c r="AC213" s="5">
        <f>iferror(VLOOKUP($A213, TMUI!$A$2:$Z1000, 10, false), "")</f>
        <v>0.3491757227</v>
      </c>
      <c r="AD213" s="5">
        <f>iferror(VLOOKUP($A213, TMUI!$A$2:$Z1000, 11, false), "")</f>
        <v>0.2809858113</v>
      </c>
      <c r="AE213" s="8">
        <f t="shared" si="3"/>
        <v>0.5300809479</v>
      </c>
      <c r="AG213" s="5">
        <f t="shared" si="4"/>
        <v>-0.5895310011</v>
      </c>
      <c r="AH213" s="5">
        <f>iferror(vlookup(A213, 'November Scores'!A$1:AM1000, 3, false), "")</f>
        <v>-0.4357790302</v>
      </c>
      <c r="AI213" s="5">
        <f t="shared" si="5"/>
        <v>-0.5510930084</v>
      </c>
    </row>
    <row r="214">
      <c r="A214" s="5">
        <v>1859.0</v>
      </c>
      <c r="B214" s="2" t="s">
        <v>222</v>
      </c>
      <c r="C214" s="5">
        <f>lookup($A214, NIL!$A$1:$A1000, NIL!C$1:C1000)</f>
        <v>4</v>
      </c>
      <c r="D214" s="5">
        <f>lookup($A214, NIL!$A$1:$A1000, NIL!D$1:D1000)</f>
        <v>1</v>
      </c>
      <c r="E214" s="5">
        <f>lookup($A214, NIL!$A$1:$A1000, NIL!E$1:E1000)</f>
        <v>0.2045663318</v>
      </c>
      <c r="F214" s="5">
        <f>lookup($A214, NIL!$A$1:$A1000, NIL!F$1:F1000)</f>
        <v>0.4045450175</v>
      </c>
      <c r="G214" s="5">
        <f>lookup($A214, NIL!$A$1:$A1000, NIL!G$1:G1000)</f>
        <v>0.3045556747</v>
      </c>
      <c r="H214" s="5">
        <f t="shared" si="1"/>
        <v>0.551865631</v>
      </c>
      <c r="J214" s="5" t="str">
        <f>iferror(VLOOKUP($A214, Awario!$A$3:$G1000, 3, false), "")</f>
        <v/>
      </c>
      <c r="K214" s="2">
        <f>iferror(VLOOKUP($A214, Awario!$A$3:$Z1000, 4, false), "")</f>
        <v>0</v>
      </c>
      <c r="L214" s="5" t="str">
        <f>iferror(VLOOKUP($A214, Awario!$A$3:$Z1000, 5, false), "")</f>
        <v/>
      </c>
      <c r="M214" s="5" t="str">
        <f>iferror(VLOOKUP($A214, Awario!$A$3:$G1000, 6, false), "")</f>
        <v/>
      </c>
      <c r="N214" s="7" t="b">
        <f>iferror(VLOOKUP($A214, Awario!$A$3:$Z1000, 7, false), "")</f>
        <v>1</v>
      </c>
      <c r="O214" s="2" t="str">
        <f>iferror(VLOOKUP($A214, Awario!$A$3:$Z1000, 8, false), "")</f>
        <v/>
      </c>
      <c r="P214" s="5" t="str">
        <f>iferror(VLOOKUP($A214, Awario!$A$3:$Z1000, 9, false), "")</f>
        <v/>
      </c>
      <c r="Q214" s="5">
        <f>iferror(VLOOKUP($A214, Awario!$A$3:$Z1000, 10, false), "")</f>
        <v>-1.528378204</v>
      </c>
      <c r="R214" s="2" t="str">
        <f>iferror(VLOOKUP($A214, Awario!$A$3:$Z1000, 11, false), "")</f>
        <v/>
      </c>
      <c r="S214" s="5">
        <f>iferror(VLOOKUP($A214, Awario!$A$3:$Z1000, 12, false), "")</f>
        <v>-1.528378204</v>
      </c>
      <c r="T214" s="5">
        <f t="shared" si="2"/>
        <v>-1.236275942</v>
      </c>
      <c r="V214" s="5">
        <f>iferror(VLOOKUP($A214, TMUI!$A$2:$G1000, 3, false), "")</f>
        <v>61.48</v>
      </c>
      <c r="W214" s="5">
        <f>iferror(VLOOKUP($A214, TMUI!$A$2:$G1000, 4, false), "")</f>
        <v>46.68</v>
      </c>
      <c r="X214" s="5">
        <f>iferror(VLOOKUP($A214, TMUI!$A$2:$G1000, 5, false), "")</f>
        <v>52.3</v>
      </c>
      <c r="Y214" s="5">
        <f>iferror(VLOOKUP($A214, TMUI!$A$2:$G1000, 6, false), "")</f>
        <v>35.35</v>
      </c>
      <c r="Z214" s="5">
        <f>iferror(VLOOKUP($A214, TMUI!$A$2:$Z1000, 7, false), "")</f>
        <v>-1.012359064</v>
      </c>
      <c r="AA214" s="5">
        <f>iferror(VLOOKUP($A214, TMUI!$A$2:$Z1000, 8, false), "")</f>
        <v>-1.545449941</v>
      </c>
      <c r="AB214" s="5">
        <f>iferror(VLOOKUP($A214, TMUI!$A$2:$Z1000, 9, false), "")</f>
        <v>-1.405582249</v>
      </c>
      <c r="AC214" s="5">
        <f>iferror(VLOOKUP($A214, TMUI!$A$2:$Z1000, 10, false), "")</f>
        <v>-1.211772513</v>
      </c>
      <c r="AD214" s="5">
        <f>iferror(VLOOKUP($A214, TMUI!$A$2:$Z1000, 11, false), "")</f>
        <v>-1.293790942</v>
      </c>
      <c r="AE214" s="8">
        <f t="shared" si="3"/>
        <v>-1.137449314</v>
      </c>
      <c r="AG214" s="5">
        <f t="shared" si="4"/>
        <v>-0.6072865416</v>
      </c>
      <c r="AH214" s="5">
        <f>iferror(vlookup(A214, 'November Scores'!A$1:AM1000, 3, false), "")</f>
        <v>-0.4184352487</v>
      </c>
      <c r="AI214" s="5">
        <f t="shared" si="5"/>
        <v>-0.5600737183</v>
      </c>
    </row>
    <row r="215">
      <c r="A215" s="5">
        <v>1904.0</v>
      </c>
      <c r="B215" s="2" t="s">
        <v>240</v>
      </c>
      <c r="C215" s="5">
        <f>lookup($A215, NIL!$A$1:$A1000, NIL!C$1:C1000)</f>
        <v>4</v>
      </c>
      <c r="D215" s="5">
        <f>lookup($A215, NIL!$A$1:$A1000, NIL!D$1:D1000)</f>
        <v>1</v>
      </c>
      <c r="E215" s="5">
        <f>lookup($A215, NIL!$A$1:$A1000, NIL!E$1:E1000)</f>
        <v>0.2045663318</v>
      </c>
      <c r="F215" s="5">
        <f>lookup($A215, NIL!$A$1:$A1000, NIL!F$1:F1000)</f>
        <v>0.4045450175</v>
      </c>
      <c r="G215" s="5">
        <f>lookup($A215, NIL!$A$1:$A1000, NIL!G$1:G1000)</f>
        <v>0.3045556747</v>
      </c>
      <c r="H215" s="5">
        <f t="shared" si="1"/>
        <v>0.551865631</v>
      </c>
      <c r="J215" s="5" t="str">
        <f>iferror(VLOOKUP($A215, Awario!$A$3:$G1000, 3, false), "")</f>
        <v/>
      </c>
      <c r="K215" s="2" t="str">
        <f>iferror(VLOOKUP($A215, Awario!$A$3:$Z1000, 4, false), "")</f>
        <v/>
      </c>
      <c r="L215" s="5" t="str">
        <f>iferror(VLOOKUP($A215, Awario!$A$3:$Z1000, 5, false), "")</f>
        <v/>
      </c>
      <c r="M215" s="5" t="str">
        <f>iferror(VLOOKUP($A215, Awario!$A$3:$G1000, 6, false), "")</f>
        <v/>
      </c>
      <c r="N215" s="7" t="b">
        <f>iferror(VLOOKUP($A215, Awario!$A$3:$Z1000, 7, false), "")</f>
        <v>1</v>
      </c>
      <c r="O215" s="2" t="str">
        <f>iferror(VLOOKUP($A215, Awario!$A$3:$Z1000, 8, false), "")</f>
        <v/>
      </c>
      <c r="P215" s="5" t="str">
        <f>iferror(VLOOKUP($A215, Awario!$A$3:$Z1000, 9, false), "")</f>
        <v/>
      </c>
      <c r="Q215" s="5">
        <f>iferror(VLOOKUP($A215, Awario!$A$3:$Z1000, 10, false), "")</f>
        <v>-1.528378204</v>
      </c>
      <c r="R215" s="2" t="str">
        <f>iferror(VLOOKUP($A215, Awario!$A$3:$Z1000, 11, false), "")</f>
        <v/>
      </c>
      <c r="S215" s="5">
        <f>iferror(VLOOKUP($A215, Awario!$A$3:$Z1000, 12, false), "")</f>
        <v>-1.528378204</v>
      </c>
      <c r="T215" s="5">
        <f t="shared" si="2"/>
        <v>-1.236275942</v>
      </c>
      <c r="V215" s="5">
        <f>iferror(VLOOKUP($A215, TMUI!$A$2:$G1000, 3, false), "")</f>
        <v>66.95</v>
      </c>
      <c r="W215" s="5">
        <f>iferror(VLOOKUP($A215, TMUI!$A$2:$G1000, 4, false), "")</f>
        <v>50.04</v>
      </c>
      <c r="X215" s="5">
        <f>iferror(VLOOKUP($A215, TMUI!$A$2:$G1000, 5, false), "")</f>
        <v>48.44</v>
      </c>
      <c r="Y215" s="5">
        <f>iferror(VLOOKUP($A215, TMUI!$A$2:$G1000, 6, false), "")</f>
        <v>32.35</v>
      </c>
      <c r="Z215" s="5">
        <f>iferror(VLOOKUP($A215, TMUI!$A$2:$Z1000, 7, false), "")</f>
        <v>-0.6164376979</v>
      </c>
      <c r="AA215" s="5">
        <f>iferror(VLOOKUP($A215, TMUI!$A$2:$Z1000, 8, false), "")</f>
        <v>-1.312591212</v>
      </c>
      <c r="AB215" s="5">
        <f>iferror(VLOOKUP($A215, TMUI!$A$2:$Z1000, 9, false), "")</f>
        <v>-1.692948018</v>
      </c>
      <c r="AC215" s="5">
        <f>iferror(VLOOKUP($A215, TMUI!$A$2:$Z1000, 10, false), "")</f>
        <v>-1.397011623</v>
      </c>
      <c r="AD215" s="5">
        <f>iferror(VLOOKUP($A215, TMUI!$A$2:$Z1000, 11, false), "")</f>
        <v>-1.254747138</v>
      </c>
      <c r="AE215" s="8">
        <f t="shared" si="3"/>
        <v>-1.120154961</v>
      </c>
      <c r="AG215" s="5">
        <f t="shared" si="4"/>
        <v>-0.6015217574</v>
      </c>
      <c r="AH215" s="5">
        <f>iferror(vlookup(A215, 'November Scores'!A$1:AM1000, 3, false), "")</f>
        <v>-0.4399921815</v>
      </c>
      <c r="AI215" s="5">
        <f t="shared" si="5"/>
        <v>-0.5611393634</v>
      </c>
    </row>
    <row r="216">
      <c r="A216" s="5">
        <v>1755.0</v>
      </c>
      <c r="B216" s="2" t="s">
        <v>198</v>
      </c>
      <c r="C216" s="5">
        <f>lookup($A216, NIL!$A$1:$A1000, NIL!C$1:C1000)</f>
        <v>4</v>
      </c>
      <c r="D216" s="5">
        <f>lookup($A216, NIL!$A$1:$A1000, NIL!D$1:D1000)</f>
        <v>1</v>
      </c>
      <c r="E216" s="5">
        <f>lookup($A216, NIL!$A$1:$A1000, NIL!E$1:E1000)</f>
        <v>0.2045663318</v>
      </c>
      <c r="F216" s="5">
        <f>lookup($A216, NIL!$A$1:$A1000, NIL!F$1:F1000)</f>
        <v>0.4045450175</v>
      </c>
      <c r="G216" s="5">
        <f>lookup($A216, NIL!$A$1:$A1000, NIL!G$1:G1000)</f>
        <v>0.3045556747</v>
      </c>
      <c r="H216" s="5">
        <f t="shared" si="1"/>
        <v>0.551865631</v>
      </c>
      <c r="J216" s="5" t="str">
        <f>iferror(VLOOKUP($A216, Awario!$A$3:$G1000, 3, false), "")</f>
        <v/>
      </c>
      <c r="K216" s="2">
        <f>iferror(VLOOKUP($A216, Awario!$A$3:$Z1000, 4, false), "")</f>
        <v>0</v>
      </c>
      <c r="L216" s="5" t="str">
        <f>iferror(VLOOKUP($A216, Awario!$A$3:$Z1000, 5, false), "")</f>
        <v/>
      </c>
      <c r="M216" s="5" t="str">
        <f>iferror(VLOOKUP($A216, Awario!$A$3:$G1000, 6, false), "")</f>
        <v/>
      </c>
      <c r="N216" s="7" t="b">
        <f>iferror(VLOOKUP($A216, Awario!$A$3:$Z1000, 7, false), "")</f>
        <v>1</v>
      </c>
      <c r="O216" s="2" t="str">
        <f>iferror(VLOOKUP($A216, Awario!$A$3:$Z1000, 8, false), "")</f>
        <v/>
      </c>
      <c r="P216" s="5" t="str">
        <f>iferror(VLOOKUP($A216, Awario!$A$3:$Z1000, 9, false), "")</f>
        <v/>
      </c>
      <c r="Q216" s="5">
        <f>iferror(VLOOKUP($A216, Awario!$A$3:$Z1000, 10, false), "")</f>
        <v>-1.528378204</v>
      </c>
      <c r="R216" s="2" t="str">
        <f>iferror(VLOOKUP($A216, Awario!$A$3:$Z1000, 11, false), "")</f>
        <v/>
      </c>
      <c r="S216" s="5">
        <f>iferror(VLOOKUP($A216, Awario!$A$3:$Z1000, 12, false), "")</f>
        <v>-1.528378204</v>
      </c>
      <c r="T216" s="5">
        <f t="shared" si="2"/>
        <v>-1.236275942</v>
      </c>
      <c r="V216" s="5">
        <f>iferror(VLOOKUP($A216, TMUI!$A$2:$G1000, 3, false), "")</f>
        <v>66.48</v>
      </c>
      <c r="W216" s="5">
        <f>iferror(VLOOKUP($A216, TMUI!$A$2:$G1000, 4, false), "")</f>
        <v>37.04</v>
      </c>
      <c r="X216" s="5">
        <f>iferror(VLOOKUP($A216, TMUI!$A$2:$G1000, 5, false), "")</f>
        <v>62.38</v>
      </c>
      <c r="Y216" s="5">
        <f>iferror(VLOOKUP($A216, TMUI!$A$2:$G1000, 6, false), "")</f>
        <v>33.67</v>
      </c>
      <c r="Z216" s="5">
        <f>iferror(VLOOKUP($A216, TMUI!$A$2:$Z1000, 7, false), "")</f>
        <v>-0.6504565356</v>
      </c>
      <c r="AA216" s="5">
        <f>iferror(VLOOKUP($A216, TMUI!$A$2:$Z1000, 8, false), "")</f>
        <v>-2.213532724</v>
      </c>
      <c r="AB216" s="5">
        <f>iferror(VLOOKUP($A216, TMUI!$A$2:$Z1000, 9, false), "")</f>
        <v>-0.6551555789</v>
      </c>
      <c r="AC216" s="5">
        <f>iferror(VLOOKUP($A216, TMUI!$A$2:$Z1000, 10, false), "")</f>
        <v>-1.315506414</v>
      </c>
      <c r="AD216" s="5">
        <f>iferror(VLOOKUP($A216, TMUI!$A$2:$Z1000, 11, false), "")</f>
        <v>-1.208662813</v>
      </c>
      <c r="AE216" s="8">
        <f t="shared" si="3"/>
        <v>-1.09939202</v>
      </c>
      <c r="AG216" s="5">
        <f t="shared" si="4"/>
        <v>-0.5946007769</v>
      </c>
      <c r="AH216" s="5">
        <f>iferror(vlookup(A216, 'November Scores'!A$1:AM1000, 3, false), "")</f>
        <v>-0.5038817951</v>
      </c>
      <c r="AI216" s="5">
        <f t="shared" si="5"/>
        <v>-0.5719210314</v>
      </c>
    </row>
    <row r="217">
      <c r="A217" s="5">
        <v>1833.0</v>
      </c>
      <c r="B217" s="2" t="s">
        <v>212</v>
      </c>
      <c r="C217" s="5">
        <f>lookup($A217, NIL!$A$1:$A1000, NIL!C$1:C1000)</f>
        <v>4</v>
      </c>
      <c r="D217" s="5">
        <f>lookup($A217, NIL!$A$1:$A1000, NIL!D$1:D1000)</f>
        <v>1</v>
      </c>
      <c r="E217" s="5">
        <f>lookup($A217, NIL!$A$1:$A1000, NIL!E$1:E1000)</f>
        <v>0.2045663318</v>
      </c>
      <c r="F217" s="5">
        <f>lookup($A217, NIL!$A$1:$A1000, NIL!F$1:F1000)</f>
        <v>0.4045450175</v>
      </c>
      <c r="G217" s="5">
        <f>lookup($A217, NIL!$A$1:$A1000, NIL!G$1:G1000)</f>
        <v>0.3045556747</v>
      </c>
      <c r="H217" s="5">
        <f t="shared" si="1"/>
        <v>0.551865631</v>
      </c>
      <c r="J217" s="5" t="str">
        <f>iferror(VLOOKUP($A217, Awario!$A$3:$G1000, 3, false), "")</f>
        <v/>
      </c>
      <c r="K217" s="2">
        <f>iferror(VLOOKUP($A217, Awario!$A$3:$Z1000, 4, false), "")</f>
        <v>0</v>
      </c>
      <c r="L217" s="5" t="str">
        <f>iferror(VLOOKUP($A217, Awario!$A$3:$Z1000, 5, false), "")</f>
        <v/>
      </c>
      <c r="M217" s="5" t="str">
        <f>iferror(VLOOKUP($A217, Awario!$A$3:$G1000, 6, false), "")</f>
        <v/>
      </c>
      <c r="N217" s="7" t="b">
        <f>iferror(VLOOKUP($A217, Awario!$A$3:$Z1000, 7, false), "")</f>
        <v>1</v>
      </c>
      <c r="O217" s="2" t="str">
        <f>iferror(VLOOKUP($A217, Awario!$A$3:$Z1000, 8, false), "")</f>
        <v/>
      </c>
      <c r="P217" s="5" t="str">
        <f>iferror(VLOOKUP($A217, Awario!$A$3:$Z1000, 9, false), "")</f>
        <v/>
      </c>
      <c r="Q217" s="5">
        <f>iferror(VLOOKUP($A217, Awario!$A$3:$Z1000, 10, false), "")</f>
        <v>-1.528378204</v>
      </c>
      <c r="R217" s="2" t="str">
        <f>iferror(VLOOKUP($A217, Awario!$A$3:$Z1000, 11, false), "")</f>
        <v/>
      </c>
      <c r="S217" s="5">
        <f>iferror(VLOOKUP($A217, Awario!$A$3:$Z1000, 12, false), "")</f>
        <v>-1.528378204</v>
      </c>
      <c r="T217" s="5">
        <f t="shared" si="2"/>
        <v>-1.236275942</v>
      </c>
      <c r="V217" s="5">
        <f>iferror(VLOOKUP($A217, TMUI!$A$2:$G1000, 3, false), "")</f>
        <v>70.82</v>
      </c>
      <c r="W217" s="5">
        <f>iferror(VLOOKUP($A217, TMUI!$A$2:$G1000, 4, false), "")</f>
        <v>40.85</v>
      </c>
      <c r="X217" s="5">
        <f>iferror(VLOOKUP($A217, TMUI!$A$2:$G1000, 5, false), "")</f>
        <v>60.65</v>
      </c>
      <c r="Y217" s="5">
        <f>iferror(VLOOKUP($A217, TMUI!$A$2:$G1000, 6, false), "")</f>
        <v>26.13</v>
      </c>
      <c r="Z217" s="5">
        <f>iferror(VLOOKUP($A217, TMUI!$A$2:$Z1000, 7, false), "")</f>
        <v>-0.3363251409</v>
      </c>
      <c r="AA217" s="5">
        <f>iferror(VLOOKUP($A217, TMUI!$A$2:$Z1000, 8, false), "")</f>
        <v>-1.949487558</v>
      </c>
      <c r="AB217" s="5">
        <f>iferror(VLOOKUP($A217, TMUI!$A$2:$Z1000, 9, false), "")</f>
        <v>-0.7839490451</v>
      </c>
      <c r="AC217" s="5">
        <f>iferror(VLOOKUP($A217, TMUI!$A$2:$Z1000, 10, false), "")</f>
        <v>-1.781074044</v>
      </c>
      <c r="AD217" s="5">
        <f>iferror(VLOOKUP($A217, TMUI!$A$2:$Z1000, 11, false), "")</f>
        <v>-1.212708947</v>
      </c>
      <c r="AE217" s="8">
        <f t="shared" si="3"/>
        <v>-1.101230651</v>
      </c>
      <c r="AG217" s="5">
        <f t="shared" si="4"/>
        <v>-0.595213654</v>
      </c>
      <c r="AH217" s="5">
        <f>iferror(vlookup(A217, 'November Scores'!A$1:AM1000, 3, false), "")</f>
        <v>-0.5348475833</v>
      </c>
      <c r="AI217" s="5">
        <f t="shared" si="5"/>
        <v>-0.5801221363</v>
      </c>
    </row>
    <row r="218">
      <c r="A218" s="5">
        <v>1823.0</v>
      </c>
      <c r="B218" s="2" t="s">
        <v>207</v>
      </c>
      <c r="C218" s="5">
        <f>lookup($A218, NIL!$A$1:$A1000, NIL!C$1:C1000)</f>
        <v>2</v>
      </c>
      <c r="D218" s="5">
        <f>lookup($A218, NIL!$A$1:$A1000, NIL!D$1:D1000)</f>
        <v>1</v>
      </c>
      <c r="E218" s="5">
        <f>lookup($A218, NIL!$A$1:$A1000, NIL!E$1:E1000)</f>
        <v>-4.868678697</v>
      </c>
      <c r="F218" s="5">
        <f>lookup($A218, NIL!$A$1:$A1000, NIL!F$1:F1000)</f>
        <v>0.4045450175</v>
      </c>
      <c r="G218" s="5">
        <f>lookup($A218, NIL!$A$1:$A1000, NIL!G$1:G1000)</f>
        <v>-2.23206684</v>
      </c>
      <c r="H218" s="5">
        <f t="shared" si="1"/>
        <v>-1.494010321</v>
      </c>
      <c r="J218" s="5">
        <f>iferror(VLOOKUP($A218, Awario!$A$3:$G1000, 3, false), "")</f>
        <v>1</v>
      </c>
      <c r="K218" s="2">
        <f>iferror(VLOOKUP($A218, Awario!$A$3:$Z1000, 4, false), "")</f>
        <v>0</v>
      </c>
      <c r="L218" s="5">
        <f>iferror(VLOOKUP($A218, Awario!$A$3:$Z1000, 5, false), "")</f>
        <v>0</v>
      </c>
      <c r="M218" s="5">
        <f>iferror(VLOOKUP($A218, Awario!$A$3:$G1000, 6, false), "")</f>
        <v>0</v>
      </c>
      <c r="N218" s="7" t="b">
        <f>iferror(VLOOKUP($A218, Awario!$A$3:$Z1000, 7, false), "")</f>
        <v>1</v>
      </c>
      <c r="O218" s="2" t="str">
        <f>iferror(VLOOKUP($A218, Awario!$A$3:$Z1000, 8, false), "")</f>
        <v/>
      </c>
      <c r="P218" s="5">
        <f>iferror(VLOOKUP($A218, Awario!$A$3:$Z1000, 9, false), "")</f>
        <v>-0.940528289</v>
      </c>
      <c r="Q218" s="5">
        <f>iferror(VLOOKUP($A218, Awario!$A$3:$Z1000, 10, false), "")</f>
        <v>-1.001220461</v>
      </c>
      <c r="R218" s="2" t="str">
        <f>iferror(VLOOKUP($A218, Awario!$A$3:$Z1000, 11, false), "")</f>
        <v/>
      </c>
      <c r="S218" s="5">
        <f>iferror(VLOOKUP($A218, Awario!$A$3:$Z1000, 12, false), "")</f>
        <v>-0.9708743751</v>
      </c>
      <c r="T218" s="5">
        <f t="shared" si="2"/>
        <v>-0.9853295769</v>
      </c>
      <c r="V218" s="5">
        <f>iferror(VLOOKUP($A218, TMUI!$A$2:$G1000, 3, false), "")</f>
        <v>85.9</v>
      </c>
      <c r="W218" s="5">
        <f>iferror(VLOOKUP($A218, TMUI!$A$2:$G1000, 4, false), "")</f>
        <v>80.63</v>
      </c>
      <c r="X218" s="5">
        <f>iferror(VLOOKUP($A218, TMUI!$A$2:$G1000, 5, false), "")</f>
        <v>75.86</v>
      </c>
      <c r="Y218" s="5">
        <f>iferror(VLOOKUP($A218, TMUI!$A$2:$G1000, 6, false), "")</f>
        <v>62.23</v>
      </c>
      <c r="Z218" s="5">
        <f>iferror(VLOOKUP($A218, TMUI!$A$2:$Z1000, 7, false), "")</f>
        <v>0.7551728851</v>
      </c>
      <c r="AA218" s="5">
        <f>iferror(VLOOKUP($A218, TMUI!$A$2:$Z1000, 8, false), "")</f>
        <v>0.8073934705</v>
      </c>
      <c r="AB218" s="5">
        <f>iferror(VLOOKUP($A218, TMUI!$A$2:$Z1000, 9, false), "")</f>
        <v>0.3483911985</v>
      </c>
      <c r="AC218" s="5">
        <f>iferror(VLOOKUP($A218, TMUI!$A$2:$Z1000, 10, false), "")</f>
        <v>0.4479699148</v>
      </c>
      <c r="AD218" s="5">
        <f>iferror(VLOOKUP($A218, TMUI!$A$2:$Z1000, 11, false), "")</f>
        <v>0.5897318672</v>
      </c>
      <c r="AE218" s="8">
        <f t="shared" si="3"/>
        <v>0.7679400154</v>
      </c>
      <c r="AG218" s="5">
        <f t="shared" si="4"/>
        <v>-0.5704666276</v>
      </c>
      <c r="AH218" s="5">
        <f>iferror(vlookup(A218, 'November Scores'!A$1:AM1000, 3, false), "")</f>
        <v>-0.6107656165</v>
      </c>
      <c r="AI218" s="5">
        <f t="shared" si="5"/>
        <v>-0.5805413748</v>
      </c>
    </row>
    <row r="219">
      <c r="A219" s="5">
        <v>1449.0</v>
      </c>
      <c r="B219" s="2" t="s">
        <v>138</v>
      </c>
      <c r="C219" s="5">
        <f>lookup($A219, NIL!$A$1:$A1000, NIL!C$1:C1000)</f>
        <v>4</v>
      </c>
      <c r="D219" s="5">
        <f>lookup($A219, NIL!$A$1:$A1000, NIL!D$1:D1000)</f>
        <v>1</v>
      </c>
      <c r="E219" s="5">
        <f>lookup($A219, NIL!$A$1:$A1000, NIL!E$1:E1000)</f>
        <v>0.2045663318</v>
      </c>
      <c r="F219" s="5">
        <f>lookup($A219, NIL!$A$1:$A1000, NIL!F$1:F1000)</f>
        <v>0.4045450175</v>
      </c>
      <c r="G219" s="5">
        <f>lookup($A219, NIL!$A$1:$A1000, NIL!G$1:G1000)</f>
        <v>0.3045556747</v>
      </c>
      <c r="H219" s="5">
        <f t="shared" si="1"/>
        <v>0.551865631</v>
      </c>
      <c r="J219" s="5" t="str">
        <f>iferror(VLOOKUP($A219, Awario!$A$3:$G1000, 3, false), "")</f>
        <v/>
      </c>
      <c r="K219" s="2">
        <f>iferror(VLOOKUP($A219, Awario!$A$3:$Z1000, 4, false), "")</f>
        <v>0</v>
      </c>
      <c r="L219" s="5" t="str">
        <f>iferror(VLOOKUP($A219, Awario!$A$3:$Z1000, 5, false), "")</f>
        <v/>
      </c>
      <c r="M219" s="5" t="str">
        <f>iferror(VLOOKUP($A219, Awario!$A$3:$G1000, 6, false), "")</f>
        <v/>
      </c>
      <c r="N219" s="7" t="b">
        <f>iferror(VLOOKUP($A219, Awario!$A$3:$Z1000, 7, false), "")</f>
        <v>1</v>
      </c>
      <c r="O219" s="2" t="str">
        <f>iferror(VLOOKUP($A219, Awario!$A$3:$Z1000, 8, false), "")</f>
        <v/>
      </c>
      <c r="P219" s="5" t="str">
        <f>iferror(VLOOKUP($A219, Awario!$A$3:$Z1000, 9, false), "")</f>
        <v/>
      </c>
      <c r="Q219" s="5">
        <f>iferror(VLOOKUP($A219, Awario!$A$3:$Z1000, 10, false), "")</f>
        <v>-1.528378204</v>
      </c>
      <c r="R219" s="2" t="str">
        <f>iferror(VLOOKUP($A219, Awario!$A$3:$Z1000, 11, false), "")</f>
        <v/>
      </c>
      <c r="S219" s="5">
        <f>iferror(VLOOKUP($A219, Awario!$A$3:$Z1000, 12, false), "")</f>
        <v>-1.528378204</v>
      </c>
      <c r="T219" s="5">
        <f t="shared" si="2"/>
        <v>-1.236275942</v>
      </c>
      <c r="V219" s="5">
        <f>iferror(VLOOKUP($A219, TMUI!$A$2:$G1000, 3, false), "")</f>
        <v>64.81</v>
      </c>
      <c r="W219" s="5">
        <f>iferror(VLOOKUP($A219, TMUI!$A$2:$G1000, 4, false), "")</f>
        <v>43.83</v>
      </c>
      <c r="X219" s="5">
        <f>iferror(VLOOKUP($A219, TMUI!$A$2:$G1000, 5, false), "")</f>
        <v>51.21</v>
      </c>
      <c r="Y219" s="5">
        <f>iferror(VLOOKUP($A219, TMUI!$A$2:$G1000, 6, false), "")</f>
        <v>24.53</v>
      </c>
      <c r="Z219" s="5">
        <f>iferror(VLOOKUP($A219, TMUI!$A$2:$Z1000, 7, false), "")</f>
        <v>-0.7713319801</v>
      </c>
      <c r="AA219" s="5">
        <f>iferror(VLOOKUP($A219, TMUI!$A$2:$Z1000, 8, false), "")</f>
        <v>-1.742964042</v>
      </c>
      <c r="AB219" s="5">
        <f>iferror(VLOOKUP($A219, TMUI!$A$2:$Z1000, 9, false), "")</f>
        <v>-1.486729578</v>
      </c>
      <c r="AC219" s="5">
        <f>iferror(VLOOKUP($A219, TMUI!$A$2:$Z1000, 10, false), "")</f>
        <v>-1.879868237</v>
      </c>
      <c r="AD219" s="5">
        <f>iferror(VLOOKUP($A219, TMUI!$A$2:$Z1000, 11, false), "")</f>
        <v>-1.470223459</v>
      </c>
      <c r="AE219" s="8">
        <f t="shared" si="3"/>
        <v>-1.212527715</v>
      </c>
      <c r="AG219" s="5">
        <f t="shared" si="4"/>
        <v>-0.6323126752</v>
      </c>
      <c r="AH219" s="5">
        <f>iferror(vlookup(A219, 'November Scores'!A$1:AM1000, 3, false), "")</f>
        <v>-0.4583613827</v>
      </c>
      <c r="AI219" s="5">
        <f t="shared" si="5"/>
        <v>-0.588824852</v>
      </c>
    </row>
    <row r="220">
      <c r="A220" s="5">
        <v>523.0</v>
      </c>
      <c r="B220" s="2" t="s">
        <v>53</v>
      </c>
      <c r="C220" s="5">
        <f>lookup($A220, NIL!$A$1:$A1000, NIL!C$1:C1000)</f>
        <v>4</v>
      </c>
      <c r="D220" s="5">
        <f>lookup($A220, NIL!$A$1:$A1000, NIL!D$1:D1000)</f>
        <v>1</v>
      </c>
      <c r="E220" s="5">
        <f>lookup($A220, NIL!$A$1:$A1000, NIL!E$1:E1000)</f>
        <v>0.2045663318</v>
      </c>
      <c r="F220" s="5">
        <f>lookup($A220, NIL!$A$1:$A1000, NIL!F$1:F1000)</f>
        <v>0.4045450175</v>
      </c>
      <c r="G220" s="5">
        <f>lookup($A220, NIL!$A$1:$A1000, NIL!G$1:G1000)</f>
        <v>0.3045556747</v>
      </c>
      <c r="H220" s="5">
        <f t="shared" si="1"/>
        <v>0.551865631</v>
      </c>
      <c r="J220" s="5" t="str">
        <f>iferror(VLOOKUP($A220, Awario!$A$3:$G1000, 3, false), "")</f>
        <v/>
      </c>
      <c r="K220" s="2">
        <f>iferror(VLOOKUP($A220, Awario!$A$3:$Z1000, 4, false), "")</f>
        <v>0</v>
      </c>
      <c r="L220" s="5" t="str">
        <f>iferror(VLOOKUP($A220, Awario!$A$3:$Z1000, 5, false), "")</f>
        <v/>
      </c>
      <c r="M220" s="5" t="str">
        <f>iferror(VLOOKUP($A220, Awario!$A$3:$G1000, 6, false), "")</f>
        <v/>
      </c>
      <c r="N220" s="7" t="b">
        <f>iferror(VLOOKUP($A220, Awario!$A$3:$Z1000, 7, false), "")</f>
        <v>1</v>
      </c>
      <c r="O220" s="2" t="str">
        <f>iferror(VLOOKUP($A220, Awario!$A$3:$Z1000, 8, false), "")</f>
        <v/>
      </c>
      <c r="P220" s="5" t="str">
        <f>iferror(VLOOKUP($A220, Awario!$A$3:$Z1000, 9, false), "")</f>
        <v/>
      </c>
      <c r="Q220" s="5">
        <f>iferror(VLOOKUP($A220, Awario!$A$3:$Z1000, 10, false), "")</f>
        <v>-1.528378204</v>
      </c>
      <c r="R220" s="2" t="str">
        <f>iferror(VLOOKUP($A220, Awario!$A$3:$Z1000, 11, false), "")</f>
        <v/>
      </c>
      <c r="S220" s="5">
        <f>iferror(VLOOKUP($A220, Awario!$A$3:$Z1000, 12, false), "")</f>
        <v>-1.528378204</v>
      </c>
      <c r="T220" s="5">
        <f t="shared" si="2"/>
        <v>-1.236275942</v>
      </c>
      <c r="V220" s="5">
        <f>iferror(VLOOKUP($A220, TMUI!$A$2:$G1000, 3, false), "")</f>
        <v>54.51</v>
      </c>
      <c r="W220" s="5">
        <f>iferror(VLOOKUP($A220, TMUI!$A$2:$G1000, 4, false), "")</f>
        <v>41.05</v>
      </c>
      <c r="X220" s="5">
        <f>iferror(VLOOKUP($A220, TMUI!$A$2:$G1000, 5, false), "")</f>
        <v>54.83</v>
      </c>
      <c r="Y220" s="5">
        <f>iferror(VLOOKUP($A220, TMUI!$A$2:$G1000, 6, false), "")</f>
        <v>32.13</v>
      </c>
      <c r="Z220" s="5">
        <f>iferror(VLOOKUP($A220, TMUI!$A$2:$Z1000, 7, false), "")</f>
        <v>-1.516851189</v>
      </c>
      <c r="AA220" s="5">
        <f>iferror(VLOOKUP($A220, TMUI!$A$2:$Z1000, 8, false), "")</f>
        <v>-1.935626919</v>
      </c>
      <c r="AB220" s="5">
        <f>iferror(VLOOKUP($A220, TMUI!$A$2:$Z1000, 9, false), "")</f>
        <v>-1.217231111</v>
      </c>
      <c r="AC220" s="5">
        <f>iferror(VLOOKUP($A220, TMUI!$A$2:$Z1000, 10, false), "")</f>
        <v>-1.410595824</v>
      </c>
      <c r="AD220" s="5">
        <f>iferror(VLOOKUP($A220, TMUI!$A$2:$Z1000, 11, false), "")</f>
        <v>-1.520076261</v>
      </c>
      <c r="AE220" s="8">
        <f t="shared" si="3"/>
        <v>-1.232913728</v>
      </c>
      <c r="AG220" s="5">
        <f t="shared" si="4"/>
        <v>-0.6391080129</v>
      </c>
      <c r="AH220" s="5">
        <f>iferror(vlookup(A220, 'November Scores'!A$1:AM1000, 3, false), "")</f>
        <v>-0.4477376571</v>
      </c>
      <c r="AI220" s="5">
        <f t="shared" si="5"/>
        <v>-0.591265424</v>
      </c>
    </row>
    <row r="221">
      <c r="A221" s="5">
        <v>1591.0</v>
      </c>
      <c r="B221" s="2" t="s">
        <v>162</v>
      </c>
      <c r="C221" s="5">
        <f>lookup($A221, NIL!$A$1:$A1000, NIL!C$1:C1000)</f>
        <v>2</v>
      </c>
      <c r="D221" s="5">
        <f>lookup($A221, NIL!$A$1:$A1000, NIL!D$1:D1000)</f>
        <v>0</v>
      </c>
      <c r="E221" s="5">
        <f>lookup($A221, NIL!$A$1:$A1000, NIL!E$1:E1000)</f>
        <v>-4.868678697</v>
      </c>
      <c r="F221" s="5">
        <f>lookup($A221, NIL!$A$1:$A1000, NIL!F$1:F1000)</f>
        <v>-2.461945392</v>
      </c>
      <c r="G221" s="5">
        <f>lookup($A221, NIL!$A$1:$A1000, NIL!G$1:G1000)</f>
        <v>-3.665312045</v>
      </c>
      <c r="H221" s="5">
        <f t="shared" si="1"/>
        <v>-1.914500469</v>
      </c>
      <c r="J221" s="5">
        <f>iferror(VLOOKUP($A221, Awario!$A$3:$G1000, 3, false), "")</f>
        <v>5</v>
      </c>
      <c r="K221" s="2">
        <f>iferror(VLOOKUP($A221, Awario!$A$3:$Z1000, 4, false), "")</f>
        <v>290245</v>
      </c>
      <c r="L221" s="5">
        <f>iferror(VLOOKUP($A221, Awario!$A$3:$Z1000, 5, false), "")</f>
        <v>3172</v>
      </c>
      <c r="M221" s="5">
        <f>iferror(VLOOKUP($A221, Awario!$A$3:$G1000, 6, false), "")</f>
        <v>3.501333179</v>
      </c>
      <c r="N221" s="7" t="b">
        <f>iferror(VLOOKUP($A221, Awario!$A$3:$Z1000, 7, false), "")</f>
        <v>0</v>
      </c>
      <c r="O221" s="2">
        <f>iferror(VLOOKUP($A221, Awario!$A$3:$Z1000, 8, false), "")</f>
        <v>-0.9890713018</v>
      </c>
      <c r="P221" s="5">
        <f>iferror(VLOOKUP($A221, Awario!$A$3:$Z1000, 9, false), "")</f>
        <v>1.056067981</v>
      </c>
      <c r="Q221" s="5">
        <f>iferror(VLOOKUP($A221, Awario!$A$3:$Z1000, 10, false), "")</f>
        <v>1.10741051</v>
      </c>
      <c r="R221" s="2">
        <f>iferror(VLOOKUP($A221, Awario!$A$3:$Z1000, 11, false), "")</f>
        <v>-0.2979638341</v>
      </c>
      <c r="S221" s="5">
        <f>iferror(VLOOKUP($A221, Awario!$A$3:$Z1000, 12, false), "")</f>
        <v>0.621838219</v>
      </c>
      <c r="T221" s="5">
        <f t="shared" si="2"/>
        <v>0.7885671937</v>
      </c>
      <c r="V221" s="5">
        <f>iferror(VLOOKUP($A221, TMUI!$A$2:$G1000, 3, false), "")</f>
        <v>57.16</v>
      </c>
      <c r="W221" s="5">
        <f>iferror(VLOOKUP($A221, TMUI!$A$2:$G1000, 4, false), "")</f>
        <v>64.36</v>
      </c>
      <c r="X221" s="5">
        <f>iferror(VLOOKUP($A221, TMUI!$A$2:$G1000, 5, false), "")</f>
        <v>60.75</v>
      </c>
      <c r="Y221" s="5">
        <f>iferror(VLOOKUP($A221, TMUI!$A$2:$G1000, 6, false), "")</f>
        <v>43.3</v>
      </c>
      <c r="Z221" s="5">
        <f>iferror(VLOOKUP($A221, TMUI!$A$2:$Z1000, 7, false), "")</f>
        <v>-1.325042849</v>
      </c>
      <c r="AA221" s="5">
        <f>iferror(VLOOKUP($A221, TMUI!$A$2:$Z1000, 8, false), "")</f>
        <v>-0.3201694841</v>
      </c>
      <c r="AB221" s="5">
        <f>iferror(VLOOKUP($A221, TMUI!$A$2:$Z1000, 9, false), "")</f>
        <v>-0.7765043361</v>
      </c>
      <c r="AC221" s="5">
        <f>iferror(VLOOKUP($A221, TMUI!$A$2:$Z1000, 10, false), "")</f>
        <v>-0.7208888705</v>
      </c>
      <c r="AD221" s="5">
        <f>iferror(VLOOKUP($A221, TMUI!$A$2:$Z1000, 11, false), "")</f>
        <v>-0.7856513849</v>
      </c>
      <c r="AE221" s="8">
        <f t="shared" si="3"/>
        <v>-0.8863697789</v>
      </c>
      <c r="AG221" s="5">
        <f t="shared" si="4"/>
        <v>-0.6707676846</v>
      </c>
      <c r="AH221" s="5">
        <f>iferror(vlookup(A221, 'November Scores'!A$1:AM1000, 3, false), "")</f>
        <v>-0.4088294165</v>
      </c>
      <c r="AI221" s="5">
        <f t="shared" si="5"/>
        <v>-0.6052831176</v>
      </c>
    </row>
    <row r="222">
      <c r="A222" s="5">
        <v>1581.0</v>
      </c>
      <c r="B222" s="2" t="s">
        <v>160</v>
      </c>
      <c r="C222" s="5">
        <f>lookup($A222, NIL!$A$1:$A1000, NIL!C$1:C1000)</f>
        <v>4</v>
      </c>
      <c r="D222" s="5">
        <f>lookup($A222, NIL!$A$1:$A1000, NIL!D$1:D1000)</f>
        <v>0</v>
      </c>
      <c r="E222" s="5">
        <f>lookup($A222, NIL!$A$1:$A1000, NIL!E$1:E1000)</f>
        <v>0.2045663318</v>
      </c>
      <c r="F222" s="5">
        <f>lookup($A222, NIL!$A$1:$A1000, NIL!F$1:F1000)</f>
        <v>-2.461945392</v>
      </c>
      <c r="G222" s="5">
        <f>lookup($A222, NIL!$A$1:$A1000, NIL!G$1:G1000)</f>
        <v>-1.12868953</v>
      </c>
      <c r="H222" s="5">
        <f t="shared" si="1"/>
        <v>-1.062398009</v>
      </c>
      <c r="J222" s="5">
        <f>iferror(VLOOKUP($A222, Awario!$A$3:$G1000, 3, false), "")</f>
        <v>0</v>
      </c>
      <c r="K222" s="2">
        <f>iferror(VLOOKUP($A222, Awario!$A$3:$Z1000, 4, false), "")</f>
        <v>562</v>
      </c>
      <c r="L222" s="5">
        <f>iferror(VLOOKUP($A222, Awario!$A$3:$Z1000, 5, false), "")</f>
        <v>365</v>
      </c>
      <c r="M222" s="5">
        <f>iferror(VLOOKUP($A222, Awario!$A$3:$G1000, 6, false), "")</f>
        <v>2.562292864</v>
      </c>
      <c r="N222" s="7" t="b">
        <f>iferror(VLOOKUP($A222, Awario!$A$3:$Z1000, 7, false), "")</f>
        <v>1</v>
      </c>
      <c r="O222" s="2" t="str">
        <f>iferror(VLOOKUP($A222, Awario!$A$3:$Z1000, 8, false), "")</f>
        <v/>
      </c>
      <c r="P222" s="5">
        <f>iferror(VLOOKUP($A222, Awario!$A$3:$Z1000, 9, false), "")</f>
        <v>0.5205906947</v>
      </c>
      <c r="Q222" s="5">
        <f>iferror(VLOOKUP($A222, Awario!$A$3:$Z1000, 10, false), "")</f>
        <v>-1.528378204</v>
      </c>
      <c r="R222" s="2" t="str">
        <f>iferror(VLOOKUP($A222, Awario!$A$3:$Z1000, 11, false), "")</f>
        <v/>
      </c>
      <c r="S222" s="5">
        <f>iferror(VLOOKUP($A222, Awario!$A$3:$Z1000, 12, false), "")</f>
        <v>-0.5038937547</v>
      </c>
      <c r="T222" s="5">
        <f t="shared" si="2"/>
        <v>-0.709854742</v>
      </c>
      <c r="V222" s="5">
        <f>iferror(VLOOKUP($A222, TMUI!$A$2:$G1000, 3, false), "")</f>
        <v>72.33</v>
      </c>
      <c r="W222" s="5">
        <f>iferror(VLOOKUP($A222, TMUI!$A$2:$G1000, 4, false), "")</f>
        <v>61.13</v>
      </c>
      <c r="X222" s="5">
        <f>iferror(VLOOKUP($A222, TMUI!$A$2:$G1000, 5, false), "")</f>
        <v>64.48</v>
      </c>
      <c r="Y222" s="5">
        <f>iferror(VLOOKUP($A222, TMUI!$A$2:$G1000, 6, false), "")</f>
        <v>46.64</v>
      </c>
      <c r="Z222" s="5">
        <f>iferror(VLOOKUP($A222, TMUI!$A$2:$Z1000, 7, false), "")</f>
        <v>-0.2270305772</v>
      </c>
      <c r="AA222" s="5">
        <f>iferror(VLOOKUP($A222, TMUI!$A$2:$Z1000, 8, false), "")</f>
        <v>-0.5440187984</v>
      </c>
      <c r="AB222" s="5">
        <f>iferror(VLOOKUP($A222, TMUI!$A$2:$Z1000, 9, false), "")</f>
        <v>-0.4988166892</v>
      </c>
      <c r="AC222" s="5">
        <f>iferror(VLOOKUP($A222, TMUI!$A$2:$Z1000, 10, false), "")</f>
        <v>-0.5146559945</v>
      </c>
      <c r="AD222" s="5">
        <f>iferror(VLOOKUP($A222, TMUI!$A$2:$Z1000, 11, false), "")</f>
        <v>-0.4461305148</v>
      </c>
      <c r="AE222" s="8">
        <f t="shared" si="3"/>
        <v>-0.6679300224</v>
      </c>
      <c r="AG222" s="5">
        <f t="shared" si="4"/>
        <v>-0.8133942579</v>
      </c>
      <c r="AH222" s="5">
        <f>iferror(vlookup(A222, 'November Scores'!A$1:AM1000, 3, false), "")</f>
        <v>0.001839309426</v>
      </c>
      <c r="AI222" s="5">
        <f t="shared" si="5"/>
        <v>-0.6095858661</v>
      </c>
    </row>
    <row r="223">
      <c r="A223" s="5">
        <v>1468.0</v>
      </c>
      <c r="B223" s="2" t="s">
        <v>146</v>
      </c>
      <c r="C223" s="5">
        <f>lookup($A223, NIL!$A$1:$A1000, NIL!C$1:C1000)</f>
        <v>4</v>
      </c>
      <c r="D223" s="5">
        <f>lookup($A223, NIL!$A$1:$A1000, NIL!D$1:D1000)</f>
        <v>1</v>
      </c>
      <c r="E223" s="5">
        <f>lookup($A223, NIL!$A$1:$A1000, NIL!E$1:E1000)</f>
        <v>0.2045663318</v>
      </c>
      <c r="F223" s="5">
        <f>lookup($A223, NIL!$A$1:$A1000, NIL!F$1:F1000)</f>
        <v>0.4045450175</v>
      </c>
      <c r="G223" s="5">
        <f>lookup($A223, NIL!$A$1:$A1000, NIL!G$1:G1000)</f>
        <v>0.3045556747</v>
      </c>
      <c r="H223" s="5">
        <f t="shared" si="1"/>
        <v>0.551865631</v>
      </c>
      <c r="J223" s="5" t="str">
        <f>iferror(VLOOKUP($A223, Awario!$A$3:$G1000, 3, false), "")</f>
        <v/>
      </c>
      <c r="K223" s="2">
        <f>iferror(VLOOKUP($A223, Awario!$A$3:$Z1000, 4, false), "")</f>
        <v>0</v>
      </c>
      <c r="L223" s="5" t="str">
        <f>iferror(VLOOKUP($A223, Awario!$A$3:$Z1000, 5, false), "")</f>
        <v/>
      </c>
      <c r="M223" s="5" t="str">
        <f>iferror(VLOOKUP($A223, Awario!$A$3:$G1000, 6, false), "")</f>
        <v/>
      </c>
      <c r="N223" s="7" t="b">
        <f>iferror(VLOOKUP($A223, Awario!$A$3:$Z1000, 7, false), "")</f>
        <v>1</v>
      </c>
      <c r="O223" s="2" t="str">
        <f>iferror(VLOOKUP($A223, Awario!$A$3:$Z1000, 8, false), "")</f>
        <v/>
      </c>
      <c r="P223" s="5" t="str">
        <f>iferror(VLOOKUP($A223, Awario!$A$3:$Z1000, 9, false), "")</f>
        <v/>
      </c>
      <c r="Q223" s="5">
        <f>iferror(VLOOKUP($A223, Awario!$A$3:$Z1000, 10, false), "")</f>
        <v>-1.528378204</v>
      </c>
      <c r="R223" s="2" t="str">
        <f>iferror(VLOOKUP($A223, Awario!$A$3:$Z1000, 11, false), "")</f>
        <v/>
      </c>
      <c r="S223" s="5">
        <f>iferror(VLOOKUP($A223, Awario!$A$3:$Z1000, 12, false), "")</f>
        <v>-1.528378204</v>
      </c>
      <c r="T223" s="5">
        <f t="shared" si="2"/>
        <v>-1.236275942</v>
      </c>
      <c r="V223" s="5">
        <f>iferror(VLOOKUP($A223, TMUI!$A$2:$G1000, 3, false), "")</f>
        <v>65.84</v>
      </c>
      <c r="W223" s="5">
        <f>iferror(VLOOKUP($A223, TMUI!$A$2:$G1000, 4, false), "")</f>
        <v>52.44</v>
      </c>
      <c r="X223" s="5">
        <f>iferror(VLOOKUP($A223, TMUI!$A$2:$G1000, 5, false), "")</f>
        <v>65.11</v>
      </c>
      <c r="Y223" s="5">
        <f>iferror(VLOOKUP($A223, TMUI!$A$2:$G1000, 6, false), "")</f>
        <v>31.71</v>
      </c>
      <c r="Z223" s="5">
        <f>iferror(VLOOKUP($A223, TMUI!$A$2:$Z1000, 7, false), "")</f>
        <v>-0.6967800592</v>
      </c>
      <c r="AA223" s="5">
        <f>iferror(VLOOKUP($A223, TMUI!$A$2:$Z1000, 8, false), "")</f>
        <v>-1.146263548</v>
      </c>
      <c r="AB223" s="5">
        <f>iferror(VLOOKUP($A223, TMUI!$A$2:$Z1000, 9, false), "")</f>
        <v>-0.4519150223</v>
      </c>
      <c r="AC223" s="5">
        <f>iferror(VLOOKUP($A223, TMUI!$A$2:$Z1000, 10, false), "")</f>
        <v>-1.4365293</v>
      </c>
      <c r="AD223" s="5">
        <f>iferror(VLOOKUP($A223, TMUI!$A$2:$Z1000, 11, false), "")</f>
        <v>-0.9328719823</v>
      </c>
      <c r="AE223" s="8">
        <f t="shared" si="3"/>
        <v>-0.9658529817</v>
      </c>
      <c r="AG223" s="5">
        <f t="shared" si="4"/>
        <v>-0.5500877641</v>
      </c>
      <c r="AH223" s="5">
        <f>iferror(vlookup(A223, 'November Scores'!A$1:AM1000, 3, false), "")</f>
        <v>-0.8445827869</v>
      </c>
      <c r="AI223" s="5">
        <f t="shared" si="5"/>
        <v>-0.6237115198</v>
      </c>
    </row>
    <row r="224">
      <c r="A224" s="5">
        <v>1467.0</v>
      </c>
      <c r="B224" s="20" t="s">
        <v>145</v>
      </c>
      <c r="C224" s="5">
        <f>lookup($A224, NIL!$A$1:$A1000, NIL!C$1:C1000)</f>
        <v>4</v>
      </c>
      <c r="D224" s="5">
        <f>lookup($A224, NIL!$A$1:$A1000, NIL!D$1:D1000)</f>
        <v>1</v>
      </c>
      <c r="E224" s="5">
        <f>lookup($A224, NIL!$A$1:$A1000, NIL!E$1:E1000)</f>
        <v>0.2045663318</v>
      </c>
      <c r="F224" s="5">
        <f>lookup($A224, NIL!$A$1:$A1000, NIL!F$1:F1000)</f>
        <v>0.4045450175</v>
      </c>
      <c r="G224" s="5">
        <f>lookup($A224, NIL!$A$1:$A1000, NIL!G$1:G1000)</f>
        <v>0.3045556747</v>
      </c>
      <c r="H224" s="5">
        <f t="shared" si="1"/>
        <v>0.551865631</v>
      </c>
      <c r="J224" s="5" t="str">
        <f>iferror(VLOOKUP($A224, Awario!$A$3:$G1000, 3, false), "")</f>
        <v/>
      </c>
      <c r="K224" s="2">
        <f>iferror(VLOOKUP($A224, Awario!$A$3:$Z1000, 4, false), "")</f>
        <v>0</v>
      </c>
      <c r="L224" s="5" t="str">
        <f>iferror(VLOOKUP($A224, Awario!$A$3:$Z1000, 5, false), "")</f>
        <v/>
      </c>
      <c r="M224" s="5" t="str">
        <f>iferror(VLOOKUP($A224, Awario!$A$3:$G1000, 6, false), "")</f>
        <v/>
      </c>
      <c r="N224" s="7" t="b">
        <f>iferror(VLOOKUP($A224, Awario!$A$3:$Z1000, 7, false), "")</f>
        <v>1</v>
      </c>
      <c r="O224" s="2" t="str">
        <f>iferror(VLOOKUP($A224, Awario!$A$3:$Z1000, 8, false), "")</f>
        <v/>
      </c>
      <c r="P224" s="5" t="str">
        <f>iferror(VLOOKUP($A224, Awario!$A$3:$Z1000, 9, false), "")</f>
        <v/>
      </c>
      <c r="Q224" s="5">
        <f>iferror(VLOOKUP($A224, Awario!$A$3:$Z1000, 10, false), "")</f>
        <v>-1.528378204</v>
      </c>
      <c r="R224" s="2" t="str">
        <f>iferror(VLOOKUP($A224, Awario!$A$3:$Z1000, 11, false), "")</f>
        <v/>
      </c>
      <c r="S224" s="5">
        <f>iferror(VLOOKUP($A224, Awario!$A$3:$Z1000, 12, false), "")</f>
        <v>-1.528378204</v>
      </c>
      <c r="T224" s="5">
        <f t="shared" si="2"/>
        <v>-1.236275942</v>
      </c>
      <c r="V224" s="5">
        <f>iferror(VLOOKUP($A224, TMUI!$A$2:$G1000, 3, false), "")</f>
        <v>47.28</v>
      </c>
      <c r="W224" s="5">
        <f>iferror(VLOOKUP($A224, TMUI!$A$2:$G1000, 4, false), "")</f>
        <v>40.72</v>
      </c>
      <c r="X224" s="5">
        <f>iferror(VLOOKUP($A224, TMUI!$A$2:$G1000, 5, false), "")</f>
        <v>41.68</v>
      </c>
      <c r="Y224" s="5">
        <f>iferror(VLOOKUP($A224, TMUI!$A$2:$G1000, 6, false), "")</f>
        <v>27.91</v>
      </c>
      <c r="Z224" s="5">
        <f>iferror(VLOOKUP($A224, TMUI!$A$2:$Z1000, 7, false), "")</f>
        <v>-2.040162245</v>
      </c>
      <c r="AA224" s="5">
        <f>iferror(VLOOKUP($A224, TMUI!$A$2:$Z1000, 8, false), "")</f>
        <v>-1.958496973</v>
      </c>
      <c r="AB224" s="5">
        <f>iferror(VLOOKUP($A224, TMUI!$A$2:$Z1000, 9, false), "")</f>
        <v>-2.196210348</v>
      </c>
      <c r="AC224" s="5">
        <f>iferror(VLOOKUP($A224, TMUI!$A$2:$Z1000, 10, false), "")</f>
        <v>-1.671165506</v>
      </c>
      <c r="AD224" s="5">
        <f>iferror(VLOOKUP($A224, TMUI!$A$2:$Z1000, 11, false), "")</f>
        <v>-1.966508768</v>
      </c>
      <c r="AE224" s="8">
        <f t="shared" si="3"/>
        <v>-1.402322633</v>
      </c>
      <c r="AG224" s="5">
        <f t="shared" si="4"/>
        <v>-0.695577648</v>
      </c>
      <c r="AH224" s="5">
        <f>iferror(vlookup(A224, 'November Scores'!A$1:AM1000, 3, false), "")</f>
        <v>-0.4828555857</v>
      </c>
      <c r="AI224" s="5">
        <f t="shared" si="5"/>
        <v>-0.6423971324</v>
      </c>
    </row>
    <row r="225">
      <c r="A225" s="5">
        <v>245.0</v>
      </c>
      <c r="B225" s="2" t="s">
        <v>47</v>
      </c>
      <c r="C225" s="5">
        <f>lookup($A225, NIL!$A$1:$A1000, NIL!C$1:C1000)</f>
        <v>2</v>
      </c>
      <c r="D225" s="5">
        <f>lookup($A225, NIL!$A$1:$A1000, NIL!D$1:D1000)</f>
        <v>1</v>
      </c>
      <c r="E225" s="5">
        <f>lookup($A225, NIL!$A$1:$A1000, NIL!E$1:E1000)</f>
        <v>-4.868678697</v>
      </c>
      <c r="F225" s="5">
        <f>lookup($A225, NIL!$A$1:$A1000, NIL!F$1:F1000)</f>
        <v>0.4045450175</v>
      </c>
      <c r="G225" s="5">
        <f>lookup($A225, NIL!$A$1:$A1000, NIL!G$1:G1000)</f>
        <v>-2.23206684</v>
      </c>
      <c r="H225" s="5">
        <f t="shared" si="1"/>
        <v>-1.494010321</v>
      </c>
      <c r="J225" s="5">
        <f>iferror(VLOOKUP($A225, Awario!$A$3:$G1000, 3, false), "")</f>
        <v>1</v>
      </c>
      <c r="K225" s="2">
        <f>iferror(VLOOKUP($A225, Awario!$A$3:$Z1000, 4, false), "")</f>
        <v>0</v>
      </c>
      <c r="L225" s="5">
        <f>iferror(VLOOKUP($A225, Awario!$A$3:$Z1000, 5, false), "")</f>
        <v>779</v>
      </c>
      <c r="M225" s="5">
        <f>iferror(VLOOKUP($A225, Awario!$A$3:$G1000, 6, false), "")</f>
        <v>2.891537458</v>
      </c>
      <c r="N225" s="7" t="b">
        <f>iferror(VLOOKUP($A225, Awario!$A$3:$Z1000, 7, false), "")</f>
        <v>1</v>
      </c>
      <c r="O225" s="2" t="str">
        <f>iferror(VLOOKUP($A225, Awario!$A$3:$Z1000, 8, false), "")</f>
        <v/>
      </c>
      <c r="P225" s="5">
        <f>iferror(VLOOKUP($A225, Awario!$A$3:$Z1000, 9, false), "")</f>
        <v>0.708338759</v>
      </c>
      <c r="Q225" s="5">
        <f>iferror(VLOOKUP($A225, Awario!$A$3:$Z1000, 10, false), "")</f>
        <v>-1.001220461</v>
      </c>
      <c r="R225" s="2" t="str">
        <f>iferror(VLOOKUP($A225, Awario!$A$3:$Z1000, 11, false), "")</f>
        <v/>
      </c>
      <c r="S225" s="5">
        <f>iferror(VLOOKUP($A225, Awario!$A$3:$Z1000, 12, false), "")</f>
        <v>-0.1464408511</v>
      </c>
      <c r="T225" s="5">
        <f t="shared" si="2"/>
        <v>-0.3826759087</v>
      </c>
      <c r="V225" s="5">
        <f>iferror(VLOOKUP($A225, TMUI!$A$2:$G1000, 3, false), "")</f>
        <v>66.5</v>
      </c>
      <c r="W225" s="5">
        <f>iferror(VLOOKUP($A225, TMUI!$A$2:$G1000, 4, false), "")</f>
        <v>63.67</v>
      </c>
      <c r="X225" s="5">
        <f>iferror(VLOOKUP($A225, TMUI!$A$2:$G1000, 5, false), "")</f>
        <v>64.73</v>
      </c>
      <c r="Y225" s="5">
        <f>iferror(VLOOKUP($A225, TMUI!$A$2:$G1000, 6, false), "")</f>
        <v>53.04</v>
      </c>
      <c r="Z225" s="5">
        <f>iferror(VLOOKUP($A225, TMUI!$A$2:$Z1000, 7, false), "")</f>
        <v>-0.6490089255</v>
      </c>
      <c r="AA225" s="5">
        <f>iferror(VLOOKUP($A225, TMUI!$A$2:$Z1000, 8, false), "")</f>
        <v>-0.3679886875</v>
      </c>
      <c r="AB225" s="5">
        <f>iferror(VLOOKUP($A225, TMUI!$A$2:$Z1000, 9, false), "")</f>
        <v>-0.4802049167</v>
      </c>
      <c r="AC225" s="5">
        <f>iferror(VLOOKUP($A225, TMUI!$A$2:$Z1000, 10, false), "")</f>
        <v>-0.1194792261</v>
      </c>
      <c r="AD225" s="5">
        <f>iferror(VLOOKUP($A225, TMUI!$A$2:$Z1000, 11, false), "")</f>
        <v>-0.4041704389</v>
      </c>
      <c r="AE225" s="8">
        <f t="shared" si="3"/>
        <v>-0.6357440042</v>
      </c>
      <c r="AG225" s="5">
        <f t="shared" si="4"/>
        <v>-0.8374767447</v>
      </c>
      <c r="AH225" s="5">
        <f>iferror(vlookup(A225, 'November Scores'!A$1:AM1000, 3, false), "")</f>
        <v>-0.4982766907</v>
      </c>
      <c r="AI225" s="5">
        <f t="shared" si="5"/>
        <v>-0.7526767312</v>
      </c>
    </row>
    <row r="226">
      <c r="A226" s="5">
        <v>826.0</v>
      </c>
      <c r="B226" s="2" t="s">
        <v>69</v>
      </c>
      <c r="C226" s="5">
        <f>lookup($A226, NIL!$A$1:$A1000, NIL!C$1:C1000)</f>
        <v>2</v>
      </c>
      <c r="D226" s="5">
        <f>lookup($A226, NIL!$A$1:$A1000, NIL!D$1:D1000)</f>
        <v>0</v>
      </c>
      <c r="E226" s="5">
        <f>lookup($A226, NIL!$A$1:$A1000, NIL!E$1:E1000)</f>
        <v>-4.868678697</v>
      </c>
      <c r="F226" s="5">
        <f>lookup($A226, NIL!$A$1:$A1000, NIL!F$1:F1000)</f>
        <v>-2.461945392</v>
      </c>
      <c r="G226" s="5">
        <f>lookup($A226, NIL!$A$1:$A1000, NIL!G$1:G1000)</f>
        <v>-3.665312045</v>
      </c>
      <c r="H226" s="5">
        <f t="shared" si="1"/>
        <v>-1.914500469</v>
      </c>
      <c r="J226" s="5">
        <f>iferror(VLOOKUP($A226, Awario!$A$3:$G1000, 3, false), "")</f>
        <v>1</v>
      </c>
      <c r="K226" s="2">
        <f>iferror(VLOOKUP($A226, Awario!$A$3:$Z1000, 4, false), "")</f>
        <v>0</v>
      </c>
      <c r="L226" s="5">
        <f>iferror(VLOOKUP($A226, Awario!$A$3:$Z1000, 5, false), "")</f>
        <v>0</v>
      </c>
      <c r="M226" s="5">
        <f>iferror(VLOOKUP($A226, Awario!$A$3:$G1000, 6, false), "")</f>
        <v>0</v>
      </c>
      <c r="N226" s="7" t="b">
        <f>iferror(VLOOKUP($A226, Awario!$A$3:$Z1000, 7, false), "")</f>
        <v>1</v>
      </c>
      <c r="O226" s="2" t="str">
        <f>iferror(VLOOKUP($A226, Awario!$A$3:$Z1000, 8, false), "")</f>
        <v/>
      </c>
      <c r="P226" s="5">
        <f>iferror(VLOOKUP($A226, Awario!$A$3:$Z1000, 9, false), "")</f>
        <v>-0.940528289</v>
      </c>
      <c r="Q226" s="5">
        <f>iferror(VLOOKUP($A226, Awario!$A$3:$Z1000, 10, false), "")</f>
        <v>-1.001220461</v>
      </c>
      <c r="R226" s="2" t="str">
        <f>iferror(VLOOKUP($A226, Awario!$A$3:$Z1000, 11, false), "")</f>
        <v/>
      </c>
      <c r="S226" s="5">
        <f>iferror(VLOOKUP($A226, Awario!$A$3:$Z1000, 12, false), "")</f>
        <v>-0.9708743751</v>
      </c>
      <c r="T226" s="5">
        <f t="shared" si="2"/>
        <v>-0.9853295769</v>
      </c>
      <c r="V226" s="5">
        <f>iferror(VLOOKUP($A226, TMUI!$A$2:$G1000, 3, false), "")</f>
        <v>81.87</v>
      </c>
      <c r="W226" s="5">
        <f>iferror(VLOOKUP($A226, TMUI!$A$2:$G1000, 4, false), "")</f>
        <v>74.79</v>
      </c>
      <c r="X226" s="5">
        <f>iferror(VLOOKUP($A226, TMUI!$A$2:$G1000, 5, false), "")</f>
        <v>70.89</v>
      </c>
      <c r="Y226" s="5">
        <f>iferror(VLOOKUP($A226, TMUI!$A$2:$G1000, 6, false), "")</f>
        <v>55.31</v>
      </c>
      <c r="Z226" s="5">
        <f>iferror(VLOOKUP($A226, TMUI!$A$2:$Z1000, 7, false), "")</f>
        <v>0.4634794471</v>
      </c>
      <c r="AA226" s="5">
        <f>iferror(VLOOKUP($A226, TMUI!$A$2:$Z1000, 8, false), "")</f>
        <v>0.4026628217</v>
      </c>
      <c r="AB226" s="5">
        <f>iferror(VLOOKUP($A226, TMUI!$A$2:$Z1000, 9, false), "")</f>
        <v>-0.02161084032</v>
      </c>
      <c r="AC226" s="5">
        <f>iferror(VLOOKUP($A226, TMUI!$A$2:$Z1000, 10, false), "")</f>
        <v>0.02068503397</v>
      </c>
      <c r="AD226" s="5">
        <f>iferror(VLOOKUP($A226, TMUI!$A$2:$Z1000, 11, false), "")</f>
        <v>0.2163041156</v>
      </c>
      <c r="AE226" s="8">
        <f t="shared" si="3"/>
        <v>0.4650850628</v>
      </c>
      <c r="AG226" s="5">
        <f t="shared" si="4"/>
        <v>-0.811581661</v>
      </c>
      <c r="AH226" s="5">
        <f>iferror(vlookup(A226, 'November Scores'!A$1:AM1000, 3, false), "")</f>
        <v>-0.7080908509</v>
      </c>
      <c r="AI226" s="5">
        <f t="shared" si="5"/>
        <v>-0.7857089584</v>
      </c>
    </row>
    <row r="227">
      <c r="A227" s="5">
        <v>1850.0</v>
      </c>
      <c r="B227" s="2" t="s">
        <v>216</v>
      </c>
      <c r="C227" s="5">
        <f>lookup($A227, NIL!$A$1:$A1000, NIL!C$1:C1000)</f>
        <v>4</v>
      </c>
      <c r="D227" s="5">
        <f>lookup($A227, NIL!$A$1:$A1000, NIL!D$1:D1000)</f>
        <v>0</v>
      </c>
      <c r="E227" s="5">
        <f>lookup($A227, NIL!$A$1:$A1000, NIL!E$1:E1000)</f>
        <v>0.2045663318</v>
      </c>
      <c r="F227" s="5">
        <f>lookup($A227, NIL!$A$1:$A1000, NIL!F$1:F1000)</f>
        <v>-2.461945392</v>
      </c>
      <c r="G227" s="5">
        <f>lookup($A227, NIL!$A$1:$A1000, NIL!G$1:G1000)</f>
        <v>-1.12868953</v>
      </c>
      <c r="H227" s="5">
        <f t="shared" si="1"/>
        <v>-1.062398009</v>
      </c>
      <c r="J227" s="5" t="str">
        <f>iferror(VLOOKUP($A227, Awario!$A$3:$G1000, 3, false), "")</f>
        <v/>
      </c>
      <c r="K227" s="2" t="str">
        <f>iferror(VLOOKUP($A227, Awario!$A$3:$Z1000, 4, false), "")</f>
        <v/>
      </c>
      <c r="L227" s="5" t="str">
        <f>iferror(VLOOKUP($A227, Awario!$A$3:$Z1000, 5, false), "")</f>
        <v/>
      </c>
      <c r="M227" s="5" t="str">
        <f>iferror(VLOOKUP($A227, Awario!$A$3:$G1000, 6, false), "")</f>
        <v/>
      </c>
      <c r="N227" s="7" t="b">
        <f>iferror(VLOOKUP($A227, Awario!$A$3:$Z1000, 7, false), "")</f>
        <v>1</v>
      </c>
      <c r="O227" s="2" t="str">
        <f>iferror(VLOOKUP($A227, Awario!$A$3:$Z1000, 8, false), "")</f>
        <v/>
      </c>
      <c r="P227" s="5" t="str">
        <f>iferror(VLOOKUP($A227, Awario!$A$3:$Z1000, 9, false), "")</f>
        <v/>
      </c>
      <c r="Q227" s="5">
        <f>iferror(VLOOKUP($A227, Awario!$A$3:$Z1000, 10, false), "")</f>
        <v>-1.528378204</v>
      </c>
      <c r="R227" s="2" t="str">
        <f>iferror(VLOOKUP($A227, Awario!$A$3:$Z1000, 11, false), "")</f>
        <v/>
      </c>
      <c r="S227" s="5">
        <f>iferror(VLOOKUP($A227, Awario!$A$3:$Z1000, 12, false), "")</f>
        <v>-1.528378204</v>
      </c>
      <c r="T227" s="5">
        <f t="shared" si="2"/>
        <v>-1.236275942</v>
      </c>
      <c r="V227" s="5">
        <f>iferror(VLOOKUP($A227, TMUI!$A$2:$G1000, 3, false), "")</f>
        <v>85.13</v>
      </c>
      <c r="W227" s="5">
        <f>iferror(VLOOKUP($A227, TMUI!$A$2:$G1000, 4, false), "")</f>
        <v>61.47</v>
      </c>
      <c r="X227" s="5">
        <f>iferror(VLOOKUP($A227, TMUI!$A$2:$G1000, 5, false), "")</f>
        <v>77.15</v>
      </c>
      <c r="Y227" s="5">
        <f>iferror(VLOOKUP($A227, TMUI!$A$2:$G1000, 6, false), "")</f>
        <v>32.56</v>
      </c>
      <c r="Z227" s="5">
        <f>iferror(VLOOKUP($A227, TMUI!$A$2:$Z1000, 7, false), "")</f>
        <v>0.6994398957</v>
      </c>
      <c r="AA227" s="5">
        <f>iferror(VLOOKUP($A227, TMUI!$A$2:$Z1000, 8, false), "")</f>
        <v>-0.5204557127</v>
      </c>
      <c r="AB227" s="5">
        <f>iferror(VLOOKUP($A227, TMUI!$A$2:$Z1000, 9, false), "")</f>
        <v>0.444427945</v>
      </c>
      <c r="AC227" s="5">
        <f>iferror(VLOOKUP($A227, TMUI!$A$2:$Z1000, 10, false), "")</f>
        <v>-1.384044885</v>
      </c>
      <c r="AD227" s="5">
        <f>iferror(VLOOKUP($A227, TMUI!$A$2:$Z1000, 11, false), "")</f>
        <v>-0.1901581892</v>
      </c>
      <c r="AE227" s="8">
        <f t="shared" si="3"/>
        <v>-0.4360713121</v>
      </c>
      <c r="AG227" s="5">
        <f t="shared" si="4"/>
        <v>-0.9115817544</v>
      </c>
      <c r="AH227" s="5">
        <f>iferror(vlookup(A227, 'November Scores'!A$1:AM1000, 3, false), "")</f>
        <v>-0.6909532327</v>
      </c>
      <c r="AI227" s="5">
        <f t="shared" si="5"/>
        <v>-0.856424624</v>
      </c>
    </row>
    <row r="228">
      <c r="A228" s="5">
        <v>1517.0</v>
      </c>
      <c r="B228" s="2" t="s">
        <v>154</v>
      </c>
      <c r="C228" s="5">
        <f>lookup($A228, NIL!$A$1:$A1000, NIL!C$1:C1000)</f>
        <v>4</v>
      </c>
      <c r="D228" s="5">
        <f>lookup($A228, NIL!$A$1:$A1000, NIL!D$1:D1000)</f>
        <v>0</v>
      </c>
      <c r="E228" s="5">
        <f>lookup($A228, NIL!$A$1:$A1000, NIL!E$1:E1000)</f>
        <v>0.2045663318</v>
      </c>
      <c r="F228" s="5">
        <f>lookup($A228, NIL!$A$1:$A1000, NIL!F$1:F1000)</f>
        <v>-2.461945392</v>
      </c>
      <c r="G228" s="5">
        <f>lookup($A228, NIL!$A$1:$A1000, NIL!G$1:G1000)</f>
        <v>-1.12868953</v>
      </c>
      <c r="H228" s="5">
        <f t="shared" si="1"/>
        <v>-1.062398009</v>
      </c>
      <c r="J228" s="5">
        <f>iferror(VLOOKUP($A228, Awario!$A$3:$G1000, 3, false), "")</f>
        <v>2</v>
      </c>
      <c r="K228" s="2">
        <f>iferror(VLOOKUP($A228, Awario!$A$3:$Z1000, 4, false), "")</f>
        <v>0</v>
      </c>
      <c r="L228" s="5">
        <f>iferror(VLOOKUP($A228, Awario!$A$3:$Z1000, 5, false), "")</f>
        <v>143</v>
      </c>
      <c r="M228" s="5">
        <f>iferror(VLOOKUP($A228, Awario!$A$3:$G1000, 6, false), "")</f>
        <v>2.155336037</v>
      </c>
      <c r="N228" s="7" t="b">
        <f>iferror(VLOOKUP($A228, Awario!$A$3:$Z1000, 7, false), "")</f>
        <v>1</v>
      </c>
      <c r="O228" s="2" t="str">
        <f>iferror(VLOOKUP($A228, Awario!$A$3:$Z1000, 8, false), "")</f>
        <v/>
      </c>
      <c r="P228" s="5">
        <f>iferror(VLOOKUP($A228, Awario!$A$3:$Z1000, 9, false), "")</f>
        <v>0.2885280941</v>
      </c>
      <c r="Q228" s="5">
        <f>iferror(VLOOKUP($A228, Awario!$A$3:$Z1000, 10, false), "")</f>
        <v>-0.4740627184</v>
      </c>
      <c r="R228" s="2" t="str">
        <f>iferror(VLOOKUP($A228, Awario!$A$3:$Z1000, 11, false), "")</f>
        <v/>
      </c>
      <c r="S228" s="5">
        <f>iferror(VLOOKUP($A228, Awario!$A$3:$Z1000, 12, false), "")</f>
        <v>-0.09276731212</v>
      </c>
      <c r="T228" s="5">
        <f t="shared" si="2"/>
        <v>-0.3045772679</v>
      </c>
      <c r="V228" s="5">
        <f>iferror(VLOOKUP($A228, TMUI!$A$2:$G1000, 3, false), "")</f>
        <v>50.93</v>
      </c>
      <c r="W228" s="5">
        <f>iferror(VLOOKUP($A228, TMUI!$A$2:$G1000, 4, false), "")</f>
        <v>47.48</v>
      </c>
      <c r="X228" s="5">
        <f>iferror(VLOOKUP($A228, TMUI!$A$2:$G1000, 5, false), "")</f>
        <v>54.24</v>
      </c>
      <c r="Y228" s="5">
        <f>iferror(VLOOKUP($A228, TMUI!$A$2:$G1000, 6, false), "")</f>
        <v>33.24</v>
      </c>
      <c r="Z228" s="5">
        <f>iferror(VLOOKUP($A228, TMUI!$A$2:$Z1000, 7, false), "")</f>
        <v>-1.775973399</v>
      </c>
      <c r="AA228" s="5">
        <f>iferror(VLOOKUP($A228, TMUI!$A$2:$Z1000, 8, false), "")</f>
        <v>-1.490007387</v>
      </c>
      <c r="AB228" s="5">
        <f>iferror(VLOOKUP($A228, TMUI!$A$2:$Z1000, 9, false), "")</f>
        <v>-1.261154894</v>
      </c>
      <c r="AC228" s="5">
        <f>iferror(VLOOKUP($A228, TMUI!$A$2:$Z1000, 10, false), "")</f>
        <v>-1.342057353</v>
      </c>
      <c r="AD228" s="5">
        <f>iferror(VLOOKUP($A228, TMUI!$A$2:$Z1000, 11, false), "")</f>
        <v>-1.467298258</v>
      </c>
      <c r="AE228" s="8">
        <f t="shared" si="3"/>
        <v>-1.211320873</v>
      </c>
      <c r="AG228" s="5">
        <f t="shared" si="4"/>
        <v>-0.8594320502</v>
      </c>
      <c r="AH228" s="5">
        <f>iferror(vlookup(A228, 'November Scores'!A$1:AM1000, 3, false), "")</f>
        <v>-0.8923306782</v>
      </c>
      <c r="AI228" s="5">
        <f t="shared" si="5"/>
        <v>-0.8676567072</v>
      </c>
    </row>
    <row r="229">
      <c r="A229" s="5">
        <v>1855.0</v>
      </c>
      <c r="B229" s="20" t="s">
        <v>220</v>
      </c>
      <c r="C229" s="5">
        <f>lookup($A229, NIL!$A$1:$A1000, NIL!C$1:C1000)</f>
        <v>4</v>
      </c>
      <c r="D229" s="5">
        <f>lookup($A229, NIL!$A$1:$A1000, NIL!D$1:D1000)</f>
        <v>0</v>
      </c>
      <c r="E229" s="5">
        <f>lookup($A229, NIL!$A$1:$A1000, NIL!E$1:E1000)</f>
        <v>0.2045663318</v>
      </c>
      <c r="F229" s="5">
        <f>lookup($A229, NIL!$A$1:$A1000, NIL!F$1:F1000)</f>
        <v>-2.461945392</v>
      </c>
      <c r="G229" s="5">
        <f>lookup($A229, NIL!$A$1:$A1000, NIL!G$1:G1000)</f>
        <v>-1.12868953</v>
      </c>
      <c r="H229" s="5">
        <f t="shared" si="1"/>
        <v>-1.062398009</v>
      </c>
      <c r="J229" s="5" t="str">
        <f>iferror(VLOOKUP($A229, Awario!$A$3:$G1000, 3, false), "")</f>
        <v/>
      </c>
      <c r="K229" s="2" t="str">
        <f>iferror(VLOOKUP($A229, Awario!$A$3:$Z1000, 4, false), "")</f>
        <v/>
      </c>
      <c r="L229" s="5" t="str">
        <f>iferror(VLOOKUP($A229, Awario!$A$3:$Z1000, 5, false), "")</f>
        <v/>
      </c>
      <c r="M229" s="5" t="str">
        <f>iferror(VLOOKUP($A229, Awario!$A$3:$G1000, 6, false), "")</f>
        <v/>
      </c>
      <c r="N229" s="7" t="str">
        <f>iferror(VLOOKUP($A229, Awario!$A$3:$Z1000, 7, false), "")</f>
        <v/>
      </c>
      <c r="O229" s="2" t="str">
        <f>iferror(VLOOKUP($A229, Awario!$A$3:$Z1000, 8, false), "")</f>
        <v/>
      </c>
      <c r="P229" s="5" t="str">
        <f>iferror(VLOOKUP($A229, Awario!$A$3:$Z1000, 9, false), "")</f>
        <v/>
      </c>
      <c r="Q229" s="5" t="str">
        <f>iferror(VLOOKUP($A229, Awario!$A$3:$Z1000, 10, false), "")</f>
        <v/>
      </c>
      <c r="R229" s="2" t="str">
        <f>iferror(VLOOKUP($A229, Awario!$A$3:$Z1000, 11, false), "")</f>
        <v/>
      </c>
      <c r="S229" s="5" t="str">
        <f>iferror(VLOOKUP($A229, Awario!$A$3:$Z1000, 12, false), "")</f>
        <v/>
      </c>
      <c r="T229" s="5" t="str">
        <f t="shared" si="2"/>
        <v/>
      </c>
      <c r="V229" s="5">
        <f>iferror(VLOOKUP($A229, TMUI!$A$2:$G1000, 3, false), "")</f>
        <v>67.19</v>
      </c>
      <c r="W229" s="5">
        <f>iferror(VLOOKUP($A229, TMUI!$A$2:$G1000, 4, false), "")</f>
        <v>60.63</v>
      </c>
      <c r="X229" s="5">
        <f>iferror(VLOOKUP($A229, TMUI!$A$2:$G1000, 5, false), "")</f>
        <v>63.67</v>
      </c>
      <c r="Y229" s="5">
        <f>iferror(VLOOKUP($A229, TMUI!$A$2:$G1000, 6, false), "")</f>
        <v>50.47</v>
      </c>
      <c r="Z229" s="5">
        <f>iferror(VLOOKUP($A229, TMUI!$A$2:$Z1000, 7, false), "")</f>
        <v>-0.5990663765</v>
      </c>
      <c r="AA229" s="5">
        <f>iferror(VLOOKUP($A229, TMUI!$A$2:$Z1000, 8, false), "")</f>
        <v>-0.578670395</v>
      </c>
      <c r="AB229" s="5">
        <f>iferror(VLOOKUP($A229, TMUI!$A$2:$Z1000, 9, false), "")</f>
        <v>-0.5591188324</v>
      </c>
      <c r="AC229" s="5">
        <f>iferror(VLOOKUP($A229, TMUI!$A$2:$Z1000, 10, false), "")</f>
        <v>-0.2781673971</v>
      </c>
      <c r="AD229" s="5">
        <f>iferror(VLOOKUP($A229, TMUI!$A$2:$Z1000, 11, false), "")</f>
        <v>-0.5037557503</v>
      </c>
      <c r="AE229" s="8">
        <f t="shared" si="3"/>
        <v>-0.7097575292</v>
      </c>
      <c r="AG229" s="5">
        <f t="shared" si="4"/>
        <v>-0.8860777693</v>
      </c>
      <c r="AH229" s="5" t="str">
        <f>iferror(vlookup(A229, 'November Scores'!A$1:AM1000, 3, false), "")</f>
        <v/>
      </c>
      <c r="AI229" s="5">
        <f t="shared" si="5"/>
        <v>-0.8860777693</v>
      </c>
    </row>
    <row r="230">
      <c r="A230" s="5">
        <v>1454.0</v>
      </c>
      <c r="B230" s="2" t="s">
        <v>140</v>
      </c>
      <c r="C230" s="5">
        <f>lookup($A230, NIL!$A$1:$A1000, NIL!C$1:C1000)</f>
        <v>4</v>
      </c>
      <c r="D230" s="5">
        <f>lookup($A230, NIL!$A$1:$A1000, NIL!D$1:D1000)</f>
        <v>0</v>
      </c>
      <c r="E230" s="5">
        <f>lookup($A230, NIL!$A$1:$A1000, NIL!E$1:E1000)</f>
        <v>0.2045663318</v>
      </c>
      <c r="F230" s="5">
        <f>lookup($A230, NIL!$A$1:$A1000, NIL!F$1:F1000)</f>
        <v>-2.461945392</v>
      </c>
      <c r="G230" s="5">
        <f>lookup($A230, NIL!$A$1:$A1000, NIL!G$1:G1000)</f>
        <v>-1.12868953</v>
      </c>
      <c r="H230" s="5">
        <f t="shared" si="1"/>
        <v>-1.062398009</v>
      </c>
      <c r="J230" s="5" t="str">
        <f>iferror(VLOOKUP($A230, Awario!$A$3:$G1000, 3, false), "")</f>
        <v/>
      </c>
      <c r="K230" s="2">
        <f>iferror(VLOOKUP($A230, Awario!$A$3:$Z1000, 4, false), "")</f>
        <v>0</v>
      </c>
      <c r="L230" s="5" t="str">
        <f>iferror(VLOOKUP($A230, Awario!$A$3:$Z1000, 5, false), "")</f>
        <v/>
      </c>
      <c r="M230" s="5" t="str">
        <f>iferror(VLOOKUP($A230, Awario!$A$3:$G1000, 6, false), "")</f>
        <v/>
      </c>
      <c r="N230" s="7" t="b">
        <f>iferror(VLOOKUP($A230, Awario!$A$3:$Z1000, 7, false), "")</f>
        <v>1</v>
      </c>
      <c r="O230" s="2" t="str">
        <f>iferror(VLOOKUP($A230, Awario!$A$3:$Z1000, 8, false), "")</f>
        <v/>
      </c>
      <c r="P230" s="5" t="str">
        <f>iferror(VLOOKUP($A230, Awario!$A$3:$Z1000, 9, false), "")</f>
        <v/>
      </c>
      <c r="Q230" s="5">
        <f>iferror(VLOOKUP($A230, Awario!$A$3:$Z1000, 10, false), "")</f>
        <v>-1.528378204</v>
      </c>
      <c r="R230" s="2" t="str">
        <f>iferror(VLOOKUP($A230, Awario!$A$3:$Z1000, 11, false), "")</f>
        <v/>
      </c>
      <c r="S230" s="5">
        <f>iferror(VLOOKUP($A230, Awario!$A$3:$Z1000, 12, false), "")</f>
        <v>-1.528378204</v>
      </c>
      <c r="T230" s="5">
        <f t="shared" si="2"/>
        <v>-1.236275942</v>
      </c>
      <c r="V230" s="5">
        <f>iferror(VLOOKUP($A230, TMUI!$A$2:$G1000, 3, false), "")</f>
        <v>81.45</v>
      </c>
      <c r="W230" s="5">
        <f>iferror(VLOOKUP($A230, TMUI!$A$2:$G1000, 4, false), "")</f>
        <v>64.33</v>
      </c>
      <c r="X230" s="5">
        <f>iferror(VLOOKUP($A230, TMUI!$A$2:$G1000, 5, false), "")</f>
        <v>68.73</v>
      </c>
      <c r="Y230" s="5">
        <f>iferror(VLOOKUP($A230, TMUI!$A$2:$G1000, 6, false), "")</f>
        <v>34.75</v>
      </c>
      <c r="Z230" s="5">
        <f>iferror(VLOOKUP($A230, TMUI!$A$2:$Z1000, 7, false), "")</f>
        <v>0.4330796347</v>
      </c>
      <c r="AA230" s="5">
        <f>iferror(VLOOKUP($A230, TMUI!$A$2:$Z1000, 8, false), "")</f>
        <v>-0.3222485799</v>
      </c>
      <c r="AB230" s="5">
        <f>iferror(VLOOKUP($A230, TMUI!$A$2:$Z1000, 9, false), "")</f>
        <v>-0.1824165554</v>
      </c>
      <c r="AC230" s="5">
        <f>iferror(VLOOKUP($A230, TMUI!$A$2:$Z1000, 10, false), "")</f>
        <v>-1.248820335</v>
      </c>
      <c r="AD230" s="5">
        <f>iferror(VLOOKUP($A230, TMUI!$A$2:$Z1000, 11, false), "")</f>
        <v>-0.3301014588</v>
      </c>
      <c r="AE230" s="8">
        <f t="shared" si="3"/>
        <v>-0.5745445664</v>
      </c>
      <c r="AG230" s="5">
        <f t="shared" si="4"/>
        <v>-0.9577395058</v>
      </c>
      <c r="AH230" s="5">
        <f>iferror(vlookup(A230, 'November Scores'!A$1:AM1000, 3, false), "")</f>
        <v>-0.8442699983</v>
      </c>
      <c r="AI230" s="5">
        <f t="shared" si="5"/>
        <v>-0.9293721289</v>
      </c>
    </row>
    <row r="231">
      <c r="A231" s="5">
        <v>1552.0</v>
      </c>
      <c r="B231" s="2" t="s">
        <v>158</v>
      </c>
      <c r="C231" s="5">
        <f>lookup($A231, NIL!$A$1:$A1000, NIL!C$1:C1000)</f>
        <v>4</v>
      </c>
      <c r="D231" s="5">
        <f>lookup($A231, NIL!$A$1:$A1000, NIL!D$1:D1000)</f>
        <v>0</v>
      </c>
      <c r="E231" s="5">
        <f>lookup($A231, NIL!$A$1:$A1000, NIL!E$1:E1000)</f>
        <v>0.2045663318</v>
      </c>
      <c r="F231" s="5">
        <f>lookup($A231, NIL!$A$1:$A1000, NIL!F$1:F1000)</f>
        <v>-2.461945392</v>
      </c>
      <c r="G231" s="5">
        <f>lookup($A231, NIL!$A$1:$A1000, NIL!G$1:G1000)</f>
        <v>-1.12868953</v>
      </c>
      <c r="H231" s="5">
        <f t="shared" si="1"/>
        <v>-1.062398009</v>
      </c>
      <c r="J231" s="5" t="str">
        <f>iferror(VLOOKUP($A231, Awario!$A$3:$G1000, 3, false), "")</f>
        <v/>
      </c>
      <c r="K231" s="2">
        <f>iferror(VLOOKUP($A231, Awario!$A$3:$Z1000, 4, false), "")</f>
        <v>0</v>
      </c>
      <c r="L231" s="5" t="str">
        <f>iferror(VLOOKUP($A231, Awario!$A$3:$Z1000, 5, false), "")</f>
        <v/>
      </c>
      <c r="M231" s="5" t="str">
        <f>iferror(VLOOKUP($A231, Awario!$A$3:$G1000, 6, false), "")</f>
        <v/>
      </c>
      <c r="N231" s="7" t="b">
        <f>iferror(VLOOKUP($A231, Awario!$A$3:$Z1000, 7, false), "")</f>
        <v>1</v>
      </c>
      <c r="O231" s="2" t="str">
        <f>iferror(VLOOKUP($A231, Awario!$A$3:$Z1000, 8, false), "")</f>
        <v/>
      </c>
      <c r="P231" s="5" t="str">
        <f>iferror(VLOOKUP($A231, Awario!$A$3:$Z1000, 9, false), "")</f>
        <v/>
      </c>
      <c r="Q231" s="5">
        <f>iferror(VLOOKUP($A231, Awario!$A$3:$Z1000, 10, false), "")</f>
        <v>-1.528378204</v>
      </c>
      <c r="R231" s="2" t="str">
        <f>iferror(VLOOKUP($A231, Awario!$A$3:$Z1000, 11, false), "")</f>
        <v/>
      </c>
      <c r="S231" s="5">
        <f>iferror(VLOOKUP($A231, Awario!$A$3:$Z1000, 12, false), "")</f>
        <v>-1.528378204</v>
      </c>
      <c r="T231" s="5">
        <f t="shared" si="2"/>
        <v>-1.236275942</v>
      </c>
      <c r="V231" s="5">
        <f>iferror(VLOOKUP($A231, TMUI!$A$2:$G1000, 3, false), "")</f>
        <v>69.94</v>
      </c>
      <c r="W231" s="5">
        <f>iferror(VLOOKUP($A231, TMUI!$A$2:$G1000, 4, false), "")</f>
        <v>67.29</v>
      </c>
      <c r="X231" s="5">
        <f>iferror(VLOOKUP($A231, TMUI!$A$2:$G1000, 5, false), "")</f>
        <v>57.72</v>
      </c>
      <c r="Y231" s="5">
        <f>iferror(VLOOKUP($A231, TMUI!$A$2:$G1000, 6, false), "")</f>
        <v>48.07</v>
      </c>
      <c r="Z231" s="5">
        <f>iferror(VLOOKUP($A231, TMUI!$A$2:$Z1000, 7, false), "")</f>
        <v>-0.4000199859</v>
      </c>
      <c r="AA231" s="5">
        <f>iferror(VLOOKUP($A231, TMUI!$A$2:$Z1000, 8, false), "")</f>
        <v>-0.1171111278</v>
      </c>
      <c r="AB231" s="5">
        <f>iferror(VLOOKUP($A231, TMUI!$A$2:$Z1000, 9, false), "")</f>
        <v>-1.00207902</v>
      </c>
      <c r="AC231" s="5">
        <f>iferror(VLOOKUP($A231, TMUI!$A$2:$Z1000, 10, false), "")</f>
        <v>-0.4263586853</v>
      </c>
      <c r="AD231" s="5">
        <f>iferror(VLOOKUP($A231, TMUI!$A$2:$Z1000, 11, false), "")</f>
        <v>-0.4863922047</v>
      </c>
      <c r="AE231" s="8">
        <f t="shared" si="3"/>
        <v>-0.6974182423</v>
      </c>
      <c r="AG231" s="5">
        <f t="shared" si="4"/>
        <v>-0.9986973978</v>
      </c>
      <c r="AH231" s="5">
        <f>iferror(vlookup(A231, 'November Scores'!A$1:AM1000, 3, false), "")</f>
        <v>-0.7903099853</v>
      </c>
      <c r="AI231" s="5">
        <f t="shared" si="5"/>
        <v>-0.9466005447</v>
      </c>
    </row>
    <row r="232">
      <c r="A232" s="5">
        <v>2167.0</v>
      </c>
      <c r="B232" s="2" t="s">
        <v>278</v>
      </c>
      <c r="C232" s="5">
        <f>lookup($A232, NIL!$A$1:$A1000, NIL!C$1:C1000)</f>
        <v>2</v>
      </c>
      <c r="D232" s="5">
        <f>lookup($A232, NIL!$A$1:$A1000, NIL!D$1:D1000)</f>
        <v>0</v>
      </c>
      <c r="E232" s="5">
        <f>lookup($A232, NIL!$A$1:$A1000, NIL!E$1:E1000)</f>
        <v>-4.868678697</v>
      </c>
      <c r="F232" s="5">
        <f>lookup($A232, NIL!$A$1:$A1000, NIL!F$1:F1000)</f>
        <v>-2.461945392</v>
      </c>
      <c r="G232" s="5">
        <f>lookup($A232, NIL!$A$1:$A1000, NIL!G$1:G1000)</f>
        <v>-3.665312045</v>
      </c>
      <c r="H232" s="5">
        <f t="shared" si="1"/>
        <v>-1.914500469</v>
      </c>
      <c r="J232" s="5" t="str">
        <f>iferror(VLOOKUP($A232, Awario!$A$3:$G1000, 3, false), "")</f>
        <v/>
      </c>
      <c r="K232" s="2" t="str">
        <f>iferror(VLOOKUP($A232, Awario!$A$3:$Z1000, 4, false), "")</f>
        <v/>
      </c>
      <c r="L232" s="5" t="str">
        <f>iferror(VLOOKUP($A232, Awario!$A$3:$Z1000, 5, false), "")</f>
        <v/>
      </c>
      <c r="M232" s="5" t="str">
        <f>iferror(VLOOKUP($A232, Awario!$A$3:$G1000, 6, false), "")</f>
        <v/>
      </c>
      <c r="N232" s="7" t="str">
        <f>iferror(VLOOKUP($A232, Awario!$A$3:$Z1000, 7, false), "")</f>
        <v/>
      </c>
      <c r="O232" s="2" t="str">
        <f>iferror(VLOOKUP($A232, Awario!$A$3:$Z1000, 8, false), "")</f>
        <v/>
      </c>
      <c r="P232" s="5" t="str">
        <f>iferror(VLOOKUP($A232, Awario!$A$3:$Z1000, 9, false), "")</f>
        <v/>
      </c>
      <c r="Q232" s="5" t="str">
        <f>iferror(VLOOKUP($A232, Awario!$A$3:$Z1000, 10, false), "")</f>
        <v/>
      </c>
      <c r="R232" s="2" t="str">
        <f>iferror(VLOOKUP($A232, Awario!$A$3:$Z1000, 11, false), "")</f>
        <v/>
      </c>
      <c r="S232" s="5" t="str">
        <f>iferror(VLOOKUP($A232, Awario!$A$3:$Z1000, 12, false), "")</f>
        <v/>
      </c>
      <c r="T232" s="5" t="str">
        <f t="shared" si="2"/>
        <v/>
      </c>
      <c r="V232" s="5" t="str">
        <f>iferror(VLOOKUP($A232, TMUI!$A$2:$G1000, 3, false), "")</f>
        <v/>
      </c>
      <c r="W232" s="5" t="str">
        <f>iferror(VLOOKUP($A232, TMUI!$A$2:$G1000, 4, false), "")</f>
        <v/>
      </c>
      <c r="X232" s="5" t="str">
        <f>iferror(VLOOKUP($A232, TMUI!$A$2:$G1000, 5, false), "")</f>
        <v/>
      </c>
      <c r="Y232" s="5" t="str">
        <f>iferror(VLOOKUP($A232, TMUI!$A$2:$G1000, 6, false), "")</f>
        <v/>
      </c>
      <c r="Z232" s="5" t="str">
        <f>iferror(VLOOKUP($A232, TMUI!$A$2:$Z1000, 7, false), "")</f>
        <v/>
      </c>
      <c r="AA232" s="5" t="str">
        <f>iferror(VLOOKUP($A232, TMUI!$A$2:$Z1000, 8, false), "")</f>
        <v/>
      </c>
      <c r="AB232" s="5" t="str">
        <f>iferror(VLOOKUP($A232, TMUI!$A$2:$Z1000, 9, false), "")</f>
        <v/>
      </c>
      <c r="AC232" s="5" t="str">
        <f>iferror(VLOOKUP($A232, TMUI!$A$2:$Z1000, 10, false), "")</f>
        <v/>
      </c>
      <c r="AD232" s="5" t="str">
        <f>iferror(VLOOKUP($A232, TMUI!$A$2:$Z1000, 11, false), "")</f>
        <v/>
      </c>
      <c r="AE232" s="8">
        <f t="shared" si="3"/>
        <v>0</v>
      </c>
      <c r="AG232" s="5">
        <f t="shared" si="4"/>
        <v>-0.9572502344</v>
      </c>
      <c r="AH232" s="5" t="str">
        <f>iferror(vlookup(A232, 'November Scores'!A$1:AM1000, 3, false), "")</f>
        <v/>
      </c>
      <c r="AI232" s="5">
        <f t="shared" si="5"/>
        <v>-0.9572502344</v>
      </c>
    </row>
    <row r="233">
      <c r="A233" s="5">
        <v>1852.0</v>
      </c>
      <c r="B233" s="2" t="s">
        <v>218</v>
      </c>
      <c r="C233" s="5">
        <f>lookup($A233, NIL!$A$1:$A1000, NIL!C$1:C1000)</f>
        <v>4</v>
      </c>
      <c r="D233" s="5">
        <f>lookup($A233, NIL!$A$1:$A1000, NIL!D$1:D1000)</f>
        <v>0</v>
      </c>
      <c r="E233" s="5">
        <f>lookup($A233, NIL!$A$1:$A1000, NIL!E$1:E1000)</f>
        <v>0.2045663318</v>
      </c>
      <c r="F233" s="5">
        <f>lookup($A233, NIL!$A$1:$A1000, NIL!F$1:F1000)</f>
        <v>-2.461945392</v>
      </c>
      <c r="G233" s="5">
        <f>lookup($A233, NIL!$A$1:$A1000, NIL!G$1:G1000)</f>
        <v>-1.12868953</v>
      </c>
      <c r="H233" s="5">
        <f t="shared" si="1"/>
        <v>-1.062398009</v>
      </c>
      <c r="J233" s="5" t="str">
        <f>iferror(VLOOKUP($A233, Awario!$A$3:$G1000, 3, false), "")</f>
        <v/>
      </c>
      <c r="K233" s="2">
        <f>iferror(VLOOKUP($A233, Awario!$A$3:$Z1000, 4, false), "")</f>
        <v>0</v>
      </c>
      <c r="L233" s="5" t="str">
        <f>iferror(VLOOKUP($A233, Awario!$A$3:$Z1000, 5, false), "")</f>
        <v/>
      </c>
      <c r="M233" s="5" t="str">
        <f>iferror(VLOOKUP($A233, Awario!$A$3:$G1000, 6, false), "")</f>
        <v/>
      </c>
      <c r="N233" s="7" t="b">
        <f>iferror(VLOOKUP($A233, Awario!$A$3:$Z1000, 7, false), "")</f>
        <v>1</v>
      </c>
      <c r="O233" s="2" t="str">
        <f>iferror(VLOOKUP($A233, Awario!$A$3:$Z1000, 8, false), "")</f>
        <v/>
      </c>
      <c r="P233" s="5" t="str">
        <f>iferror(VLOOKUP($A233, Awario!$A$3:$Z1000, 9, false), "")</f>
        <v/>
      </c>
      <c r="Q233" s="5">
        <f>iferror(VLOOKUP($A233, Awario!$A$3:$Z1000, 10, false), "")</f>
        <v>-1.528378204</v>
      </c>
      <c r="R233" s="2" t="str">
        <f>iferror(VLOOKUP($A233, Awario!$A$3:$Z1000, 11, false), "")</f>
        <v/>
      </c>
      <c r="S233" s="5">
        <f>iferror(VLOOKUP($A233, Awario!$A$3:$Z1000, 12, false), "")</f>
        <v>-1.528378204</v>
      </c>
      <c r="T233" s="5">
        <f t="shared" si="2"/>
        <v>-1.236275942</v>
      </c>
      <c r="V233" s="5">
        <f>iferror(VLOOKUP($A233, TMUI!$A$2:$G1000, 3, false), "")</f>
        <v>70.26</v>
      </c>
      <c r="W233" s="5">
        <f>iferror(VLOOKUP($A233, TMUI!$A$2:$G1000, 4, false), "")</f>
        <v>54.02</v>
      </c>
      <c r="X233" s="5">
        <f>iferror(VLOOKUP($A233, TMUI!$A$2:$G1000, 5, false), "")</f>
        <v>69.68</v>
      </c>
      <c r="Y233" s="5">
        <f>iferror(VLOOKUP($A233, TMUI!$A$2:$G1000, 6, false), "")</f>
        <v>35.91</v>
      </c>
      <c r="Z233" s="5">
        <f>iferror(VLOOKUP($A233, TMUI!$A$2:$Z1000, 7, false), "")</f>
        <v>-0.376858224</v>
      </c>
      <c r="AA233" s="5">
        <f>iferror(VLOOKUP($A233, TMUI!$A$2:$Z1000, 8, false), "")</f>
        <v>-1.036764503</v>
      </c>
      <c r="AB233" s="5">
        <f>iferror(VLOOKUP($A233, TMUI!$A$2:$Z1000, 9, false), "")</f>
        <v>-0.1116918196</v>
      </c>
      <c r="AC233" s="5">
        <f>iferror(VLOOKUP($A233, TMUI!$A$2:$Z1000, 10, false), "")</f>
        <v>-1.177194545</v>
      </c>
      <c r="AD233" s="5">
        <f>iferror(VLOOKUP($A233, TMUI!$A$2:$Z1000, 11, false), "")</f>
        <v>-0.6756272729</v>
      </c>
      <c r="AE233" s="8">
        <f t="shared" si="3"/>
        <v>-0.8219654937</v>
      </c>
      <c r="AG233" s="5">
        <f t="shared" si="4"/>
        <v>-1.040213148</v>
      </c>
      <c r="AH233" s="5">
        <f>iferror(vlookup(A233, 'November Scores'!A$1:AM1000, 3, false), "")</f>
        <v>-0.8685194283</v>
      </c>
      <c r="AI233" s="5">
        <f t="shared" si="5"/>
        <v>-0.9972897183</v>
      </c>
    </row>
    <row r="234">
      <c r="A234" s="5">
        <v>1505.0</v>
      </c>
      <c r="B234" s="2" t="s">
        <v>151</v>
      </c>
      <c r="C234" s="5">
        <f>lookup($A234, NIL!$A$1:$A1000, NIL!C$1:C1000)</f>
        <v>4</v>
      </c>
      <c r="D234" s="5">
        <f>lookup($A234, NIL!$A$1:$A1000, NIL!D$1:D1000)</f>
        <v>0</v>
      </c>
      <c r="E234" s="5">
        <f>lookup($A234, NIL!$A$1:$A1000, NIL!E$1:E1000)</f>
        <v>0.2045663318</v>
      </c>
      <c r="F234" s="5">
        <f>lookup($A234, NIL!$A$1:$A1000, NIL!F$1:F1000)</f>
        <v>-2.461945392</v>
      </c>
      <c r="G234" s="5">
        <f>lookup($A234, NIL!$A$1:$A1000, NIL!G$1:G1000)</f>
        <v>-1.12868953</v>
      </c>
      <c r="H234" s="5">
        <f t="shared" si="1"/>
        <v>-1.062398009</v>
      </c>
      <c r="J234" s="5" t="str">
        <f>iferror(VLOOKUP($A234, Awario!$A$3:$G1000, 3, false), "")</f>
        <v/>
      </c>
      <c r="K234" s="2">
        <f>iferror(VLOOKUP($A234, Awario!$A$3:$Z1000, 4, false), "")</f>
        <v>0</v>
      </c>
      <c r="L234" s="5" t="str">
        <f>iferror(VLOOKUP($A234, Awario!$A$3:$Z1000, 5, false), "")</f>
        <v/>
      </c>
      <c r="M234" s="5" t="str">
        <f>iferror(VLOOKUP($A234, Awario!$A$3:$G1000, 6, false), "")</f>
        <v/>
      </c>
      <c r="N234" s="7" t="b">
        <f>iferror(VLOOKUP($A234, Awario!$A$3:$Z1000, 7, false), "")</f>
        <v>1</v>
      </c>
      <c r="O234" s="2" t="str">
        <f>iferror(VLOOKUP($A234, Awario!$A$3:$Z1000, 8, false), "")</f>
        <v/>
      </c>
      <c r="P234" s="5" t="str">
        <f>iferror(VLOOKUP($A234, Awario!$A$3:$Z1000, 9, false), "")</f>
        <v/>
      </c>
      <c r="Q234" s="5">
        <f>iferror(VLOOKUP($A234, Awario!$A$3:$Z1000, 10, false), "")</f>
        <v>-1.528378204</v>
      </c>
      <c r="R234" s="2" t="str">
        <f>iferror(VLOOKUP($A234, Awario!$A$3:$Z1000, 11, false), "")</f>
        <v/>
      </c>
      <c r="S234" s="5">
        <f>iferror(VLOOKUP($A234, Awario!$A$3:$Z1000, 12, false), "")</f>
        <v>-1.528378204</v>
      </c>
      <c r="T234" s="5">
        <f t="shared" si="2"/>
        <v>-1.236275942</v>
      </c>
      <c r="V234" s="5">
        <f>iferror(VLOOKUP($A234, TMUI!$A$2:$G1000, 3, false), "")</f>
        <v>70.85</v>
      </c>
      <c r="W234" s="5">
        <f>iferror(VLOOKUP($A234, TMUI!$A$2:$G1000, 4, false), "")</f>
        <v>59.16</v>
      </c>
      <c r="X234" s="5">
        <f>iferror(VLOOKUP($A234, TMUI!$A$2:$G1000, 5, false), "")</f>
        <v>57.56</v>
      </c>
      <c r="Y234" s="5">
        <f>iferror(VLOOKUP($A234, TMUI!$A$2:$G1000, 6, false), "")</f>
        <v>39.2</v>
      </c>
      <c r="Z234" s="5">
        <f>iferror(VLOOKUP($A234, TMUI!$A$2:$Z1000, 7, false), "")</f>
        <v>-0.3341537257</v>
      </c>
      <c r="AA234" s="5">
        <f>iferror(VLOOKUP($A234, TMUI!$A$2:$Z1000, 8, false), "")</f>
        <v>-0.6805460892</v>
      </c>
      <c r="AB234" s="5">
        <f>iferror(VLOOKUP($A234, TMUI!$A$2:$Z1000, 9, false), "")</f>
        <v>-1.013990554</v>
      </c>
      <c r="AC234" s="5">
        <f>iferror(VLOOKUP($A234, TMUI!$A$2:$Z1000, 10, false), "")</f>
        <v>-0.9740489878</v>
      </c>
      <c r="AD234" s="5">
        <f>iferror(VLOOKUP($A234, TMUI!$A$2:$Z1000, 11, false), "")</f>
        <v>-0.7506848392</v>
      </c>
      <c r="AE234" s="8">
        <f t="shared" si="3"/>
        <v>-0.8664207057</v>
      </c>
      <c r="AG234" s="5">
        <f t="shared" si="4"/>
        <v>-1.055031552</v>
      </c>
      <c r="AH234" s="5">
        <f>iferror(vlookup(A234, 'November Scores'!A$1:AM1000, 3, false), "")</f>
        <v>-0.866115463</v>
      </c>
      <c r="AI234" s="5">
        <f t="shared" si="5"/>
        <v>-1.00780253</v>
      </c>
    </row>
    <row r="235">
      <c r="A235" s="5">
        <v>1851.0</v>
      </c>
      <c r="B235" s="2" t="s">
        <v>217</v>
      </c>
      <c r="C235" s="5">
        <f>lookup($A235, NIL!$A$1:$A1000, NIL!C$1:C1000)</f>
        <v>4</v>
      </c>
      <c r="D235" s="5">
        <f>lookup($A235, NIL!$A$1:$A1000, NIL!D$1:D1000)</f>
        <v>0</v>
      </c>
      <c r="E235" s="5">
        <f>lookup($A235, NIL!$A$1:$A1000, NIL!E$1:E1000)</f>
        <v>0.2045663318</v>
      </c>
      <c r="F235" s="5">
        <f>lookup($A235, NIL!$A$1:$A1000, NIL!F$1:F1000)</f>
        <v>-2.461945392</v>
      </c>
      <c r="G235" s="5">
        <f>lookup($A235, NIL!$A$1:$A1000, NIL!G$1:G1000)</f>
        <v>-1.12868953</v>
      </c>
      <c r="H235" s="5">
        <f t="shared" si="1"/>
        <v>-1.062398009</v>
      </c>
      <c r="J235" s="5">
        <f>iferror(VLOOKUP($A235, Awario!$A$3:$G1000, 3, false), "")</f>
        <v>0</v>
      </c>
      <c r="K235" s="2">
        <f>iferror(VLOOKUP($A235, Awario!$A$3:$Z1000, 4, false), "")</f>
        <v>0</v>
      </c>
      <c r="L235" s="5">
        <f>iferror(VLOOKUP($A235, Awario!$A$3:$Z1000, 5, false), "")</f>
        <v>0</v>
      </c>
      <c r="M235" s="5">
        <f>iferror(VLOOKUP($A235, Awario!$A$3:$G1000, 6, false), "")</f>
        <v>0</v>
      </c>
      <c r="N235" s="7" t="b">
        <f>iferror(VLOOKUP($A235, Awario!$A$3:$Z1000, 7, false), "")</f>
        <v>1</v>
      </c>
      <c r="O235" s="2" t="str">
        <f>iferror(VLOOKUP($A235, Awario!$A$3:$Z1000, 8, false), "")</f>
        <v/>
      </c>
      <c r="P235" s="5">
        <f>iferror(VLOOKUP($A235, Awario!$A$3:$Z1000, 9, false), "")</f>
        <v>-0.940528289</v>
      </c>
      <c r="Q235" s="5">
        <f>iferror(VLOOKUP($A235, Awario!$A$3:$Z1000, 10, false), "")</f>
        <v>-1.528378204</v>
      </c>
      <c r="R235" s="2" t="str">
        <f>iferror(VLOOKUP($A235, Awario!$A$3:$Z1000, 11, false), "")</f>
        <v/>
      </c>
      <c r="S235" s="5">
        <f>iferror(VLOOKUP($A235, Awario!$A$3:$Z1000, 12, false), "")</f>
        <v>-1.234453247</v>
      </c>
      <c r="T235" s="5">
        <f t="shared" si="2"/>
        <v>-1.111059515</v>
      </c>
      <c r="V235" s="5">
        <f>iferror(VLOOKUP($A235, TMUI!$A$2:$G1000, 3, false), "")</f>
        <v>58.87</v>
      </c>
      <c r="W235" s="5">
        <f>iferror(VLOOKUP($A235, TMUI!$A$2:$G1000, 4, false), "")</f>
        <v>54.65</v>
      </c>
      <c r="X235" s="5">
        <f>iferror(VLOOKUP($A235, TMUI!$A$2:$G1000, 5, false), "")</f>
        <v>59.3</v>
      </c>
      <c r="Y235" s="5">
        <f>iferror(VLOOKUP($A235, TMUI!$A$2:$G1000, 6, false), "")</f>
        <v>42.5</v>
      </c>
      <c r="Z235" s="5">
        <f>iferror(VLOOKUP($A235, TMUI!$A$2:$Z1000, 7, false), "")</f>
        <v>-1.201272184</v>
      </c>
      <c r="AA235" s="5">
        <f>iferror(VLOOKUP($A235, TMUI!$A$2:$Z1000, 8, false), "")</f>
        <v>-0.9931034908</v>
      </c>
      <c r="AB235" s="5">
        <f>iferror(VLOOKUP($A235, TMUI!$A$2:$Z1000, 9, false), "")</f>
        <v>-0.8844526171</v>
      </c>
      <c r="AC235" s="5">
        <f>iferror(VLOOKUP($A235, TMUI!$A$2:$Z1000, 10, false), "")</f>
        <v>-0.7702859665</v>
      </c>
      <c r="AD235" s="5">
        <f>iferror(VLOOKUP($A235, TMUI!$A$2:$Z1000, 11, false), "")</f>
        <v>-0.9622785646</v>
      </c>
      <c r="AE235" s="8">
        <f t="shared" si="3"/>
        <v>-0.9809579831</v>
      </c>
      <c r="AG235" s="5">
        <f t="shared" si="4"/>
        <v>-1.051471836</v>
      </c>
      <c r="AH235" s="5">
        <f>iferror(vlookup(A235, 'November Scores'!A$1:AM1000, 3, false), "")</f>
        <v>-0.8958459063</v>
      </c>
      <c r="AI235" s="5">
        <f t="shared" si="5"/>
        <v>-1.012565354</v>
      </c>
    </row>
    <row r="236">
      <c r="A236" s="5">
        <v>1362.0</v>
      </c>
      <c r="B236" s="2" t="s">
        <v>117</v>
      </c>
      <c r="C236" s="5">
        <f>lookup($A236, NIL!$A$1:$A1000, NIL!C$1:C1000)</f>
        <v>2</v>
      </c>
      <c r="D236" s="5">
        <f>lookup($A236, NIL!$A$1:$A1000, NIL!D$1:D1000)</f>
        <v>1</v>
      </c>
      <c r="E236" s="5">
        <f>lookup($A236, NIL!$A$1:$A1000, NIL!E$1:E1000)</f>
        <v>-4.868678697</v>
      </c>
      <c r="F236" s="5">
        <f>lookup($A236, NIL!$A$1:$A1000, NIL!F$1:F1000)</f>
        <v>0.4045450175</v>
      </c>
      <c r="G236" s="5">
        <f>lookup($A236, NIL!$A$1:$A1000, NIL!G$1:G1000)</f>
        <v>-2.23206684</v>
      </c>
      <c r="H236" s="5">
        <f t="shared" si="1"/>
        <v>-1.494010321</v>
      </c>
      <c r="J236" s="5">
        <f>iferror(VLOOKUP($A236, Awario!$A$3:$G1000, 3, false), "")</f>
        <v>0</v>
      </c>
      <c r="K236" s="2">
        <f>iferror(VLOOKUP($A236, Awario!$A$3:$Z1000, 4, false), "")</f>
        <v>0</v>
      </c>
      <c r="L236" s="5">
        <f>iferror(VLOOKUP($A236, Awario!$A$3:$Z1000, 5, false), "")</f>
        <v>0</v>
      </c>
      <c r="M236" s="5">
        <f>iferror(VLOOKUP($A236, Awario!$A$3:$G1000, 6, false), "")</f>
        <v>0</v>
      </c>
      <c r="N236" s="7" t="b">
        <f>iferror(VLOOKUP($A236, Awario!$A$3:$Z1000, 7, false), "")</f>
        <v>1</v>
      </c>
      <c r="O236" s="2" t="str">
        <f>iferror(VLOOKUP($A236, Awario!$A$3:$Z1000, 8, false), "")</f>
        <v/>
      </c>
      <c r="P236" s="5">
        <f>iferror(VLOOKUP($A236, Awario!$A$3:$Z1000, 9, false), "")</f>
        <v>-0.940528289</v>
      </c>
      <c r="Q236" s="5">
        <f>iferror(VLOOKUP($A236, Awario!$A$3:$Z1000, 10, false), "")</f>
        <v>-1.528378204</v>
      </c>
      <c r="R236" s="2" t="str">
        <f>iferror(VLOOKUP($A236, Awario!$A$3:$Z1000, 11, false), "")</f>
        <v/>
      </c>
      <c r="S236" s="5">
        <f>iferror(VLOOKUP($A236, Awario!$A$3:$Z1000, 12, false), "")</f>
        <v>-1.234453247</v>
      </c>
      <c r="T236" s="5">
        <f t="shared" si="2"/>
        <v>-1.111059515</v>
      </c>
      <c r="V236" s="5">
        <f>iferror(VLOOKUP($A236, TMUI!$A$2:$G1000, 3, false), "")</f>
        <v>50.75</v>
      </c>
      <c r="W236" s="5">
        <f>iferror(VLOOKUP($A236, TMUI!$A$2:$G1000, 4, false), "")</f>
        <v>48.35</v>
      </c>
      <c r="X236" s="5">
        <f>iferror(VLOOKUP($A236, TMUI!$A$2:$G1000, 5, false), "")</f>
        <v>59.29</v>
      </c>
      <c r="Y236" s="5">
        <f>iferror(VLOOKUP($A236, TMUI!$A$2:$G1000, 6, false), "")</f>
        <v>48.71</v>
      </c>
      <c r="Z236" s="5">
        <f>iferror(VLOOKUP($A236, TMUI!$A$2:$Z1000, 7, false), "")</f>
        <v>-1.78900189</v>
      </c>
      <c r="AA236" s="5">
        <f>iferror(VLOOKUP($A236, TMUI!$A$2:$Z1000, 8, false), "")</f>
        <v>-1.429713608</v>
      </c>
      <c r="AB236" s="5">
        <f>iferror(VLOOKUP($A236, TMUI!$A$2:$Z1000, 9, false), "")</f>
        <v>-0.885197088</v>
      </c>
      <c r="AC236" s="5">
        <f>iferror(VLOOKUP($A236, TMUI!$A$2:$Z1000, 10, false), "")</f>
        <v>-0.3868410084</v>
      </c>
      <c r="AD236" s="5">
        <f>iferror(VLOOKUP($A236, TMUI!$A$2:$Z1000, 11, false), "")</f>
        <v>-1.122688399</v>
      </c>
      <c r="AE236" s="8">
        <f t="shared" si="3"/>
        <v>-1.059569912</v>
      </c>
      <c r="AG236" s="5">
        <f t="shared" si="4"/>
        <v>-1.221546583</v>
      </c>
      <c r="AH236" s="5">
        <f>iferror(vlookup(A236, 'November Scores'!A$1:AM1000, 3, false), "")</f>
        <v>-0.3881676104</v>
      </c>
      <c r="AI236" s="5">
        <f t="shared" si="5"/>
        <v>-1.01320184</v>
      </c>
    </row>
    <row r="237">
      <c r="A237" s="5">
        <v>1871.0</v>
      </c>
      <c r="B237" s="2" t="s">
        <v>230</v>
      </c>
      <c r="C237" s="5">
        <f>lookup($A237, NIL!$A$1:$A1000, NIL!C$1:C1000)</f>
        <v>4</v>
      </c>
      <c r="D237" s="5">
        <f>lookup($A237, NIL!$A$1:$A1000, NIL!D$1:D1000)</f>
        <v>0</v>
      </c>
      <c r="E237" s="5">
        <f>lookup($A237, NIL!$A$1:$A1000, NIL!E$1:E1000)</f>
        <v>0.2045663318</v>
      </c>
      <c r="F237" s="5">
        <f>lookup($A237, NIL!$A$1:$A1000, NIL!F$1:F1000)</f>
        <v>-2.461945392</v>
      </c>
      <c r="G237" s="5">
        <f>lookup($A237, NIL!$A$1:$A1000, NIL!G$1:G1000)</f>
        <v>-1.12868953</v>
      </c>
      <c r="H237" s="5">
        <f t="shared" si="1"/>
        <v>-1.062398009</v>
      </c>
      <c r="J237" s="5" t="str">
        <f>iferror(VLOOKUP($A237, Awario!$A$3:$G1000, 3, false), "")</f>
        <v/>
      </c>
      <c r="K237" s="2">
        <f>iferror(VLOOKUP($A237, Awario!$A$3:$Z1000, 4, false), "")</f>
        <v>0</v>
      </c>
      <c r="L237" s="5" t="str">
        <f>iferror(VLOOKUP($A237, Awario!$A$3:$Z1000, 5, false), "")</f>
        <v/>
      </c>
      <c r="M237" s="5" t="str">
        <f>iferror(VLOOKUP($A237, Awario!$A$3:$G1000, 6, false), "")</f>
        <v/>
      </c>
      <c r="N237" s="7" t="b">
        <f>iferror(VLOOKUP($A237, Awario!$A$3:$Z1000, 7, false), "")</f>
        <v>1</v>
      </c>
      <c r="O237" s="2" t="str">
        <f>iferror(VLOOKUP($A237, Awario!$A$3:$Z1000, 8, false), "")</f>
        <v/>
      </c>
      <c r="P237" s="5" t="str">
        <f>iferror(VLOOKUP($A237, Awario!$A$3:$Z1000, 9, false), "")</f>
        <v/>
      </c>
      <c r="Q237" s="5">
        <f>iferror(VLOOKUP($A237, Awario!$A$3:$Z1000, 10, false), "")</f>
        <v>-1.528378204</v>
      </c>
      <c r="R237" s="2" t="str">
        <f>iferror(VLOOKUP($A237, Awario!$A$3:$Z1000, 11, false), "")</f>
        <v/>
      </c>
      <c r="S237" s="5">
        <f>iferror(VLOOKUP($A237, Awario!$A$3:$Z1000, 12, false), "")</f>
        <v>-1.528378204</v>
      </c>
      <c r="T237" s="5">
        <f t="shared" si="2"/>
        <v>-1.236275942</v>
      </c>
      <c r="V237" s="5">
        <f>iferror(VLOOKUP($A237, TMUI!$A$2:$G1000, 3, false), "")</f>
        <v>59.51</v>
      </c>
      <c r="W237" s="5">
        <f>iferror(VLOOKUP($A237, TMUI!$A$2:$G1000, 4, false), "")</f>
        <v>51</v>
      </c>
      <c r="X237" s="5">
        <f>iferror(VLOOKUP($A237, TMUI!$A$2:$G1000, 5, false), "")</f>
        <v>53.86</v>
      </c>
      <c r="Y237" s="5">
        <f>iferror(VLOOKUP($A237, TMUI!$A$2:$G1000, 6, false), "")</f>
        <v>28.42</v>
      </c>
      <c r="Z237" s="5">
        <f>iferror(VLOOKUP($A237, TMUI!$A$2:$Z1000, 7, false), "")</f>
        <v>-1.15494866</v>
      </c>
      <c r="AA237" s="5">
        <f>iferror(VLOOKUP($A237, TMUI!$A$2:$Z1000, 8, false), "")</f>
        <v>-1.246060146</v>
      </c>
      <c r="AB237" s="5">
        <f>iferror(VLOOKUP($A237, TMUI!$A$2:$Z1000, 9, false), "")</f>
        <v>-1.289444788</v>
      </c>
      <c r="AC237" s="5">
        <f>iferror(VLOOKUP($A237, TMUI!$A$2:$Z1000, 10, false), "")</f>
        <v>-1.639674857</v>
      </c>
      <c r="AD237" s="5">
        <f>iferror(VLOOKUP($A237, TMUI!$A$2:$Z1000, 11, false), "")</f>
        <v>-1.332532113</v>
      </c>
      <c r="AE237" s="8">
        <f t="shared" si="3"/>
        <v>-1.154353548</v>
      </c>
      <c r="AG237" s="5">
        <f t="shared" si="4"/>
        <v>-1.151009166</v>
      </c>
      <c r="AH237" s="5">
        <f>iferror(vlookup(A237, 'November Scores'!A$1:AM1000, 3, false), "")</f>
        <v>-0.9335269966</v>
      </c>
      <c r="AI237" s="5">
        <f t="shared" si="5"/>
        <v>-1.096638624</v>
      </c>
    </row>
    <row r="238">
      <c r="A238" s="5">
        <v>815.0</v>
      </c>
      <c r="B238" s="2" t="s">
        <v>64</v>
      </c>
      <c r="C238" s="5">
        <f>lookup($A238, NIL!$A$1:$A1000, NIL!C$1:C1000)</f>
        <v>4</v>
      </c>
      <c r="D238" s="5">
        <f>lookup($A238, NIL!$A$1:$A1000, NIL!D$1:D1000)</f>
        <v>0</v>
      </c>
      <c r="E238" s="5">
        <f>lookup($A238, NIL!$A$1:$A1000, NIL!E$1:E1000)</f>
        <v>0.2045663318</v>
      </c>
      <c r="F238" s="5">
        <f>lookup($A238, NIL!$A$1:$A1000, NIL!F$1:F1000)</f>
        <v>-2.461945392</v>
      </c>
      <c r="G238" s="5">
        <f>lookup($A238, NIL!$A$1:$A1000, NIL!G$1:G1000)</f>
        <v>-1.12868953</v>
      </c>
      <c r="H238" s="5">
        <f t="shared" si="1"/>
        <v>-1.062398009</v>
      </c>
      <c r="J238" s="5" t="str">
        <f>iferror(VLOOKUP($A238, Awario!$A$3:$G1000, 3, false), "")</f>
        <v/>
      </c>
      <c r="K238" s="2">
        <f>iferror(VLOOKUP($A238, Awario!$A$3:$Z1000, 4, false), "")</f>
        <v>0</v>
      </c>
      <c r="L238" s="5" t="str">
        <f>iferror(VLOOKUP($A238, Awario!$A$3:$Z1000, 5, false), "")</f>
        <v/>
      </c>
      <c r="M238" s="5" t="str">
        <f>iferror(VLOOKUP($A238, Awario!$A$3:$G1000, 6, false), "")</f>
        <v/>
      </c>
      <c r="N238" s="7" t="b">
        <f>iferror(VLOOKUP($A238, Awario!$A$3:$Z1000, 7, false), "")</f>
        <v>1</v>
      </c>
      <c r="O238" s="2" t="str">
        <f>iferror(VLOOKUP($A238, Awario!$A$3:$Z1000, 8, false), "")</f>
        <v/>
      </c>
      <c r="P238" s="5" t="str">
        <f>iferror(VLOOKUP($A238, Awario!$A$3:$Z1000, 9, false), "")</f>
        <v/>
      </c>
      <c r="Q238" s="5">
        <f>iferror(VLOOKUP($A238, Awario!$A$3:$Z1000, 10, false), "")</f>
        <v>-1.528378204</v>
      </c>
      <c r="R238" s="2" t="str">
        <f>iferror(VLOOKUP($A238, Awario!$A$3:$Z1000, 11, false), "")</f>
        <v/>
      </c>
      <c r="S238" s="5">
        <f>iferror(VLOOKUP($A238, Awario!$A$3:$Z1000, 12, false), "")</f>
        <v>-1.528378204</v>
      </c>
      <c r="T238" s="5">
        <f t="shared" si="2"/>
        <v>-1.236275942</v>
      </c>
      <c r="V238" s="5">
        <f>iferror(VLOOKUP($A238, TMUI!$A$2:$G1000, 3, false), "")</f>
        <v>45.98</v>
      </c>
      <c r="W238" s="5">
        <f>iferror(VLOOKUP($A238, TMUI!$A$2:$G1000, 4, false), "")</f>
        <v>52.85</v>
      </c>
      <c r="X238" s="5">
        <f>iferror(VLOOKUP($A238, TMUI!$A$2:$G1000, 5, false), "")</f>
        <v>59.14</v>
      </c>
      <c r="Y238" s="5">
        <f>iferror(VLOOKUP($A238, TMUI!$A$2:$G1000, 6, false), "")</f>
        <v>43.83</v>
      </c>
      <c r="Z238" s="5">
        <f>iferror(VLOOKUP($A238, TMUI!$A$2:$Z1000, 7, false), "")</f>
        <v>-2.134256902</v>
      </c>
      <c r="AA238" s="5">
        <f>iferror(VLOOKUP($A238, TMUI!$A$2:$Z1000, 8, false), "")</f>
        <v>-1.117849239</v>
      </c>
      <c r="AB238" s="5">
        <f>iferror(VLOOKUP($A238, TMUI!$A$2:$Z1000, 9, false), "")</f>
        <v>-0.8963641515</v>
      </c>
      <c r="AC238" s="5">
        <f>iferror(VLOOKUP($A238, TMUI!$A$2:$Z1000, 10, false), "")</f>
        <v>-0.6881632944</v>
      </c>
      <c r="AD238" s="5">
        <f>iferror(VLOOKUP($A238, TMUI!$A$2:$Z1000, 11, false), "")</f>
        <v>-1.209158397</v>
      </c>
      <c r="AE238" s="8">
        <f t="shared" si="3"/>
        <v>-1.099617387</v>
      </c>
      <c r="AG238" s="5">
        <f t="shared" si="4"/>
        <v>-1.132763779</v>
      </c>
      <c r="AH238" s="5">
        <f>iferror(vlookup(A238, 'November Scores'!A$1:AM1000, 3, false), "")</f>
        <v>-1.012091705</v>
      </c>
      <c r="AI238" s="5">
        <f t="shared" si="5"/>
        <v>-1.102595761</v>
      </c>
    </row>
    <row r="239">
      <c r="A239" s="5">
        <v>1608.0</v>
      </c>
      <c r="B239" s="2" t="s">
        <v>169</v>
      </c>
      <c r="C239" s="5">
        <f>lookup($A239, NIL!$A$1:$A1000, NIL!C$1:C1000)</f>
        <v>4</v>
      </c>
      <c r="D239" s="5">
        <f>lookup($A239, NIL!$A$1:$A1000, NIL!D$1:D1000)</f>
        <v>0</v>
      </c>
      <c r="E239" s="5">
        <f>lookup($A239, NIL!$A$1:$A1000, NIL!E$1:E1000)</f>
        <v>0.2045663318</v>
      </c>
      <c r="F239" s="5">
        <f>lookup($A239, NIL!$A$1:$A1000, NIL!F$1:F1000)</f>
        <v>-2.461945392</v>
      </c>
      <c r="G239" s="5">
        <f>lookup($A239, NIL!$A$1:$A1000, NIL!G$1:G1000)</f>
        <v>-1.12868953</v>
      </c>
      <c r="H239" s="5">
        <f t="shared" si="1"/>
        <v>-1.062398009</v>
      </c>
      <c r="J239" s="5">
        <f>iferror(VLOOKUP($A239, Awario!$A$3:$G1000, 3, false), "")</f>
        <v>0</v>
      </c>
      <c r="K239" s="2">
        <f>iferror(VLOOKUP($A239, Awario!$A$3:$Z1000, 4, false), "")</f>
        <v>0</v>
      </c>
      <c r="L239" s="5">
        <f>iferror(VLOOKUP($A239, Awario!$A$3:$Z1000, 5, false), "")</f>
        <v>0</v>
      </c>
      <c r="M239" s="5">
        <f>iferror(VLOOKUP($A239, Awario!$A$3:$G1000, 6, false), "")</f>
        <v>0</v>
      </c>
      <c r="N239" s="7" t="b">
        <f>iferror(VLOOKUP($A239, Awario!$A$3:$Z1000, 7, false), "")</f>
        <v>1</v>
      </c>
      <c r="O239" s="2" t="str">
        <f>iferror(VLOOKUP($A239, Awario!$A$3:$Z1000, 8, false), "")</f>
        <v/>
      </c>
      <c r="P239" s="5">
        <f>iferror(VLOOKUP($A239, Awario!$A$3:$Z1000, 9, false), "")</f>
        <v>-0.940528289</v>
      </c>
      <c r="Q239" s="5">
        <f>iferror(VLOOKUP($A239, Awario!$A$3:$Z1000, 10, false), "")</f>
        <v>-1.528378204</v>
      </c>
      <c r="R239" s="2" t="str">
        <f>iferror(VLOOKUP($A239, Awario!$A$3:$Z1000, 11, false), "")</f>
        <v/>
      </c>
      <c r="S239" s="5">
        <f>iferror(VLOOKUP($A239, Awario!$A$3:$Z1000, 12, false), "")</f>
        <v>-1.234453247</v>
      </c>
      <c r="T239" s="5">
        <f t="shared" si="2"/>
        <v>-1.111059515</v>
      </c>
      <c r="V239" s="5">
        <f>iferror(VLOOKUP($A239, TMUI!$A$2:$G1000, 3, false), "")</f>
        <v>48.87</v>
      </c>
      <c r="W239" s="5">
        <f>iferror(VLOOKUP($A239, TMUI!$A$2:$G1000, 4, false), "")</f>
        <v>50.69</v>
      </c>
      <c r="X239" s="5">
        <f>iferror(VLOOKUP($A239, TMUI!$A$2:$G1000, 5, false), "")</f>
        <v>55.29</v>
      </c>
      <c r="Y239" s="5">
        <f>iferror(VLOOKUP($A239, TMUI!$A$2:$G1000, 6, false), "")</f>
        <v>26.42</v>
      </c>
      <c r="Z239" s="5">
        <f>iferror(VLOOKUP($A239, TMUI!$A$2:$Z1000, 7, false), "")</f>
        <v>-1.925077241</v>
      </c>
      <c r="AA239" s="5">
        <f>iferror(VLOOKUP($A239, TMUI!$A$2:$Z1000, 8, false), "")</f>
        <v>-1.267544136</v>
      </c>
      <c r="AB239" s="5">
        <f>iferror(VLOOKUP($A239, TMUI!$A$2:$Z1000, 9, false), "")</f>
        <v>-1.182985449</v>
      </c>
      <c r="AC239" s="5">
        <f>iferror(VLOOKUP($A239, TMUI!$A$2:$Z1000, 10, false), "")</f>
        <v>-1.763167597</v>
      </c>
      <c r="AD239" s="5">
        <f>iferror(VLOOKUP($A239, TMUI!$A$2:$Z1000, 11, false), "")</f>
        <v>-1.534693606</v>
      </c>
      <c r="AE239" s="8">
        <f t="shared" si="3"/>
        <v>-1.238827513</v>
      </c>
      <c r="AG239" s="5">
        <f t="shared" si="4"/>
        <v>-1.137428346</v>
      </c>
      <c r="AH239" s="5">
        <f>iferror(vlookup(A239, 'November Scores'!A$1:AM1000, 3, false), "")</f>
        <v>-1.039751141</v>
      </c>
      <c r="AI239" s="5">
        <f t="shared" si="5"/>
        <v>-1.113009045</v>
      </c>
    </row>
    <row r="240">
      <c r="A240" s="5">
        <v>1529.0</v>
      </c>
      <c r="B240" s="2" t="s">
        <v>156</v>
      </c>
      <c r="C240" s="5">
        <f>lookup($A240, NIL!$A$1:$A1000, NIL!C$1:C1000)</f>
        <v>4</v>
      </c>
      <c r="D240" s="5">
        <f>lookup($A240, NIL!$A$1:$A1000, NIL!D$1:D1000)</f>
        <v>0</v>
      </c>
      <c r="E240" s="5">
        <f>lookup($A240, NIL!$A$1:$A1000, NIL!E$1:E1000)</f>
        <v>0.2045663318</v>
      </c>
      <c r="F240" s="5">
        <f>lookup($A240, NIL!$A$1:$A1000, NIL!F$1:F1000)</f>
        <v>-2.461945392</v>
      </c>
      <c r="G240" s="5">
        <f>lookup($A240, NIL!$A$1:$A1000, NIL!G$1:G1000)</f>
        <v>-1.12868953</v>
      </c>
      <c r="H240" s="5">
        <f t="shared" si="1"/>
        <v>-1.062398009</v>
      </c>
      <c r="J240" s="5" t="str">
        <f>iferror(VLOOKUP($A240, Awario!$A$3:$G1000, 3, false), "")</f>
        <v/>
      </c>
      <c r="K240" s="2">
        <f>iferror(VLOOKUP($A240, Awario!$A$3:$Z1000, 4, false), "")</f>
        <v>0</v>
      </c>
      <c r="L240" s="5" t="str">
        <f>iferror(VLOOKUP($A240, Awario!$A$3:$Z1000, 5, false), "")</f>
        <v/>
      </c>
      <c r="M240" s="5" t="str">
        <f>iferror(VLOOKUP($A240, Awario!$A$3:$G1000, 6, false), "")</f>
        <v/>
      </c>
      <c r="N240" s="7" t="b">
        <f>iferror(VLOOKUP($A240, Awario!$A$3:$Z1000, 7, false), "")</f>
        <v>1</v>
      </c>
      <c r="O240" s="2" t="str">
        <f>iferror(VLOOKUP($A240, Awario!$A$3:$Z1000, 8, false), "")</f>
        <v/>
      </c>
      <c r="P240" s="5" t="str">
        <f>iferror(VLOOKUP($A240, Awario!$A$3:$Z1000, 9, false), "")</f>
        <v/>
      </c>
      <c r="Q240" s="5">
        <f>iferror(VLOOKUP($A240, Awario!$A$3:$Z1000, 10, false), "")</f>
        <v>-1.528378204</v>
      </c>
      <c r="R240" s="2" t="str">
        <f>iferror(VLOOKUP($A240, Awario!$A$3:$Z1000, 11, false), "")</f>
        <v/>
      </c>
      <c r="S240" s="5">
        <f>iferror(VLOOKUP($A240, Awario!$A$3:$Z1000, 12, false), "")</f>
        <v>-1.528378204</v>
      </c>
      <c r="T240" s="5">
        <f t="shared" si="2"/>
        <v>-1.236275942</v>
      </c>
      <c r="V240" s="5">
        <f>iferror(VLOOKUP($A240, TMUI!$A$2:$G1000, 3, false), "")</f>
        <v>40.55</v>
      </c>
      <c r="W240" s="5">
        <f>iferror(VLOOKUP($A240, TMUI!$A$2:$G1000, 4, false), "")</f>
        <v>50.16</v>
      </c>
      <c r="X240" s="5">
        <f>iferror(VLOOKUP($A240, TMUI!$A$2:$G1000, 5, false), "")</f>
        <v>54.53</v>
      </c>
      <c r="Y240" s="5">
        <f>iferror(VLOOKUP($A240, TMUI!$A$2:$G1000, 6, false), "")</f>
        <v>43.09</v>
      </c>
      <c r="Z240" s="5">
        <f>iferror(VLOOKUP($A240, TMUI!$A$2:$Z1000, 7, false), "")</f>
        <v>-2.527283048</v>
      </c>
      <c r="AA240" s="5">
        <f>iferror(VLOOKUP($A240, TMUI!$A$2:$Z1000, 8, false), "")</f>
        <v>-1.304274829</v>
      </c>
      <c r="AB240" s="5">
        <f>iferror(VLOOKUP($A240, TMUI!$A$2:$Z1000, 9, false), "")</f>
        <v>-1.239565238</v>
      </c>
      <c r="AC240" s="5">
        <f>iferror(VLOOKUP($A240, TMUI!$A$2:$Z1000, 10, false), "")</f>
        <v>-0.7338556082</v>
      </c>
      <c r="AD240" s="5">
        <f>iferror(VLOOKUP($A240, TMUI!$A$2:$Z1000, 11, false), "")</f>
        <v>-1.451244681</v>
      </c>
      <c r="AE240" s="8">
        <f t="shared" si="3"/>
        <v>-1.204676173</v>
      </c>
      <c r="AG240" s="5">
        <f t="shared" si="4"/>
        <v>-1.167783375</v>
      </c>
      <c r="AH240" s="5">
        <f>iferror(vlookup(A240, 'November Scores'!A$1:AM1000, 3, false), "")</f>
        <v>-0.9739881831</v>
      </c>
      <c r="AI240" s="5">
        <f t="shared" si="5"/>
        <v>-1.119334577</v>
      </c>
    </row>
    <row r="241">
      <c r="A241" s="5">
        <v>1885.0</v>
      </c>
      <c r="B241" s="2" t="s">
        <v>235</v>
      </c>
      <c r="C241" s="5">
        <f>lookup($A241, NIL!$A$1:$A1000, NIL!C$1:C1000)</f>
        <v>4</v>
      </c>
      <c r="D241" s="5">
        <f>lookup($A241, NIL!$A$1:$A1000, NIL!D$1:D1000)</f>
        <v>0</v>
      </c>
      <c r="E241" s="5">
        <f>lookup($A241, NIL!$A$1:$A1000, NIL!E$1:E1000)</f>
        <v>0.2045663318</v>
      </c>
      <c r="F241" s="5">
        <f>lookup($A241, NIL!$A$1:$A1000, NIL!F$1:F1000)</f>
        <v>-2.461945392</v>
      </c>
      <c r="G241" s="5">
        <f>lookup($A241, NIL!$A$1:$A1000, NIL!G$1:G1000)</f>
        <v>-1.12868953</v>
      </c>
      <c r="H241" s="5">
        <f t="shared" si="1"/>
        <v>-1.062398009</v>
      </c>
      <c r="J241" s="5" t="str">
        <f>iferror(VLOOKUP($A241, Awario!$A$3:$G1000, 3, false), "")</f>
        <v/>
      </c>
      <c r="K241" s="2" t="str">
        <f>iferror(VLOOKUP($A241, Awario!$A$3:$Z1000, 4, false), "")</f>
        <v/>
      </c>
      <c r="L241" s="5" t="str">
        <f>iferror(VLOOKUP($A241, Awario!$A$3:$Z1000, 5, false), "")</f>
        <v/>
      </c>
      <c r="M241" s="5" t="str">
        <f>iferror(VLOOKUP($A241, Awario!$A$3:$G1000, 6, false), "")</f>
        <v/>
      </c>
      <c r="N241" s="7" t="b">
        <f>iferror(VLOOKUP($A241, Awario!$A$3:$Z1000, 7, false), "")</f>
        <v>1</v>
      </c>
      <c r="O241" s="2" t="str">
        <f>iferror(VLOOKUP($A241, Awario!$A$3:$Z1000, 8, false), "")</f>
        <v/>
      </c>
      <c r="P241" s="5" t="str">
        <f>iferror(VLOOKUP($A241, Awario!$A$3:$Z1000, 9, false), "")</f>
        <v/>
      </c>
      <c r="Q241" s="5">
        <f>iferror(VLOOKUP($A241, Awario!$A$3:$Z1000, 10, false), "")</f>
        <v>-1.528378204</v>
      </c>
      <c r="R241" s="2" t="str">
        <f>iferror(VLOOKUP($A241, Awario!$A$3:$Z1000, 11, false), "")</f>
        <v/>
      </c>
      <c r="S241" s="5">
        <f>iferror(VLOOKUP($A241, Awario!$A$3:$Z1000, 12, false), "")</f>
        <v>-1.528378204</v>
      </c>
      <c r="T241" s="5">
        <f t="shared" si="2"/>
        <v>-1.236275942</v>
      </c>
      <c r="V241" s="5">
        <f>iferror(VLOOKUP($A241, TMUI!$A$2:$G1000, 3, false), "")</f>
        <v>46.88</v>
      </c>
      <c r="W241" s="5">
        <f>iferror(VLOOKUP($A241, TMUI!$A$2:$G1000, 4, false), "")</f>
        <v>40.47</v>
      </c>
      <c r="X241" s="5">
        <f>iferror(VLOOKUP($A241, TMUI!$A$2:$G1000, 5, false), "")</f>
        <v>59.92</v>
      </c>
      <c r="Y241" s="5">
        <f>iferror(VLOOKUP($A241, TMUI!$A$2:$G1000, 6, false), "")</f>
        <v>38.67</v>
      </c>
      <c r="Z241" s="5">
        <f>iferror(VLOOKUP($A241, TMUI!$A$2:$Z1000, 7, false), "")</f>
        <v>-2.069114447</v>
      </c>
      <c r="AA241" s="5">
        <f>iferror(VLOOKUP($A241, TMUI!$A$2:$Z1000, 8, false), "")</f>
        <v>-1.975822772</v>
      </c>
      <c r="AB241" s="5">
        <f>iferror(VLOOKUP($A241, TMUI!$A$2:$Z1000, 9, false), "")</f>
        <v>-0.8382954211</v>
      </c>
      <c r="AC241" s="5">
        <f>iferror(VLOOKUP($A241, TMUI!$A$2:$Z1000, 10, false), "")</f>
        <v>-1.006774564</v>
      </c>
      <c r="AD241" s="5">
        <f>iferror(VLOOKUP($A241, TMUI!$A$2:$Z1000, 11, false), "")</f>
        <v>-1.472501801</v>
      </c>
      <c r="AE241" s="8">
        <f t="shared" si="3"/>
        <v>-1.213466852</v>
      </c>
      <c r="AG241" s="5">
        <f t="shared" si="4"/>
        <v>-1.170713601</v>
      </c>
      <c r="AH241" s="5">
        <f>iferror(vlookup(A241, 'November Scores'!A$1:AM1000, 3, false), "")</f>
        <v>-1.0256119</v>
      </c>
      <c r="AI241" s="5">
        <f t="shared" si="5"/>
        <v>-1.134438176</v>
      </c>
    </row>
    <row r="242">
      <c r="A242" s="5">
        <v>1617.0</v>
      </c>
      <c r="B242" s="2" t="s">
        <v>171</v>
      </c>
      <c r="C242" s="5">
        <f>lookup($A242, NIL!$A$1:$A1000, NIL!C$1:C1000)</f>
        <v>2</v>
      </c>
      <c r="D242" s="5">
        <f>lookup($A242, NIL!$A$1:$A1000, NIL!D$1:D1000)</f>
        <v>0</v>
      </c>
      <c r="E242" s="5">
        <f>lookup($A242, NIL!$A$1:$A1000, NIL!E$1:E1000)</f>
        <v>-4.868678697</v>
      </c>
      <c r="F242" s="5">
        <f>lookup($A242, NIL!$A$1:$A1000, NIL!F$1:F1000)</f>
        <v>-2.461945392</v>
      </c>
      <c r="G242" s="5">
        <f>lookup($A242, NIL!$A$1:$A1000, NIL!G$1:G1000)</f>
        <v>-3.665312045</v>
      </c>
      <c r="H242" s="5">
        <f t="shared" si="1"/>
        <v>-1.914500469</v>
      </c>
      <c r="J242" s="5">
        <f>iferror(VLOOKUP($A242, Awario!$A$3:$G1000, 3, false), "")</f>
        <v>2</v>
      </c>
      <c r="K242" s="2">
        <f>iferror(VLOOKUP($A242, Awario!$A$3:$Z1000, 4, false), "")</f>
        <v>77300</v>
      </c>
      <c r="L242" s="5">
        <f>iferror(VLOOKUP($A242, Awario!$A$3:$Z1000, 5, false), "")</f>
        <v>0</v>
      </c>
      <c r="M242" s="5">
        <f>iferror(VLOOKUP($A242, Awario!$A$3:$G1000, 6, false), "")</f>
        <v>0</v>
      </c>
      <c r="N242" s="7" t="b">
        <f>iferror(VLOOKUP($A242, Awario!$A$3:$Z1000, 7, false), "")</f>
        <v>0</v>
      </c>
      <c r="O242" s="2">
        <f>iferror(VLOOKUP($A242, Awario!$A$3:$Z1000, 8, false), "")</f>
        <v>-1</v>
      </c>
      <c r="P242" s="5">
        <f>iferror(VLOOKUP($A242, Awario!$A$3:$Z1000, 9, false), "")</f>
        <v>-0.940528289</v>
      </c>
      <c r="Q242" s="5">
        <f>iferror(VLOOKUP($A242, Awario!$A$3:$Z1000, 10, false), "")</f>
        <v>-0.4740627184</v>
      </c>
      <c r="R242" s="2">
        <f>iferror(VLOOKUP($A242, Awario!$A$3:$Z1000, 11, false), "")</f>
        <v>-0.3236014254</v>
      </c>
      <c r="S242" s="5">
        <f>iferror(VLOOKUP($A242, Awario!$A$3:$Z1000, 12, false), "")</f>
        <v>-0.5793974776</v>
      </c>
      <c r="T242" s="5">
        <f t="shared" si="2"/>
        <v>-0.7611816325</v>
      </c>
      <c r="V242" s="5">
        <f>iferror(VLOOKUP($A242, TMUI!$A$2:$G1000, 3, false), "")</f>
        <v>60.47</v>
      </c>
      <c r="W242" s="5">
        <f>iferror(VLOOKUP($A242, TMUI!$A$2:$G1000, 4, false), "")</f>
        <v>46.32</v>
      </c>
      <c r="X242" s="5">
        <f>iferror(VLOOKUP($A242, TMUI!$A$2:$G1000, 5, false), "")</f>
        <v>54.19</v>
      </c>
      <c r="Y242" s="5">
        <f>iferror(VLOOKUP($A242, TMUI!$A$2:$G1000, 6, false), "")</f>
        <v>42.32</v>
      </c>
      <c r="Z242" s="5">
        <f>iferror(VLOOKUP($A242, TMUI!$A$2:$Z1000, 7, false), "")</f>
        <v>-1.085463375</v>
      </c>
      <c r="AA242" s="5">
        <f>iferror(VLOOKUP($A242, TMUI!$A$2:$Z1000, 8, false), "")</f>
        <v>-1.570399091</v>
      </c>
      <c r="AB242" s="5">
        <f>iferror(VLOOKUP($A242, TMUI!$A$2:$Z1000, 9, false), "")</f>
        <v>-1.264877249</v>
      </c>
      <c r="AC242" s="5">
        <f>iferror(VLOOKUP($A242, TMUI!$A$2:$Z1000, 10, false), "")</f>
        <v>-0.7814003132</v>
      </c>
      <c r="AD242" s="5">
        <f>iferror(VLOOKUP($A242, TMUI!$A$2:$Z1000, 11, false), "")</f>
        <v>-1.175535007</v>
      </c>
      <c r="AE242" s="8">
        <f t="shared" si="3"/>
        <v>-1.084220922</v>
      </c>
      <c r="AG242" s="5">
        <f t="shared" si="4"/>
        <v>-1.253301008</v>
      </c>
      <c r="AH242" s="5">
        <f>iferror(vlookup(A242, 'November Scores'!A$1:AM1000, 3, false), "")</f>
        <v>-0.8630905424</v>
      </c>
      <c r="AI242" s="5">
        <f t="shared" si="5"/>
        <v>-1.155748391</v>
      </c>
    </row>
    <row r="243">
      <c r="A243" s="5">
        <v>1931.0</v>
      </c>
      <c r="B243" s="2" t="s">
        <v>241</v>
      </c>
      <c r="C243" s="5">
        <f>lookup($A243, NIL!$A$1:$A1000, NIL!C$1:C1000)</f>
        <v>4</v>
      </c>
      <c r="D243" s="5">
        <f>lookup($A243, NIL!$A$1:$A1000, NIL!D$1:D1000)</f>
        <v>0</v>
      </c>
      <c r="E243" s="5">
        <f>lookup($A243, NIL!$A$1:$A1000, NIL!E$1:E1000)</f>
        <v>0.2045663318</v>
      </c>
      <c r="F243" s="5">
        <f>lookup($A243, NIL!$A$1:$A1000, NIL!F$1:F1000)</f>
        <v>-2.461945392</v>
      </c>
      <c r="G243" s="5">
        <f>lookup($A243, NIL!$A$1:$A1000, NIL!G$1:G1000)</f>
        <v>-1.12868953</v>
      </c>
      <c r="H243" s="5">
        <f t="shared" si="1"/>
        <v>-1.062398009</v>
      </c>
      <c r="J243" s="5" t="str">
        <f>iferror(VLOOKUP($A243, Awario!$A$3:$G1000, 3, false), "")</f>
        <v/>
      </c>
      <c r="K243" s="2" t="str">
        <f>iferror(VLOOKUP($A243, Awario!$A$3:$Z1000, 4, false), "")</f>
        <v/>
      </c>
      <c r="L243" s="5" t="str">
        <f>iferror(VLOOKUP($A243, Awario!$A$3:$Z1000, 5, false), "")</f>
        <v/>
      </c>
      <c r="M243" s="5" t="str">
        <f>iferror(VLOOKUP($A243, Awario!$A$3:$G1000, 6, false), "")</f>
        <v/>
      </c>
      <c r="N243" s="7" t="b">
        <f>iferror(VLOOKUP($A243, Awario!$A$3:$Z1000, 7, false), "")</f>
        <v>1</v>
      </c>
      <c r="O243" s="2" t="str">
        <f>iferror(VLOOKUP($A243, Awario!$A$3:$Z1000, 8, false), "")</f>
        <v/>
      </c>
      <c r="P243" s="5" t="str">
        <f>iferror(VLOOKUP($A243, Awario!$A$3:$Z1000, 9, false), "")</f>
        <v/>
      </c>
      <c r="Q243" s="5">
        <f>iferror(VLOOKUP($A243, Awario!$A$3:$Z1000, 10, false), "")</f>
        <v>-1.528378204</v>
      </c>
      <c r="R243" s="2" t="str">
        <f>iferror(VLOOKUP($A243, Awario!$A$3:$Z1000, 11, false), "")</f>
        <v/>
      </c>
      <c r="S243" s="5">
        <f>iferror(VLOOKUP($A243, Awario!$A$3:$Z1000, 12, false), "")</f>
        <v>-1.528378204</v>
      </c>
      <c r="T243" s="5">
        <f t="shared" si="2"/>
        <v>-1.236275942</v>
      </c>
      <c r="V243" s="5">
        <f>iferror(VLOOKUP($A243, TMUI!$A$2:$G1000, 3, false), "")</f>
        <v>32.69</v>
      </c>
      <c r="W243" s="5">
        <f>iferror(VLOOKUP($A243, TMUI!$A$2:$G1000, 4, false), "")</f>
        <v>48.79</v>
      </c>
      <c r="X243" s="5">
        <f>iferror(VLOOKUP($A243, TMUI!$A$2:$G1000, 5, false), "")</f>
        <v>46.37</v>
      </c>
      <c r="Y243" s="5">
        <f>iferror(VLOOKUP($A243, TMUI!$A$2:$G1000, 6, false), "")</f>
        <v>27.72</v>
      </c>
      <c r="Z243" s="5">
        <f>iferror(VLOOKUP($A243, TMUI!$A$2:$Z1000, 7, false), "")</f>
        <v>-3.096193823</v>
      </c>
      <c r="AA243" s="5">
        <f>iferror(VLOOKUP($A243, TMUI!$A$2:$Z1000, 8, false), "")</f>
        <v>-1.399220203</v>
      </c>
      <c r="AB243" s="5">
        <f>iferror(VLOOKUP($A243, TMUI!$A$2:$Z1000, 9, false), "")</f>
        <v>-1.847053495</v>
      </c>
      <c r="AC243" s="5">
        <f>iferror(VLOOKUP($A243, TMUI!$A$2:$Z1000, 10, false), "")</f>
        <v>-1.682897316</v>
      </c>
      <c r="AD243" s="5">
        <f>iferror(VLOOKUP($A243, TMUI!$A$2:$Z1000, 11, false), "")</f>
        <v>-2.006341209</v>
      </c>
      <c r="AE243" s="8">
        <f t="shared" si="3"/>
        <v>-1.416453744</v>
      </c>
      <c r="AG243" s="5">
        <f t="shared" si="4"/>
        <v>-1.238375898</v>
      </c>
      <c r="AH243" s="5">
        <f>iferror(vlookup(A243, 'November Scores'!A$1:AM1000, 3, false), "")</f>
        <v>-0.9220226662</v>
      </c>
      <c r="AI243" s="5">
        <f t="shared" si="5"/>
        <v>-1.15928759</v>
      </c>
    </row>
    <row r="244">
      <c r="A244" s="5">
        <v>1864.0</v>
      </c>
      <c r="B244" s="2" t="s">
        <v>225</v>
      </c>
      <c r="C244" s="5">
        <f>lookup($A244, NIL!$A$1:$A1000, NIL!C$1:C1000)</f>
        <v>4</v>
      </c>
      <c r="D244" s="5">
        <f>lookup($A244, NIL!$A$1:$A1000, NIL!D$1:D1000)</f>
        <v>0</v>
      </c>
      <c r="E244" s="5">
        <f>lookup($A244, NIL!$A$1:$A1000, NIL!E$1:E1000)</f>
        <v>0.2045663318</v>
      </c>
      <c r="F244" s="5">
        <f>lookup($A244, NIL!$A$1:$A1000, NIL!F$1:F1000)</f>
        <v>-2.461945392</v>
      </c>
      <c r="G244" s="5">
        <f>lookup($A244, NIL!$A$1:$A1000, NIL!G$1:G1000)</f>
        <v>-1.12868953</v>
      </c>
      <c r="H244" s="5">
        <f t="shared" si="1"/>
        <v>-1.062398009</v>
      </c>
      <c r="J244" s="5" t="str">
        <f>iferror(VLOOKUP($A244, Awario!$A$3:$G1000, 3, false), "")</f>
        <v/>
      </c>
      <c r="K244" s="2">
        <f>iferror(VLOOKUP($A244, Awario!$A$3:$Z1000, 4, false), "")</f>
        <v>0</v>
      </c>
      <c r="L244" s="5" t="str">
        <f>iferror(VLOOKUP($A244, Awario!$A$3:$Z1000, 5, false), "")</f>
        <v/>
      </c>
      <c r="M244" s="5" t="str">
        <f>iferror(VLOOKUP($A244, Awario!$A$3:$G1000, 6, false), "")</f>
        <v/>
      </c>
      <c r="N244" s="7" t="b">
        <f>iferror(VLOOKUP($A244, Awario!$A$3:$Z1000, 7, false), "")</f>
        <v>1</v>
      </c>
      <c r="O244" s="2" t="str">
        <f>iferror(VLOOKUP($A244, Awario!$A$3:$Z1000, 8, false), "")</f>
        <v/>
      </c>
      <c r="P244" s="5" t="str">
        <f>iferror(VLOOKUP($A244, Awario!$A$3:$Z1000, 9, false), "")</f>
        <v/>
      </c>
      <c r="Q244" s="5">
        <f>iferror(VLOOKUP($A244, Awario!$A$3:$Z1000, 10, false), "")</f>
        <v>-1.528378204</v>
      </c>
      <c r="R244" s="2" t="str">
        <f>iferror(VLOOKUP($A244, Awario!$A$3:$Z1000, 11, false), "")</f>
        <v/>
      </c>
      <c r="S244" s="5">
        <f>iferror(VLOOKUP($A244, Awario!$A$3:$Z1000, 12, false), "")</f>
        <v>-1.528378204</v>
      </c>
      <c r="T244" s="5">
        <f t="shared" si="2"/>
        <v>-1.236275942</v>
      </c>
      <c r="V244" s="5">
        <f>iferror(VLOOKUP($A244, TMUI!$A$2:$G1000, 3, false), "")</f>
        <v>62.42</v>
      </c>
      <c r="W244" s="5">
        <f>iferror(VLOOKUP($A244, TMUI!$A$2:$G1000, 4, false), "")</f>
        <v>33.99</v>
      </c>
      <c r="X244" s="5">
        <f>iferror(VLOOKUP($A244, TMUI!$A$2:$G1000, 5, false), "")</f>
        <v>48.21</v>
      </c>
      <c r="Y244" s="5">
        <f>iferror(VLOOKUP($A244, TMUI!$A$2:$G1000, 6, false), "")</f>
        <v>25.85</v>
      </c>
      <c r="Z244" s="5">
        <f>iferror(VLOOKUP($A244, TMUI!$A$2:$Z1000, 7, false), "")</f>
        <v>-0.9443213887</v>
      </c>
      <c r="AA244" s="5">
        <f>iferror(VLOOKUP($A244, TMUI!$A$2:$Z1000, 8, false), "")</f>
        <v>-2.424907464</v>
      </c>
      <c r="AB244" s="5">
        <f>iferror(VLOOKUP($A244, TMUI!$A$2:$Z1000, 9, false), "")</f>
        <v>-1.710070849</v>
      </c>
      <c r="AC244" s="5">
        <f>iferror(VLOOKUP($A244, TMUI!$A$2:$Z1000, 10, false), "")</f>
        <v>-1.798363028</v>
      </c>
      <c r="AD244" s="5">
        <f>iferror(VLOOKUP($A244, TMUI!$A$2:$Z1000, 11, false), "")</f>
        <v>-1.719415682</v>
      </c>
      <c r="AE244" s="8">
        <f t="shared" si="3"/>
        <v>-1.311264917</v>
      </c>
      <c r="AG244" s="5">
        <f t="shared" si="4"/>
        <v>-1.203312956</v>
      </c>
      <c r="AH244" s="5">
        <f>iferror(vlookup(A244, 'November Scores'!A$1:AM1000, 3, false), "")</f>
        <v>-1.037429226</v>
      </c>
      <c r="AI244" s="5">
        <f t="shared" si="5"/>
        <v>-1.161842023</v>
      </c>
    </row>
    <row r="245">
      <c r="A245" s="5">
        <v>1516.0</v>
      </c>
      <c r="B245" s="2" t="s">
        <v>153</v>
      </c>
      <c r="C245" s="5">
        <f>lookup($A245, NIL!$A$1:$A1000, NIL!C$1:C1000)</f>
        <v>4</v>
      </c>
      <c r="D245" s="5">
        <f>lookup($A245, NIL!$A$1:$A1000, NIL!D$1:D1000)</f>
        <v>0</v>
      </c>
      <c r="E245" s="5">
        <f>lookup($A245, NIL!$A$1:$A1000, NIL!E$1:E1000)</f>
        <v>0.2045663318</v>
      </c>
      <c r="F245" s="5">
        <f>lookup($A245, NIL!$A$1:$A1000, NIL!F$1:F1000)</f>
        <v>-2.461945392</v>
      </c>
      <c r="G245" s="5">
        <f>lookup($A245, NIL!$A$1:$A1000, NIL!G$1:G1000)</f>
        <v>-1.12868953</v>
      </c>
      <c r="H245" s="5">
        <f t="shared" si="1"/>
        <v>-1.062398009</v>
      </c>
      <c r="J245" s="5">
        <f>iferror(VLOOKUP($A245, Awario!$A$3:$G1000, 3, false), "")</f>
        <v>0</v>
      </c>
      <c r="K245" s="2">
        <f>iferror(VLOOKUP($A245, Awario!$A$3:$Z1000, 4, false), "")</f>
        <v>0</v>
      </c>
      <c r="L245" s="5">
        <f>iferror(VLOOKUP($A245, Awario!$A$3:$Z1000, 5, false), "")</f>
        <v>0</v>
      </c>
      <c r="M245" s="5">
        <f>iferror(VLOOKUP($A245, Awario!$A$3:$G1000, 6, false), "")</f>
        <v>0</v>
      </c>
      <c r="N245" s="7" t="b">
        <f>iferror(VLOOKUP($A245, Awario!$A$3:$Z1000, 7, false), "")</f>
        <v>1</v>
      </c>
      <c r="O245" s="2" t="str">
        <f>iferror(VLOOKUP($A245, Awario!$A$3:$Z1000, 8, false), "")</f>
        <v/>
      </c>
      <c r="P245" s="5">
        <f>iferror(VLOOKUP($A245, Awario!$A$3:$Z1000, 9, false), "")</f>
        <v>-0.940528289</v>
      </c>
      <c r="Q245" s="5">
        <f>iferror(VLOOKUP($A245, Awario!$A$3:$Z1000, 10, false), "")</f>
        <v>-1.528378204</v>
      </c>
      <c r="R245" s="2" t="str">
        <f>iferror(VLOOKUP($A245, Awario!$A$3:$Z1000, 11, false), "")</f>
        <v/>
      </c>
      <c r="S245" s="5">
        <f>iferror(VLOOKUP($A245, Awario!$A$3:$Z1000, 12, false), "")</f>
        <v>-1.234453247</v>
      </c>
      <c r="T245" s="5">
        <f t="shared" si="2"/>
        <v>-1.111059515</v>
      </c>
      <c r="V245" s="5">
        <f>iferror(VLOOKUP($A245, TMUI!$A$2:$G1000, 3, false), "")</f>
        <v>42.12</v>
      </c>
      <c r="W245" s="5">
        <f>iferror(VLOOKUP($A245, TMUI!$A$2:$G1000, 4, false), "")</f>
        <v>41.97</v>
      </c>
      <c r="X245" s="5">
        <f>iferror(VLOOKUP($A245, TMUI!$A$2:$G1000, 5, false), "")</f>
        <v>38.25</v>
      </c>
      <c r="Y245" s="5">
        <f>iferror(VLOOKUP($A245, TMUI!$A$2:$G1000, 6, false), "")</f>
        <v>18.92</v>
      </c>
      <c r="Z245" s="5">
        <f>iferror(VLOOKUP($A245, TMUI!$A$2:$Z1000, 7, false), "")</f>
        <v>-2.413645654</v>
      </c>
      <c r="AA245" s="5">
        <f>iferror(VLOOKUP($A245, TMUI!$A$2:$Z1000, 8, false), "")</f>
        <v>-1.871867982</v>
      </c>
      <c r="AB245" s="5">
        <f>iferror(VLOOKUP($A245, TMUI!$A$2:$Z1000, 9, false), "")</f>
        <v>-2.451563868</v>
      </c>
      <c r="AC245" s="5">
        <f>iferror(VLOOKUP($A245, TMUI!$A$2:$Z1000, 10, false), "")</f>
        <v>-2.226265373</v>
      </c>
      <c r="AD245" s="5">
        <f>iferror(VLOOKUP($A245, TMUI!$A$2:$Z1000, 11, false), "")</f>
        <v>-2.240835719</v>
      </c>
      <c r="AE245" s="8">
        <f t="shared" si="3"/>
        <v>-1.496942123</v>
      </c>
      <c r="AG245" s="5">
        <f t="shared" si="4"/>
        <v>-1.223466549</v>
      </c>
      <c r="AH245" s="5">
        <f>iferror(vlookup(A245, 'November Scores'!A$1:AM1000, 3, false), "")</f>
        <v>-1.093877608</v>
      </c>
      <c r="AI245" s="5">
        <f t="shared" si="5"/>
        <v>-1.191069314</v>
      </c>
    </row>
    <row r="246">
      <c r="A246" s="5">
        <v>1757.0</v>
      </c>
      <c r="B246" s="2" t="s">
        <v>199</v>
      </c>
      <c r="C246" s="5">
        <f>lookup($A246, NIL!$A$1:$A1000, NIL!C$1:C1000)</f>
        <v>4</v>
      </c>
      <c r="D246" s="5">
        <f>lookup($A246, NIL!$A$1:$A1000, NIL!D$1:D1000)</f>
        <v>0</v>
      </c>
      <c r="E246" s="5">
        <f>lookup($A246, NIL!$A$1:$A1000, NIL!E$1:E1000)</f>
        <v>0.2045663318</v>
      </c>
      <c r="F246" s="5">
        <f>lookup($A246, NIL!$A$1:$A1000, NIL!F$1:F1000)</f>
        <v>-2.461945392</v>
      </c>
      <c r="G246" s="5">
        <f>lookup($A246, NIL!$A$1:$A1000, NIL!G$1:G1000)</f>
        <v>-1.12868953</v>
      </c>
      <c r="H246" s="5">
        <f t="shared" si="1"/>
        <v>-1.062398009</v>
      </c>
      <c r="J246" s="5" t="str">
        <f>iferror(VLOOKUP($A246, Awario!$A$3:$G1000, 3, false), "")</f>
        <v/>
      </c>
      <c r="K246" s="2">
        <f>iferror(VLOOKUP($A246, Awario!$A$3:$Z1000, 4, false), "")</f>
        <v>0</v>
      </c>
      <c r="L246" s="5" t="str">
        <f>iferror(VLOOKUP($A246, Awario!$A$3:$Z1000, 5, false), "")</f>
        <v/>
      </c>
      <c r="M246" s="5" t="str">
        <f>iferror(VLOOKUP($A246, Awario!$A$3:$G1000, 6, false), "")</f>
        <v/>
      </c>
      <c r="N246" s="7" t="b">
        <f>iferror(VLOOKUP($A246, Awario!$A$3:$Z1000, 7, false), "")</f>
        <v>1</v>
      </c>
      <c r="O246" s="2" t="str">
        <f>iferror(VLOOKUP($A246, Awario!$A$3:$Z1000, 8, false), "")</f>
        <v/>
      </c>
      <c r="P246" s="5" t="str">
        <f>iferror(VLOOKUP($A246, Awario!$A$3:$Z1000, 9, false), "")</f>
        <v/>
      </c>
      <c r="Q246" s="5">
        <f>iferror(VLOOKUP($A246, Awario!$A$3:$Z1000, 10, false), "")</f>
        <v>-1.528378204</v>
      </c>
      <c r="R246" s="2" t="str">
        <f>iferror(VLOOKUP($A246, Awario!$A$3:$Z1000, 11, false), "")</f>
        <v/>
      </c>
      <c r="S246" s="5">
        <f>iferror(VLOOKUP($A246, Awario!$A$3:$Z1000, 12, false), "")</f>
        <v>-1.528378204</v>
      </c>
      <c r="T246" s="5">
        <f t="shared" si="2"/>
        <v>-1.236275942</v>
      </c>
      <c r="V246" s="5">
        <f>iferror(VLOOKUP($A246, TMUI!$A$2:$G1000, 3, false), "")</f>
        <v>40.94</v>
      </c>
      <c r="W246" s="5">
        <f>iferror(VLOOKUP($A246, TMUI!$A$2:$G1000, 4, false), "")</f>
        <v>28.75</v>
      </c>
      <c r="X246" s="5">
        <f>iferror(VLOOKUP($A246, TMUI!$A$2:$G1000, 5, false), "")</f>
        <v>36.25</v>
      </c>
      <c r="Y246" s="5">
        <f>iferror(VLOOKUP($A246, TMUI!$A$2:$G1000, 6, false), "")</f>
        <v>34.38</v>
      </c>
      <c r="Z246" s="5">
        <f>iferror(VLOOKUP($A246, TMUI!$A$2:$Z1000, 7, false), "")</f>
        <v>-2.499054651</v>
      </c>
      <c r="AA246" s="5">
        <f>iferror(VLOOKUP($A246, TMUI!$A$2:$Z1000, 8, false), "")</f>
        <v>-2.788056197</v>
      </c>
      <c r="AB246" s="5">
        <f>iferror(VLOOKUP($A246, TMUI!$A$2:$Z1000, 9, false), "")</f>
        <v>-2.600458049</v>
      </c>
      <c r="AC246" s="5">
        <f>iferror(VLOOKUP($A246, TMUI!$A$2:$Z1000, 10, false), "")</f>
        <v>-1.271666491</v>
      </c>
      <c r="AD246" s="5">
        <f>iferror(VLOOKUP($A246, TMUI!$A$2:$Z1000, 11, false), "")</f>
        <v>-2.289808847</v>
      </c>
      <c r="AE246" s="8">
        <f t="shared" si="3"/>
        <v>-1.513211435</v>
      </c>
      <c r="AG246" s="5">
        <f t="shared" si="4"/>
        <v>-1.270628462</v>
      </c>
      <c r="AH246" s="5">
        <f>iferror(vlookup(A246, 'November Scores'!A$1:AM1000, 3, false), "")</f>
        <v>-1.014260803</v>
      </c>
      <c r="AI246" s="5">
        <f t="shared" si="5"/>
        <v>-1.206536547</v>
      </c>
    </row>
    <row r="247">
      <c r="A247" s="5">
        <v>1519.0</v>
      </c>
      <c r="B247" s="2" t="s">
        <v>155</v>
      </c>
      <c r="C247" s="5">
        <f>lookup($A247, NIL!$A$1:$A1000, NIL!C$1:C1000)</f>
        <v>4</v>
      </c>
      <c r="D247" s="5">
        <f>lookup($A247, NIL!$A$1:$A1000, NIL!D$1:D1000)</f>
        <v>0</v>
      </c>
      <c r="E247" s="5">
        <f>lookup($A247, NIL!$A$1:$A1000, NIL!E$1:E1000)</f>
        <v>0.2045663318</v>
      </c>
      <c r="F247" s="5">
        <f>lookup($A247, NIL!$A$1:$A1000, NIL!F$1:F1000)</f>
        <v>-2.461945392</v>
      </c>
      <c r="G247" s="5">
        <f>lookup($A247, NIL!$A$1:$A1000, NIL!G$1:G1000)</f>
        <v>-1.12868953</v>
      </c>
      <c r="H247" s="5">
        <f t="shared" si="1"/>
        <v>-1.062398009</v>
      </c>
      <c r="J247" s="5" t="str">
        <f>iferror(VLOOKUP($A247, Awario!$A$3:$G1000, 3, false), "")</f>
        <v/>
      </c>
      <c r="K247" s="2">
        <f>iferror(VLOOKUP($A247, Awario!$A$3:$Z1000, 4, false), "")</f>
        <v>0</v>
      </c>
      <c r="L247" s="5" t="str">
        <f>iferror(VLOOKUP($A247, Awario!$A$3:$Z1000, 5, false), "")</f>
        <v/>
      </c>
      <c r="M247" s="5" t="str">
        <f>iferror(VLOOKUP($A247, Awario!$A$3:$G1000, 6, false), "")</f>
        <v/>
      </c>
      <c r="N247" s="7" t="b">
        <f>iferror(VLOOKUP($A247, Awario!$A$3:$Z1000, 7, false), "")</f>
        <v>1</v>
      </c>
      <c r="O247" s="2" t="str">
        <f>iferror(VLOOKUP($A247, Awario!$A$3:$Z1000, 8, false), "")</f>
        <v/>
      </c>
      <c r="P247" s="5" t="str">
        <f>iferror(VLOOKUP($A247, Awario!$A$3:$Z1000, 9, false), "")</f>
        <v/>
      </c>
      <c r="Q247" s="5">
        <f>iferror(VLOOKUP($A247, Awario!$A$3:$Z1000, 10, false), "")</f>
        <v>-1.528378204</v>
      </c>
      <c r="R247" s="2" t="str">
        <f>iferror(VLOOKUP($A247, Awario!$A$3:$Z1000, 11, false), "")</f>
        <v/>
      </c>
      <c r="S247" s="5">
        <f>iferror(VLOOKUP($A247, Awario!$A$3:$Z1000, 12, false), "")</f>
        <v>-1.528378204</v>
      </c>
      <c r="T247" s="5">
        <f t="shared" si="2"/>
        <v>-1.236275942</v>
      </c>
      <c r="V247" s="5">
        <f>iferror(VLOOKUP($A247, TMUI!$A$2:$G1000, 3, false), "")</f>
        <v>39.58</v>
      </c>
      <c r="W247" s="5">
        <f>iferror(VLOOKUP($A247, TMUI!$A$2:$G1000, 4, false), "")</f>
        <v>26.1</v>
      </c>
      <c r="X247" s="5">
        <f>iferror(VLOOKUP($A247, TMUI!$A$2:$G1000, 5, false), "")</f>
        <v>25.35</v>
      </c>
      <c r="Y247" s="5">
        <f>iferror(VLOOKUP($A247, TMUI!$A$2:$G1000, 6, false), "")</f>
        <v>10.85</v>
      </c>
      <c r="Z247" s="5">
        <f>iferror(VLOOKUP($A247, TMUI!$A$2:$Z1000, 7, false), "")</f>
        <v>-2.597492139</v>
      </c>
      <c r="AA247" s="5">
        <f>iferror(VLOOKUP($A247, TMUI!$A$2:$Z1000, 8, false), "")</f>
        <v>-2.971709659</v>
      </c>
      <c r="AB247" s="5">
        <f>iferror(VLOOKUP($A247, TMUI!$A$2:$Z1000, 9, false), "")</f>
        <v>-3.411931333</v>
      </c>
      <c r="AC247" s="5">
        <f>iferror(VLOOKUP($A247, TMUI!$A$2:$Z1000, 10, false), "")</f>
        <v>-2.724558579</v>
      </c>
      <c r="AD247" s="5">
        <f>iferror(VLOOKUP($A247, TMUI!$A$2:$Z1000, 11, false), "")</f>
        <v>-2.926422928</v>
      </c>
      <c r="AE247" s="8">
        <f t="shared" si="3"/>
        <v>-1.710679084</v>
      </c>
      <c r="AG247" s="5">
        <f t="shared" si="4"/>
        <v>-1.336451012</v>
      </c>
      <c r="AH247" s="5">
        <f>iferror(vlookup(A247, 'November Scores'!A$1:AM1000, 3, false), "")</f>
        <v>-1.192068176</v>
      </c>
      <c r="AI247" s="5">
        <f t="shared" si="5"/>
        <v>-1.300355303</v>
      </c>
    </row>
    <row r="248">
      <c r="A248" s="5">
        <v>1840.0</v>
      </c>
      <c r="B248" s="2" t="s">
        <v>213</v>
      </c>
      <c r="C248" s="5">
        <f>lookup($A248, NIL!$A$1:$A1000, NIL!C$1:C1000)</f>
        <v>2</v>
      </c>
      <c r="D248" s="5">
        <f>lookup($A248, NIL!$A$1:$A1000, NIL!D$1:D1000)</f>
        <v>0</v>
      </c>
      <c r="E248" s="5">
        <f>lookup($A248, NIL!$A$1:$A1000, NIL!E$1:E1000)</f>
        <v>-4.868678697</v>
      </c>
      <c r="F248" s="5">
        <f>lookup($A248, NIL!$A$1:$A1000, NIL!F$1:F1000)</f>
        <v>-2.461945392</v>
      </c>
      <c r="G248" s="5">
        <f>lookup($A248, NIL!$A$1:$A1000, NIL!G$1:G1000)</f>
        <v>-3.665312045</v>
      </c>
      <c r="H248" s="5">
        <f t="shared" si="1"/>
        <v>-1.914500469</v>
      </c>
      <c r="J248" s="5">
        <f>iferror(VLOOKUP($A248, Awario!$A$3:$G1000, 3, false), "")</f>
        <v>1</v>
      </c>
      <c r="K248" s="2">
        <f>iferror(VLOOKUP($A248, Awario!$A$3:$Z1000, 4, false), "")</f>
        <v>0</v>
      </c>
      <c r="L248" s="5">
        <f>iferror(VLOOKUP($A248, Awario!$A$3:$Z1000, 5, false), "")</f>
        <v>0</v>
      </c>
      <c r="M248" s="5">
        <f>iferror(VLOOKUP($A248, Awario!$A$3:$G1000, 6, false), "")</f>
        <v>0</v>
      </c>
      <c r="N248" s="7" t="b">
        <f>iferror(VLOOKUP($A248, Awario!$A$3:$Z1000, 7, false), "")</f>
        <v>1</v>
      </c>
      <c r="O248" s="2" t="str">
        <f>iferror(VLOOKUP($A248, Awario!$A$3:$Z1000, 8, false), "")</f>
        <v/>
      </c>
      <c r="P248" s="5">
        <f>iferror(VLOOKUP($A248, Awario!$A$3:$Z1000, 9, false), "")</f>
        <v>-0.940528289</v>
      </c>
      <c r="Q248" s="5">
        <f>iferror(VLOOKUP($A248, Awario!$A$3:$Z1000, 10, false), "")</f>
        <v>-1.001220461</v>
      </c>
      <c r="R248" s="2" t="str">
        <f>iferror(VLOOKUP($A248, Awario!$A$3:$Z1000, 11, false), "")</f>
        <v/>
      </c>
      <c r="S248" s="5">
        <f>iferror(VLOOKUP($A248, Awario!$A$3:$Z1000, 12, false), "")</f>
        <v>-0.9708743751</v>
      </c>
      <c r="T248" s="5">
        <f t="shared" si="2"/>
        <v>-0.9853295769</v>
      </c>
      <c r="V248" s="5">
        <f>iferror(VLOOKUP($A248, TMUI!$A$2:$G1000, 3, false), "")</f>
        <v>47.77</v>
      </c>
      <c r="W248" s="5">
        <f>iferror(VLOOKUP($A248, TMUI!$A$2:$G1000, 4, false), "")</f>
        <v>37.86</v>
      </c>
      <c r="X248" s="5">
        <f>iferror(VLOOKUP($A248, TMUI!$A$2:$G1000, 5, false), "")</f>
        <v>64.08</v>
      </c>
      <c r="Y248" s="5">
        <f>iferror(VLOOKUP($A248, TMUI!$A$2:$G1000, 6, false), "")</f>
        <v>31.95</v>
      </c>
      <c r="Z248" s="5">
        <f>iferror(VLOOKUP($A248, TMUI!$A$2:$Z1000, 7, false), "")</f>
        <v>-2.004695797</v>
      </c>
      <c r="AA248" s="5">
        <f>iferror(VLOOKUP($A248, TMUI!$A$2:$Z1000, 8, false), "")</f>
        <v>-2.156704106</v>
      </c>
      <c r="AB248" s="5">
        <f>iferror(VLOOKUP($A248, TMUI!$A$2:$Z1000, 9, false), "")</f>
        <v>-0.5285955254</v>
      </c>
      <c r="AC248" s="5">
        <f>iferror(VLOOKUP($A248, TMUI!$A$2:$Z1000, 10, false), "")</f>
        <v>-1.421710171</v>
      </c>
      <c r="AD248" s="5">
        <f>iferror(VLOOKUP($A248, TMUI!$A$2:$Z1000, 11, false), "")</f>
        <v>-1.5279264</v>
      </c>
      <c r="AE248" s="8">
        <f t="shared" si="3"/>
        <v>-1.2360932</v>
      </c>
      <c r="AG248" s="5">
        <f t="shared" si="4"/>
        <v>-1.378641082</v>
      </c>
      <c r="AH248" s="5">
        <f>iferror(vlookup(A248, 'November Scores'!A$1:AM1000, 3, false), "")</f>
        <v>-1.573006201</v>
      </c>
      <c r="AI248" s="5">
        <f t="shared" si="5"/>
        <v>-1.427232362</v>
      </c>
    </row>
    <row r="249">
      <c r="A249" s="5">
        <v>492.0</v>
      </c>
      <c r="B249" s="2" t="s">
        <v>49</v>
      </c>
      <c r="C249" s="5">
        <f>lookup($A249, NIL!$A$1:$A1000, NIL!C$1:C1000)</f>
        <v>2</v>
      </c>
      <c r="D249" s="5">
        <f>lookup($A249, NIL!$A$1:$A1000, NIL!D$1:D1000)</f>
        <v>0</v>
      </c>
      <c r="E249" s="5">
        <f>lookup($A249, NIL!$A$1:$A1000, NIL!E$1:E1000)</f>
        <v>-4.868678697</v>
      </c>
      <c r="F249" s="5">
        <f>lookup($A249, NIL!$A$1:$A1000, NIL!F$1:F1000)</f>
        <v>-2.461945392</v>
      </c>
      <c r="G249" s="5">
        <f>lookup($A249, NIL!$A$1:$A1000, NIL!G$1:G1000)</f>
        <v>-3.665312045</v>
      </c>
      <c r="H249" s="5">
        <f t="shared" si="1"/>
        <v>-1.914500469</v>
      </c>
      <c r="J249" s="5" t="str">
        <f>iferror(VLOOKUP($A249, Awario!$A$3:$G1000, 3, false), "")</f>
        <v/>
      </c>
      <c r="K249" s="2" t="str">
        <f>iferror(VLOOKUP($A249, Awario!$A$3:$Z1000, 4, false), "")</f>
        <v/>
      </c>
      <c r="L249" s="5" t="str">
        <f>iferror(VLOOKUP($A249, Awario!$A$3:$Z1000, 5, false), "")</f>
        <v/>
      </c>
      <c r="M249" s="5" t="str">
        <f>iferror(VLOOKUP($A249, Awario!$A$3:$G1000, 6, false), "")</f>
        <v/>
      </c>
      <c r="N249" s="7" t="str">
        <f>iferror(VLOOKUP($A249, Awario!$A$3:$Z1000, 7, false), "")</f>
        <v/>
      </c>
      <c r="O249" s="2" t="str">
        <f>iferror(VLOOKUP($A249, Awario!$A$3:$Z1000, 8, false), "")</f>
        <v/>
      </c>
      <c r="P249" s="5" t="str">
        <f>iferror(VLOOKUP($A249, Awario!$A$3:$Z1000, 9, false), "")</f>
        <v/>
      </c>
      <c r="Q249" s="5" t="str">
        <f>iferror(VLOOKUP($A249, Awario!$A$3:$Z1000, 10, false), "")</f>
        <v/>
      </c>
      <c r="R249" s="2" t="str">
        <f>iferror(VLOOKUP($A249, Awario!$A$3:$Z1000, 11, false), "")</f>
        <v/>
      </c>
      <c r="S249" s="5" t="str">
        <f>iferror(VLOOKUP($A249, Awario!$A$3:$Z1000, 12, false), "")</f>
        <v/>
      </c>
      <c r="T249" s="5" t="str">
        <f t="shared" si="2"/>
        <v/>
      </c>
      <c r="V249" s="5">
        <f>iferror(VLOOKUP($A249, TMUI!$A$2:$G1000, 3, false), "")</f>
        <v>39.47</v>
      </c>
      <c r="W249" s="5">
        <f>iferror(VLOOKUP($A249, TMUI!$A$2:$G1000, 4, false), "")</f>
        <v>62.94</v>
      </c>
      <c r="X249" s="5">
        <f>iferror(VLOOKUP($A249, TMUI!$A$2:$G1000, 5, false), "")</f>
        <v>56.46</v>
      </c>
      <c r="Y249" s="5">
        <f>iferror(VLOOKUP($A249, TMUI!$A$2:$G1000, 6, false), "")</f>
        <v>41.79</v>
      </c>
      <c r="Z249" s="5">
        <f>iferror(VLOOKUP($A249, TMUI!$A$2:$Z1000, 7, false), "")</f>
        <v>-2.605453995</v>
      </c>
      <c r="AA249" s="5">
        <f>iferror(VLOOKUP($A249, TMUI!$A$2:$Z1000, 8, false), "")</f>
        <v>-0.4185800186</v>
      </c>
      <c r="AB249" s="5">
        <f>iferror(VLOOKUP($A249, TMUI!$A$2:$Z1000, 9, false), "")</f>
        <v>-1.095882354</v>
      </c>
      <c r="AC249" s="5">
        <f>iferror(VLOOKUP($A249, TMUI!$A$2:$Z1000, 10, false), "")</f>
        <v>-0.8141258893</v>
      </c>
      <c r="AD249" s="5">
        <f>iferror(VLOOKUP($A249, TMUI!$A$2:$Z1000, 11, false), "")</f>
        <v>-1.233510564</v>
      </c>
      <c r="AE249" s="8">
        <f t="shared" si="3"/>
        <v>-1.110635207</v>
      </c>
      <c r="AG249" s="5">
        <f t="shared" si="4"/>
        <v>-1.512567838</v>
      </c>
      <c r="AH249" s="5" t="str">
        <f>iferror(vlookup(A249, 'November Scores'!A$1:AM1000, 3, false), "")</f>
        <v/>
      </c>
      <c r="AI249" s="5">
        <f t="shared" si="5"/>
        <v>-1.512567838</v>
      </c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  <row r="985">
      <c r="A985" s="2"/>
      <c r="B985" s="2"/>
    </row>
    <row r="986">
      <c r="A986" s="2"/>
      <c r="B986" s="2"/>
    </row>
    <row r="987">
      <c r="A987" s="2"/>
      <c r="B987" s="2"/>
    </row>
    <row r="988">
      <c r="A988" s="2"/>
      <c r="B988" s="2"/>
    </row>
    <row r="989">
      <c r="A989" s="2"/>
      <c r="B989" s="2"/>
    </row>
    <row r="990">
      <c r="A990" s="2"/>
      <c r="B990" s="2"/>
    </row>
    <row r="991">
      <c r="A991" s="2"/>
      <c r="B991" s="2"/>
    </row>
    <row r="992">
      <c r="A992" s="2"/>
      <c r="B992" s="2"/>
    </row>
    <row r="993">
      <c r="A993" s="2"/>
      <c r="B993" s="2"/>
    </row>
    <row r="994">
      <c r="A994" s="2"/>
      <c r="B994" s="2"/>
    </row>
    <row r="995">
      <c r="A995" s="2"/>
      <c r="B995" s="2"/>
    </row>
    <row r="996">
      <c r="A996" s="2"/>
      <c r="B996" s="2"/>
    </row>
    <row r="997">
      <c r="A997" s="2"/>
      <c r="B997" s="2"/>
    </row>
    <row r="998">
      <c r="A998" s="2"/>
      <c r="B998" s="2"/>
    </row>
    <row r="999">
      <c r="A999" s="2"/>
      <c r="B999" s="2"/>
    </row>
    <row r="1000">
      <c r="A1000" s="2"/>
      <c r="B1000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13</v>
      </c>
      <c r="C1" s="1" t="s">
        <v>22</v>
      </c>
      <c r="D1" s="1" t="s">
        <v>24</v>
      </c>
      <c r="E1" s="1" t="s">
        <v>351</v>
      </c>
      <c r="F1" s="1" t="s">
        <v>352</v>
      </c>
      <c r="G1" s="1" t="s">
        <v>353</v>
      </c>
      <c r="H1" s="1" t="s">
        <v>354</v>
      </c>
      <c r="I1" s="1" t="s">
        <v>16</v>
      </c>
      <c r="J1" s="1" t="s">
        <v>17</v>
      </c>
      <c r="K1" s="1" t="s">
        <v>355</v>
      </c>
      <c r="L1" s="1" t="s">
        <v>356</v>
      </c>
      <c r="M1" s="1" t="s">
        <v>357</v>
      </c>
      <c r="N1" s="1" t="s">
        <v>358</v>
      </c>
      <c r="O1" s="1" t="s">
        <v>11</v>
      </c>
    </row>
    <row r="2">
      <c r="A2" s="1">
        <v>176.0</v>
      </c>
      <c r="B2" s="1" t="s">
        <v>30</v>
      </c>
      <c r="C2" s="1">
        <v>4.0</v>
      </c>
      <c r="D2" s="1">
        <v>1.0</v>
      </c>
      <c r="E2" s="1">
        <v>1.0</v>
      </c>
      <c r="F2" s="1">
        <v>0.0</v>
      </c>
      <c r="G2" s="1">
        <v>0.0</v>
      </c>
      <c r="H2" s="1">
        <v>0.0</v>
      </c>
      <c r="I2" s="15">
        <f t="shared" ref="I2:N2" si="1">(C2-average(C:C))/stdev(C:C)</f>
        <v>0.2045663318</v>
      </c>
      <c r="J2" s="15">
        <f t="shared" si="1"/>
        <v>0.4179095259</v>
      </c>
      <c r="K2" s="15">
        <f t="shared" si="1"/>
        <v>0.4485213235</v>
      </c>
      <c r="L2" s="15">
        <f t="shared" si="1"/>
        <v>-0.9812641676</v>
      </c>
      <c r="M2" s="15">
        <f t="shared" si="1"/>
        <v>-0.5405970393</v>
      </c>
      <c r="N2" s="15">
        <f t="shared" si="1"/>
        <v>-0.11274892</v>
      </c>
      <c r="O2" s="15">
        <f t="shared" ref="O2:O249" si="3">average(I2:N2)</f>
        <v>-0.09393549096</v>
      </c>
    </row>
    <row r="3">
      <c r="A3" s="1">
        <v>205.0</v>
      </c>
      <c r="B3" s="1" t="s">
        <v>45</v>
      </c>
      <c r="C3" s="1">
        <v>4.0</v>
      </c>
      <c r="D3" s="1">
        <v>1.0</v>
      </c>
      <c r="E3" s="1">
        <v>1.0</v>
      </c>
      <c r="F3" s="1">
        <v>1.0</v>
      </c>
      <c r="G3" s="1">
        <v>1.0</v>
      </c>
      <c r="H3" s="1">
        <v>0.0</v>
      </c>
      <c r="I3" s="15">
        <f t="shared" ref="I3:N3" si="2">(C3-average(C:C))/stdev(C:C)</f>
        <v>0.2045663318</v>
      </c>
      <c r="J3" s="15">
        <f t="shared" si="2"/>
        <v>0.4179095259</v>
      </c>
      <c r="K3" s="15">
        <f t="shared" si="2"/>
        <v>0.4485213235</v>
      </c>
      <c r="L3" s="15">
        <f t="shared" si="2"/>
        <v>1.014811661</v>
      </c>
      <c r="M3" s="15">
        <f t="shared" si="2"/>
        <v>1.842034356</v>
      </c>
      <c r="N3" s="15">
        <f t="shared" si="2"/>
        <v>-0.11274892</v>
      </c>
      <c r="O3" s="15">
        <f t="shared" si="3"/>
        <v>0.6358490463</v>
      </c>
    </row>
    <row r="4">
      <c r="A4" s="1">
        <v>239.0</v>
      </c>
      <c r="B4" s="1" t="s">
        <v>46</v>
      </c>
      <c r="C4" s="1">
        <v>4.0</v>
      </c>
      <c r="D4" s="1">
        <v>1.0</v>
      </c>
      <c r="E4" s="1">
        <v>1.0</v>
      </c>
      <c r="F4" s="1">
        <v>1.0</v>
      </c>
      <c r="G4" s="1">
        <v>1.0</v>
      </c>
      <c r="H4" s="1">
        <v>0.0</v>
      </c>
      <c r="I4" s="15">
        <f t="shared" ref="I4:N4" si="4">(C4-average(C:C))/stdev(C:C)</f>
        <v>0.2045663318</v>
      </c>
      <c r="J4" s="15">
        <f t="shared" si="4"/>
        <v>0.4179095259</v>
      </c>
      <c r="K4" s="15">
        <f t="shared" si="4"/>
        <v>0.4485213235</v>
      </c>
      <c r="L4" s="15">
        <f t="shared" si="4"/>
        <v>1.014811661</v>
      </c>
      <c r="M4" s="15">
        <f t="shared" si="4"/>
        <v>1.842034356</v>
      </c>
      <c r="N4" s="15">
        <f t="shared" si="4"/>
        <v>-0.11274892</v>
      </c>
      <c r="O4" s="15">
        <f t="shared" si="3"/>
        <v>0.6358490463</v>
      </c>
    </row>
    <row r="5">
      <c r="A5" s="1">
        <v>245.0</v>
      </c>
      <c r="B5" s="1" t="s">
        <v>47</v>
      </c>
      <c r="C5" s="1">
        <v>2.0</v>
      </c>
      <c r="D5" s="1">
        <v>1.0</v>
      </c>
      <c r="E5" s="1">
        <v>1.0</v>
      </c>
      <c r="F5" s="1">
        <v>0.0</v>
      </c>
      <c r="G5" s="1">
        <v>1.0</v>
      </c>
      <c r="H5" s="1">
        <v>0.0</v>
      </c>
      <c r="I5" s="15">
        <f t="shared" ref="I5:N5" si="5">(C5-average(C:C))/stdev(C:C)</f>
        <v>-4.868678697</v>
      </c>
      <c r="J5" s="15">
        <f t="shared" si="5"/>
        <v>0.4179095259</v>
      </c>
      <c r="K5" s="15">
        <f t="shared" si="5"/>
        <v>0.4485213235</v>
      </c>
      <c r="L5" s="15">
        <f t="shared" si="5"/>
        <v>-0.9812641676</v>
      </c>
      <c r="M5" s="15">
        <f t="shared" si="5"/>
        <v>1.842034356</v>
      </c>
      <c r="N5" s="15">
        <f t="shared" si="5"/>
        <v>-0.11274892</v>
      </c>
      <c r="O5" s="15">
        <f t="shared" si="3"/>
        <v>-0.5423710966</v>
      </c>
    </row>
    <row r="6">
      <c r="A6" s="1">
        <v>492.0</v>
      </c>
      <c r="B6" s="1" t="s">
        <v>49</v>
      </c>
      <c r="C6" s="1">
        <v>2.0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5">
        <f t="shared" ref="I6:N6" si="6">(C6-average(C:C))/stdev(C:C)</f>
        <v>-4.868678697</v>
      </c>
      <c r="J6" s="15">
        <f t="shared" si="6"/>
        <v>-2.383213783</v>
      </c>
      <c r="K6" s="15">
        <f t="shared" si="6"/>
        <v>-2.220180551</v>
      </c>
      <c r="L6" s="15">
        <f t="shared" si="6"/>
        <v>-0.9812641676</v>
      </c>
      <c r="M6" s="15">
        <f t="shared" si="6"/>
        <v>-0.5405970393</v>
      </c>
      <c r="N6" s="15">
        <f t="shared" si="6"/>
        <v>-0.11274892</v>
      </c>
      <c r="O6" s="15">
        <f t="shared" si="3"/>
        <v>-1.85111386</v>
      </c>
    </row>
    <row r="7">
      <c r="A7" s="1">
        <v>505.0</v>
      </c>
      <c r="B7" s="1" t="s">
        <v>50</v>
      </c>
      <c r="C7" s="1">
        <v>4.0</v>
      </c>
      <c r="D7" s="1">
        <v>1.0</v>
      </c>
      <c r="E7" s="1">
        <v>1.0</v>
      </c>
      <c r="F7" s="1">
        <v>0.0</v>
      </c>
      <c r="G7" s="1">
        <v>0.0</v>
      </c>
      <c r="H7" s="1">
        <v>0.0</v>
      </c>
      <c r="I7" s="15">
        <f t="shared" ref="I7:N7" si="7">(C7-average(C:C))/stdev(C:C)</f>
        <v>0.2045663318</v>
      </c>
      <c r="J7" s="15">
        <f t="shared" si="7"/>
        <v>0.4179095259</v>
      </c>
      <c r="K7" s="15">
        <f t="shared" si="7"/>
        <v>0.4485213235</v>
      </c>
      <c r="L7" s="15">
        <f t="shared" si="7"/>
        <v>-0.9812641676</v>
      </c>
      <c r="M7" s="15">
        <f t="shared" si="7"/>
        <v>-0.5405970393</v>
      </c>
      <c r="N7" s="15">
        <f t="shared" si="7"/>
        <v>-0.11274892</v>
      </c>
      <c r="O7" s="15">
        <f t="shared" si="3"/>
        <v>-0.09393549096</v>
      </c>
    </row>
    <row r="8">
      <c r="A8" s="1">
        <v>520.0</v>
      </c>
      <c r="B8" s="1" t="s">
        <v>52</v>
      </c>
      <c r="C8" s="1">
        <v>4.0</v>
      </c>
      <c r="D8" s="1">
        <v>1.0</v>
      </c>
      <c r="E8" s="1">
        <v>1.0</v>
      </c>
      <c r="F8" s="1">
        <v>1.0</v>
      </c>
      <c r="G8" s="1">
        <v>0.0</v>
      </c>
      <c r="H8" s="1">
        <v>0.0</v>
      </c>
      <c r="I8" s="15">
        <f t="shared" ref="I8:N8" si="8">(C8-average(C:C))/stdev(C:C)</f>
        <v>0.2045663318</v>
      </c>
      <c r="J8" s="15">
        <f t="shared" si="8"/>
        <v>0.4179095259</v>
      </c>
      <c r="K8" s="15">
        <f t="shared" si="8"/>
        <v>0.4485213235</v>
      </c>
      <c r="L8" s="15">
        <f t="shared" si="8"/>
        <v>1.014811661</v>
      </c>
      <c r="M8" s="15">
        <f t="shared" si="8"/>
        <v>-0.5405970393</v>
      </c>
      <c r="N8" s="15">
        <f t="shared" si="8"/>
        <v>-0.11274892</v>
      </c>
      <c r="O8" s="15">
        <f t="shared" si="3"/>
        <v>0.2387438137</v>
      </c>
    </row>
    <row r="9">
      <c r="A9" s="1">
        <v>523.0</v>
      </c>
      <c r="B9" s="1" t="s">
        <v>53</v>
      </c>
      <c r="C9" s="1">
        <v>4.0</v>
      </c>
      <c r="D9" s="1">
        <v>1.0</v>
      </c>
      <c r="E9" s="1">
        <v>0.0</v>
      </c>
      <c r="F9" s="1">
        <v>0.0</v>
      </c>
      <c r="G9" s="1">
        <v>0.0</v>
      </c>
      <c r="H9" s="1">
        <v>0.0</v>
      </c>
      <c r="I9" s="15">
        <f t="shared" ref="I9:N9" si="9">(C9-average(C:C))/stdev(C:C)</f>
        <v>0.2045663318</v>
      </c>
      <c r="J9" s="15">
        <f t="shared" si="9"/>
        <v>0.4179095259</v>
      </c>
      <c r="K9" s="15">
        <f t="shared" si="9"/>
        <v>-2.220180551</v>
      </c>
      <c r="L9" s="15">
        <f t="shared" si="9"/>
        <v>-0.9812641676</v>
      </c>
      <c r="M9" s="15">
        <f t="shared" si="9"/>
        <v>-0.5405970393</v>
      </c>
      <c r="N9" s="15">
        <f t="shared" si="9"/>
        <v>-0.11274892</v>
      </c>
      <c r="O9" s="15">
        <f t="shared" si="3"/>
        <v>-0.5387191368</v>
      </c>
    </row>
    <row r="10">
      <c r="A10" s="1">
        <v>541.0</v>
      </c>
      <c r="B10" s="1" t="s">
        <v>55</v>
      </c>
      <c r="C10" s="1">
        <v>4.0</v>
      </c>
      <c r="D10" s="1">
        <v>1.0</v>
      </c>
      <c r="E10" s="1">
        <v>0.0</v>
      </c>
      <c r="F10" s="1">
        <v>0.0</v>
      </c>
      <c r="G10" s="1">
        <v>0.0</v>
      </c>
      <c r="H10" s="1">
        <v>0.0</v>
      </c>
      <c r="I10" s="15">
        <f t="shared" ref="I10:N10" si="10">(C10-average(C:C))/stdev(C:C)</f>
        <v>0.2045663318</v>
      </c>
      <c r="J10" s="15">
        <f t="shared" si="10"/>
        <v>0.4179095259</v>
      </c>
      <c r="K10" s="15">
        <f t="shared" si="10"/>
        <v>-2.220180551</v>
      </c>
      <c r="L10" s="15">
        <f t="shared" si="10"/>
        <v>-0.9812641676</v>
      </c>
      <c r="M10" s="15">
        <f t="shared" si="10"/>
        <v>-0.5405970393</v>
      </c>
      <c r="N10" s="15">
        <f t="shared" si="10"/>
        <v>-0.11274892</v>
      </c>
      <c r="O10" s="15">
        <f t="shared" si="3"/>
        <v>-0.5387191368</v>
      </c>
    </row>
    <row r="11">
      <c r="A11" s="1">
        <v>676.0</v>
      </c>
      <c r="B11" s="1" t="s">
        <v>56</v>
      </c>
      <c r="C11" s="1">
        <v>4.0</v>
      </c>
      <c r="D11" s="1">
        <v>1.0</v>
      </c>
      <c r="E11" s="1">
        <v>1.0</v>
      </c>
      <c r="F11" s="1">
        <v>0.0</v>
      </c>
      <c r="G11" s="1">
        <v>0.0</v>
      </c>
      <c r="H11" s="1">
        <v>0.0</v>
      </c>
      <c r="I11" s="15">
        <f t="shared" ref="I11:N11" si="11">(C11-average(C:C))/stdev(C:C)</f>
        <v>0.2045663318</v>
      </c>
      <c r="J11" s="15">
        <f t="shared" si="11"/>
        <v>0.4179095259</v>
      </c>
      <c r="K11" s="15">
        <f t="shared" si="11"/>
        <v>0.4485213235</v>
      </c>
      <c r="L11" s="15">
        <f t="shared" si="11"/>
        <v>-0.9812641676</v>
      </c>
      <c r="M11" s="15">
        <f t="shared" si="11"/>
        <v>-0.5405970393</v>
      </c>
      <c r="N11" s="15">
        <f t="shared" si="11"/>
        <v>-0.11274892</v>
      </c>
      <c r="O11" s="15">
        <f t="shared" si="3"/>
        <v>-0.09393549096</v>
      </c>
    </row>
    <row r="12">
      <c r="A12" s="1">
        <v>755.0</v>
      </c>
      <c r="B12" s="1" t="s">
        <v>58</v>
      </c>
      <c r="C12" s="1">
        <v>4.0</v>
      </c>
      <c r="D12" s="1">
        <v>1.0</v>
      </c>
      <c r="E12" s="1">
        <v>0.0</v>
      </c>
      <c r="F12" s="1">
        <v>0.0</v>
      </c>
      <c r="G12" s="1">
        <v>0.0</v>
      </c>
      <c r="H12" s="1">
        <v>0.0</v>
      </c>
      <c r="I12" s="15">
        <f t="shared" ref="I12:N12" si="12">(C12-average(C:C))/stdev(C:C)</f>
        <v>0.2045663318</v>
      </c>
      <c r="J12" s="15">
        <f t="shared" si="12"/>
        <v>0.4179095259</v>
      </c>
      <c r="K12" s="15">
        <f t="shared" si="12"/>
        <v>-2.220180551</v>
      </c>
      <c r="L12" s="15">
        <f t="shared" si="12"/>
        <v>-0.9812641676</v>
      </c>
      <c r="M12" s="15">
        <f t="shared" si="12"/>
        <v>-0.5405970393</v>
      </c>
      <c r="N12" s="15">
        <f t="shared" si="12"/>
        <v>-0.11274892</v>
      </c>
      <c r="O12" s="15">
        <f t="shared" si="3"/>
        <v>-0.5387191368</v>
      </c>
    </row>
    <row r="13">
      <c r="A13" s="1">
        <v>758.0</v>
      </c>
      <c r="B13" s="1" t="s">
        <v>59</v>
      </c>
      <c r="C13" s="1">
        <v>4.0</v>
      </c>
      <c r="D13" s="1">
        <v>0.0</v>
      </c>
      <c r="E13" s="1">
        <v>1.0</v>
      </c>
      <c r="F13" s="1">
        <v>0.0</v>
      </c>
      <c r="G13" s="1">
        <v>0.0</v>
      </c>
      <c r="H13" s="1">
        <v>0.0</v>
      </c>
      <c r="I13" s="15">
        <f t="shared" ref="I13:N13" si="13">(C13-average(C:C))/stdev(C:C)</f>
        <v>0.2045663318</v>
      </c>
      <c r="J13" s="15">
        <f t="shared" si="13"/>
        <v>-2.383213783</v>
      </c>
      <c r="K13" s="15">
        <f t="shared" si="13"/>
        <v>0.4485213235</v>
      </c>
      <c r="L13" s="15">
        <f t="shared" si="13"/>
        <v>-0.9812641676</v>
      </c>
      <c r="M13" s="15">
        <f t="shared" si="13"/>
        <v>-0.5405970393</v>
      </c>
      <c r="N13" s="15">
        <f t="shared" si="13"/>
        <v>-0.11274892</v>
      </c>
      <c r="O13" s="15">
        <f t="shared" si="3"/>
        <v>-0.5607893757</v>
      </c>
    </row>
    <row r="14">
      <c r="A14" s="1">
        <v>808.0</v>
      </c>
      <c r="B14" s="1" t="s">
        <v>61</v>
      </c>
      <c r="C14" s="1">
        <v>4.0</v>
      </c>
      <c r="D14" s="1">
        <v>1.0</v>
      </c>
      <c r="E14" s="1">
        <v>0.0</v>
      </c>
      <c r="F14" s="1">
        <v>0.0</v>
      </c>
      <c r="G14" s="1">
        <v>0.0</v>
      </c>
      <c r="H14" s="1">
        <v>0.0</v>
      </c>
      <c r="I14" s="15">
        <f t="shared" ref="I14:N14" si="14">(C14-average(C:C))/stdev(C:C)</f>
        <v>0.2045663318</v>
      </c>
      <c r="J14" s="15">
        <f t="shared" si="14"/>
        <v>0.4179095259</v>
      </c>
      <c r="K14" s="15">
        <f t="shared" si="14"/>
        <v>-2.220180551</v>
      </c>
      <c r="L14" s="15">
        <f t="shared" si="14"/>
        <v>-0.9812641676</v>
      </c>
      <c r="M14" s="15">
        <f t="shared" si="14"/>
        <v>-0.5405970393</v>
      </c>
      <c r="N14" s="15">
        <f t="shared" si="14"/>
        <v>-0.11274892</v>
      </c>
      <c r="O14" s="15">
        <f t="shared" si="3"/>
        <v>-0.5387191368</v>
      </c>
    </row>
    <row r="15">
      <c r="A15" s="1">
        <v>810.0</v>
      </c>
      <c r="B15" s="1" t="s">
        <v>63</v>
      </c>
      <c r="C15" s="1">
        <v>4.0</v>
      </c>
      <c r="D15" s="1">
        <v>1.0</v>
      </c>
      <c r="E15" s="1">
        <v>1.0</v>
      </c>
      <c r="F15" s="1">
        <v>0.0</v>
      </c>
      <c r="G15" s="1">
        <v>0.0</v>
      </c>
      <c r="H15" s="1">
        <v>0.0</v>
      </c>
      <c r="I15" s="15">
        <f t="shared" ref="I15:N15" si="15">(C15-average(C:C))/stdev(C:C)</f>
        <v>0.2045663318</v>
      </c>
      <c r="J15" s="15">
        <f t="shared" si="15"/>
        <v>0.4179095259</v>
      </c>
      <c r="K15" s="15">
        <f t="shared" si="15"/>
        <v>0.4485213235</v>
      </c>
      <c r="L15" s="15">
        <f t="shared" si="15"/>
        <v>-0.9812641676</v>
      </c>
      <c r="M15" s="15">
        <f t="shared" si="15"/>
        <v>-0.5405970393</v>
      </c>
      <c r="N15" s="15">
        <f t="shared" si="15"/>
        <v>-0.11274892</v>
      </c>
      <c r="O15" s="15">
        <f t="shared" si="3"/>
        <v>-0.09393549096</v>
      </c>
    </row>
    <row r="16">
      <c r="A16" s="1">
        <v>815.0</v>
      </c>
      <c r="B16" s="1" t="s">
        <v>64</v>
      </c>
      <c r="C16" s="1">
        <v>4.0</v>
      </c>
      <c r="D16" s="1">
        <v>0.0</v>
      </c>
      <c r="E16" s="1">
        <v>1.0</v>
      </c>
      <c r="F16" s="1">
        <v>1.0</v>
      </c>
      <c r="G16" s="1">
        <v>0.0</v>
      </c>
      <c r="H16" s="1">
        <v>0.0</v>
      </c>
      <c r="I16" s="15">
        <f t="shared" ref="I16:N16" si="16">(C16-average(C:C))/stdev(C:C)</f>
        <v>0.2045663318</v>
      </c>
      <c r="J16" s="15">
        <f t="shared" si="16"/>
        <v>-2.383213783</v>
      </c>
      <c r="K16" s="15">
        <f t="shared" si="16"/>
        <v>0.4485213235</v>
      </c>
      <c r="L16" s="15">
        <f t="shared" si="16"/>
        <v>1.014811661</v>
      </c>
      <c r="M16" s="15">
        <f t="shared" si="16"/>
        <v>-0.5405970393</v>
      </c>
      <c r="N16" s="15">
        <f t="shared" si="16"/>
        <v>-0.11274892</v>
      </c>
      <c r="O16" s="15">
        <f t="shared" si="3"/>
        <v>-0.228110071</v>
      </c>
    </row>
    <row r="17">
      <c r="A17" s="1">
        <v>823.0</v>
      </c>
      <c r="B17" s="1" t="s">
        <v>66</v>
      </c>
      <c r="C17" s="1">
        <v>4.0</v>
      </c>
      <c r="D17" s="1">
        <v>1.0</v>
      </c>
      <c r="I17" s="15">
        <f t="shared" ref="I17:N17" si="17">(C17-average(C:C))/stdev(C:C)</f>
        <v>0.2045663318</v>
      </c>
      <c r="J17" s="15">
        <f t="shared" si="17"/>
        <v>0.4179095259</v>
      </c>
      <c r="K17" s="15">
        <f t="shared" si="17"/>
        <v>-2.220180551</v>
      </c>
      <c r="L17" s="15">
        <f t="shared" si="17"/>
        <v>-0.9812641676</v>
      </c>
      <c r="M17" s="15">
        <f t="shared" si="17"/>
        <v>-0.5405970393</v>
      </c>
      <c r="N17" s="15">
        <f t="shared" si="17"/>
        <v>-0.11274892</v>
      </c>
      <c r="O17" s="15">
        <f t="shared" si="3"/>
        <v>-0.5387191368</v>
      </c>
    </row>
    <row r="18">
      <c r="A18" s="1">
        <v>825.0</v>
      </c>
      <c r="B18" s="1" t="s">
        <v>67</v>
      </c>
      <c r="C18" s="1">
        <v>4.0</v>
      </c>
      <c r="D18" s="1">
        <v>1.0</v>
      </c>
      <c r="E18" s="1">
        <v>0.0</v>
      </c>
      <c r="F18" s="1">
        <v>1.0</v>
      </c>
      <c r="G18" s="1">
        <v>0.0</v>
      </c>
      <c r="H18" s="1">
        <v>0.0</v>
      </c>
      <c r="I18" s="15">
        <f t="shared" ref="I18:N18" si="18">(C18-average(C:C))/stdev(C:C)</f>
        <v>0.2045663318</v>
      </c>
      <c r="J18" s="15">
        <f t="shared" si="18"/>
        <v>0.4179095259</v>
      </c>
      <c r="K18" s="15">
        <f t="shared" si="18"/>
        <v>-2.220180551</v>
      </c>
      <c r="L18" s="15">
        <f t="shared" si="18"/>
        <v>1.014811661</v>
      </c>
      <c r="M18" s="15">
        <f t="shared" si="18"/>
        <v>-0.5405970393</v>
      </c>
      <c r="N18" s="15">
        <f t="shared" si="18"/>
        <v>-0.11274892</v>
      </c>
      <c r="O18" s="15">
        <f t="shared" si="3"/>
        <v>-0.2060398321</v>
      </c>
    </row>
    <row r="19">
      <c r="A19" s="1">
        <v>826.0</v>
      </c>
      <c r="B19" s="1" t="s">
        <v>69</v>
      </c>
      <c r="C19" s="1">
        <v>2.0</v>
      </c>
      <c r="D19" s="1">
        <v>0.0</v>
      </c>
      <c r="E19" s="1">
        <v>0.0</v>
      </c>
      <c r="F19" s="1">
        <v>1.0</v>
      </c>
      <c r="G19" s="1">
        <v>0.0</v>
      </c>
      <c r="H19" s="1">
        <v>0.0</v>
      </c>
      <c r="I19" s="15">
        <f t="shared" ref="I19:N19" si="19">(C19-average(C:C))/stdev(C:C)</f>
        <v>-4.868678697</v>
      </c>
      <c r="J19" s="15">
        <f t="shared" si="19"/>
        <v>-2.383213783</v>
      </c>
      <c r="K19" s="15">
        <f t="shared" si="19"/>
        <v>-2.220180551</v>
      </c>
      <c r="L19" s="15">
        <f t="shared" si="19"/>
        <v>1.014811661</v>
      </c>
      <c r="M19" s="15">
        <f t="shared" si="19"/>
        <v>-0.5405970393</v>
      </c>
      <c r="N19" s="15">
        <f t="shared" si="19"/>
        <v>-0.11274892</v>
      </c>
      <c r="O19" s="15">
        <f t="shared" si="3"/>
        <v>-1.518434555</v>
      </c>
    </row>
    <row r="20">
      <c r="A20" s="1">
        <v>830.0</v>
      </c>
      <c r="B20" s="1" t="s">
        <v>70</v>
      </c>
      <c r="C20" s="1">
        <v>4.0</v>
      </c>
      <c r="D20" s="1">
        <v>1.0</v>
      </c>
      <c r="E20" s="1">
        <v>0.0</v>
      </c>
      <c r="F20" s="1">
        <v>0.0</v>
      </c>
      <c r="G20" s="1">
        <v>1.0</v>
      </c>
      <c r="H20" s="1">
        <v>0.0</v>
      </c>
      <c r="I20" s="15">
        <f t="shared" ref="I20:N20" si="20">(C20-average(C:C))/stdev(C:C)</f>
        <v>0.2045663318</v>
      </c>
      <c r="J20" s="15">
        <f t="shared" si="20"/>
        <v>0.4179095259</v>
      </c>
      <c r="K20" s="15">
        <f t="shared" si="20"/>
        <v>-2.220180551</v>
      </c>
      <c r="L20" s="15">
        <f t="shared" si="20"/>
        <v>-0.9812641676</v>
      </c>
      <c r="M20" s="15">
        <f t="shared" si="20"/>
        <v>1.842034356</v>
      </c>
      <c r="N20" s="15">
        <f t="shared" si="20"/>
        <v>-0.11274892</v>
      </c>
      <c r="O20" s="15">
        <f t="shared" si="3"/>
        <v>-0.1416139042</v>
      </c>
    </row>
    <row r="21">
      <c r="A21" s="1">
        <v>831.0</v>
      </c>
      <c r="B21" s="1" t="s">
        <v>72</v>
      </c>
      <c r="C21" s="1">
        <v>4.0</v>
      </c>
      <c r="D21" s="1">
        <v>1.0</v>
      </c>
      <c r="E21" s="1">
        <v>0.0</v>
      </c>
      <c r="F21" s="1">
        <v>0.0</v>
      </c>
      <c r="G21" s="1">
        <v>0.0</v>
      </c>
      <c r="H21" s="1">
        <v>0.0</v>
      </c>
      <c r="I21" s="15">
        <f t="shared" ref="I21:N21" si="21">(C21-average(C:C))/stdev(C:C)</f>
        <v>0.2045663318</v>
      </c>
      <c r="J21" s="15">
        <f t="shared" si="21"/>
        <v>0.4179095259</v>
      </c>
      <c r="K21" s="15">
        <f t="shared" si="21"/>
        <v>-2.220180551</v>
      </c>
      <c r="L21" s="15">
        <f t="shared" si="21"/>
        <v>-0.9812641676</v>
      </c>
      <c r="M21" s="15">
        <f t="shared" si="21"/>
        <v>-0.5405970393</v>
      </c>
      <c r="N21" s="15">
        <f t="shared" si="21"/>
        <v>-0.11274892</v>
      </c>
      <c r="O21" s="15">
        <f t="shared" si="3"/>
        <v>-0.5387191368</v>
      </c>
    </row>
    <row r="22">
      <c r="A22" s="1">
        <v>865.0</v>
      </c>
      <c r="B22" s="1" t="s">
        <v>73</v>
      </c>
      <c r="C22" s="1">
        <v>4.0</v>
      </c>
      <c r="D22" s="1">
        <v>1.0</v>
      </c>
      <c r="E22" s="1">
        <v>1.0</v>
      </c>
      <c r="F22" s="1">
        <v>0.0</v>
      </c>
      <c r="G22" s="1">
        <v>0.0</v>
      </c>
      <c r="H22" s="1">
        <v>0.0</v>
      </c>
      <c r="I22" s="15">
        <f t="shared" ref="I22:N22" si="22">(C22-average(C:C))/stdev(C:C)</f>
        <v>0.2045663318</v>
      </c>
      <c r="J22" s="15">
        <f t="shared" si="22"/>
        <v>0.4179095259</v>
      </c>
      <c r="K22" s="15">
        <f t="shared" si="22"/>
        <v>0.4485213235</v>
      </c>
      <c r="L22" s="15">
        <f t="shared" si="22"/>
        <v>-0.9812641676</v>
      </c>
      <c r="M22" s="15">
        <f t="shared" si="22"/>
        <v>-0.5405970393</v>
      </c>
      <c r="N22" s="15">
        <f t="shared" si="22"/>
        <v>-0.11274892</v>
      </c>
      <c r="O22" s="15">
        <f t="shared" si="3"/>
        <v>-0.09393549096</v>
      </c>
    </row>
    <row r="23">
      <c r="A23" s="1">
        <v>869.0</v>
      </c>
      <c r="B23" s="1" t="s">
        <v>75</v>
      </c>
      <c r="C23" s="1">
        <v>4.0</v>
      </c>
      <c r="D23" s="1">
        <v>1.0</v>
      </c>
      <c r="E23" s="1">
        <v>1.0</v>
      </c>
      <c r="F23" s="1">
        <v>0.0</v>
      </c>
      <c r="G23" s="1">
        <v>0.0</v>
      </c>
      <c r="H23" s="1">
        <v>0.0</v>
      </c>
      <c r="I23" s="15">
        <f t="shared" ref="I23:N23" si="23">(C23-average(C:C))/stdev(C:C)</f>
        <v>0.2045663318</v>
      </c>
      <c r="J23" s="15">
        <f t="shared" si="23"/>
        <v>0.4179095259</v>
      </c>
      <c r="K23" s="15">
        <f t="shared" si="23"/>
        <v>0.4485213235</v>
      </c>
      <c r="L23" s="15">
        <f t="shared" si="23"/>
        <v>-0.9812641676</v>
      </c>
      <c r="M23" s="15">
        <f t="shared" si="23"/>
        <v>-0.5405970393</v>
      </c>
      <c r="N23" s="15">
        <f t="shared" si="23"/>
        <v>-0.11274892</v>
      </c>
      <c r="O23" s="15">
        <f t="shared" si="3"/>
        <v>-0.09393549096</v>
      </c>
    </row>
    <row r="24">
      <c r="A24" s="1">
        <v>871.0</v>
      </c>
      <c r="B24" s="1" t="s">
        <v>76</v>
      </c>
      <c r="C24" s="1">
        <v>4.0</v>
      </c>
      <c r="D24" s="1">
        <v>1.0</v>
      </c>
      <c r="E24" s="1">
        <v>1.0</v>
      </c>
      <c r="F24" s="1">
        <v>0.0</v>
      </c>
      <c r="G24" s="1">
        <v>0.0</v>
      </c>
      <c r="H24" s="1">
        <v>0.0</v>
      </c>
      <c r="I24" s="15">
        <f t="shared" ref="I24:N24" si="24">(C24-average(C:C))/stdev(C:C)</f>
        <v>0.2045663318</v>
      </c>
      <c r="J24" s="15">
        <f t="shared" si="24"/>
        <v>0.4179095259</v>
      </c>
      <c r="K24" s="15">
        <f t="shared" si="24"/>
        <v>0.4485213235</v>
      </c>
      <c r="L24" s="15">
        <f t="shared" si="24"/>
        <v>-0.9812641676</v>
      </c>
      <c r="M24" s="15">
        <f t="shared" si="24"/>
        <v>-0.5405970393</v>
      </c>
      <c r="N24" s="15">
        <f t="shared" si="24"/>
        <v>-0.11274892</v>
      </c>
      <c r="O24" s="15">
        <f t="shared" si="3"/>
        <v>-0.09393549096</v>
      </c>
    </row>
    <row r="25">
      <c r="A25" s="1">
        <v>877.0</v>
      </c>
      <c r="B25" s="1" t="s">
        <v>78</v>
      </c>
      <c r="C25" s="1">
        <v>4.0</v>
      </c>
      <c r="D25" s="1">
        <v>1.0</v>
      </c>
      <c r="E25" s="1">
        <v>0.0</v>
      </c>
      <c r="F25" s="1">
        <v>0.0</v>
      </c>
      <c r="G25" s="1">
        <v>0.0</v>
      </c>
      <c r="H25" s="1">
        <v>0.0</v>
      </c>
      <c r="I25" s="15">
        <f t="shared" ref="I25:N25" si="25">(C25-average(C:C))/stdev(C:C)</f>
        <v>0.2045663318</v>
      </c>
      <c r="J25" s="15">
        <f t="shared" si="25"/>
        <v>0.4179095259</v>
      </c>
      <c r="K25" s="15">
        <f t="shared" si="25"/>
        <v>-2.220180551</v>
      </c>
      <c r="L25" s="15">
        <f t="shared" si="25"/>
        <v>-0.9812641676</v>
      </c>
      <c r="M25" s="15">
        <f t="shared" si="25"/>
        <v>-0.5405970393</v>
      </c>
      <c r="N25" s="15">
        <f t="shared" si="25"/>
        <v>-0.11274892</v>
      </c>
      <c r="O25" s="15">
        <f t="shared" si="3"/>
        <v>-0.5387191368</v>
      </c>
    </row>
    <row r="26">
      <c r="A26" s="1">
        <v>924.0</v>
      </c>
      <c r="B26" s="1" t="s">
        <v>79</v>
      </c>
      <c r="C26" s="1">
        <v>4.0</v>
      </c>
      <c r="D26" s="1">
        <v>1.0</v>
      </c>
      <c r="E26" s="1">
        <v>1.0</v>
      </c>
      <c r="F26" s="1">
        <v>0.0</v>
      </c>
      <c r="G26" s="1">
        <v>0.0</v>
      </c>
      <c r="H26" s="1">
        <v>0.0</v>
      </c>
      <c r="I26" s="15">
        <f t="shared" ref="I26:N26" si="26">(C26-average(C:C))/stdev(C:C)</f>
        <v>0.2045663318</v>
      </c>
      <c r="J26" s="15">
        <f t="shared" si="26"/>
        <v>0.4179095259</v>
      </c>
      <c r="K26" s="15">
        <f t="shared" si="26"/>
        <v>0.4485213235</v>
      </c>
      <c r="L26" s="15">
        <f t="shared" si="26"/>
        <v>-0.9812641676</v>
      </c>
      <c r="M26" s="15">
        <f t="shared" si="26"/>
        <v>-0.5405970393</v>
      </c>
      <c r="N26" s="15">
        <f t="shared" si="26"/>
        <v>-0.11274892</v>
      </c>
      <c r="O26" s="15">
        <f t="shared" si="3"/>
        <v>-0.09393549096</v>
      </c>
    </row>
    <row r="27">
      <c r="A27" s="1">
        <v>945.0</v>
      </c>
      <c r="B27" s="1" t="s">
        <v>80</v>
      </c>
      <c r="C27" s="1">
        <v>4.0</v>
      </c>
      <c r="D27" s="1">
        <v>1.0</v>
      </c>
      <c r="E27" s="1">
        <v>1.0</v>
      </c>
      <c r="F27" s="1">
        <v>0.0</v>
      </c>
      <c r="G27" s="1">
        <v>0.0</v>
      </c>
      <c r="H27" s="1">
        <v>0.0</v>
      </c>
      <c r="I27" s="15">
        <f t="shared" ref="I27:N27" si="27">(C27-average(C:C))/stdev(C:C)</f>
        <v>0.2045663318</v>
      </c>
      <c r="J27" s="15">
        <f t="shared" si="27"/>
        <v>0.4179095259</v>
      </c>
      <c r="K27" s="15">
        <f t="shared" si="27"/>
        <v>0.4485213235</v>
      </c>
      <c r="L27" s="15">
        <f t="shared" si="27"/>
        <v>-0.9812641676</v>
      </c>
      <c r="M27" s="15">
        <f t="shared" si="27"/>
        <v>-0.5405970393</v>
      </c>
      <c r="N27" s="15">
        <f t="shared" si="27"/>
        <v>-0.11274892</v>
      </c>
      <c r="O27" s="15">
        <f t="shared" si="3"/>
        <v>-0.09393549096</v>
      </c>
    </row>
    <row r="28">
      <c r="A28" s="1">
        <v>949.0</v>
      </c>
      <c r="B28" s="1" t="s">
        <v>82</v>
      </c>
      <c r="C28" s="1">
        <v>4.0</v>
      </c>
      <c r="D28" s="1">
        <v>1.0</v>
      </c>
      <c r="E28" s="1">
        <v>0.0</v>
      </c>
      <c r="F28" s="1">
        <v>0.0</v>
      </c>
      <c r="G28" s="1">
        <v>0.0</v>
      </c>
      <c r="H28" s="1">
        <v>0.0</v>
      </c>
      <c r="I28" s="15">
        <f t="shared" ref="I28:N28" si="28">(C28-average(C:C))/stdev(C:C)</f>
        <v>0.2045663318</v>
      </c>
      <c r="J28" s="15">
        <f t="shared" si="28"/>
        <v>0.4179095259</v>
      </c>
      <c r="K28" s="15">
        <f t="shared" si="28"/>
        <v>-2.220180551</v>
      </c>
      <c r="L28" s="15">
        <f t="shared" si="28"/>
        <v>-0.9812641676</v>
      </c>
      <c r="M28" s="15">
        <f t="shared" si="28"/>
        <v>-0.5405970393</v>
      </c>
      <c r="N28" s="15">
        <f t="shared" si="28"/>
        <v>-0.11274892</v>
      </c>
      <c r="O28" s="15">
        <f t="shared" si="3"/>
        <v>-0.5387191368</v>
      </c>
    </row>
    <row r="29">
      <c r="A29" s="1">
        <v>955.0</v>
      </c>
      <c r="B29" s="1" t="s">
        <v>83</v>
      </c>
      <c r="C29" s="1">
        <v>4.0</v>
      </c>
      <c r="D29" s="1">
        <v>1.0</v>
      </c>
      <c r="E29" s="1">
        <v>0.0</v>
      </c>
      <c r="F29" s="1">
        <v>0.0</v>
      </c>
      <c r="G29" s="1">
        <v>0.0</v>
      </c>
      <c r="H29" s="1">
        <v>0.0</v>
      </c>
      <c r="I29" s="15">
        <f t="shared" ref="I29:N29" si="29">(C29-average(C:C))/stdev(C:C)</f>
        <v>0.2045663318</v>
      </c>
      <c r="J29" s="15">
        <f t="shared" si="29"/>
        <v>0.4179095259</v>
      </c>
      <c r="K29" s="15">
        <f t="shared" si="29"/>
        <v>-2.220180551</v>
      </c>
      <c r="L29" s="15">
        <f t="shared" si="29"/>
        <v>-0.9812641676</v>
      </c>
      <c r="M29" s="15">
        <f t="shared" si="29"/>
        <v>-0.5405970393</v>
      </c>
      <c r="N29" s="15">
        <f t="shared" si="29"/>
        <v>-0.11274892</v>
      </c>
      <c r="O29" s="15">
        <f t="shared" si="3"/>
        <v>-0.5387191368</v>
      </c>
    </row>
    <row r="30">
      <c r="A30" s="1">
        <v>1018.0</v>
      </c>
      <c r="B30" s="1" t="s">
        <v>85</v>
      </c>
      <c r="C30" s="1">
        <v>4.0</v>
      </c>
      <c r="D30" s="1">
        <v>1.0</v>
      </c>
      <c r="E30" s="1">
        <v>1.0</v>
      </c>
      <c r="F30" s="1">
        <v>0.0</v>
      </c>
      <c r="G30" s="1">
        <v>0.0</v>
      </c>
      <c r="H30" s="1">
        <v>0.0</v>
      </c>
      <c r="I30" s="15">
        <f t="shared" ref="I30:N30" si="30">(C30-average(C:C))/stdev(C:C)</f>
        <v>0.2045663318</v>
      </c>
      <c r="J30" s="15">
        <f t="shared" si="30"/>
        <v>0.4179095259</v>
      </c>
      <c r="K30" s="15">
        <f t="shared" si="30"/>
        <v>0.4485213235</v>
      </c>
      <c r="L30" s="15">
        <f t="shared" si="30"/>
        <v>-0.9812641676</v>
      </c>
      <c r="M30" s="15">
        <f t="shared" si="30"/>
        <v>-0.5405970393</v>
      </c>
      <c r="N30" s="15">
        <f t="shared" si="30"/>
        <v>-0.11274892</v>
      </c>
      <c r="O30" s="15">
        <f t="shared" si="3"/>
        <v>-0.09393549096</v>
      </c>
    </row>
    <row r="31">
      <c r="A31" s="1">
        <v>1042.0</v>
      </c>
      <c r="B31" s="1" t="s">
        <v>86</v>
      </c>
      <c r="C31" s="1">
        <v>4.0</v>
      </c>
      <c r="D31" s="1">
        <v>1.0</v>
      </c>
      <c r="E31" s="1">
        <v>0.0</v>
      </c>
      <c r="F31" s="1">
        <v>0.0</v>
      </c>
      <c r="G31" s="1">
        <v>0.0</v>
      </c>
      <c r="H31" s="1">
        <v>0.0</v>
      </c>
      <c r="I31" s="15">
        <f t="shared" ref="I31:N31" si="31">(C31-average(C:C))/stdev(C:C)</f>
        <v>0.2045663318</v>
      </c>
      <c r="J31" s="15">
        <f t="shared" si="31"/>
        <v>0.4179095259</v>
      </c>
      <c r="K31" s="15">
        <f t="shared" si="31"/>
        <v>-2.220180551</v>
      </c>
      <c r="L31" s="15">
        <f t="shared" si="31"/>
        <v>-0.9812641676</v>
      </c>
      <c r="M31" s="15">
        <f t="shared" si="31"/>
        <v>-0.5405970393</v>
      </c>
      <c r="N31" s="15">
        <f t="shared" si="31"/>
        <v>-0.11274892</v>
      </c>
      <c r="O31" s="15">
        <f t="shared" si="3"/>
        <v>-0.5387191368</v>
      </c>
    </row>
    <row r="32">
      <c r="A32" s="1">
        <v>1062.0</v>
      </c>
      <c r="B32" s="1" t="s">
        <v>88</v>
      </c>
      <c r="C32" s="1">
        <v>4.0</v>
      </c>
      <c r="D32" s="1">
        <v>1.0</v>
      </c>
      <c r="E32" s="1">
        <v>1.0</v>
      </c>
      <c r="F32" s="1">
        <v>0.0</v>
      </c>
      <c r="G32" s="1">
        <v>0.0</v>
      </c>
      <c r="H32" s="1">
        <v>0.0</v>
      </c>
      <c r="I32" s="15">
        <f t="shared" ref="I32:N32" si="32">(C32-average(C:C))/stdev(C:C)</f>
        <v>0.2045663318</v>
      </c>
      <c r="J32" s="15">
        <f t="shared" si="32"/>
        <v>0.4179095259</v>
      </c>
      <c r="K32" s="15">
        <f t="shared" si="32"/>
        <v>0.4485213235</v>
      </c>
      <c r="L32" s="15">
        <f t="shared" si="32"/>
        <v>-0.9812641676</v>
      </c>
      <c r="M32" s="15">
        <f t="shared" si="32"/>
        <v>-0.5405970393</v>
      </c>
      <c r="N32" s="15">
        <f t="shared" si="32"/>
        <v>-0.11274892</v>
      </c>
      <c r="O32" s="15">
        <f t="shared" si="3"/>
        <v>-0.09393549096</v>
      </c>
    </row>
    <row r="33">
      <c r="A33" s="1">
        <v>1074.0</v>
      </c>
      <c r="B33" s="1" t="s">
        <v>89</v>
      </c>
      <c r="C33" s="1">
        <v>4.0</v>
      </c>
      <c r="D33" s="1">
        <v>1.0</v>
      </c>
      <c r="E33" s="1">
        <v>1.0</v>
      </c>
      <c r="F33" s="1">
        <v>0.0</v>
      </c>
      <c r="G33" s="1">
        <v>0.0</v>
      </c>
      <c r="H33" s="1">
        <v>0.0</v>
      </c>
      <c r="I33" s="15">
        <f t="shared" ref="I33:N33" si="33">(C33-average(C:C))/stdev(C:C)</f>
        <v>0.2045663318</v>
      </c>
      <c r="J33" s="15">
        <f t="shared" si="33"/>
        <v>0.4179095259</v>
      </c>
      <c r="K33" s="15">
        <f t="shared" si="33"/>
        <v>0.4485213235</v>
      </c>
      <c r="L33" s="15">
        <f t="shared" si="33"/>
        <v>-0.9812641676</v>
      </c>
      <c r="M33" s="15">
        <f t="shared" si="33"/>
        <v>-0.5405970393</v>
      </c>
      <c r="N33" s="15">
        <f t="shared" si="33"/>
        <v>-0.11274892</v>
      </c>
      <c r="O33" s="15">
        <f t="shared" si="3"/>
        <v>-0.09393549096</v>
      </c>
    </row>
    <row r="34">
      <c r="A34" s="1">
        <v>1077.0</v>
      </c>
      <c r="B34" s="1" t="s">
        <v>90</v>
      </c>
      <c r="C34" s="1">
        <v>4.0</v>
      </c>
      <c r="D34" s="1">
        <v>1.0</v>
      </c>
      <c r="E34" s="1">
        <v>1.0</v>
      </c>
      <c r="F34" s="1">
        <v>1.0</v>
      </c>
      <c r="G34" s="1">
        <v>1.0</v>
      </c>
      <c r="H34" s="1">
        <v>1.0</v>
      </c>
      <c r="I34" s="15">
        <f t="shared" ref="I34:N34" si="34">(C34-average(C:C))/stdev(C:C)</f>
        <v>0.2045663318</v>
      </c>
      <c r="J34" s="15">
        <f t="shared" si="34"/>
        <v>0.4179095259</v>
      </c>
      <c r="K34" s="15">
        <f t="shared" si="34"/>
        <v>0.4485213235</v>
      </c>
      <c r="L34" s="15">
        <f t="shared" si="34"/>
        <v>1.014811661</v>
      </c>
      <c r="M34" s="15">
        <f t="shared" si="34"/>
        <v>1.842034356</v>
      </c>
      <c r="N34" s="15">
        <f t="shared" si="34"/>
        <v>8.831998736</v>
      </c>
      <c r="O34" s="15">
        <f t="shared" si="3"/>
        <v>2.126640322</v>
      </c>
    </row>
    <row r="35">
      <c r="A35" s="1">
        <v>1087.0</v>
      </c>
      <c r="B35" s="1" t="s">
        <v>92</v>
      </c>
      <c r="C35" s="1">
        <v>4.0</v>
      </c>
      <c r="D35" s="1">
        <v>1.0</v>
      </c>
      <c r="E35" s="1">
        <v>1.0</v>
      </c>
      <c r="F35" s="1">
        <v>1.0</v>
      </c>
      <c r="G35" s="1">
        <v>0.0</v>
      </c>
      <c r="H35" s="1">
        <v>0.0</v>
      </c>
      <c r="I35" s="15">
        <f t="shared" ref="I35:N35" si="35">(C35-average(C:C))/stdev(C:C)</f>
        <v>0.2045663318</v>
      </c>
      <c r="J35" s="15">
        <f t="shared" si="35"/>
        <v>0.4179095259</v>
      </c>
      <c r="K35" s="15">
        <f t="shared" si="35"/>
        <v>0.4485213235</v>
      </c>
      <c r="L35" s="15">
        <f t="shared" si="35"/>
        <v>1.014811661</v>
      </c>
      <c r="M35" s="15">
        <f t="shared" si="35"/>
        <v>-0.5405970393</v>
      </c>
      <c r="N35" s="15">
        <f t="shared" si="35"/>
        <v>-0.11274892</v>
      </c>
      <c r="O35" s="15">
        <f t="shared" si="3"/>
        <v>0.2387438137</v>
      </c>
    </row>
    <row r="36">
      <c r="A36" s="1">
        <v>1092.0</v>
      </c>
      <c r="B36" s="1" t="s">
        <v>93</v>
      </c>
      <c r="C36" s="1">
        <v>4.0</v>
      </c>
      <c r="D36" s="1">
        <v>1.0</v>
      </c>
      <c r="E36" s="1">
        <v>0.0</v>
      </c>
      <c r="F36" s="1">
        <v>1.0</v>
      </c>
      <c r="G36" s="1">
        <v>0.0</v>
      </c>
      <c r="H36" s="1">
        <v>0.0</v>
      </c>
      <c r="I36" s="15">
        <f t="shared" ref="I36:N36" si="36">(C36-average(C:C))/stdev(C:C)</f>
        <v>0.2045663318</v>
      </c>
      <c r="J36" s="15">
        <f t="shared" si="36"/>
        <v>0.4179095259</v>
      </c>
      <c r="K36" s="15">
        <f t="shared" si="36"/>
        <v>-2.220180551</v>
      </c>
      <c r="L36" s="15">
        <f t="shared" si="36"/>
        <v>1.014811661</v>
      </c>
      <c r="M36" s="15">
        <f t="shared" si="36"/>
        <v>-0.5405970393</v>
      </c>
      <c r="N36" s="15">
        <f t="shared" si="36"/>
        <v>-0.11274892</v>
      </c>
      <c r="O36" s="15">
        <f t="shared" si="3"/>
        <v>-0.2060398321</v>
      </c>
    </row>
    <row r="37">
      <c r="A37" s="1">
        <v>1097.0</v>
      </c>
      <c r="B37" s="9" t="s">
        <v>94</v>
      </c>
      <c r="C37" s="1">
        <v>4.0</v>
      </c>
      <c r="D37" s="1">
        <v>1.0</v>
      </c>
      <c r="E37" s="1">
        <v>0.0</v>
      </c>
      <c r="F37" s="1">
        <v>1.0</v>
      </c>
      <c r="G37" s="1">
        <v>0.0</v>
      </c>
      <c r="H37" s="1">
        <v>0.0</v>
      </c>
      <c r="I37" s="15">
        <f t="shared" ref="I37:N37" si="37">(C37-average(C:C))/stdev(C:C)</f>
        <v>0.2045663318</v>
      </c>
      <c r="J37" s="15">
        <f t="shared" si="37"/>
        <v>0.4179095259</v>
      </c>
      <c r="K37" s="15">
        <f t="shared" si="37"/>
        <v>-2.220180551</v>
      </c>
      <c r="L37" s="15">
        <f t="shared" si="37"/>
        <v>1.014811661</v>
      </c>
      <c r="M37" s="15">
        <f t="shared" si="37"/>
        <v>-0.5405970393</v>
      </c>
      <c r="N37" s="15">
        <f t="shared" si="37"/>
        <v>-0.11274892</v>
      </c>
      <c r="O37" s="15">
        <f t="shared" si="3"/>
        <v>-0.2060398321</v>
      </c>
    </row>
    <row r="38">
      <c r="A38" s="1">
        <v>1117.0</v>
      </c>
      <c r="B38" s="1" t="s">
        <v>97</v>
      </c>
      <c r="C38" s="1">
        <v>4.0</v>
      </c>
      <c r="D38" s="1">
        <v>1.0</v>
      </c>
      <c r="E38" s="1">
        <v>1.0</v>
      </c>
      <c r="F38" s="1">
        <v>0.0</v>
      </c>
      <c r="G38" s="1">
        <v>0.0</v>
      </c>
      <c r="H38" s="1">
        <v>0.0</v>
      </c>
      <c r="I38" s="15">
        <f t="shared" ref="I38:N38" si="38">(C38-average(C:C))/stdev(C:C)</f>
        <v>0.2045663318</v>
      </c>
      <c r="J38" s="15">
        <f t="shared" si="38"/>
        <v>0.4179095259</v>
      </c>
      <c r="K38" s="15">
        <f t="shared" si="38"/>
        <v>0.4485213235</v>
      </c>
      <c r="L38" s="15">
        <f t="shared" si="38"/>
        <v>-0.9812641676</v>
      </c>
      <c r="M38" s="15">
        <f t="shared" si="38"/>
        <v>-0.5405970393</v>
      </c>
      <c r="N38" s="15">
        <f t="shared" si="38"/>
        <v>-0.11274892</v>
      </c>
      <c r="O38" s="15">
        <f t="shared" si="3"/>
        <v>-0.09393549096</v>
      </c>
    </row>
    <row r="39">
      <c r="A39" s="1">
        <v>1183.0</v>
      </c>
      <c r="B39" s="1" t="s">
        <v>98</v>
      </c>
      <c r="C39" s="1">
        <v>4.0</v>
      </c>
      <c r="D39" s="1">
        <v>1.0</v>
      </c>
      <c r="E39" s="1">
        <v>1.0</v>
      </c>
      <c r="F39" s="1">
        <v>1.0</v>
      </c>
      <c r="G39" s="1">
        <v>1.0</v>
      </c>
      <c r="H39" s="1">
        <v>0.0</v>
      </c>
      <c r="I39" s="15">
        <f t="shared" ref="I39:N39" si="39">(C39-average(C:C))/stdev(C:C)</f>
        <v>0.2045663318</v>
      </c>
      <c r="J39" s="15">
        <f t="shared" si="39"/>
        <v>0.4179095259</v>
      </c>
      <c r="K39" s="15">
        <f t="shared" si="39"/>
        <v>0.4485213235</v>
      </c>
      <c r="L39" s="15">
        <f t="shared" si="39"/>
        <v>1.014811661</v>
      </c>
      <c r="M39" s="15">
        <f t="shared" si="39"/>
        <v>1.842034356</v>
      </c>
      <c r="N39" s="15">
        <f t="shared" si="39"/>
        <v>-0.11274892</v>
      </c>
      <c r="O39" s="15">
        <f t="shared" si="3"/>
        <v>0.6358490463</v>
      </c>
    </row>
    <row r="40">
      <c r="A40" s="1">
        <v>1221.0</v>
      </c>
      <c r="B40" s="1" t="s">
        <v>100</v>
      </c>
      <c r="C40" s="1">
        <v>4.0</v>
      </c>
      <c r="D40" s="1">
        <v>1.0</v>
      </c>
      <c r="I40" s="15">
        <f t="shared" ref="I40:N40" si="40">(C40-average(C:C))/stdev(C:C)</f>
        <v>0.2045663318</v>
      </c>
      <c r="J40" s="15">
        <f t="shared" si="40"/>
        <v>0.4179095259</v>
      </c>
      <c r="K40" s="15">
        <f t="shared" si="40"/>
        <v>-2.220180551</v>
      </c>
      <c r="L40" s="15">
        <f t="shared" si="40"/>
        <v>-0.9812641676</v>
      </c>
      <c r="M40" s="15">
        <f t="shared" si="40"/>
        <v>-0.5405970393</v>
      </c>
      <c r="N40" s="15">
        <f t="shared" si="40"/>
        <v>-0.11274892</v>
      </c>
      <c r="O40" s="15">
        <f t="shared" si="3"/>
        <v>-0.5387191368</v>
      </c>
    </row>
    <row r="41">
      <c r="A41" s="1">
        <v>1222.0</v>
      </c>
      <c r="B41" s="1" t="s">
        <v>101</v>
      </c>
      <c r="C41" s="1">
        <v>4.0</v>
      </c>
      <c r="D41" s="1">
        <v>1.0</v>
      </c>
      <c r="E41" s="1">
        <v>1.0</v>
      </c>
      <c r="F41" s="1">
        <v>1.0</v>
      </c>
      <c r="G41" s="1">
        <v>1.0</v>
      </c>
      <c r="H41" s="1">
        <v>0.0</v>
      </c>
      <c r="I41" s="15">
        <f t="shared" ref="I41:N41" si="41">(C41-average(C:C))/stdev(C:C)</f>
        <v>0.2045663318</v>
      </c>
      <c r="J41" s="15">
        <f t="shared" si="41"/>
        <v>0.4179095259</v>
      </c>
      <c r="K41" s="15">
        <f t="shared" si="41"/>
        <v>0.4485213235</v>
      </c>
      <c r="L41" s="15">
        <f t="shared" si="41"/>
        <v>1.014811661</v>
      </c>
      <c r="M41" s="15">
        <f t="shared" si="41"/>
        <v>1.842034356</v>
      </c>
      <c r="N41" s="15">
        <f t="shared" si="41"/>
        <v>-0.11274892</v>
      </c>
      <c r="O41" s="15">
        <f t="shared" si="3"/>
        <v>0.6358490463</v>
      </c>
    </row>
    <row r="42">
      <c r="A42" s="1">
        <v>1233.0</v>
      </c>
      <c r="B42" s="1" t="s">
        <v>103</v>
      </c>
      <c r="C42" s="1">
        <v>4.0</v>
      </c>
      <c r="D42" s="1">
        <v>1.0</v>
      </c>
      <c r="E42" s="1">
        <v>1.0</v>
      </c>
      <c r="F42" s="1">
        <v>1.0</v>
      </c>
      <c r="G42" s="1">
        <v>0.0</v>
      </c>
      <c r="H42" s="1">
        <v>0.0</v>
      </c>
      <c r="I42" s="15">
        <f t="shared" ref="I42:N42" si="42">(C42-average(C:C))/stdev(C:C)</f>
        <v>0.2045663318</v>
      </c>
      <c r="J42" s="15">
        <f t="shared" si="42"/>
        <v>0.4179095259</v>
      </c>
      <c r="K42" s="15">
        <f t="shared" si="42"/>
        <v>0.4485213235</v>
      </c>
      <c r="L42" s="15">
        <f t="shared" si="42"/>
        <v>1.014811661</v>
      </c>
      <c r="M42" s="15">
        <f t="shared" si="42"/>
        <v>-0.5405970393</v>
      </c>
      <c r="N42" s="15">
        <f t="shared" si="42"/>
        <v>-0.11274892</v>
      </c>
      <c r="O42" s="15">
        <f t="shared" si="3"/>
        <v>0.2387438137</v>
      </c>
    </row>
    <row r="43">
      <c r="A43" s="1">
        <v>1250.0</v>
      </c>
      <c r="B43" s="1" t="s">
        <v>105</v>
      </c>
      <c r="C43" s="1">
        <v>4.0</v>
      </c>
      <c r="D43" s="1">
        <v>1.0</v>
      </c>
      <c r="E43" s="1">
        <v>1.0</v>
      </c>
      <c r="F43" s="1">
        <v>0.0</v>
      </c>
      <c r="G43" s="1">
        <v>0.0</v>
      </c>
      <c r="H43" s="1">
        <v>0.0</v>
      </c>
      <c r="I43" s="15">
        <f t="shared" ref="I43:N43" si="43">(C43-average(C:C))/stdev(C:C)</f>
        <v>0.2045663318</v>
      </c>
      <c r="J43" s="15">
        <f t="shared" si="43"/>
        <v>0.4179095259</v>
      </c>
      <c r="K43" s="15">
        <f t="shared" si="43"/>
        <v>0.4485213235</v>
      </c>
      <c r="L43" s="15">
        <f t="shared" si="43"/>
        <v>-0.9812641676</v>
      </c>
      <c r="M43" s="15">
        <f t="shared" si="43"/>
        <v>-0.5405970393</v>
      </c>
      <c r="N43" s="15">
        <f t="shared" si="43"/>
        <v>-0.11274892</v>
      </c>
      <c r="O43" s="15">
        <f t="shared" si="3"/>
        <v>-0.09393549096</v>
      </c>
    </row>
    <row r="44">
      <c r="A44" s="1">
        <v>1251.0</v>
      </c>
      <c r="B44" s="1" t="s">
        <v>106</v>
      </c>
      <c r="C44" s="1">
        <v>4.0</v>
      </c>
      <c r="D44" s="1">
        <v>1.0</v>
      </c>
      <c r="E44" s="1">
        <v>1.0</v>
      </c>
      <c r="F44" s="1">
        <v>0.0</v>
      </c>
      <c r="G44" s="1">
        <v>0.0</v>
      </c>
      <c r="H44" s="1">
        <v>0.0</v>
      </c>
      <c r="I44" s="15">
        <f t="shared" ref="I44:N44" si="44">(C44-average(C:C))/stdev(C:C)</f>
        <v>0.2045663318</v>
      </c>
      <c r="J44" s="15">
        <f t="shared" si="44"/>
        <v>0.4179095259</v>
      </c>
      <c r="K44" s="15">
        <f t="shared" si="44"/>
        <v>0.4485213235</v>
      </c>
      <c r="L44" s="15">
        <f t="shared" si="44"/>
        <v>-0.9812641676</v>
      </c>
      <c r="M44" s="15">
        <f t="shared" si="44"/>
        <v>-0.5405970393</v>
      </c>
      <c r="N44" s="15">
        <f t="shared" si="44"/>
        <v>-0.11274892</v>
      </c>
      <c r="O44" s="15">
        <f t="shared" si="3"/>
        <v>-0.09393549096</v>
      </c>
    </row>
    <row r="45">
      <c r="A45" s="1">
        <v>1304.0</v>
      </c>
      <c r="B45" s="1" t="s">
        <v>108</v>
      </c>
      <c r="C45" s="1">
        <v>4.0</v>
      </c>
      <c r="D45" s="1">
        <v>1.0</v>
      </c>
      <c r="E45" s="1">
        <v>1.0</v>
      </c>
      <c r="F45" s="1">
        <v>0.0</v>
      </c>
      <c r="G45" s="1">
        <v>0.0</v>
      </c>
      <c r="H45" s="1">
        <v>0.0</v>
      </c>
      <c r="I45" s="15">
        <f t="shared" ref="I45:N45" si="45">(C45-average(C:C))/stdev(C:C)</f>
        <v>0.2045663318</v>
      </c>
      <c r="J45" s="15">
        <f t="shared" si="45"/>
        <v>0.4179095259</v>
      </c>
      <c r="K45" s="15">
        <f t="shared" si="45"/>
        <v>0.4485213235</v>
      </c>
      <c r="L45" s="15">
        <f t="shared" si="45"/>
        <v>-0.9812641676</v>
      </c>
      <c r="M45" s="15">
        <f t="shared" si="45"/>
        <v>-0.5405970393</v>
      </c>
      <c r="N45" s="15">
        <f t="shared" si="45"/>
        <v>-0.11274892</v>
      </c>
      <c r="O45" s="15">
        <f t="shared" si="3"/>
        <v>-0.09393549096</v>
      </c>
    </row>
    <row r="46">
      <c r="A46" s="1">
        <v>1318.0</v>
      </c>
      <c r="B46" s="1" t="s">
        <v>109</v>
      </c>
      <c r="C46" s="1">
        <v>4.0</v>
      </c>
      <c r="D46" s="1">
        <v>1.0</v>
      </c>
      <c r="E46" s="1">
        <v>0.0</v>
      </c>
      <c r="F46" s="1">
        <v>0.0</v>
      </c>
      <c r="G46" s="1">
        <v>0.0</v>
      </c>
      <c r="H46" s="1">
        <v>0.0</v>
      </c>
      <c r="I46" s="15">
        <f t="shared" ref="I46:N46" si="46">(C46-average(C:C))/stdev(C:C)</f>
        <v>0.2045663318</v>
      </c>
      <c r="J46" s="15">
        <f t="shared" si="46"/>
        <v>0.4179095259</v>
      </c>
      <c r="K46" s="15">
        <f t="shared" si="46"/>
        <v>-2.220180551</v>
      </c>
      <c r="L46" s="15">
        <f t="shared" si="46"/>
        <v>-0.9812641676</v>
      </c>
      <c r="M46" s="15">
        <f t="shared" si="46"/>
        <v>-0.5405970393</v>
      </c>
      <c r="N46" s="15">
        <f t="shared" si="46"/>
        <v>-0.11274892</v>
      </c>
      <c r="O46" s="15">
        <f t="shared" si="3"/>
        <v>-0.5387191368</v>
      </c>
    </row>
    <row r="47">
      <c r="A47" s="1">
        <v>1323.0</v>
      </c>
      <c r="B47" s="1" t="s">
        <v>111</v>
      </c>
      <c r="C47" s="1">
        <v>4.0</v>
      </c>
      <c r="D47" s="1">
        <v>0.0</v>
      </c>
      <c r="E47" s="1">
        <v>1.0</v>
      </c>
      <c r="F47" s="1">
        <v>0.0</v>
      </c>
      <c r="G47" s="1">
        <v>0.0</v>
      </c>
      <c r="H47" s="1">
        <v>0.0</v>
      </c>
      <c r="I47" s="15">
        <f t="shared" ref="I47:N47" si="47">(C47-average(C:C))/stdev(C:C)</f>
        <v>0.2045663318</v>
      </c>
      <c r="J47" s="15">
        <f t="shared" si="47"/>
        <v>-2.383213783</v>
      </c>
      <c r="K47" s="15">
        <f t="shared" si="47"/>
        <v>0.4485213235</v>
      </c>
      <c r="L47" s="15">
        <f t="shared" si="47"/>
        <v>-0.9812641676</v>
      </c>
      <c r="M47" s="15">
        <f t="shared" si="47"/>
        <v>-0.5405970393</v>
      </c>
      <c r="N47" s="15">
        <f t="shared" si="47"/>
        <v>-0.11274892</v>
      </c>
      <c r="O47" s="15">
        <f t="shared" si="3"/>
        <v>-0.5607893757</v>
      </c>
    </row>
    <row r="48">
      <c r="A48" s="1">
        <v>1349.0</v>
      </c>
      <c r="B48" s="1" t="s">
        <v>112</v>
      </c>
      <c r="C48" s="1">
        <v>4.0</v>
      </c>
      <c r="D48" s="1">
        <v>1.0</v>
      </c>
      <c r="E48" s="1">
        <v>0.0</v>
      </c>
      <c r="F48" s="1">
        <v>0.0</v>
      </c>
      <c r="G48" s="1">
        <v>0.0</v>
      </c>
      <c r="H48" s="1">
        <v>0.0</v>
      </c>
      <c r="I48" s="15">
        <f t="shared" ref="I48:N48" si="48">(C48-average(C:C))/stdev(C:C)</f>
        <v>0.2045663318</v>
      </c>
      <c r="J48" s="15">
        <f t="shared" si="48"/>
        <v>0.4179095259</v>
      </c>
      <c r="K48" s="15">
        <f t="shared" si="48"/>
        <v>-2.220180551</v>
      </c>
      <c r="L48" s="15">
        <f t="shared" si="48"/>
        <v>-0.9812641676</v>
      </c>
      <c r="M48" s="15">
        <f t="shared" si="48"/>
        <v>-0.5405970393</v>
      </c>
      <c r="N48" s="15">
        <f t="shared" si="48"/>
        <v>-0.11274892</v>
      </c>
      <c r="O48" s="15">
        <f t="shared" si="3"/>
        <v>-0.5387191368</v>
      </c>
    </row>
    <row r="49">
      <c r="A49" s="1">
        <v>1350.0</v>
      </c>
      <c r="B49" s="1" t="s">
        <v>113</v>
      </c>
      <c r="C49" s="1">
        <v>4.0</v>
      </c>
      <c r="D49" s="1">
        <v>1.0</v>
      </c>
      <c r="E49" s="1">
        <v>1.0</v>
      </c>
      <c r="F49" s="1">
        <v>0.0</v>
      </c>
      <c r="G49" s="1">
        <v>0.0</v>
      </c>
      <c r="H49" s="1">
        <v>0.0</v>
      </c>
      <c r="I49" s="15">
        <f t="shared" ref="I49:N49" si="49">(C49-average(C:C))/stdev(C:C)</f>
        <v>0.2045663318</v>
      </c>
      <c r="J49" s="15">
        <f t="shared" si="49"/>
        <v>0.4179095259</v>
      </c>
      <c r="K49" s="15">
        <f t="shared" si="49"/>
        <v>0.4485213235</v>
      </c>
      <c r="L49" s="15">
        <f t="shared" si="49"/>
        <v>-0.9812641676</v>
      </c>
      <c r="M49" s="15">
        <f t="shared" si="49"/>
        <v>-0.5405970393</v>
      </c>
      <c r="N49" s="15">
        <f t="shared" si="49"/>
        <v>-0.11274892</v>
      </c>
      <c r="O49" s="15">
        <f t="shared" si="3"/>
        <v>-0.09393549096</v>
      </c>
    </row>
    <row r="50">
      <c r="A50" s="1">
        <v>1358.0</v>
      </c>
      <c r="B50" s="1" t="s">
        <v>114</v>
      </c>
      <c r="C50" s="1">
        <v>4.0</v>
      </c>
      <c r="D50" s="1">
        <v>1.0</v>
      </c>
      <c r="E50" s="1">
        <v>1.0</v>
      </c>
      <c r="F50" s="1">
        <v>0.0</v>
      </c>
      <c r="G50" s="1">
        <v>0.0</v>
      </c>
      <c r="H50" s="1">
        <v>0.0</v>
      </c>
      <c r="I50" s="15">
        <f t="shared" ref="I50:N50" si="50">(C50-average(C:C))/stdev(C:C)</f>
        <v>0.2045663318</v>
      </c>
      <c r="J50" s="15">
        <f t="shared" si="50"/>
        <v>0.4179095259</v>
      </c>
      <c r="K50" s="15">
        <f t="shared" si="50"/>
        <v>0.4485213235</v>
      </c>
      <c r="L50" s="15">
        <f t="shared" si="50"/>
        <v>-0.9812641676</v>
      </c>
      <c r="M50" s="15">
        <f t="shared" si="50"/>
        <v>-0.5405970393</v>
      </c>
      <c r="N50" s="15">
        <f t="shared" si="50"/>
        <v>-0.11274892</v>
      </c>
      <c r="O50" s="15">
        <f t="shared" si="3"/>
        <v>-0.09393549096</v>
      </c>
    </row>
    <row r="51">
      <c r="A51" s="1">
        <v>1360.0</v>
      </c>
      <c r="B51" s="1" t="s">
        <v>115</v>
      </c>
      <c r="C51" s="1">
        <v>4.0</v>
      </c>
      <c r="D51" s="1">
        <v>1.0</v>
      </c>
      <c r="E51" s="1">
        <v>1.0</v>
      </c>
      <c r="F51" s="1">
        <v>0.0</v>
      </c>
      <c r="G51" s="1">
        <v>0.0</v>
      </c>
      <c r="H51" s="1">
        <v>0.0</v>
      </c>
      <c r="I51" s="15">
        <f t="shared" ref="I51:N51" si="51">(C51-average(C:C))/stdev(C:C)</f>
        <v>0.2045663318</v>
      </c>
      <c r="J51" s="15">
        <f t="shared" si="51"/>
        <v>0.4179095259</v>
      </c>
      <c r="K51" s="15">
        <f t="shared" si="51"/>
        <v>0.4485213235</v>
      </c>
      <c r="L51" s="15">
        <f t="shared" si="51"/>
        <v>-0.9812641676</v>
      </c>
      <c r="M51" s="15">
        <f t="shared" si="51"/>
        <v>-0.5405970393</v>
      </c>
      <c r="N51" s="15">
        <f t="shared" si="51"/>
        <v>-0.11274892</v>
      </c>
      <c r="O51" s="15">
        <f t="shared" si="3"/>
        <v>-0.09393549096</v>
      </c>
    </row>
    <row r="52">
      <c r="A52" s="1">
        <v>1362.0</v>
      </c>
      <c r="B52" s="1" t="s">
        <v>117</v>
      </c>
      <c r="C52" s="1">
        <v>2.0</v>
      </c>
      <c r="D52" s="1">
        <v>1.0</v>
      </c>
      <c r="E52" s="1">
        <v>0.0</v>
      </c>
      <c r="F52" s="1">
        <v>0.0</v>
      </c>
      <c r="G52" s="1">
        <v>0.0</v>
      </c>
      <c r="H52" s="1">
        <v>0.0</v>
      </c>
      <c r="I52" s="15">
        <f t="shared" ref="I52:N52" si="52">(C52-average(C:C))/stdev(C:C)</f>
        <v>-4.868678697</v>
      </c>
      <c r="J52" s="15">
        <f t="shared" si="52"/>
        <v>0.4179095259</v>
      </c>
      <c r="K52" s="15">
        <f t="shared" si="52"/>
        <v>-2.220180551</v>
      </c>
      <c r="L52" s="15">
        <f t="shared" si="52"/>
        <v>-0.9812641676</v>
      </c>
      <c r="M52" s="15">
        <f t="shared" si="52"/>
        <v>-0.5405970393</v>
      </c>
      <c r="N52" s="15">
        <f t="shared" si="52"/>
        <v>-0.11274892</v>
      </c>
      <c r="O52" s="15">
        <f t="shared" si="3"/>
        <v>-1.384259975</v>
      </c>
    </row>
    <row r="53">
      <c r="A53" s="1">
        <v>1397.0</v>
      </c>
      <c r="B53" s="9" t="s">
        <v>118</v>
      </c>
      <c r="C53" s="1">
        <v>4.0</v>
      </c>
      <c r="D53" s="1">
        <v>1.0</v>
      </c>
      <c r="E53" s="1">
        <v>1.0</v>
      </c>
      <c r="F53" s="1">
        <v>0.0</v>
      </c>
      <c r="G53" s="1">
        <v>0.0</v>
      </c>
      <c r="H53" s="1">
        <v>0.0</v>
      </c>
      <c r="I53" s="15">
        <f t="shared" ref="I53:N53" si="53">(C53-average(C:C))/stdev(C:C)</f>
        <v>0.2045663318</v>
      </c>
      <c r="J53" s="15">
        <f t="shared" si="53"/>
        <v>0.4179095259</v>
      </c>
      <c r="K53" s="15">
        <f t="shared" si="53"/>
        <v>0.4485213235</v>
      </c>
      <c r="L53" s="15">
        <f t="shared" si="53"/>
        <v>-0.9812641676</v>
      </c>
      <c r="M53" s="15">
        <f t="shared" si="53"/>
        <v>-0.5405970393</v>
      </c>
      <c r="N53" s="15">
        <f t="shared" si="53"/>
        <v>-0.11274892</v>
      </c>
      <c r="O53" s="15">
        <f t="shared" si="3"/>
        <v>-0.09393549096</v>
      </c>
    </row>
    <row r="54">
      <c r="A54" s="1">
        <v>1401.0</v>
      </c>
      <c r="B54" s="1" t="s">
        <v>121</v>
      </c>
      <c r="C54" s="1">
        <v>4.0</v>
      </c>
      <c r="D54" s="1">
        <v>1.0</v>
      </c>
      <c r="E54" s="1">
        <v>1.0</v>
      </c>
      <c r="F54" s="1">
        <v>0.0</v>
      </c>
      <c r="G54" s="1">
        <v>0.0</v>
      </c>
      <c r="H54" s="1">
        <v>0.0</v>
      </c>
      <c r="I54" s="15">
        <f t="shared" ref="I54:N54" si="54">(C54-average(C:C))/stdev(C:C)</f>
        <v>0.2045663318</v>
      </c>
      <c r="J54" s="15">
        <f t="shared" si="54"/>
        <v>0.4179095259</v>
      </c>
      <c r="K54" s="15">
        <f t="shared" si="54"/>
        <v>0.4485213235</v>
      </c>
      <c r="L54" s="15">
        <f t="shared" si="54"/>
        <v>-0.9812641676</v>
      </c>
      <c r="M54" s="15">
        <f t="shared" si="54"/>
        <v>-0.5405970393</v>
      </c>
      <c r="N54" s="15">
        <f t="shared" si="54"/>
        <v>-0.11274892</v>
      </c>
      <c r="O54" s="15">
        <f t="shared" si="3"/>
        <v>-0.09393549096</v>
      </c>
    </row>
    <row r="55">
      <c r="A55" s="1">
        <v>1412.0</v>
      </c>
      <c r="B55" s="1" t="s">
        <v>125</v>
      </c>
      <c r="C55" s="1">
        <v>4.0</v>
      </c>
      <c r="D55" s="1">
        <v>1.0</v>
      </c>
      <c r="E55" s="1">
        <v>1.0</v>
      </c>
      <c r="F55" s="1">
        <v>0.0</v>
      </c>
      <c r="G55" s="1">
        <v>0.0</v>
      </c>
      <c r="H55" s="1">
        <v>0.0</v>
      </c>
      <c r="I55" s="15">
        <f t="shared" ref="I55:N55" si="55">(C55-average(C:C))/stdev(C:C)</f>
        <v>0.2045663318</v>
      </c>
      <c r="J55" s="15">
        <f t="shared" si="55"/>
        <v>0.4179095259</v>
      </c>
      <c r="K55" s="15">
        <f t="shared" si="55"/>
        <v>0.4485213235</v>
      </c>
      <c r="L55" s="15">
        <f t="shared" si="55"/>
        <v>-0.9812641676</v>
      </c>
      <c r="M55" s="15">
        <f t="shared" si="55"/>
        <v>-0.5405970393</v>
      </c>
      <c r="N55" s="15">
        <f t="shared" si="55"/>
        <v>-0.11274892</v>
      </c>
      <c r="O55" s="15">
        <f t="shared" si="3"/>
        <v>-0.09393549096</v>
      </c>
    </row>
    <row r="56">
      <c r="A56" s="1">
        <v>1416.0</v>
      </c>
      <c r="B56" s="1" t="s">
        <v>99</v>
      </c>
      <c r="C56" s="1">
        <v>4.0</v>
      </c>
      <c r="D56" s="1">
        <v>1.0</v>
      </c>
      <c r="E56" s="1">
        <v>1.0</v>
      </c>
      <c r="F56" s="1">
        <v>0.0</v>
      </c>
      <c r="G56" s="1">
        <v>0.0</v>
      </c>
      <c r="H56" s="1">
        <v>0.0</v>
      </c>
      <c r="I56" s="15">
        <f t="shared" ref="I56:N56" si="56">(C56-average(C:C))/stdev(C:C)</f>
        <v>0.2045663318</v>
      </c>
      <c r="J56" s="15">
        <f t="shared" si="56"/>
        <v>0.4179095259</v>
      </c>
      <c r="K56" s="15">
        <f t="shared" si="56"/>
        <v>0.4485213235</v>
      </c>
      <c r="L56" s="15">
        <f t="shared" si="56"/>
        <v>-0.9812641676</v>
      </c>
      <c r="M56" s="15">
        <f t="shared" si="56"/>
        <v>-0.5405970393</v>
      </c>
      <c r="N56" s="15">
        <f t="shared" si="56"/>
        <v>-0.11274892</v>
      </c>
      <c r="O56" s="15">
        <f t="shared" si="3"/>
        <v>-0.09393549096</v>
      </c>
    </row>
    <row r="57">
      <c r="A57" s="1">
        <v>1423.0</v>
      </c>
      <c r="B57" s="1" t="s">
        <v>127</v>
      </c>
      <c r="C57" s="1">
        <v>4.0</v>
      </c>
      <c r="D57" s="1">
        <v>1.0</v>
      </c>
      <c r="E57" s="1">
        <v>1.0</v>
      </c>
      <c r="F57" s="1">
        <v>0.0</v>
      </c>
      <c r="G57" s="1">
        <v>0.0</v>
      </c>
      <c r="H57" s="1">
        <v>0.0</v>
      </c>
      <c r="I57" s="15">
        <f t="shared" ref="I57:N57" si="57">(C57-average(C:C))/stdev(C:C)</f>
        <v>0.2045663318</v>
      </c>
      <c r="J57" s="15">
        <f t="shared" si="57"/>
        <v>0.4179095259</v>
      </c>
      <c r="K57" s="15">
        <f t="shared" si="57"/>
        <v>0.4485213235</v>
      </c>
      <c r="L57" s="15">
        <f t="shared" si="57"/>
        <v>-0.9812641676</v>
      </c>
      <c r="M57" s="15">
        <f t="shared" si="57"/>
        <v>-0.5405970393</v>
      </c>
      <c r="N57" s="15">
        <f t="shared" si="57"/>
        <v>-0.11274892</v>
      </c>
      <c r="O57" s="15">
        <f t="shared" si="3"/>
        <v>-0.09393549096</v>
      </c>
    </row>
    <row r="58">
      <c r="A58" s="1">
        <v>1426.0</v>
      </c>
      <c r="B58" s="1" t="s">
        <v>128</v>
      </c>
      <c r="C58" s="1">
        <v>4.0</v>
      </c>
      <c r="D58" s="1">
        <v>1.0</v>
      </c>
      <c r="E58" s="1">
        <v>1.0</v>
      </c>
      <c r="F58" s="1">
        <v>0.0</v>
      </c>
      <c r="G58" s="1">
        <v>0.0</v>
      </c>
      <c r="H58" s="1">
        <v>0.0</v>
      </c>
      <c r="I58" s="15">
        <f t="shared" ref="I58:N58" si="58">(C58-average(C:C))/stdev(C:C)</f>
        <v>0.2045663318</v>
      </c>
      <c r="J58" s="15">
        <f t="shared" si="58"/>
        <v>0.4179095259</v>
      </c>
      <c r="K58" s="15">
        <f t="shared" si="58"/>
        <v>0.4485213235</v>
      </c>
      <c r="L58" s="15">
        <f t="shared" si="58"/>
        <v>-0.9812641676</v>
      </c>
      <c r="M58" s="15">
        <f t="shared" si="58"/>
        <v>-0.5405970393</v>
      </c>
      <c r="N58" s="15">
        <f t="shared" si="58"/>
        <v>-0.11274892</v>
      </c>
      <c r="O58" s="15">
        <f t="shared" si="3"/>
        <v>-0.09393549096</v>
      </c>
    </row>
    <row r="59">
      <c r="A59" s="1">
        <v>1438.0</v>
      </c>
      <c r="B59" s="1" t="s">
        <v>130</v>
      </c>
      <c r="C59" s="1">
        <v>4.0</v>
      </c>
      <c r="D59" s="1">
        <v>1.0</v>
      </c>
      <c r="E59" s="1">
        <v>1.0</v>
      </c>
      <c r="F59" s="1">
        <v>1.0</v>
      </c>
      <c r="G59" s="1">
        <v>1.0</v>
      </c>
      <c r="H59" s="1">
        <v>1.0</v>
      </c>
      <c r="I59" s="15">
        <f t="shared" ref="I59:N59" si="59">(C59-average(C:C))/stdev(C:C)</f>
        <v>0.2045663318</v>
      </c>
      <c r="J59" s="15">
        <f t="shared" si="59"/>
        <v>0.4179095259</v>
      </c>
      <c r="K59" s="15">
        <f t="shared" si="59"/>
        <v>0.4485213235</v>
      </c>
      <c r="L59" s="15">
        <f t="shared" si="59"/>
        <v>1.014811661</v>
      </c>
      <c r="M59" s="15">
        <f t="shared" si="59"/>
        <v>1.842034356</v>
      </c>
      <c r="N59" s="15">
        <f t="shared" si="59"/>
        <v>8.831998736</v>
      </c>
      <c r="O59" s="15">
        <f t="shared" si="3"/>
        <v>2.126640322</v>
      </c>
    </row>
    <row r="60">
      <c r="A60" s="1">
        <v>1439.0</v>
      </c>
      <c r="B60" s="1" t="s">
        <v>131</v>
      </c>
      <c r="C60" s="1">
        <v>4.0</v>
      </c>
      <c r="D60" s="1">
        <v>1.0</v>
      </c>
      <c r="I60" s="15">
        <f t="shared" ref="I60:N60" si="60">(C60-average(C:C))/stdev(C:C)</f>
        <v>0.2045663318</v>
      </c>
      <c r="J60" s="15">
        <f t="shared" si="60"/>
        <v>0.4179095259</v>
      </c>
      <c r="K60" s="15">
        <f t="shared" si="60"/>
        <v>-2.220180551</v>
      </c>
      <c r="L60" s="15">
        <f t="shared" si="60"/>
        <v>-0.9812641676</v>
      </c>
      <c r="M60" s="15">
        <f t="shared" si="60"/>
        <v>-0.5405970393</v>
      </c>
      <c r="N60" s="15">
        <f t="shared" si="60"/>
        <v>-0.11274892</v>
      </c>
      <c r="O60" s="15">
        <f t="shared" si="3"/>
        <v>-0.5387191368</v>
      </c>
    </row>
    <row r="61">
      <c r="A61" s="1">
        <v>1440.0</v>
      </c>
      <c r="B61" s="1" t="s">
        <v>132</v>
      </c>
      <c r="C61" s="1">
        <v>4.0</v>
      </c>
      <c r="D61" s="1">
        <v>1.0</v>
      </c>
      <c r="E61" s="1">
        <v>1.0</v>
      </c>
      <c r="F61" s="1">
        <v>1.0</v>
      </c>
      <c r="G61" s="1">
        <v>1.0</v>
      </c>
      <c r="H61" s="1">
        <v>0.0</v>
      </c>
      <c r="I61" s="15">
        <f t="shared" ref="I61:N61" si="61">(C61-average(C:C))/stdev(C:C)</f>
        <v>0.2045663318</v>
      </c>
      <c r="J61" s="15">
        <f t="shared" si="61"/>
        <v>0.4179095259</v>
      </c>
      <c r="K61" s="15">
        <f t="shared" si="61"/>
        <v>0.4485213235</v>
      </c>
      <c r="L61" s="15">
        <f t="shared" si="61"/>
        <v>1.014811661</v>
      </c>
      <c r="M61" s="15">
        <f t="shared" si="61"/>
        <v>1.842034356</v>
      </c>
      <c r="N61" s="15">
        <f t="shared" si="61"/>
        <v>-0.11274892</v>
      </c>
      <c r="O61" s="15">
        <f t="shared" si="3"/>
        <v>0.6358490463</v>
      </c>
    </row>
    <row r="62">
      <c r="A62" s="1">
        <v>1444.0</v>
      </c>
      <c r="B62" s="1" t="s">
        <v>133</v>
      </c>
      <c r="C62" s="1">
        <v>4.0</v>
      </c>
      <c r="D62" s="1">
        <v>1.0</v>
      </c>
      <c r="E62" s="1">
        <v>1.0</v>
      </c>
      <c r="F62" s="1">
        <v>1.0</v>
      </c>
      <c r="G62" s="1">
        <v>1.0</v>
      </c>
      <c r="H62" s="1">
        <v>0.0</v>
      </c>
      <c r="I62" s="15">
        <f t="shared" ref="I62:N62" si="62">(C62-average(C:C))/stdev(C:C)</f>
        <v>0.2045663318</v>
      </c>
      <c r="J62" s="15">
        <f t="shared" si="62"/>
        <v>0.4179095259</v>
      </c>
      <c r="K62" s="15">
        <f t="shared" si="62"/>
        <v>0.4485213235</v>
      </c>
      <c r="L62" s="15">
        <f t="shared" si="62"/>
        <v>1.014811661</v>
      </c>
      <c r="M62" s="15">
        <f t="shared" si="62"/>
        <v>1.842034356</v>
      </c>
      <c r="N62" s="15">
        <f t="shared" si="62"/>
        <v>-0.11274892</v>
      </c>
      <c r="O62" s="15">
        <f t="shared" si="3"/>
        <v>0.6358490463</v>
      </c>
    </row>
    <row r="63">
      <c r="A63" s="1">
        <v>1446.0</v>
      </c>
      <c r="B63" s="1" t="s">
        <v>135</v>
      </c>
      <c r="C63" s="1">
        <v>4.0</v>
      </c>
      <c r="D63" s="1">
        <v>1.0</v>
      </c>
      <c r="E63" s="1">
        <v>1.0</v>
      </c>
      <c r="F63" s="1">
        <v>1.0</v>
      </c>
      <c r="G63" s="1">
        <v>1.0</v>
      </c>
      <c r="H63" s="1">
        <v>0.0</v>
      </c>
      <c r="I63" s="15">
        <f t="shared" ref="I63:N63" si="63">(C63-average(C:C))/stdev(C:C)</f>
        <v>0.2045663318</v>
      </c>
      <c r="J63" s="15">
        <f t="shared" si="63"/>
        <v>0.4179095259</v>
      </c>
      <c r="K63" s="15">
        <f t="shared" si="63"/>
        <v>0.4485213235</v>
      </c>
      <c r="L63" s="15">
        <f t="shared" si="63"/>
        <v>1.014811661</v>
      </c>
      <c r="M63" s="15">
        <f t="shared" si="63"/>
        <v>1.842034356</v>
      </c>
      <c r="N63" s="15">
        <f t="shared" si="63"/>
        <v>-0.11274892</v>
      </c>
      <c r="O63" s="15">
        <f t="shared" si="3"/>
        <v>0.6358490463</v>
      </c>
    </row>
    <row r="64">
      <c r="A64" s="1">
        <v>1448.0</v>
      </c>
      <c r="B64" s="1" t="s">
        <v>136</v>
      </c>
      <c r="C64" s="1">
        <v>4.0</v>
      </c>
      <c r="D64" s="1">
        <v>1.0</v>
      </c>
      <c r="E64" s="1">
        <v>1.0</v>
      </c>
      <c r="F64" s="1">
        <v>1.0</v>
      </c>
      <c r="G64" s="1">
        <v>0.0</v>
      </c>
      <c r="H64" s="1">
        <v>0.0</v>
      </c>
      <c r="I64" s="15">
        <f t="shared" ref="I64:N64" si="64">(C64-average(C:C))/stdev(C:C)</f>
        <v>0.2045663318</v>
      </c>
      <c r="J64" s="15">
        <f t="shared" si="64"/>
        <v>0.4179095259</v>
      </c>
      <c r="K64" s="15">
        <f t="shared" si="64"/>
        <v>0.4485213235</v>
      </c>
      <c r="L64" s="15">
        <f t="shared" si="64"/>
        <v>1.014811661</v>
      </c>
      <c r="M64" s="15">
        <f t="shared" si="64"/>
        <v>-0.5405970393</v>
      </c>
      <c r="N64" s="15">
        <f t="shared" si="64"/>
        <v>-0.11274892</v>
      </c>
      <c r="O64" s="15">
        <f t="shared" si="3"/>
        <v>0.2387438137</v>
      </c>
    </row>
    <row r="65">
      <c r="A65" s="1">
        <v>1449.0</v>
      </c>
      <c r="B65" s="1" t="s">
        <v>138</v>
      </c>
      <c r="C65" s="1">
        <v>4.0</v>
      </c>
      <c r="D65" s="1">
        <v>1.0</v>
      </c>
      <c r="E65" s="1">
        <v>1.0</v>
      </c>
      <c r="F65" s="1">
        <v>1.0</v>
      </c>
      <c r="G65" s="1">
        <v>1.0</v>
      </c>
      <c r="H65" s="1">
        <v>0.0</v>
      </c>
      <c r="I65" s="15">
        <f t="shared" ref="I65:N65" si="65">(C65-average(C:C))/stdev(C:C)</f>
        <v>0.2045663318</v>
      </c>
      <c r="J65" s="15">
        <f t="shared" si="65"/>
        <v>0.4179095259</v>
      </c>
      <c r="K65" s="15">
        <f t="shared" si="65"/>
        <v>0.4485213235</v>
      </c>
      <c r="L65" s="15">
        <f t="shared" si="65"/>
        <v>1.014811661</v>
      </c>
      <c r="M65" s="15">
        <f t="shared" si="65"/>
        <v>1.842034356</v>
      </c>
      <c r="N65" s="15">
        <f t="shared" si="65"/>
        <v>-0.11274892</v>
      </c>
      <c r="O65" s="15">
        <f t="shared" si="3"/>
        <v>0.6358490463</v>
      </c>
    </row>
    <row r="66">
      <c r="A66" s="1">
        <v>1453.0</v>
      </c>
      <c r="B66" s="1" t="s">
        <v>81</v>
      </c>
      <c r="C66" s="1">
        <v>4.0</v>
      </c>
      <c r="D66" s="1">
        <v>1.0</v>
      </c>
      <c r="E66" s="1">
        <v>1.0</v>
      </c>
      <c r="F66" s="1">
        <v>1.0</v>
      </c>
      <c r="G66" s="1">
        <v>1.0</v>
      </c>
      <c r="H66" s="1">
        <v>0.0</v>
      </c>
      <c r="I66" s="15">
        <f t="shared" ref="I66:N66" si="66">(C66-average(C:C))/stdev(C:C)</f>
        <v>0.2045663318</v>
      </c>
      <c r="J66" s="15">
        <f t="shared" si="66"/>
        <v>0.4179095259</v>
      </c>
      <c r="K66" s="15">
        <f t="shared" si="66"/>
        <v>0.4485213235</v>
      </c>
      <c r="L66" s="15">
        <f t="shared" si="66"/>
        <v>1.014811661</v>
      </c>
      <c r="M66" s="15">
        <f t="shared" si="66"/>
        <v>1.842034356</v>
      </c>
      <c r="N66" s="15">
        <f t="shared" si="66"/>
        <v>-0.11274892</v>
      </c>
      <c r="O66" s="15">
        <f t="shared" si="3"/>
        <v>0.6358490463</v>
      </c>
    </row>
    <row r="67">
      <c r="A67" s="1">
        <v>1454.0</v>
      </c>
      <c r="B67" s="1" t="s">
        <v>140</v>
      </c>
      <c r="C67" s="1">
        <v>4.0</v>
      </c>
      <c r="D67" s="1">
        <v>0.0</v>
      </c>
      <c r="E67" s="1">
        <v>1.0</v>
      </c>
      <c r="F67" s="1">
        <v>1.0</v>
      </c>
      <c r="G67" s="1">
        <v>0.0</v>
      </c>
      <c r="H67" s="1">
        <v>0.0</v>
      </c>
      <c r="I67" s="15">
        <f t="shared" ref="I67:N67" si="67">(C67-average(C:C))/stdev(C:C)</f>
        <v>0.2045663318</v>
      </c>
      <c r="J67" s="15">
        <f t="shared" si="67"/>
        <v>-2.383213783</v>
      </c>
      <c r="K67" s="15">
        <f t="shared" si="67"/>
        <v>0.4485213235</v>
      </c>
      <c r="L67" s="15">
        <f t="shared" si="67"/>
        <v>1.014811661</v>
      </c>
      <c r="M67" s="15">
        <f t="shared" si="67"/>
        <v>-0.5405970393</v>
      </c>
      <c r="N67" s="15">
        <f t="shared" si="67"/>
        <v>-0.11274892</v>
      </c>
      <c r="O67" s="15">
        <f t="shared" si="3"/>
        <v>-0.228110071</v>
      </c>
    </row>
    <row r="68">
      <c r="A68" s="1">
        <v>1458.0</v>
      </c>
      <c r="B68" s="1" t="s">
        <v>134</v>
      </c>
      <c r="C68" s="1">
        <v>4.0</v>
      </c>
      <c r="D68" s="1">
        <v>1.0</v>
      </c>
      <c r="E68" s="1">
        <v>1.0</v>
      </c>
      <c r="F68" s="1">
        <v>1.0</v>
      </c>
      <c r="G68" s="1">
        <v>0.0</v>
      </c>
      <c r="H68" s="1">
        <v>0.0</v>
      </c>
      <c r="I68" s="15">
        <f t="shared" ref="I68:N68" si="68">(C68-average(C:C))/stdev(C:C)</f>
        <v>0.2045663318</v>
      </c>
      <c r="J68" s="15">
        <f t="shared" si="68"/>
        <v>0.4179095259</v>
      </c>
      <c r="K68" s="15">
        <f t="shared" si="68"/>
        <v>0.4485213235</v>
      </c>
      <c r="L68" s="15">
        <f t="shared" si="68"/>
        <v>1.014811661</v>
      </c>
      <c r="M68" s="15">
        <f t="shared" si="68"/>
        <v>-0.5405970393</v>
      </c>
      <c r="N68" s="15">
        <f t="shared" si="68"/>
        <v>-0.11274892</v>
      </c>
      <c r="O68" s="15">
        <f t="shared" si="3"/>
        <v>0.2387438137</v>
      </c>
    </row>
    <row r="69">
      <c r="A69" s="1">
        <v>1459.0</v>
      </c>
      <c r="B69" s="1" t="s">
        <v>65</v>
      </c>
      <c r="C69" s="1">
        <v>4.0</v>
      </c>
      <c r="D69" s="1">
        <v>1.0</v>
      </c>
      <c r="E69" s="1">
        <v>1.0</v>
      </c>
      <c r="F69" s="1">
        <v>0.0</v>
      </c>
      <c r="G69" s="1">
        <v>1.0</v>
      </c>
      <c r="H69" s="1">
        <v>0.0</v>
      </c>
      <c r="I69" s="15">
        <f t="shared" ref="I69:N69" si="69">(C69-average(C:C))/stdev(C:C)</f>
        <v>0.2045663318</v>
      </c>
      <c r="J69" s="15">
        <f t="shared" si="69"/>
        <v>0.4179095259</v>
      </c>
      <c r="K69" s="15">
        <f t="shared" si="69"/>
        <v>0.4485213235</v>
      </c>
      <c r="L69" s="15">
        <f t="shared" si="69"/>
        <v>-0.9812641676</v>
      </c>
      <c r="M69" s="15">
        <f t="shared" si="69"/>
        <v>1.842034356</v>
      </c>
      <c r="N69" s="15">
        <f t="shared" si="69"/>
        <v>-0.11274892</v>
      </c>
      <c r="O69" s="15">
        <f t="shared" si="3"/>
        <v>0.3031697416</v>
      </c>
    </row>
    <row r="70">
      <c r="A70" s="1">
        <v>1460.0</v>
      </c>
      <c r="B70" s="1" t="s">
        <v>31</v>
      </c>
      <c r="C70" s="1">
        <v>4.0</v>
      </c>
      <c r="D70" s="1">
        <v>1.0</v>
      </c>
      <c r="E70" s="1">
        <v>1.0</v>
      </c>
      <c r="F70" s="1">
        <v>1.0</v>
      </c>
      <c r="G70" s="1">
        <v>1.0</v>
      </c>
      <c r="H70" s="1">
        <v>0.0</v>
      </c>
      <c r="I70" s="15">
        <f t="shared" ref="I70:N70" si="70">(C70-average(C:C))/stdev(C:C)</f>
        <v>0.2045663318</v>
      </c>
      <c r="J70" s="15">
        <f t="shared" si="70"/>
        <v>0.4179095259</v>
      </c>
      <c r="K70" s="15">
        <f t="shared" si="70"/>
        <v>0.4485213235</v>
      </c>
      <c r="L70" s="15">
        <f t="shared" si="70"/>
        <v>1.014811661</v>
      </c>
      <c r="M70" s="15">
        <f t="shared" si="70"/>
        <v>1.842034356</v>
      </c>
      <c r="N70" s="15">
        <f t="shared" si="70"/>
        <v>-0.11274892</v>
      </c>
      <c r="O70" s="15">
        <f t="shared" si="3"/>
        <v>0.6358490463</v>
      </c>
    </row>
    <row r="71">
      <c r="A71" s="1">
        <v>1462.0</v>
      </c>
      <c r="B71" s="1" t="s">
        <v>143</v>
      </c>
      <c r="C71" s="1">
        <v>4.0</v>
      </c>
      <c r="D71" s="1">
        <v>1.0</v>
      </c>
      <c r="E71" s="1">
        <v>0.0</v>
      </c>
      <c r="F71" s="1">
        <v>0.0</v>
      </c>
      <c r="G71" s="1">
        <v>0.0</v>
      </c>
      <c r="H71" s="1">
        <v>0.0</v>
      </c>
      <c r="I71" s="15">
        <f t="shared" ref="I71:N71" si="71">(C71-average(C:C))/stdev(C:C)</f>
        <v>0.2045663318</v>
      </c>
      <c r="J71" s="15">
        <f t="shared" si="71"/>
        <v>0.4179095259</v>
      </c>
      <c r="K71" s="15">
        <f t="shared" si="71"/>
        <v>-2.220180551</v>
      </c>
      <c r="L71" s="15">
        <f t="shared" si="71"/>
        <v>-0.9812641676</v>
      </c>
      <c r="M71" s="15">
        <f t="shared" si="71"/>
        <v>-0.5405970393</v>
      </c>
      <c r="N71" s="15">
        <f t="shared" si="71"/>
        <v>-0.11274892</v>
      </c>
      <c r="O71" s="15">
        <f t="shared" si="3"/>
        <v>-0.5387191368</v>
      </c>
    </row>
    <row r="72">
      <c r="A72" s="1">
        <v>1464.0</v>
      </c>
      <c r="B72" s="1" t="s">
        <v>144</v>
      </c>
      <c r="C72" s="1">
        <v>4.0</v>
      </c>
      <c r="D72" s="1">
        <v>1.0</v>
      </c>
      <c r="E72" s="1">
        <v>0.0</v>
      </c>
      <c r="F72" s="1">
        <v>0.0</v>
      </c>
      <c r="G72" s="1">
        <v>0.0</v>
      </c>
      <c r="H72" s="1">
        <v>0.0</v>
      </c>
      <c r="I72" s="15">
        <f t="shared" ref="I72:N72" si="72">(C72-average(C:C))/stdev(C:C)</f>
        <v>0.2045663318</v>
      </c>
      <c r="J72" s="15">
        <f t="shared" si="72"/>
        <v>0.4179095259</v>
      </c>
      <c r="K72" s="15">
        <f t="shared" si="72"/>
        <v>-2.220180551</v>
      </c>
      <c r="L72" s="15">
        <f t="shared" si="72"/>
        <v>-0.9812641676</v>
      </c>
      <c r="M72" s="15">
        <f t="shared" si="72"/>
        <v>-0.5405970393</v>
      </c>
      <c r="N72" s="15">
        <f t="shared" si="72"/>
        <v>-0.11274892</v>
      </c>
      <c r="O72" s="15">
        <f t="shared" si="3"/>
        <v>-0.5387191368</v>
      </c>
    </row>
    <row r="73">
      <c r="A73" s="1">
        <v>1467.0</v>
      </c>
      <c r="B73" s="9" t="s">
        <v>145</v>
      </c>
      <c r="C73" s="1">
        <v>4.0</v>
      </c>
      <c r="D73" s="1">
        <v>1.0</v>
      </c>
      <c r="E73" s="1">
        <v>1.0</v>
      </c>
      <c r="F73" s="1">
        <v>0.0</v>
      </c>
      <c r="G73" s="1">
        <v>0.0</v>
      </c>
      <c r="H73" s="1">
        <v>0.0</v>
      </c>
      <c r="I73" s="15">
        <f t="shared" ref="I73:N73" si="73">(C73-average(C:C))/stdev(C:C)</f>
        <v>0.2045663318</v>
      </c>
      <c r="J73" s="15">
        <f t="shared" si="73"/>
        <v>0.4179095259</v>
      </c>
      <c r="K73" s="15">
        <f t="shared" si="73"/>
        <v>0.4485213235</v>
      </c>
      <c r="L73" s="15">
        <f t="shared" si="73"/>
        <v>-0.9812641676</v>
      </c>
      <c r="M73" s="15">
        <f t="shared" si="73"/>
        <v>-0.5405970393</v>
      </c>
      <c r="N73" s="15">
        <f t="shared" si="73"/>
        <v>-0.11274892</v>
      </c>
      <c r="O73" s="15">
        <f t="shared" si="3"/>
        <v>-0.09393549096</v>
      </c>
    </row>
    <row r="74">
      <c r="A74" s="1">
        <v>1468.0</v>
      </c>
      <c r="B74" s="1" t="s">
        <v>146</v>
      </c>
      <c r="C74" s="1">
        <v>4.0</v>
      </c>
      <c r="D74" s="1">
        <v>1.0</v>
      </c>
      <c r="E74" s="1">
        <v>1.0</v>
      </c>
      <c r="F74" s="1">
        <v>0.0</v>
      </c>
      <c r="G74" s="1">
        <v>0.0</v>
      </c>
      <c r="H74" s="1">
        <v>0.0</v>
      </c>
      <c r="I74" s="15">
        <f t="shared" ref="I74:N74" si="74">(C74-average(C:C))/stdev(C:C)</f>
        <v>0.2045663318</v>
      </c>
      <c r="J74" s="15">
        <f t="shared" si="74"/>
        <v>0.4179095259</v>
      </c>
      <c r="K74" s="15">
        <f t="shared" si="74"/>
        <v>0.4485213235</v>
      </c>
      <c r="L74" s="15">
        <f t="shared" si="74"/>
        <v>-0.9812641676</v>
      </c>
      <c r="M74" s="15">
        <f t="shared" si="74"/>
        <v>-0.5405970393</v>
      </c>
      <c r="N74" s="15">
        <f t="shared" si="74"/>
        <v>-0.11274892</v>
      </c>
      <c r="O74" s="15">
        <f t="shared" si="3"/>
        <v>-0.09393549096</v>
      </c>
    </row>
    <row r="75">
      <c r="A75" s="1">
        <v>1470.0</v>
      </c>
      <c r="B75" s="1" t="s">
        <v>148</v>
      </c>
      <c r="C75" s="1">
        <v>4.0</v>
      </c>
      <c r="D75" s="1">
        <v>1.0</v>
      </c>
      <c r="E75" s="1">
        <v>1.0</v>
      </c>
      <c r="F75" s="1">
        <v>0.0</v>
      </c>
      <c r="G75" s="1">
        <v>0.0</v>
      </c>
      <c r="H75" s="1">
        <v>0.0</v>
      </c>
      <c r="I75" s="15">
        <f t="shared" ref="I75:N75" si="75">(C75-average(C:C))/stdev(C:C)</f>
        <v>0.2045663318</v>
      </c>
      <c r="J75" s="15">
        <f t="shared" si="75"/>
        <v>0.4179095259</v>
      </c>
      <c r="K75" s="15">
        <f t="shared" si="75"/>
        <v>0.4485213235</v>
      </c>
      <c r="L75" s="15">
        <f t="shared" si="75"/>
        <v>-0.9812641676</v>
      </c>
      <c r="M75" s="15">
        <f t="shared" si="75"/>
        <v>-0.5405970393</v>
      </c>
      <c r="N75" s="15">
        <f t="shared" si="75"/>
        <v>-0.11274892</v>
      </c>
      <c r="O75" s="15">
        <f t="shared" si="3"/>
        <v>-0.09393549096</v>
      </c>
    </row>
    <row r="76">
      <c r="A76" s="1">
        <v>1480.0</v>
      </c>
      <c r="B76" s="1" t="s">
        <v>149</v>
      </c>
      <c r="C76" s="1">
        <v>4.0</v>
      </c>
      <c r="D76" s="1">
        <v>1.0</v>
      </c>
      <c r="E76" s="1">
        <v>1.0</v>
      </c>
      <c r="F76" s="1">
        <v>1.0</v>
      </c>
      <c r="G76" s="1">
        <v>1.0</v>
      </c>
      <c r="H76" s="1">
        <v>0.0</v>
      </c>
      <c r="I76" s="15">
        <f t="shared" ref="I76:N76" si="76">(C76-average(C:C))/stdev(C:C)</f>
        <v>0.2045663318</v>
      </c>
      <c r="J76" s="15">
        <f t="shared" si="76"/>
        <v>0.4179095259</v>
      </c>
      <c r="K76" s="15">
        <f t="shared" si="76"/>
        <v>0.4485213235</v>
      </c>
      <c r="L76" s="15">
        <f t="shared" si="76"/>
        <v>1.014811661</v>
      </c>
      <c r="M76" s="15">
        <f t="shared" si="76"/>
        <v>1.842034356</v>
      </c>
      <c r="N76" s="15">
        <f t="shared" si="76"/>
        <v>-0.11274892</v>
      </c>
      <c r="O76" s="15">
        <f t="shared" si="3"/>
        <v>0.6358490463</v>
      </c>
    </row>
    <row r="77">
      <c r="A77" s="1">
        <v>1505.0</v>
      </c>
      <c r="B77" s="1" t="s">
        <v>151</v>
      </c>
      <c r="C77" s="1">
        <v>4.0</v>
      </c>
      <c r="D77" s="1">
        <v>0.0</v>
      </c>
      <c r="E77" s="1">
        <v>1.0</v>
      </c>
      <c r="F77" s="1">
        <v>0.0</v>
      </c>
      <c r="G77" s="1">
        <v>0.0</v>
      </c>
      <c r="H77" s="1">
        <v>0.0</v>
      </c>
      <c r="I77" s="15">
        <f t="shared" ref="I77:N77" si="77">(C77-average(C:C))/stdev(C:C)</f>
        <v>0.2045663318</v>
      </c>
      <c r="J77" s="15">
        <f t="shared" si="77"/>
        <v>-2.383213783</v>
      </c>
      <c r="K77" s="15">
        <f t="shared" si="77"/>
        <v>0.4485213235</v>
      </c>
      <c r="L77" s="15">
        <f t="shared" si="77"/>
        <v>-0.9812641676</v>
      </c>
      <c r="M77" s="15">
        <f t="shared" si="77"/>
        <v>-0.5405970393</v>
      </c>
      <c r="N77" s="15">
        <f t="shared" si="77"/>
        <v>-0.11274892</v>
      </c>
      <c r="O77" s="15">
        <f t="shared" si="3"/>
        <v>-0.5607893757</v>
      </c>
    </row>
    <row r="78">
      <c r="A78" s="1">
        <v>1516.0</v>
      </c>
      <c r="B78" s="1" t="s">
        <v>153</v>
      </c>
      <c r="C78" s="1">
        <v>4.0</v>
      </c>
      <c r="D78" s="1">
        <v>0.0</v>
      </c>
      <c r="E78" s="1">
        <v>1.0</v>
      </c>
      <c r="F78" s="1">
        <v>1.0</v>
      </c>
      <c r="G78" s="1">
        <v>1.0</v>
      </c>
      <c r="H78" s="1">
        <v>0.0</v>
      </c>
      <c r="I78" s="15">
        <f t="shared" ref="I78:N78" si="78">(C78-average(C:C))/stdev(C:C)</f>
        <v>0.2045663318</v>
      </c>
      <c r="J78" s="15">
        <f t="shared" si="78"/>
        <v>-2.383213783</v>
      </c>
      <c r="K78" s="15">
        <f t="shared" si="78"/>
        <v>0.4485213235</v>
      </c>
      <c r="L78" s="15">
        <f t="shared" si="78"/>
        <v>1.014811661</v>
      </c>
      <c r="M78" s="15">
        <f t="shared" si="78"/>
        <v>1.842034356</v>
      </c>
      <c r="N78" s="15">
        <f t="shared" si="78"/>
        <v>-0.11274892</v>
      </c>
      <c r="O78" s="15">
        <f t="shared" si="3"/>
        <v>0.1689951616</v>
      </c>
    </row>
    <row r="79">
      <c r="A79" s="1">
        <v>1517.0</v>
      </c>
      <c r="B79" s="1" t="s">
        <v>154</v>
      </c>
      <c r="C79" s="1">
        <v>4.0</v>
      </c>
      <c r="D79" s="1">
        <v>0.0</v>
      </c>
      <c r="E79" s="1">
        <v>1.0</v>
      </c>
      <c r="F79" s="1">
        <v>1.0</v>
      </c>
      <c r="G79" s="1">
        <v>1.0</v>
      </c>
      <c r="H79" s="1">
        <v>0.0</v>
      </c>
      <c r="I79" s="15">
        <f t="shared" ref="I79:N79" si="79">(C79-average(C:C))/stdev(C:C)</f>
        <v>0.2045663318</v>
      </c>
      <c r="J79" s="15">
        <f t="shared" si="79"/>
        <v>-2.383213783</v>
      </c>
      <c r="K79" s="15">
        <f t="shared" si="79"/>
        <v>0.4485213235</v>
      </c>
      <c r="L79" s="15">
        <f t="shared" si="79"/>
        <v>1.014811661</v>
      </c>
      <c r="M79" s="15">
        <f t="shared" si="79"/>
        <v>1.842034356</v>
      </c>
      <c r="N79" s="15">
        <f t="shared" si="79"/>
        <v>-0.11274892</v>
      </c>
      <c r="O79" s="15">
        <f t="shared" si="3"/>
        <v>0.1689951616</v>
      </c>
    </row>
    <row r="80">
      <c r="A80" s="1">
        <v>1519.0</v>
      </c>
      <c r="B80" s="1" t="s">
        <v>155</v>
      </c>
      <c r="C80" s="1">
        <v>4.0</v>
      </c>
      <c r="D80" s="1">
        <v>0.0</v>
      </c>
      <c r="E80" s="1">
        <v>1.0</v>
      </c>
      <c r="F80" s="1">
        <v>0.0</v>
      </c>
      <c r="G80" s="1">
        <v>0.0</v>
      </c>
      <c r="H80" s="1">
        <v>0.0</v>
      </c>
      <c r="I80" s="15">
        <f t="shared" ref="I80:N80" si="80">(C80-average(C:C))/stdev(C:C)</f>
        <v>0.2045663318</v>
      </c>
      <c r="J80" s="15">
        <f t="shared" si="80"/>
        <v>-2.383213783</v>
      </c>
      <c r="K80" s="15">
        <f t="shared" si="80"/>
        <v>0.4485213235</v>
      </c>
      <c r="L80" s="15">
        <f t="shared" si="80"/>
        <v>-0.9812641676</v>
      </c>
      <c r="M80" s="15">
        <f t="shared" si="80"/>
        <v>-0.5405970393</v>
      </c>
      <c r="N80" s="15">
        <f t="shared" si="80"/>
        <v>-0.11274892</v>
      </c>
      <c r="O80" s="15">
        <f t="shared" si="3"/>
        <v>-0.5607893757</v>
      </c>
    </row>
    <row r="81">
      <c r="A81" s="1">
        <v>1529.0</v>
      </c>
      <c r="B81" s="1" t="s">
        <v>156</v>
      </c>
      <c r="C81" s="1">
        <v>4.0</v>
      </c>
      <c r="D81" s="1">
        <v>0.0</v>
      </c>
      <c r="E81" s="1">
        <v>1.0</v>
      </c>
      <c r="F81" s="1">
        <v>1.0</v>
      </c>
      <c r="G81" s="1">
        <v>1.0</v>
      </c>
      <c r="H81" s="1">
        <v>0.0</v>
      </c>
      <c r="I81" s="15">
        <f t="shared" ref="I81:N81" si="81">(C81-average(C:C))/stdev(C:C)</f>
        <v>0.2045663318</v>
      </c>
      <c r="J81" s="15">
        <f t="shared" si="81"/>
        <v>-2.383213783</v>
      </c>
      <c r="K81" s="15">
        <f t="shared" si="81"/>
        <v>0.4485213235</v>
      </c>
      <c r="L81" s="15">
        <f t="shared" si="81"/>
        <v>1.014811661</v>
      </c>
      <c r="M81" s="15">
        <f t="shared" si="81"/>
        <v>1.842034356</v>
      </c>
      <c r="N81" s="15">
        <f t="shared" si="81"/>
        <v>-0.11274892</v>
      </c>
      <c r="O81" s="15">
        <f t="shared" si="3"/>
        <v>0.1689951616</v>
      </c>
    </row>
    <row r="82">
      <c r="A82" s="1">
        <v>1552.0</v>
      </c>
      <c r="B82" s="1" t="s">
        <v>158</v>
      </c>
      <c r="C82" s="1">
        <v>4.0</v>
      </c>
      <c r="D82" s="1">
        <v>0.0</v>
      </c>
      <c r="E82" s="1">
        <v>1.0</v>
      </c>
      <c r="F82" s="1">
        <v>0.0</v>
      </c>
      <c r="G82" s="1">
        <v>0.0</v>
      </c>
      <c r="H82" s="1">
        <v>0.0</v>
      </c>
      <c r="I82" s="15">
        <f t="shared" ref="I82:N82" si="82">(C82-average(C:C))/stdev(C:C)</f>
        <v>0.2045663318</v>
      </c>
      <c r="J82" s="15">
        <f t="shared" si="82"/>
        <v>-2.383213783</v>
      </c>
      <c r="K82" s="15">
        <f t="shared" si="82"/>
        <v>0.4485213235</v>
      </c>
      <c r="L82" s="15">
        <f t="shared" si="82"/>
        <v>-0.9812641676</v>
      </c>
      <c r="M82" s="15">
        <f t="shared" si="82"/>
        <v>-0.5405970393</v>
      </c>
      <c r="N82" s="15">
        <f t="shared" si="82"/>
        <v>-0.11274892</v>
      </c>
      <c r="O82" s="15">
        <f t="shared" si="3"/>
        <v>-0.5607893757</v>
      </c>
    </row>
    <row r="83">
      <c r="A83" s="1">
        <v>1569.0</v>
      </c>
      <c r="B83" s="1" t="s">
        <v>159</v>
      </c>
      <c r="C83" s="1">
        <v>4.0</v>
      </c>
      <c r="D83" s="1">
        <v>1.0</v>
      </c>
      <c r="E83" s="1">
        <v>1.0</v>
      </c>
      <c r="F83" s="1">
        <v>0.0</v>
      </c>
      <c r="G83" s="1">
        <v>0.0</v>
      </c>
      <c r="H83" s="1">
        <v>0.0</v>
      </c>
      <c r="I83" s="15">
        <f t="shared" ref="I83:N83" si="83">(C83-average(C:C))/stdev(C:C)</f>
        <v>0.2045663318</v>
      </c>
      <c r="J83" s="15">
        <f t="shared" si="83"/>
        <v>0.4179095259</v>
      </c>
      <c r="K83" s="15">
        <f t="shared" si="83"/>
        <v>0.4485213235</v>
      </c>
      <c r="L83" s="15">
        <f t="shared" si="83"/>
        <v>-0.9812641676</v>
      </c>
      <c r="M83" s="15">
        <f t="shared" si="83"/>
        <v>-0.5405970393</v>
      </c>
      <c r="N83" s="15">
        <f t="shared" si="83"/>
        <v>-0.11274892</v>
      </c>
      <c r="O83" s="15">
        <f t="shared" si="3"/>
        <v>-0.09393549096</v>
      </c>
    </row>
    <row r="84">
      <c r="A84" s="1">
        <v>1571.0</v>
      </c>
      <c r="B84" s="1" t="s">
        <v>44</v>
      </c>
      <c r="C84" s="1">
        <v>4.0</v>
      </c>
      <c r="D84" s="1">
        <v>1.0</v>
      </c>
      <c r="E84" s="1">
        <v>1.0</v>
      </c>
      <c r="F84" s="1">
        <v>1.0</v>
      </c>
      <c r="G84" s="1">
        <v>1.0</v>
      </c>
      <c r="H84" s="1">
        <v>0.0</v>
      </c>
      <c r="I84" s="15">
        <f t="shared" ref="I84:N84" si="84">(C84-average(C:C))/stdev(C:C)</f>
        <v>0.2045663318</v>
      </c>
      <c r="J84" s="15">
        <f t="shared" si="84"/>
        <v>0.4179095259</v>
      </c>
      <c r="K84" s="15">
        <f t="shared" si="84"/>
        <v>0.4485213235</v>
      </c>
      <c r="L84" s="15">
        <f t="shared" si="84"/>
        <v>1.014811661</v>
      </c>
      <c r="M84" s="15">
        <f t="shared" si="84"/>
        <v>1.842034356</v>
      </c>
      <c r="N84" s="15">
        <f t="shared" si="84"/>
        <v>-0.11274892</v>
      </c>
      <c r="O84" s="15">
        <f t="shared" si="3"/>
        <v>0.6358490463</v>
      </c>
    </row>
    <row r="85">
      <c r="A85" s="1">
        <v>1581.0</v>
      </c>
      <c r="B85" s="1" t="s">
        <v>160</v>
      </c>
      <c r="C85" s="1">
        <v>4.0</v>
      </c>
      <c r="D85" s="1">
        <v>0.0</v>
      </c>
      <c r="E85" s="1">
        <v>1.0</v>
      </c>
      <c r="F85" s="1">
        <v>0.0</v>
      </c>
      <c r="G85" s="1">
        <v>0.0</v>
      </c>
      <c r="H85" s="1">
        <v>0.0</v>
      </c>
      <c r="I85" s="15">
        <f t="shared" ref="I85:N85" si="85">(C85-average(C:C))/stdev(C:C)</f>
        <v>0.2045663318</v>
      </c>
      <c r="J85" s="15">
        <f t="shared" si="85"/>
        <v>-2.383213783</v>
      </c>
      <c r="K85" s="15">
        <f t="shared" si="85"/>
        <v>0.4485213235</v>
      </c>
      <c r="L85" s="15">
        <f t="shared" si="85"/>
        <v>-0.9812641676</v>
      </c>
      <c r="M85" s="15">
        <f t="shared" si="85"/>
        <v>-0.5405970393</v>
      </c>
      <c r="N85" s="15">
        <f t="shared" si="85"/>
        <v>-0.11274892</v>
      </c>
      <c r="O85" s="15">
        <f t="shared" si="3"/>
        <v>-0.5607893757</v>
      </c>
    </row>
    <row r="86">
      <c r="A86" s="1">
        <v>1591.0</v>
      </c>
      <c r="B86" s="1" t="s">
        <v>162</v>
      </c>
      <c r="C86" s="1">
        <v>2.0</v>
      </c>
      <c r="D86" s="1">
        <v>0.0</v>
      </c>
      <c r="E86" s="1">
        <v>1.0</v>
      </c>
      <c r="F86" s="1">
        <v>0.0</v>
      </c>
      <c r="G86" s="1">
        <v>0.0</v>
      </c>
      <c r="H86" s="1">
        <v>0.0</v>
      </c>
      <c r="I86" s="15">
        <f t="shared" ref="I86:N86" si="86">(C86-average(C:C))/stdev(C:C)</f>
        <v>-4.868678697</v>
      </c>
      <c r="J86" s="15">
        <f t="shared" si="86"/>
        <v>-2.383213783</v>
      </c>
      <c r="K86" s="15">
        <f t="shared" si="86"/>
        <v>0.4485213235</v>
      </c>
      <c r="L86" s="15">
        <f t="shared" si="86"/>
        <v>-0.9812641676</v>
      </c>
      <c r="M86" s="15">
        <f t="shared" si="86"/>
        <v>-0.5405970393</v>
      </c>
      <c r="N86" s="15">
        <f t="shared" si="86"/>
        <v>-0.11274892</v>
      </c>
      <c r="O86" s="15">
        <f t="shared" si="3"/>
        <v>-1.406330214</v>
      </c>
    </row>
    <row r="87">
      <c r="A87" s="1">
        <v>1594.0</v>
      </c>
      <c r="B87" s="1" t="s">
        <v>163</v>
      </c>
      <c r="C87" s="1">
        <v>4.0</v>
      </c>
      <c r="D87" s="1">
        <v>1.0</v>
      </c>
      <c r="E87" s="1">
        <v>1.0</v>
      </c>
      <c r="F87" s="1">
        <v>1.0</v>
      </c>
      <c r="G87" s="1">
        <v>1.0</v>
      </c>
      <c r="H87" s="1">
        <v>0.0</v>
      </c>
      <c r="I87" s="15">
        <f t="shared" ref="I87:N87" si="87">(C87-average(C:C))/stdev(C:C)</f>
        <v>0.2045663318</v>
      </c>
      <c r="J87" s="15">
        <f t="shared" si="87"/>
        <v>0.4179095259</v>
      </c>
      <c r="K87" s="15">
        <f t="shared" si="87"/>
        <v>0.4485213235</v>
      </c>
      <c r="L87" s="15">
        <f t="shared" si="87"/>
        <v>1.014811661</v>
      </c>
      <c r="M87" s="15">
        <f t="shared" si="87"/>
        <v>1.842034356</v>
      </c>
      <c r="N87" s="15">
        <f t="shared" si="87"/>
        <v>-0.11274892</v>
      </c>
      <c r="O87" s="15">
        <f t="shared" si="3"/>
        <v>0.6358490463</v>
      </c>
    </row>
    <row r="88">
      <c r="A88" s="1">
        <v>1595.0</v>
      </c>
      <c r="B88" s="1" t="s">
        <v>95</v>
      </c>
      <c r="C88" s="1">
        <v>4.0</v>
      </c>
      <c r="D88" s="1">
        <v>1.0</v>
      </c>
      <c r="E88" s="1">
        <v>0.0</v>
      </c>
      <c r="F88" s="1">
        <v>1.0</v>
      </c>
      <c r="G88" s="1">
        <v>0.0</v>
      </c>
      <c r="H88" s="1">
        <v>0.0</v>
      </c>
      <c r="I88" s="15">
        <f t="shared" ref="I88:N88" si="88">(C88-average(C:C))/stdev(C:C)</f>
        <v>0.2045663318</v>
      </c>
      <c r="J88" s="15">
        <f t="shared" si="88"/>
        <v>0.4179095259</v>
      </c>
      <c r="K88" s="15">
        <f t="shared" si="88"/>
        <v>-2.220180551</v>
      </c>
      <c r="L88" s="15">
        <f t="shared" si="88"/>
        <v>1.014811661</v>
      </c>
      <c r="M88" s="15">
        <f t="shared" si="88"/>
        <v>-0.5405970393</v>
      </c>
      <c r="N88" s="15">
        <f t="shared" si="88"/>
        <v>-0.11274892</v>
      </c>
      <c r="O88" s="15">
        <f t="shared" si="3"/>
        <v>-0.2060398321</v>
      </c>
    </row>
    <row r="89">
      <c r="A89" s="1">
        <v>1597.0</v>
      </c>
      <c r="B89" s="1" t="s">
        <v>166</v>
      </c>
      <c r="C89" s="1">
        <v>4.0</v>
      </c>
      <c r="D89" s="1">
        <v>1.0</v>
      </c>
      <c r="E89" s="1">
        <v>1.0</v>
      </c>
      <c r="F89" s="1">
        <v>1.0</v>
      </c>
      <c r="G89" s="1">
        <v>1.0</v>
      </c>
      <c r="H89" s="1">
        <v>0.0</v>
      </c>
      <c r="I89" s="15">
        <f t="shared" ref="I89:N89" si="89">(C89-average(C:C))/stdev(C:C)</f>
        <v>0.2045663318</v>
      </c>
      <c r="J89" s="15">
        <f t="shared" si="89"/>
        <v>0.4179095259</v>
      </c>
      <c r="K89" s="15">
        <f t="shared" si="89"/>
        <v>0.4485213235</v>
      </c>
      <c r="L89" s="15">
        <f t="shared" si="89"/>
        <v>1.014811661</v>
      </c>
      <c r="M89" s="15">
        <f t="shared" si="89"/>
        <v>1.842034356</v>
      </c>
      <c r="N89" s="15">
        <f t="shared" si="89"/>
        <v>-0.11274892</v>
      </c>
      <c r="O89" s="15">
        <f t="shared" si="3"/>
        <v>0.6358490463</v>
      </c>
    </row>
    <row r="90">
      <c r="A90" s="1">
        <v>1607.0</v>
      </c>
      <c r="B90" s="1" t="s">
        <v>167</v>
      </c>
      <c r="C90" s="1">
        <v>4.0</v>
      </c>
      <c r="D90" s="1">
        <v>1.0</v>
      </c>
      <c r="E90" s="1">
        <v>1.0</v>
      </c>
      <c r="F90" s="1">
        <v>1.0</v>
      </c>
      <c r="G90" s="1">
        <v>0.0</v>
      </c>
      <c r="H90" s="1">
        <v>0.0</v>
      </c>
      <c r="I90" s="15">
        <f t="shared" ref="I90:N90" si="90">(C90-average(C:C))/stdev(C:C)</f>
        <v>0.2045663318</v>
      </c>
      <c r="J90" s="15">
        <f t="shared" si="90"/>
        <v>0.4179095259</v>
      </c>
      <c r="K90" s="15">
        <f t="shared" si="90"/>
        <v>0.4485213235</v>
      </c>
      <c r="L90" s="15">
        <f t="shared" si="90"/>
        <v>1.014811661</v>
      </c>
      <c r="M90" s="15">
        <f t="shared" si="90"/>
        <v>-0.5405970393</v>
      </c>
      <c r="N90" s="15">
        <f t="shared" si="90"/>
        <v>-0.11274892</v>
      </c>
      <c r="O90" s="15">
        <f t="shared" si="3"/>
        <v>0.2387438137</v>
      </c>
    </row>
    <row r="91">
      <c r="A91" s="1">
        <v>1608.0</v>
      </c>
      <c r="B91" s="1" t="s">
        <v>169</v>
      </c>
      <c r="C91" s="1">
        <v>4.0</v>
      </c>
      <c r="D91" s="1">
        <v>0.0</v>
      </c>
      <c r="E91" s="1">
        <v>1.0</v>
      </c>
      <c r="F91" s="1">
        <v>0.0</v>
      </c>
      <c r="G91" s="1">
        <v>0.0</v>
      </c>
      <c r="H91" s="1">
        <v>0.0</v>
      </c>
      <c r="I91" s="15">
        <f t="shared" ref="I91:N91" si="91">(C91-average(C:C))/stdev(C:C)</f>
        <v>0.2045663318</v>
      </c>
      <c r="J91" s="15">
        <f t="shared" si="91"/>
        <v>-2.383213783</v>
      </c>
      <c r="K91" s="15">
        <f t="shared" si="91"/>
        <v>0.4485213235</v>
      </c>
      <c r="L91" s="15">
        <f t="shared" si="91"/>
        <v>-0.9812641676</v>
      </c>
      <c r="M91" s="15">
        <f t="shared" si="91"/>
        <v>-0.5405970393</v>
      </c>
      <c r="N91" s="15">
        <f t="shared" si="91"/>
        <v>-0.11274892</v>
      </c>
      <c r="O91" s="15">
        <f t="shared" si="3"/>
        <v>-0.5607893757</v>
      </c>
    </row>
    <row r="92">
      <c r="A92" s="1">
        <v>1609.0</v>
      </c>
      <c r="B92" s="1" t="s">
        <v>319</v>
      </c>
      <c r="C92" s="1">
        <v>4.0</v>
      </c>
      <c r="D92" s="1">
        <v>0.0</v>
      </c>
      <c r="E92" s="1">
        <v>1.0</v>
      </c>
      <c r="F92" s="1">
        <v>0.0</v>
      </c>
      <c r="G92" s="1">
        <v>0.0</v>
      </c>
      <c r="H92" s="1">
        <v>0.0</v>
      </c>
      <c r="I92" s="15">
        <f t="shared" ref="I92:N92" si="92">(C92-average(C:C))/stdev(C:C)</f>
        <v>0.2045663318</v>
      </c>
      <c r="J92" s="15">
        <f t="shared" si="92"/>
        <v>-2.383213783</v>
      </c>
      <c r="K92" s="15">
        <f t="shared" si="92"/>
        <v>0.4485213235</v>
      </c>
      <c r="L92" s="15">
        <f t="shared" si="92"/>
        <v>-0.9812641676</v>
      </c>
      <c r="M92" s="15">
        <f t="shared" si="92"/>
        <v>-0.5405970393</v>
      </c>
      <c r="N92" s="15">
        <f t="shared" si="92"/>
        <v>-0.11274892</v>
      </c>
      <c r="O92" s="15">
        <f t="shared" si="3"/>
        <v>-0.5607893757</v>
      </c>
    </row>
    <row r="93">
      <c r="A93" s="1">
        <v>1615.0</v>
      </c>
      <c r="B93" s="1" t="s">
        <v>170</v>
      </c>
      <c r="C93" s="1">
        <v>4.0</v>
      </c>
      <c r="D93" s="1">
        <v>1.0</v>
      </c>
      <c r="E93" s="1">
        <v>1.0</v>
      </c>
      <c r="F93" s="1">
        <v>1.0</v>
      </c>
      <c r="G93" s="1">
        <v>1.0</v>
      </c>
      <c r="H93" s="1">
        <v>0.0</v>
      </c>
      <c r="I93" s="15">
        <f t="shared" ref="I93:N93" si="93">(C93-average(C:C))/stdev(C:C)</f>
        <v>0.2045663318</v>
      </c>
      <c r="J93" s="15">
        <f t="shared" si="93"/>
        <v>0.4179095259</v>
      </c>
      <c r="K93" s="15">
        <f t="shared" si="93"/>
        <v>0.4485213235</v>
      </c>
      <c r="L93" s="15">
        <f t="shared" si="93"/>
        <v>1.014811661</v>
      </c>
      <c r="M93" s="15">
        <f t="shared" si="93"/>
        <v>1.842034356</v>
      </c>
      <c r="N93" s="15">
        <f t="shared" si="93"/>
        <v>-0.11274892</v>
      </c>
      <c r="O93" s="15">
        <f t="shared" si="3"/>
        <v>0.6358490463</v>
      </c>
    </row>
    <row r="94">
      <c r="A94" s="1">
        <v>1617.0</v>
      </c>
      <c r="B94" s="1" t="s">
        <v>171</v>
      </c>
      <c r="C94" s="1">
        <v>2.0</v>
      </c>
      <c r="D94" s="1">
        <v>0.0</v>
      </c>
      <c r="E94" s="1">
        <v>1.0</v>
      </c>
      <c r="F94" s="1">
        <v>0.0</v>
      </c>
      <c r="G94" s="1">
        <v>0.0</v>
      </c>
      <c r="H94" s="1">
        <v>0.0</v>
      </c>
      <c r="I94" s="15">
        <f t="shared" ref="I94:N94" si="94">(C94-average(C:C))/stdev(C:C)</f>
        <v>-4.868678697</v>
      </c>
      <c r="J94" s="15">
        <f t="shared" si="94"/>
        <v>-2.383213783</v>
      </c>
      <c r="K94" s="15">
        <f t="shared" si="94"/>
        <v>0.4485213235</v>
      </c>
      <c r="L94" s="15">
        <f t="shared" si="94"/>
        <v>-0.9812641676</v>
      </c>
      <c r="M94" s="15">
        <f t="shared" si="94"/>
        <v>-0.5405970393</v>
      </c>
      <c r="N94" s="15">
        <f t="shared" si="94"/>
        <v>-0.11274892</v>
      </c>
      <c r="O94" s="15">
        <f t="shared" si="3"/>
        <v>-1.406330214</v>
      </c>
    </row>
    <row r="95">
      <c r="A95" s="1">
        <v>1630.0</v>
      </c>
      <c r="B95" s="1" t="s">
        <v>68</v>
      </c>
      <c r="C95" s="1">
        <v>4.0</v>
      </c>
      <c r="D95" s="1">
        <v>1.0</v>
      </c>
      <c r="E95" s="1">
        <v>0.0</v>
      </c>
      <c r="F95" s="1">
        <v>1.0</v>
      </c>
      <c r="G95" s="1">
        <v>0.0</v>
      </c>
      <c r="H95" s="1">
        <v>0.0</v>
      </c>
      <c r="I95" s="15">
        <f t="shared" ref="I95:N95" si="95">(C95-average(C:C))/stdev(C:C)</f>
        <v>0.2045663318</v>
      </c>
      <c r="J95" s="15">
        <f t="shared" si="95"/>
        <v>0.4179095259</v>
      </c>
      <c r="K95" s="15">
        <f t="shared" si="95"/>
        <v>-2.220180551</v>
      </c>
      <c r="L95" s="15">
        <f t="shared" si="95"/>
        <v>1.014811661</v>
      </c>
      <c r="M95" s="15">
        <f t="shared" si="95"/>
        <v>-0.5405970393</v>
      </c>
      <c r="N95" s="15">
        <f t="shared" si="95"/>
        <v>-0.11274892</v>
      </c>
      <c r="O95" s="15">
        <f t="shared" si="3"/>
        <v>-0.2060398321</v>
      </c>
    </row>
    <row r="96">
      <c r="A96" s="1">
        <v>1655.0</v>
      </c>
      <c r="B96" s="1" t="s">
        <v>173</v>
      </c>
      <c r="C96" s="1">
        <v>4.0</v>
      </c>
      <c r="D96" s="1">
        <v>1.0</v>
      </c>
      <c r="E96" s="1">
        <v>1.0</v>
      </c>
      <c r="F96" s="1">
        <v>1.0</v>
      </c>
      <c r="G96" s="1">
        <v>1.0</v>
      </c>
      <c r="H96" s="1">
        <v>0.0</v>
      </c>
      <c r="I96" s="15">
        <f t="shared" ref="I96:N96" si="96">(C96-average(C:C))/stdev(C:C)</f>
        <v>0.2045663318</v>
      </c>
      <c r="J96" s="15">
        <f t="shared" si="96"/>
        <v>0.4179095259</v>
      </c>
      <c r="K96" s="15">
        <f t="shared" si="96"/>
        <v>0.4485213235</v>
      </c>
      <c r="L96" s="15">
        <f t="shared" si="96"/>
        <v>1.014811661</v>
      </c>
      <c r="M96" s="15">
        <f t="shared" si="96"/>
        <v>1.842034356</v>
      </c>
      <c r="N96" s="15">
        <f t="shared" si="96"/>
        <v>-0.11274892</v>
      </c>
      <c r="O96" s="15">
        <f t="shared" si="3"/>
        <v>0.6358490463</v>
      </c>
    </row>
    <row r="97">
      <c r="A97" s="1">
        <v>1672.0</v>
      </c>
      <c r="B97" s="1" t="s">
        <v>174</v>
      </c>
      <c r="C97" s="1">
        <v>2.0</v>
      </c>
      <c r="D97" s="1">
        <v>0.0</v>
      </c>
      <c r="E97" s="1">
        <v>1.0</v>
      </c>
      <c r="F97" s="1">
        <v>0.0</v>
      </c>
      <c r="G97" s="1">
        <v>0.0</v>
      </c>
      <c r="H97" s="1">
        <v>0.0</v>
      </c>
      <c r="I97" s="15">
        <f t="shared" ref="I97:N97" si="97">(C97-average(C:C))/stdev(C:C)</f>
        <v>-4.868678697</v>
      </c>
      <c r="J97" s="15">
        <f t="shared" si="97"/>
        <v>-2.383213783</v>
      </c>
      <c r="K97" s="15">
        <f t="shared" si="97"/>
        <v>0.4485213235</v>
      </c>
      <c r="L97" s="15">
        <f t="shared" si="97"/>
        <v>-0.9812641676</v>
      </c>
      <c r="M97" s="15">
        <f t="shared" si="97"/>
        <v>-0.5405970393</v>
      </c>
      <c r="N97" s="15">
        <f t="shared" si="97"/>
        <v>-0.11274892</v>
      </c>
      <c r="O97" s="15">
        <f t="shared" si="3"/>
        <v>-1.406330214</v>
      </c>
    </row>
    <row r="98">
      <c r="A98" s="1">
        <v>1707.0</v>
      </c>
      <c r="B98" s="1" t="s">
        <v>176</v>
      </c>
      <c r="C98" s="1">
        <v>4.0</v>
      </c>
      <c r="D98" s="1">
        <v>1.0</v>
      </c>
      <c r="E98" s="1">
        <v>1.0</v>
      </c>
      <c r="F98" s="1">
        <v>0.0</v>
      </c>
      <c r="G98" s="1">
        <v>1.0</v>
      </c>
      <c r="H98" s="1">
        <v>0.0</v>
      </c>
      <c r="I98" s="15">
        <f t="shared" ref="I98:N98" si="98">(C98-average(C:C))/stdev(C:C)</f>
        <v>0.2045663318</v>
      </c>
      <c r="J98" s="15">
        <f t="shared" si="98"/>
        <v>0.4179095259</v>
      </c>
      <c r="K98" s="15">
        <f t="shared" si="98"/>
        <v>0.4485213235</v>
      </c>
      <c r="L98" s="15">
        <f t="shared" si="98"/>
        <v>-0.9812641676</v>
      </c>
      <c r="M98" s="15">
        <f t="shared" si="98"/>
        <v>1.842034356</v>
      </c>
      <c r="N98" s="15">
        <f t="shared" si="98"/>
        <v>-0.11274892</v>
      </c>
      <c r="O98" s="15">
        <f t="shared" si="3"/>
        <v>0.3031697416</v>
      </c>
    </row>
    <row r="99">
      <c r="A99" s="1">
        <v>1708.0</v>
      </c>
      <c r="B99" s="1" t="s">
        <v>177</v>
      </c>
      <c r="C99" s="1">
        <v>4.0</v>
      </c>
      <c r="D99" s="1">
        <v>1.0</v>
      </c>
      <c r="I99" s="15">
        <f t="shared" ref="I99:N99" si="99">(C99-average(C:C))/stdev(C:C)</f>
        <v>0.2045663318</v>
      </c>
      <c r="J99" s="15">
        <f t="shared" si="99"/>
        <v>0.4179095259</v>
      </c>
      <c r="K99" s="15">
        <f t="shared" si="99"/>
        <v>-2.220180551</v>
      </c>
      <c r="L99" s="15">
        <f t="shared" si="99"/>
        <v>-0.9812641676</v>
      </c>
      <c r="M99" s="15">
        <f t="shared" si="99"/>
        <v>-0.5405970393</v>
      </c>
      <c r="N99" s="15">
        <f t="shared" si="99"/>
        <v>-0.11274892</v>
      </c>
      <c r="O99" s="15">
        <f t="shared" si="3"/>
        <v>-0.5387191368</v>
      </c>
    </row>
    <row r="100">
      <c r="A100" s="1">
        <v>1711.0</v>
      </c>
      <c r="B100" s="9" t="s">
        <v>122</v>
      </c>
      <c r="C100" s="1">
        <v>4.0</v>
      </c>
      <c r="D100" s="1">
        <v>0.0</v>
      </c>
      <c r="E100" s="1">
        <v>1.0</v>
      </c>
      <c r="F100" s="1">
        <v>0.0</v>
      </c>
      <c r="G100" s="1">
        <v>0.0</v>
      </c>
      <c r="H100" s="1">
        <v>0.0</v>
      </c>
      <c r="I100" s="15">
        <f t="shared" ref="I100:N100" si="100">(C100-average(C:C))/stdev(C:C)</f>
        <v>0.2045663318</v>
      </c>
      <c r="J100" s="15">
        <f t="shared" si="100"/>
        <v>-2.383213783</v>
      </c>
      <c r="K100" s="15">
        <f t="shared" si="100"/>
        <v>0.4485213235</v>
      </c>
      <c r="L100" s="15">
        <f t="shared" si="100"/>
        <v>-0.9812641676</v>
      </c>
      <c r="M100" s="15">
        <f t="shared" si="100"/>
        <v>-0.5405970393</v>
      </c>
      <c r="N100" s="15">
        <f t="shared" si="100"/>
        <v>-0.11274892</v>
      </c>
      <c r="O100" s="15">
        <f t="shared" si="3"/>
        <v>-0.5607893757</v>
      </c>
    </row>
    <row r="101">
      <c r="A101" s="1">
        <v>1712.0</v>
      </c>
      <c r="B101" s="1" t="s">
        <v>180</v>
      </c>
      <c r="C101" s="1">
        <v>4.0</v>
      </c>
      <c r="D101" s="1">
        <v>1.0</v>
      </c>
      <c r="I101" s="15">
        <f t="shared" ref="I101:N101" si="101">(C101-average(C:C))/stdev(C:C)</f>
        <v>0.2045663318</v>
      </c>
      <c r="J101" s="15">
        <f t="shared" si="101"/>
        <v>0.4179095259</v>
      </c>
      <c r="K101" s="15">
        <f t="shared" si="101"/>
        <v>-2.220180551</v>
      </c>
      <c r="L101" s="15">
        <f t="shared" si="101"/>
        <v>-0.9812641676</v>
      </c>
      <c r="M101" s="15">
        <f t="shared" si="101"/>
        <v>-0.5405970393</v>
      </c>
      <c r="N101" s="15">
        <f t="shared" si="101"/>
        <v>-0.11274892</v>
      </c>
      <c r="O101" s="15">
        <f t="shared" si="3"/>
        <v>-0.5387191368</v>
      </c>
    </row>
    <row r="102">
      <c r="A102" s="1">
        <v>1713.0</v>
      </c>
      <c r="B102" s="1" t="s">
        <v>181</v>
      </c>
      <c r="C102" s="1">
        <v>4.0</v>
      </c>
      <c r="D102" s="1">
        <v>1.0</v>
      </c>
      <c r="I102" s="15">
        <f t="shared" ref="I102:N102" si="102">(C102-average(C:C))/stdev(C:C)</f>
        <v>0.2045663318</v>
      </c>
      <c r="J102" s="15">
        <f t="shared" si="102"/>
        <v>0.4179095259</v>
      </c>
      <c r="K102" s="15">
        <f t="shared" si="102"/>
        <v>-2.220180551</v>
      </c>
      <c r="L102" s="15">
        <f t="shared" si="102"/>
        <v>-0.9812641676</v>
      </c>
      <c r="M102" s="15">
        <f t="shared" si="102"/>
        <v>-0.5405970393</v>
      </c>
      <c r="N102" s="15">
        <f t="shared" si="102"/>
        <v>-0.11274892</v>
      </c>
      <c r="O102" s="15">
        <f t="shared" si="3"/>
        <v>-0.5387191368</v>
      </c>
    </row>
    <row r="103">
      <c r="A103" s="1">
        <v>1714.0</v>
      </c>
      <c r="B103" s="1" t="s">
        <v>104</v>
      </c>
      <c r="C103" s="1">
        <v>4.0</v>
      </c>
      <c r="D103" s="1">
        <v>1.0</v>
      </c>
      <c r="E103" s="1">
        <v>1.0</v>
      </c>
      <c r="F103" s="1">
        <v>0.0</v>
      </c>
      <c r="G103" s="1">
        <v>0.0</v>
      </c>
      <c r="H103" s="1">
        <v>0.0</v>
      </c>
      <c r="I103" s="15">
        <f t="shared" ref="I103:N103" si="103">(C103-average(C:C))/stdev(C:C)</f>
        <v>0.2045663318</v>
      </c>
      <c r="J103" s="15">
        <f t="shared" si="103"/>
        <v>0.4179095259</v>
      </c>
      <c r="K103" s="15">
        <f t="shared" si="103"/>
        <v>0.4485213235</v>
      </c>
      <c r="L103" s="15">
        <f t="shared" si="103"/>
        <v>-0.9812641676</v>
      </c>
      <c r="M103" s="15">
        <f t="shared" si="103"/>
        <v>-0.5405970393</v>
      </c>
      <c r="N103" s="15">
        <f t="shared" si="103"/>
        <v>-0.11274892</v>
      </c>
      <c r="O103" s="15">
        <f t="shared" si="3"/>
        <v>-0.09393549096</v>
      </c>
    </row>
    <row r="104">
      <c r="A104" s="1">
        <v>1715.0</v>
      </c>
      <c r="B104" s="1" t="s">
        <v>96</v>
      </c>
      <c r="C104" s="1">
        <v>4.0</v>
      </c>
      <c r="D104" s="1">
        <v>1.0</v>
      </c>
      <c r="E104" s="1">
        <v>1.0</v>
      </c>
      <c r="F104" s="1">
        <v>0.0</v>
      </c>
      <c r="G104" s="1">
        <v>0.0</v>
      </c>
      <c r="H104" s="1">
        <v>0.0</v>
      </c>
      <c r="I104" s="15">
        <f t="shared" ref="I104:N104" si="104">(C104-average(C:C))/stdev(C:C)</f>
        <v>0.2045663318</v>
      </c>
      <c r="J104" s="15">
        <f t="shared" si="104"/>
        <v>0.4179095259</v>
      </c>
      <c r="K104" s="15">
        <f t="shared" si="104"/>
        <v>0.4485213235</v>
      </c>
      <c r="L104" s="15">
        <f t="shared" si="104"/>
        <v>-0.9812641676</v>
      </c>
      <c r="M104" s="15">
        <f t="shared" si="104"/>
        <v>-0.5405970393</v>
      </c>
      <c r="N104" s="15">
        <f t="shared" si="104"/>
        <v>-0.11274892</v>
      </c>
      <c r="O104" s="15">
        <f t="shared" si="3"/>
        <v>-0.09393549096</v>
      </c>
    </row>
    <row r="105">
      <c r="A105" s="1">
        <v>1716.0</v>
      </c>
      <c r="B105" s="1" t="s">
        <v>183</v>
      </c>
      <c r="C105" s="1">
        <v>4.0</v>
      </c>
      <c r="D105" s="1">
        <v>1.0</v>
      </c>
      <c r="E105" s="1">
        <v>1.0</v>
      </c>
      <c r="F105" s="1">
        <v>0.0</v>
      </c>
      <c r="G105" s="1">
        <v>0.0</v>
      </c>
      <c r="H105" s="1">
        <v>0.0</v>
      </c>
      <c r="I105" s="15">
        <f t="shared" ref="I105:N105" si="105">(C105-average(C:C))/stdev(C:C)</f>
        <v>0.2045663318</v>
      </c>
      <c r="J105" s="15">
        <f t="shared" si="105"/>
        <v>0.4179095259</v>
      </c>
      <c r="K105" s="15">
        <f t="shared" si="105"/>
        <v>0.4485213235</v>
      </c>
      <c r="L105" s="15">
        <f t="shared" si="105"/>
        <v>-0.9812641676</v>
      </c>
      <c r="M105" s="15">
        <f t="shared" si="105"/>
        <v>-0.5405970393</v>
      </c>
      <c r="N105" s="15">
        <f t="shared" si="105"/>
        <v>-0.11274892</v>
      </c>
      <c r="O105" s="15">
        <f t="shared" si="3"/>
        <v>-0.09393549096</v>
      </c>
    </row>
    <row r="106">
      <c r="A106" s="1">
        <v>1717.0</v>
      </c>
      <c r="B106" s="1" t="s">
        <v>185</v>
      </c>
      <c r="C106" s="1">
        <v>4.0</v>
      </c>
      <c r="D106" s="1">
        <v>1.0</v>
      </c>
      <c r="I106" s="15">
        <f t="shared" ref="I106:N106" si="106">(C106-average(C:C))/stdev(C:C)</f>
        <v>0.2045663318</v>
      </c>
      <c r="J106" s="15">
        <f t="shared" si="106"/>
        <v>0.4179095259</v>
      </c>
      <c r="K106" s="15">
        <f t="shared" si="106"/>
        <v>-2.220180551</v>
      </c>
      <c r="L106" s="15">
        <f t="shared" si="106"/>
        <v>-0.9812641676</v>
      </c>
      <c r="M106" s="15">
        <f t="shared" si="106"/>
        <v>-0.5405970393</v>
      </c>
      <c r="N106" s="15">
        <f t="shared" si="106"/>
        <v>-0.11274892</v>
      </c>
      <c r="O106" s="15">
        <f t="shared" si="3"/>
        <v>-0.5387191368</v>
      </c>
    </row>
    <row r="107">
      <c r="A107" s="1">
        <v>1719.0</v>
      </c>
      <c r="B107" s="1" t="s">
        <v>186</v>
      </c>
      <c r="C107" s="1">
        <v>4.0</v>
      </c>
      <c r="D107" s="1">
        <v>1.0</v>
      </c>
      <c r="E107" s="1">
        <v>1.0</v>
      </c>
      <c r="F107" s="1">
        <v>0.0</v>
      </c>
      <c r="G107" s="1">
        <v>0.0</v>
      </c>
      <c r="H107" s="1">
        <v>0.0</v>
      </c>
      <c r="I107" s="15">
        <f t="shared" ref="I107:N107" si="107">(C107-average(C:C))/stdev(C:C)</f>
        <v>0.2045663318</v>
      </c>
      <c r="J107" s="15">
        <f t="shared" si="107"/>
        <v>0.4179095259</v>
      </c>
      <c r="K107" s="15">
        <f t="shared" si="107"/>
        <v>0.4485213235</v>
      </c>
      <c r="L107" s="15">
        <f t="shared" si="107"/>
        <v>-0.9812641676</v>
      </c>
      <c r="M107" s="15">
        <f t="shared" si="107"/>
        <v>-0.5405970393</v>
      </c>
      <c r="N107" s="15">
        <f t="shared" si="107"/>
        <v>-0.11274892</v>
      </c>
      <c r="O107" s="15">
        <f t="shared" si="3"/>
        <v>-0.09393549096</v>
      </c>
    </row>
    <row r="108">
      <c r="A108" s="1">
        <v>1721.0</v>
      </c>
      <c r="B108" s="1" t="s">
        <v>187</v>
      </c>
      <c r="C108" s="1">
        <v>4.0</v>
      </c>
      <c r="D108" s="1">
        <v>1.0</v>
      </c>
      <c r="E108" s="1">
        <v>1.0</v>
      </c>
      <c r="F108" s="1">
        <v>0.0</v>
      </c>
      <c r="G108" s="1">
        <v>0.0</v>
      </c>
      <c r="H108" s="1">
        <v>0.0</v>
      </c>
      <c r="I108" s="15">
        <f t="shared" ref="I108:N108" si="108">(C108-average(C:C))/stdev(C:C)</f>
        <v>0.2045663318</v>
      </c>
      <c r="J108" s="15">
        <f t="shared" si="108"/>
        <v>0.4179095259</v>
      </c>
      <c r="K108" s="15">
        <f t="shared" si="108"/>
        <v>0.4485213235</v>
      </c>
      <c r="L108" s="15">
        <f t="shared" si="108"/>
        <v>-0.9812641676</v>
      </c>
      <c r="M108" s="15">
        <f t="shared" si="108"/>
        <v>-0.5405970393</v>
      </c>
      <c r="N108" s="15">
        <f t="shared" si="108"/>
        <v>-0.11274892</v>
      </c>
      <c r="O108" s="15">
        <f t="shared" si="3"/>
        <v>-0.09393549096</v>
      </c>
    </row>
    <row r="109">
      <c r="A109" s="1">
        <v>1723.0</v>
      </c>
      <c r="B109" s="1" t="s">
        <v>74</v>
      </c>
      <c r="C109" s="1">
        <v>4.0</v>
      </c>
      <c r="D109" s="1">
        <v>1.0</v>
      </c>
      <c r="E109" s="1">
        <v>1.0</v>
      </c>
      <c r="F109" s="1">
        <v>0.0</v>
      </c>
      <c r="G109" s="1">
        <v>0.0</v>
      </c>
      <c r="H109" s="1">
        <v>0.0</v>
      </c>
      <c r="I109" s="15">
        <f t="shared" ref="I109:N109" si="109">(C109-average(C:C))/stdev(C:C)</f>
        <v>0.2045663318</v>
      </c>
      <c r="J109" s="15">
        <f t="shared" si="109"/>
        <v>0.4179095259</v>
      </c>
      <c r="K109" s="15">
        <f t="shared" si="109"/>
        <v>0.4485213235</v>
      </c>
      <c r="L109" s="15">
        <f t="shared" si="109"/>
        <v>-0.9812641676</v>
      </c>
      <c r="M109" s="15">
        <f t="shared" si="109"/>
        <v>-0.5405970393</v>
      </c>
      <c r="N109" s="15">
        <f t="shared" si="109"/>
        <v>-0.11274892</v>
      </c>
      <c r="O109" s="15">
        <f t="shared" si="3"/>
        <v>-0.09393549096</v>
      </c>
    </row>
    <row r="110">
      <c r="A110" s="1">
        <v>1726.0</v>
      </c>
      <c r="B110" s="1" t="s">
        <v>188</v>
      </c>
      <c r="C110" s="1">
        <v>4.0</v>
      </c>
      <c r="D110" s="1">
        <v>1.0</v>
      </c>
      <c r="E110" s="1">
        <v>1.0</v>
      </c>
      <c r="F110" s="1">
        <v>1.0</v>
      </c>
      <c r="G110" s="1">
        <v>1.0</v>
      </c>
      <c r="H110" s="1">
        <v>0.0</v>
      </c>
      <c r="I110" s="15">
        <f t="shared" ref="I110:N110" si="110">(C110-average(C:C))/stdev(C:C)</f>
        <v>0.2045663318</v>
      </c>
      <c r="J110" s="15">
        <f t="shared" si="110"/>
        <v>0.4179095259</v>
      </c>
      <c r="K110" s="15">
        <f t="shared" si="110"/>
        <v>0.4485213235</v>
      </c>
      <c r="L110" s="15">
        <f t="shared" si="110"/>
        <v>1.014811661</v>
      </c>
      <c r="M110" s="15">
        <f t="shared" si="110"/>
        <v>1.842034356</v>
      </c>
      <c r="N110" s="15">
        <f t="shared" si="110"/>
        <v>-0.11274892</v>
      </c>
      <c r="O110" s="15">
        <f t="shared" si="3"/>
        <v>0.6358490463</v>
      </c>
    </row>
    <row r="111">
      <c r="A111" s="1">
        <v>1729.0</v>
      </c>
      <c r="B111" s="1" t="s">
        <v>189</v>
      </c>
      <c r="C111" s="1">
        <v>4.0</v>
      </c>
      <c r="D111" s="1">
        <v>1.0</v>
      </c>
      <c r="E111" s="1">
        <v>0.0</v>
      </c>
      <c r="F111" s="1">
        <v>0.0</v>
      </c>
      <c r="G111" s="1">
        <v>1.0</v>
      </c>
      <c r="H111" s="1">
        <v>0.0</v>
      </c>
      <c r="I111" s="15">
        <f t="shared" ref="I111:N111" si="111">(C111-average(C:C))/stdev(C:C)</f>
        <v>0.2045663318</v>
      </c>
      <c r="J111" s="15">
        <f t="shared" si="111"/>
        <v>0.4179095259</v>
      </c>
      <c r="K111" s="15">
        <f t="shared" si="111"/>
        <v>-2.220180551</v>
      </c>
      <c r="L111" s="15">
        <f t="shared" si="111"/>
        <v>-0.9812641676</v>
      </c>
      <c r="M111" s="15">
        <f t="shared" si="111"/>
        <v>1.842034356</v>
      </c>
      <c r="N111" s="15">
        <f t="shared" si="111"/>
        <v>-0.11274892</v>
      </c>
      <c r="O111" s="15">
        <f t="shared" si="3"/>
        <v>-0.1416139042</v>
      </c>
    </row>
    <row r="112">
      <c r="A112" s="1">
        <v>1742.0</v>
      </c>
      <c r="B112" s="1" t="s">
        <v>191</v>
      </c>
      <c r="C112" s="1">
        <v>4.0</v>
      </c>
      <c r="D112" s="1">
        <v>0.0</v>
      </c>
      <c r="E112" s="1">
        <v>1.0</v>
      </c>
      <c r="F112" s="1">
        <v>1.0</v>
      </c>
      <c r="G112" s="1">
        <v>1.0</v>
      </c>
      <c r="H112" s="1">
        <v>0.0</v>
      </c>
      <c r="I112" s="15">
        <f t="shared" ref="I112:N112" si="112">(C112-average(C:C))/stdev(C:C)</f>
        <v>0.2045663318</v>
      </c>
      <c r="J112" s="15">
        <f t="shared" si="112"/>
        <v>-2.383213783</v>
      </c>
      <c r="K112" s="15">
        <f t="shared" si="112"/>
        <v>0.4485213235</v>
      </c>
      <c r="L112" s="15">
        <f t="shared" si="112"/>
        <v>1.014811661</v>
      </c>
      <c r="M112" s="15">
        <f t="shared" si="112"/>
        <v>1.842034356</v>
      </c>
      <c r="N112" s="15">
        <f t="shared" si="112"/>
        <v>-0.11274892</v>
      </c>
      <c r="O112" s="15">
        <f t="shared" si="3"/>
        <v>0.1689951616</v>
      </c>
    </row>
    <row r="113">
      <c r="A113" s="1">
        <v>1744.0</v>
      </c>
      <c r="B113" s="1" t="s">
        <v>192</v>
      </c>
      <c r="C113" s="1">
        <v>4.0</v>
      </c>
      <c r="D113" s="1">
        <v>1.0</v>
      </c>
      <c r="E113" s="1">
        <v>1.0</v>
      </c>
      <c r="F113" s="1">
        <v>1.0</v>
      </c>
      <c r="G113" s="1">
        <v>0.0</v>
      </c>
      <c r="H113" s="1">
        <v>0.0</v>
      </c>
      <c r="I113" s="15">
        <f t="shared" ref="I113:N113" si="113">(C113-average(C:C))/stdev(C:C)</f>
        <v>0.2045663318</v>
      </c>
      <c r="J113" s="15">
        <f t="shared" si="113"/>
        <v>0.4179095259</v>
      </c>
      <c r="K113" s="15">
        <f t="shared" si="113"/>
        <v>0.4485213235</v>
      </c>
      <c r="L113" s="15">
        <f t="shared" si="113"/>
        <v>1.014811661</v>
      </c>
      <c r="M113" s="15">
        <f t="shared" si="113"/>
        <v>-0.5405970393</v>
      </c>
      <c r="N113" s="15">
        <f t="shared" si="113"/>
        <v>-0.11274892</v>
      </c>
      <c r="O113" s="15">
        <f t="shared" si="3"/>
        <v>0.2387438137</v>
      </c>
    </row>
    <row r="114">
      <c r="A114" s="1">
        <v>1746.0</v>
      </c>
      <c r="B114" s="1" t="s">
        <v>194</v>
      </c>
      <c r="C114" s="1">
        <v>4.0</v>
      </c>
      <c r="D114" s="1">
        <v>1.0</v>
      </c>
      <c r="E114" s="1">
        <v>1.0</v>
      </c>
      <c r="F114" s="1">
        <v>0.0</v>
      </c>
      <c r="G114" s="1">
        <v>0.0</v>
      </c>
      <c r="H114" s="1">
        <v>0.0</v>
      </c>
      <c r="I114" s="15">
        <f t="shared" ref="I114:N114" si="114">(C114-average(C:C))/stdev(C:C)</f>
        <v>0.2045663318</v>
      </c>
      <c r="J114" s="15">
        <f t="shared" si="114"/>
        <v>0.4179095259</v>
      </c>
      <c r="K114" s="15">
        <f t="shared" si="114"/>
        <v>0.4485213235</v>
      </c>
      <c r="L114" s="15">
        <f t="shared" si="114"/>
        <v>-0.9812641676</v>
      </c>
      <c r="M114" s="15">
        <f t="shared" si="114"/>
        <v>-0.5405970393</v>
      </c>
      <c r="N114" s="15">
        <f t="shared" si="114"/>
        <v>-0.11274892</v>
      </c>
      <c r="O114" s="15">
        <f t="shared" si="3"/>
        <v>-0.09393549096</v>
      </c>
    </row>
    <row r="115">
      <c r="A115" s="1">
        <v>1748.0</v>
      </c>
      <c r="B115" s="1" t="s">
        <v>119</v>
      </c>
      <c r="C115" s="1">
        <v>4.0</v>
      </c>
      <c r="D115" s="1">
        <v>1.0</v>
      </c>
      <c r="E115" s="1">
        <v>0.0</v>
      </c>
      <c r="F115" s="1">
        <v>0.0</v>
      </c>
      <c r="G115" s="1">
        <v>0.0</v>
      </c>
      <c r="H115" s="1">
        <v>0.0</v>
      </c>
      <c r="I115" s="15">
        <f t="shared" ref="I115:N115" si="115">(C115-average(C:C))/stdev(C:C)</f>
        <v>0.2045663318</v>
      </c>
      <c r="J115" s="15">
        <f t="shared" si="115"/>
        <v>0.4179095259</v>
      </c>
      <c r="K115" s="15">
        <f t="shared" si="115"/>
        <v>-2.220180551</v>
      </c>
      <c r="L115" s="15">
        <f t="shared" si="115"/>
        <v>-0.9812641676</v>
      </c>
      <c r="M115" s="15">
        <f t="shared" si="115"/>
        <v>-0.5405970393</v>
      </c>
      <c r="N115" s="15">
        <f t="shared" si="115"/>
        <v>-0.11274892</v>
      </c>
      <c r="O115" s="15">
        <f t="shared" si="3"/>
        <v>-0.5387191368</v>
      </c>
    </row>
    <row r="116">
      <c r="A116" s="1">
        <v>1752.0</v>
      </c>
      <c r="B116" s="1" t="s">
        <v>196</v>
      </c>
      <c r="C116" s="1">
        <v>4.0</v>
      </c>
      <c r="D116" s="1">
        <v>1.0</v>
      </c>
      <c r="E116" s="1">
        <v>1.0</v>
      </c>
      <c r="F116" s="1">
        <v>1.0</v>
      </c>
      <c r="G116" s="1">
        <v>1.0</v>
      </c>
      <c r="H116" s="1">
        <v>0.0</v>
      </c>
      <c r="I116" s="15">
        <f t="shared" ref="I116:N116" si="116">(C116-average(C:C))/stdev(C:C)</f>
        <v>0.2045663318</v>
      </c>
      <c r="J116" s="15">
        <f t="shared" si="116"/>
        <v>0.4179095259</v>
      </c>
      <c r="K116" s="15">
        <f t="shared" si="116"/>
        <v>0.4485213235</v>
      </c>
      <c r="L116" s="15">
        <f t="shared" si="116"/>
        <v>1.014811661</v>
      </c>
      <c r="M116" s="15">
        <f t="shared" si="116"/>
        <v>1.842034356</v>
      </c>
      <c r="N116" s="15">
        <f t="shared" si="116"/>
        <v>-0.11274892</v>
      </c>
      <c r="O116" s="15">
        <f t="shared" si="3"/>
        <v>0.6358490463</v>
      </c>
    </row>
    <row r="117">
      <c r="A117" s="1">
        <v>1754.0</v>
      </c>
      <c r="B117" s="1" t="s">
        <v>197</v>
      </c>
      <c r="C117" s="1">
        <v>4.0</v>
      </c>
      <c r="D117" s="1">
        <v>1.0</v>
      </c>
      <c r="E117" s="1">
        <v>1.0</v>
      </c>
      <c r="F117" s="1">
        <v>0.0</v>
      </c>
      <c r="G117" s="1">
        <v>1.0</v>
      </c>
      <c r="H117" s="1">
        <v>0.0</v>
      </c>
      <c r="I117" s="15">
        <f t="shared" ref="I117:N117" si="117">(C117-average(C:C))/stdev(C:C)</f>
        <v>0.2045663318</v>
      </c>
      <c r="J117" s="15">
        <f t="shared" si="117"/>
        <v>0.4179095259</v>
      </c>
      <c r="K117" s="15">
        <f t="shared" si="117"/>
        <v>0.4485213235</v>
      </c>
      <c r="L117" s="15">
        <f t="shared" si="117"/>
        <v>-0.9812641676</v>
      </c>
      <c r="M117" s="15">
        <f t="shared" si="117"/>
        <v>1.842034356</v>
      </c>
      <c r="N117" s="15">
        <f t="shared" si="117"/>
        <v>-0.11274892</v>
      </c>
      <c r="O117" s="15">
        <f t="shared" si="3"/>
        <v>0.3031697416</v>
      </c>
    </row>
    <row r="118">
      <c r="A118" s="1">
        <v>1755.0</v>
      </c>
      <c r="B118" s="1" t="s">
        <v>198</v>
      </c>
      <c r="C118" s="1">
        <v>4.0</v>
      </c>
      <c r="D118" s="1">
        <v>1.0</v>
      </c>
      <c r="E118" s="1">
        <v>1.0</v>
      </c>
      <c r="F118" s="1">
        <v>1.0</v>
      </c>
      <c r="G118" s="1">
        <v>0.0</v>
      </c>
      <c r="H118" s="1">
        <v>0.0</v>
      </c>
      <c r="I118" s="15">
        <f t="shared" ref="I118:N118" si="118">(C118-average(C:C))/stdev(C:C)</f>
        <v>0.2045663318</v>
      </c>
      <c r="J118" s="15">
        <f t="shared" si="118"/>
        <v>0.4179095259</v>
      </c>
      <c r="K118" s="15">
        <f t="shared" si="118"/>
        <v>0.4485213235</v>
      </c>
      <c r="L118" s="15">
        <f t="shared" si="118"/>
        <v>1.014811661</v>
      </c>
      <c r="M118" s="15">
        <f t="shared" si="118"/>
        <v>-0.5405970393</v>
      </c>
      <c r="N118" s="15">
        <f t="shared" si="118"/>
        <v>-0.11274892</v>
      </c>
      <c r="O118" s="15">
        <f t="shared" si="3"/>
        <v>0.2387438137</v>
      </c>
    </row>
    <row r="119">
      <c r="A119" s="1">
        <v>1757.0</v>
      </c>
      <c r="B119" s="1" t="s">
        <v>199</v>
      </c>
      <c r="C119" s="1">
        <v>4.0</v>
      </c>
      <c r="D119" s="1">
        <v>0.0</v>
      </c>
      <c r="E119" s="1">
        <v>1.0</v>
      </c>
      <c r="F119" s="1">
        <v>1.0</v>
      </c>
      <c r="G119" s="1">
        <v>0.0</v>
      </c>
      <c r="H119" s="1">
        <v>0.0</v>
      </c>
      <c r="I119" s="15">
        <f t="shared" ref="I119:N119" si="119">(C119-average(C:C))/stdev(C:C)</f>
        <v>0.2045663318</v>
      </c>
      <c r="J119" s="15">
        <f t="shared" si="119"/>
        <v>-2.383213783</v>
      </c>
      <c r="K119" s="15">
        <f t="shared" si="119"/>
        <v>0.4485213235</v>
      </c>
      <c r="L119" s="15">
        <f t="shared" si="119"/>
        <v>1.014811661</v>
      </c>
      <c r="M119" s="15">
        <f t="shared" si="119"/>
        <v>-0.5405970393</v>
      </c>
      <c r="N119" s="15">
        <f t="shared" si="119"/>
        <v>-0.11274892</v>
      </c>
      <c r="O119" s="15">
        <f t="shared" si="3"/>
        <v>-0.228110071</v>
      </c>
    </row>
    <row r="120">
      <c r="A120" s="1">
        <v>1760.0</v>
      </c>
      <c r="B120" s="1" t="s">
        <v>200</v>
      </c>
      <c r="C120" s="1">
        <v>4.0</v>
      </c>
      <c r="D120" s="1">
        <v>0.0</v>
      </c>
      <c r="E120" s="1">
        <v>1.0</v>
      </c>
      <c r="F120" s="1">
        <v>1.0</v>
      </c>
      <c r="G120" s="1">
        <v>1.0</v>
      </c>
      <c r="H120" s="1">
        <v>0.0</v>
      </c>
      <c r="I120" s="15">
        <f t="shared" ref="I120:N120" si="120">(C120-average(C:C))/stdev(C:C)</f>
        <v>0.2045663318</v>
      </c>
      <c r="J120" s="15">
        <f t="shared" si="120"/>
        <v>-2.383213783</v>
      </c>
      <c r="K120" s="15">
        <f t="shared" si="120"/>
        <v>0.4485213235</v>
      </c>
      <c r="L120" s="15">
        <f t="shared" si="120"/>
        <v>1.014811661</v>
      </c>
      <c r="M120" s="15">
        <f t="shared" si="120"/>
        <v>1.842034356</v>
      </c>
      <c r="N120" s="15">
        <f t="shared" si="120"/>
        <v>-0.11274892</v>
      </c>
      <c r="O120" s="15">
        <f t="shared" si="3"/>
        <v>0.1689951616</v>
      </c>
    </row>
    <row r="121">
      <c r="A121" s="1">
        <v>1763.0</v>
      </c>
      <c r="B121" s="1" t="s">
        <v>201</v>
      </c>
      <c r="C121" s="1">
        <v>4.0</v>
      </c>
      <c r="D121" s="1">
        <v>1.0</v>
      </c>
      <c r="E121" s="1">
        <v>1.0</v>
      </c>
      <c r="F121" s="1">
        <v>1.0</v>
      </c>
      <c r="G121" s="1">
        <v>1.0</v>
      </c>
      <c r="H121" s="1">
        <v>0.0</v>
      </c>
      <c r="I121" s="15">
        <f t="shared" ref="I121:N121" si="121">(C121-average(C:C))/stdev(C:C)</f>
        <v>0.2045663318</v>
      </c>
      <c r="J121" s="15">
        <f t="shared" si="121"/>
        <v>0.4179095259</v>
      </c>
      <c r="K121" s="15">
        <f t="shared" si="121"/>
        <v>0.4485213235</v>
      </c>
      <c r="L121" s="15">
        <f t="shared" si="121"/>
        <v>1.014811661</v>
      </c>
      <c r="M121" s="15">
        <f t="shared" si="121"/>
        <v>1.842034356</v>
      </c>
      <c r="N121" s="15">
        <f t="shared" si="121"/>
        <v>-0.11274892</v>
      </c>
      <c r="O121" s="15">
        <f t="shared" si="3"/>
        <v>0.6358490463</v>
      </c>
    </row>
    <row r="122">
      <c r="A122" s="1">
        <v>1765.0</v>
      </c>
      <c r="B122" s="1" t="s">
        <v>202</v>
      </c>
      <c r="C122" s="1">
        <v>4.0</v>
      </c>
      <c r="D122" s="1">
        <v>1.0</v>
      </c>
      <c r="E122" s="1">
        <v>1.0</v>
      </c>
      <c r="F122" s="1">
        <v>1.0</v>
      </c>
      <c r="G122" s="1">
        <v>1.0</v>
      </c>
      <c r="H122" s="1">
        <v>0.0</v>
      </c>
      <c r="I122" s="15">
        <f t="shared" ref="I122:N122" si="122">(C122-average(C:C))/stdev(C:C)</f>
        <v>0.2045663318</v>
      </c>
      <c r="J122" s="15">
        <f t="shared" si="122"/>
        <v>0.4179095259</v>
      </c>
      <c r="K122" s="15">
        <f t="shared" si="122"/>
        <v>0.4485213235</v>
      </c>
      <c r="L122" s="15">
        <f t="shared" si="122"/>
        <v>1.014811661</v>
      </c>
      <c r="M122" s="15">
        <f t="shared" si="122"/>
        <v>1.842034356</v>
      </c>
      <c r="N122" s="15">
        <f t="shared" si="122"/>
        <v>-0.11274892</v>
      </c>
      <c r="O122" s="15">
        <f t="shared" si="3"/>
        <v>0.6358490463</v>
      </c>
    </row>
    <row r="123">
      <c r="A123" s="1">
        <v>1766.0</v>
      </c>
      <c r="B123" s="1" t="s">
        <v>168</v>
      </c>
      <c r="C123" s="1">
        <v>4.0</v>
      </c>
      <c r="D123" s="1">
        <v>1.0</v>
      </c>
      <c r="E123" s="1">
        <v>1.0</v>
      </c>
      <c r="F123" s="1">
        <v>0.0</v>
      </c>
      <c r="G123" s="1">
        <v>0.0</v>
      </c>
      <c r="H123" s="1">
        <v>0.0</v>
      </c>
      <c r="I123" s="15">
        <f t="shared" ref="I123:N123" si="123">(C123-average(C:C))/stdev(C:C)</f>
        <v>0.2045663318</v>
      </c>
      <c r="J123" s="15">
        <f t="shared" si="123"/>
        <v>0.4179095259</v>
      </c>
      <c r="K123" s="15">
        <f t="shared" si="123"/>
        <v>0.4485213235</v>
      </c>
      <c r="L123" s="15">
        <f t="shared" si="123"/>
        <v>-0.9812641676</v>
      </c>
      <c r="M123" s="15">
        <f t="shared" si="123"/>
        <v>-0.5405970393</v>
      </c>
      <c r="N123" s="15">
        <f t="shared" si="123"/>
        <v>-0.11274892</v>
      </c>
      <c r="O123" s="15">
        <f t="shared" si="3"/>
        <v>-0.09393549096</v>
      </c>
    </row>
    <row r="124">
      <c r="A124" s="1">
        <v>1780.0</v>
      </c>
      <c r="B124" s="1" t="s">
        <v>203</v>
      </c>
      <c r="C124" s="1">
        <v>4.0</v>
      </c>
      <c r="D124" s="1">
        <v>1.0</v>
      </c>
      <c r="E124" s="1">
        <v>0.0</v>
      </c>
      <c r="F124" s="1">
        <v>1.0</v>
      </c>
      <c r="G124" s="1">
        <v>0.0</v>
      </c>
      <c r="H124" s="1">
        <v>0.0</v>
      </c>
      <c r="I124" s="15">
        <f t="shared" ref="I124:N124" si="124">(C124-average(C:C))/stdev(C:C)</f>
        <v>0.2045663318</v>
      </c>
      <c r="J124" s="15">
        <f t="shared" si="124"/>
        <v>0.4179095259</v>
      </c>
      <c r="K124" s="15">
        <f t="shared" si="124"/>
        <v>-2.220180551</v>
      </c>
      <c r="L124" s="15">
        <f t="shared" si="124"/>
        <v>1.014811661</v>
      </c>
      <c r="M124" s="15">
        <f t="shared" si="124"/>
        <v>-0.5405970393</v>
      </c>
      <c r="N124" s="15">
        <f t="shared" si="124"/>
        <v>-0.11274892</v>
      </c>
      <c r="O124" s="15">
        <f t="shared" si="3"/>
        <v>-0.2060398321</v>
      </c>
    </row>
    <row r="125">
      <c r="A125" s="1">
        <v>1791.0</v>
      </c>
      <c r="B125" s="1" t="s">
        <v>204</v>
      </c>
      <c r="C125" s="1">
        <v>4.0</v>
      </c>
      <c r="D125" s="1">
        <v>1.0</v>
      </c>
      <c r="E125" s="1">
        <v>1.0</v>
      </c>
      <c r="F125" s="1">
        <v>1.0</v>
      </c>
      <c r="G125" s="1">
        <v>1.0</v>
      </c>
      <c r="H125" s="1">
        <v>0.0</v>
      </c>
      <c r="I125" s="15">
        <f t="shared" ref="I125:N125" si="125">(C125-average(C:C))/stdev(C:C)</f>
        <v>0.2045663318</v>
      </c>
      <c r="J125" s="15">
        <f t="shared" si="125"/>
        <v>0.4179095259</v>
      </c>
      <c r="K125" s="15">
        <f t="shared" si="125"/>
        <v>0.4485213235</v>
      </c>
      <c r="L125" s="15">
        <f t="shared" si="125"/>
        <v>1.014811661</v>
      </c>
      <c r="M125" s="15">
        <f t="shared" si="125"/>
        <v>1.842034356</v>
      </c>
      <c r="N125" s="15">
        <f t="shared" si="125"/>
        <v>-0.11274892</v>
      </c>
      <c r="O125" s="15">
        <f t="shared" si="3"/>
        <v>0.6358490463</v>
      </c>
    </row>
    <row r="126">
      <c r="A126" s="1">
        <v>1804.0</v>
      </c>
      <c r="B126" s="1" t="s">
        <v>206</v>
      </c>
      <c r="C126" s="1">
        <v>4.0</v>
      </c>
      <c r="D126" s="1">
        <v>1.0</v>
      </c>
      <c r="E126" s="1">
        <v>1.0</v>
      </c>
      <c r="F126" s="1">
        <v>1.0</v>
      </c>
      <c r="G126" s="1">
        <v>1.0</v>
      </c>
      <c r="H126" s="1">
        <v>0.0</v>
      </c>
      <c r="I126" s="15">
        <f t="shared" ref="I126:N126" si="126">(C126-average(C:C))/stdev(C:C)</f>
        <v>0.2045663318</v>
      </c>
      <c r="J126" s="15">
        <f t="shared" si="126"/>
        <v>0.4179095259</v>
      </c>
      <c r="K126" s="15">
        <f t="shared" si="126"/>
        <v>0.4485213235</v>
      </c>
      <c r="L126" s="15">
        <f t="shared" si="126"/>
        <v>1.014811661</v>
      </c>
      <c r="M126" s="15">
        <f t="shared" si="126"/>
        <v>1.842034356</v>
      </c>
      <c r="N126" s="15">
        <f t="shared" si="126"/>
        <v>-0.11274892</v>
      </c>
      <c r="O126" s="15">
        <f t="shared" si="3"/>
        <v>0.6358490463</v>
      </c>
    </row>
    <row r="127">
      <c r="A127" s="1">
        <v>1823.0</v>
      </c>
      <c r="B127" s="1" t="s">
        <v>207</v>
      </c>
      <c r="C127" s="1">
        <v>2.0</v>
      </c>
      <c r="D127" s="1">
        <v>1.0</v>
      </c>
      <c r="E127" s="1">
        <v>1.0</v>
      </c>
      <c r="F127" s="1">
        <v>1.0</v>
      </c>
      <c r="G127" s="1">
        <v>0.0</v>
      </c>
      <c r="H127" s="1">
        <v>0.0</v>
      </c>
      <c r="I127" s="15">
        <f t="shared" ref="I127:N127" si="127">(C127-average(C:C))/stdev(C:C)</f>
        <v>-4.868678697</v>
      </c>
      <c r="J127" s="15">
        <f t="shared" si="127"/>
        <v>0.4179095259</v>
      </c>
      <c r="K127" s="15">
        <f t="shared" si="127"/>
        <v>0.4485213235</v>
      </c>
      <c r="L127" s="15">
        <f t="shared" si="127"/>
        <v>1.014811661</v>
      </c>
      <c r="M127" s="15">
        <f t="shared" si="127"/>
        <v>-0.5405970393</v>
      </c>
      <c r="N127" s="15">
        <f t="shared" si="127"/>
        <v>-0.11274892</v>
      </c>
      <c r="O127" s="15">
        <f t="shared" si="3"/>
        <v>-0.6067970245</v>
      </c>
    </row>
    <row r="128">
      <c r="A128" s="1">
        <v>1826.0</v>
      </c>
      <c r="B128" s="1" t="s">
        <v>209</v>
      </c>
      <c r="C128" s="1">
        <v>4.0</v>
      </c>
      <c r="D128" s="1">
        <v>1.0</v>
      </c>
      <c r="E128" s="1">
        <v>1.0</v>
      </c>
      <c r="F128" s="1">
        <v>0.0</v>
      </c>
      <c r="G128" s="1">
        <v>0.0</v>
      </c>
      <c r="H128" s="1">
        <v>0.0</v>
      </c>
      <c r="I128" s="15">
        <f t="shared" ref="I128:N128" si="128">(C128-average(C:C))/stdev(C:C)</f>
        <v>0.2045663318</v>
      </c>
      <c r="J128" s="15">
        <f t="shared" si="128"/>
        <v>0.4179095259</v>
      </c>
      <c r="K128" s="15">
        <f t="shared" si="128"/>
        <v>0.4485213235</v>
      </c>
      <c r="L128" s="15">
        <f t="shared" si="128"/>
        <v>-0.9812641676</v>
      </c>
      <c r="M128" s="15">
        <f t="shared" si="128"/>
        <v>-0.5405970393</v>
      </c>
      <c r="N128" s="15">
        <f t="shared" si="128"/>
        <v>-0.11274892</v>
      </c>
      <c r="O128" s="15">
        <f t="shared" si="3"/>
        <v>-0.09393549096</v>
      </c>
    </row>
    <row r="129">
      <c r="A129" s="1">
        <v>1827.0</v>
      </c>
      <c r="B129" s="1" t="s">
        <v>210</v>
      </c>
      <c r="C129" s="1">
        <v>4.0</v>
      </c>
      <c r="D129" s="1">
        <v>1.0</v>
      </c>
      <c r="E129" s="1">
        <v>1.0</v>
      </c>
      <c r="F129" s="1">
        <v>1.0</v>
      </c>
      <c r="G129" s="1">
        <v>0.0</v>
      </c>
      <c r="H129" s="1">
        <v>0.0</v>
      </c>
      <c r="I129" s="15">
        <f t="shared" ref="I129:N129" si="129">(C129-average(C:C))/stdev(C:C)</f>
        <v>0.2045663318</v>
      </c>
      <c r="J129" s="15">
        <f t="shared" si="129"/>
        <v>0.4179095259</v>
      </c>
      <c r="K129" s="15">
        <f t="shared" si="129"/>
        <v>0.4485213235</v>
      </c>
      <c r="L129" s="15">
        <f t="shared" si="129"/>
        <v>1.014811661</v>
      </c>
      <c r="M129" s="15">
        <f t="shared" si="129"/>
        <v>-0.5405970393</v>
      </c>
      <c r="N129" s="15">
        <f t="shared" si="129"/>
        <v>-0.11274892</v>
      </c>
      <c r="O129" s="15">
        <f t="shared" si="3"/>
        <v>0.2387438137</v>
      </c>
    </row>
    <row r="130">
      <c r="A130" s="1">
        <v>1832.0</v>
      </c>
      <c r="B130" s="1" t="s">
        <v>211</v>
      </c>
      <c r="C130" s="1">
        <v>4.0</v>
      </c>
      <c r="D130" s="1">
        <v>1.0</v>
      </c>
      <c r="E130" s="1">
        <v>1.0</v>
      </c>
      <c r="F130" s="1">
        <v>1.0</v>
      </c>
      <c r="G130" s="1">
        <v>0.0</v>
      </c>
      <c r="H130" s="1">
        <v>0.0</v>
      </c>
      <c r="I130" s="15">
        <f t="shared" ref="I130:N130" si="130">(C130-average(C:C))/stdev(C:C)</f>
        <v>0.2045663318</v>
      </c>
      <c r="J130" s="15">
        <f t="shared" si="130"/>
        <v>0.4179095259</v>
      </c>
      <c r="K130" s="15">
        <f t="shared" si="130"/>
        <v>0.4485213235</v>
      </c>
      <c r="L130" s="15">
        <f t="shared" si="130"/>
        <v>1.014811661</v>
      </c>
      <c r="M130" s="15">
        <f t="shared" si="130"/>
        <v>-0.5405970393</v>
      </c>
      <c r="N130" s="15">
        <f t="shared" si="130"/>
        <v>-0.11274892</v>
      </c>
      <c r="O130" s="15">
        <f t="shared" si="3"/>
        <v>0.2387438137</v>
      </c>
    </row>
    <row r="131">
      <c r="A131" s="1">
        <v>1833.0</v>
      </c>
      <c r="B131" s="1" t="s">
        <v>212</v>
      </c>
      <c r="C131" s="1">
        <v>4.0</v>
      </c>
      <c r="D131" s="1">
        <v>1.0</v>
      </c>
      <c r="E131" s="1">
        <v>1.0</v>
      </c>
      <c r="F131" s="1">
        <v>1.0</v>
      </c>
      <c r="G131" s="1">
        <v>0.0</v>
      </c>
      <c r="H131" s="1">
        <v>0.0</v>
      </c>
      <c r="I131" s="15">
        <f t="shared" ref="I131:N131" si="131">(C131-average(C:C))/stdev(C:C)</f>
        <v>0.2045663318</v>
      </c>
      <c r="J131" s="15">
        <f t="shared" si="131"/>
        <v>0.4179095259</v>
      </c>
      <c r="K131" s="15">
        <f t="shared" si="131"/>
        <v>0.4485213235</v>
      </c>
      <c r="L131" s="15">
        <f t="shared" si="131"/>
        <v>1.014811661</v>
      </c>
      <c r="M131" s="15">
        <f t="shared" si="131"/>
        <v>-0.5405970393</v>
      </c>
      <c r="N131" s="15">
        <f t="shared" si="131"/>
        <v>-0.11274892</v>
      </c>
      <c r="O131" s="15">
        <f t="shared" si="3"/>
        <v>0.2387438137</v>
      </c>
    </row>
    <row r="132">
      <c r="A132" s="1">
        <v>1839.0</v>
      </c>
      <c r="B132" s="1" t="s">
        <v>129</v>
      </c>
      <c r="C132" s="1">
        <v>4.0</v>
      </c>
      <c r="D132" s="1">
        <v>1.0</v>
      </c>
      <c r="E132" s="1">
        <v>1.0</v>
      </c>
      <c r="F132" s="1">
        <v>0.0</v>
      </c>
      <c r="G132" s="1">
        <v>1.0</v>
      </c>
      <c r="H132" s="1">
        <v>0.0</v>
      </c>
      <c r="I132" s="15">
        <f t="shared" ref="I132:N132" si="132">(C132-average(C:C))/stdev(C:C)</f>
        <v>0.2045663318</v>
      </c>
      <c r="J132" s="15">
        <f t="shared" si="132"/>
        <v>0.4179095259</v>
      </c>
      <c r="K132" s="15">
        <f t="shared" si="132"/>
        <v>0.4485213235</v>
      </c>
      <c r="L132" s="15">
        <f t="shared" si="132"/>
        <v>-0.9812641676</v>
      </c>
      <c r="M132" s="15">
        <f t="shared" si="132"/>
        <v>1.842034356</v>
      </c>
      <c r="N132" s="15">
        <f t="shared" si="132"/>
        <v>-0.11274892</v>
      </c>
      <c r="O132" s="15">
        <f t="shared" si="3"/>
        <v>0.3031697416</v>
      </c>
    </row>
    <row r="133">
      <c r="A133" s="1">
        <v>1840.0</v>
      </c>
      <c r="B133" s="1" t="s">
        <v>213</v>
      </c>
      <c r="C133" s="1">
        <v>2.0</v>
      </c>
      <c r="D133" s="1">
        <v>0.0</v>
      </c>
      <c r="E133" s="1">
        <v>1.0</v>
      </c>
      <c r="F133" s="1">
        <v>0.0</v>
      </c>
      <c r="G133" s="1">
        <v>0.0</v>
      </c>
      <c r="H133" s="1">
        <v>0.0</v>
      </c>
      <c r="I133" s="15">
        <f t="shared" ref="I133:N133" si="133">(C133-average(C:C))/stdev(C:C)</f>
        <v>-4.868678697</v>
      </c>
      <c r="J133" s="15">
        <f t="shared" si="133"/>
        <v>-2.383213783</v>
      </c>
      <c r="K133" s="15">
        <f t="shared" si="133"/>
        <v>0.4485213235</v>
      </c>
      <c r="L133" s="15">
        <f t="shared" si="133"/>
        <v>-0.9812641676</v>
      </c>
      <c r="M133" s="15">
        <f t="shared" si="133"/>
        <v>-0.5405970393</v>
      </c>
      <c r="N133" s="15">
        <f t="shared" si="133"/>
        <v>-0.11274892</v>
      </c>
      <c r="O133" s="15">
        <f t="shared" si="3"/>
        <v>-1.406330214</v>
      </c>
    </row>
    <row r="134">
      <c r="A134" s="1">
        <v>1844.0</v>
      </c>
      <c r="B134" s="1" t="s">
        <v>123</v>
      </c>
      <c r="C134" s="1">
        <v>4.0</v>
      </c>
      <c r="D134" s="1">
        <v>1.0</v>
      </c>
      <c r="E134" s="1">
        <v>1.0</v>
      </c>
      <c r="F134" s="1">
        <v>1.0</v>
      </c>
      <c r="G134" s="1">
        <v>0.0</v>
      </c>
      <c r="H134" s="1">
        <v>0.0</v>
      </c>
      <c r="I134" s="15">
        <f t="shared" ref="I134:N134" si="134">(C134-average(C:C))/stdev(C:C)</f>
        <v>0.2045663318</v>
      </c>
      <c r="J134" s="15">
        <f t="shared" si="134"/>
        <v>0.4179095259</v>
      </c>
      <c r="K134" s="15">
        <f t="shared" si="134"/>
        <v>0.4485213235</v>
      </c>
      <c r="L134" s="15">
        <f t="shared" si="134"/>
        <v>1.014811661</v>
      </c>
      <c r="M134" s="15">
        <f t="shared" si="134"/>
        <v>-0.5405970393</v>
      </c>
      <c r="N134" s="15">
        <f t="shared" si="134"/>
        <v>-0.11274892</v>
      </c>
      <c r="O134" s="15">
        <f t="shared" si="3"/>
        <v>0.2387438137</v>
      </c>
    </row>
    <row r="135">
      <c r="A135" s="1">
        <v>1846.0</v>
      </c>
      <c r="B135" s="1" t="s">
        <v>214</v>
      </c>
      <c r="C135" s="1">
        <v>4.0</v>
      </c>
      <c r="D135" s="1">
        <v>1.0</v>
      </c>
      <c r="E135" s="1">
        <v>1.0</v>
      </c>
      <c r="F135" s="1">
        <v>0.0</v>
      </c>
      <c r="G135" s="1">
        <v>0.0</v>
      </c>
      <c r="H135" s="1">
        <v>0.0</v>
      </c>
      <c r="I135" s="15">
        <f t="shared" ref="I135:N135" si="135">(C135-average(C:C))/stdev(C:C)</f>
        <v>0.2045663318</v>
      </c>
      <c r="J135" s="15">
        <f t="shared" si="135"/>
        <v>0.4179095259</v>
      </c>
      <c r="K135" s="15">
        <f t="shared" si="135"/>
        <v>0.4485213235</v>
      </c>
      <c r="L135" s="15">
        <f t="shared" si="135"/>
        <v>-0.9812641676</v>
      </c>
      <c r="M135" s="15">
        <f t="shared" si="135"/>
        <v>-0.5405970393</v>
      </c>
      <c r="N135" s="15">
        <f t="shared" si="135"/>
        <v>-0.11274892</v>
      </c>
      <c r="O135" s="15">
        <f t="shared" si="3"/>
        <v>-0.09393549096</v>
      </c>
    </row>
    <row r="136">
      <c r="A136" s="1">
        <v>1849.0</v>
      </c>
      <c r="B136" s="1" t="s">
        <v>215</v>
      </c>
      <c r="C136" s="1">
        <v>4.0</v>
      </c>
      <c r="D136" s="1">
        <v>0.0</v>
      </c>
      <c r="E136" s="1">
        <v>1.0</v>
      </c>
      <c r="F136" s="1">
        <v>0.0</v>
      </c>
      <c r="G136" s="1">
        <v>0.0</v>
      </c>
      <c r="H136" s="1">
        <v>0.0</v>
      </c>
      <c r="I136" s="15">
        <f t="shared" ref="I136:N136" si="136">(C136-average(C:C))/stdev(C:C)</f>
        <v>0.2045663318</v>
      </c>
      <c r="J136" s="15">
        <f t="shared" si="136"/>
        <v>-2.383213783</v>
      </c>
      <c r="K136" s="15">
        <f t="shared" si="136"/>
        <v>0.4485213235</v>
      </c>
      <c r="L136" s="15">
        <f t="shared" si="136"/>
        <v>-0.9812641676</v>
      </c>
      <c r="M136" s="15">
        <f t="shared" si="136"/>
        <v>-0.5405970393</v>
      </c>
      <c r="N136" s="15">
        <f t="shared" si="136"/>
        <v>-0.11274892</v>
      </c>
      <c r="O136" s="15">
        <f t="shared" si="3"/>
        <v>-0.5607893757</v>
      </c>
    </row>
    <row r="137">
      <c r="A137" s="1">
        <v>1850.0</v>
      </c>
      <c r="B137" s="1" t="s">
        <v>216</v>
      </c>
      <c r="C137" s="1">
        <v>4.0</v>
      </c>
      <c r="D137" s="1">
        <v>0.0</v>
      </c>
      <c r="E137" s="1">
        <v>1.0</v>
      </c>
      <c r="F137" s="1">
        <v>1.0</v>
      </c>
      <c r="G137" s="1">
        <v>1.0</v>
      </c>
      <c r="H137" s="1">
        <v>0.0</v>
      </c>
      <c r="I137" s="15">
        <f t="shared" ref="I137:N137" si="137">(C137-average(C:C))/stdev(C:C)</f>
        <v>0.2045663318</v>
      </c>
      <c r="J137" s="15">
        <f t="shared" si="137"/>
        <v>-2.383213783</v>
      </c>
      <c r="K137" s="15">
        <f t="shared" si="137"/>
        <v>0.4485213235</v>
      </c>
      <c r="L137" s="15">
        <f t="shared" si="137"/>
        <v>1.014811661</v>
      </c>
      <c r="M137" s="15">
        <f t="shared" si="137"/>
        <v>1.842034356</v>
      </c>
      <c r="N137" s="15">
        <f t="shared" si="137"/>
        <v>-0.11274892</v>
      </c>
      <c r="O137" s="15">
        <f t="shared" si="3"/>
        <v>0.1689951616</v>
      </c>
    </row>
    <row r="138">
      <c r="A138" s="1">
        <v>1851.0</v>
      </c>
      <c r="B138" s="1" t="s">
        <v>217</v>
      </c>
      <c r="C138" s="1">
        <v>4.0</v>
      </c>
      <c r="D138" s="1">
        <v>0.0</v>
      </c>
      <c r="E138" s="1">
        <v>1.0</v>
      </c>
      <c r="F138" s="1">
        <v>1.0</v>
      </c>
      <c r="G138" s="1">
        <v>1.0</v>
      </c>
      <c r="H138" s="1">
        <v>0.0</v>
      </c>
      <c r="I138" s="15">
        <f t="shared" ref="I138:N138" si="138">(C138-average(C:C))/stdev(C:C)</f>
        <v>0.2045663318</v>
      </c>
      <c r="J138" s="15">
        <f t="shared" si="138"/>
        <v>-2.383213783</v>
      </c>
      <c r="K138" s="15">
        <f t="shared" si="138"/>
        <v>0.4485213235</v>
      </c>
      <c r="L138" s="15">
        <f t="shared" si="138"/>
        <v>1.014811661</v>
      </c>
      <c r="M138" s="15">
        <f t="shared" si="138"/>
        <v>1.842034356</v>
      </c>
      <c r="N138" s="15">
        <f t="shared" si="138"/>
        <v>-0.11274892</v>
      </c>
      <c r="O138" s="15">
        <f t="shared" si="3"/>
        <v>0.1689951616</v>
      </c>
    </row>
    <row r="139">
      <c r="A139" s="1">
        <v>1852.0</v>
      </c>
      <c r="B139" s="1" t="s">
        <v>218</v>
      </c>
      <c r="C139" s="1">
        <v>4.0</v>
      </c>
      <c r="D139" s="1">
        <v>0.0</v>
      </c>
      <c r="E139" s="1">
        <v>1.0</v>
      </c>
      <c r="F139" s="1">
        <v>1.0</v>
      </c>
      <c r="G139" s="1">
        <v>1.0</v>
      </c>
      <c r="H139" s="1">
        <v>0.0</v>
      </c>
      <c r="I139" s="15">
        <f t="shared" ref="I139:N139" si="139">(C139-average(C:C))/stdev(C:C)</f>
        <v>0.2045663318</v>
      </c>
      <c r="J139" s="15">
        <f t="shared" si="139"/>
        <v>-2.383213783</v>
      </c>
      <c r="K139" s="15">
        <f t="shared" si="139"/>
        <v>0.4485213235</v>
      </c>
      <c r="L139" s="15">
        <f t="shared" si="139"/>
        <v>1.014811661</v>
      </c>
      <c r="M139" s="15">
        <f t="shared" si="139"/>
        <v>1.842034356</v>
      </c>
      <c r="N139" s="15">
        <f t="shared" si="139"/>
        <v>-0.11274892</v>
      </c>
      <c r="O139" s="15">
        <f t="shared" si="3"/>
        <v>0.1689951616</v>
      </c>
    </row>
    <row r="140">
      <c r="A140" s="1">
        <v>1853.0</v>
      </c>
      <c r="B140" s="1" t="s">
        <v>219</v>
      </c>
      <c r="C140" s="1">
        <v>4.0</v>
      </c>
      <c r="D140" s="1">
        <v>0.0</v>
      </c>
      <c r="E140" s="1">
        <v>1.0</v>
      </c>
      <c r="F140" s="1">
        <v>0.0</v>
      </c>
      <c r="G140" s="1">
        <v>0.0</v>
      </c>
      <c r="H140" s="1">
        <v>0.0</v>
      </c>
      <c r="I140" s="15">
        <f t="shared" ref="I140:N140" si="140">(C140-average(C:C))/stdev(C:C)</f>
        <v>0.2045663318</v>
      </c>
      <c r="J140" s="15">
        <f t="shared" si="140"/>
        <v>-2.383213783</v>
      </c>
      <c r="K140" s="15">
        <f t="shared" si="140"/>
        <v>0.4485213235</v>
      </c>
      <c r="L140" s="15">
        <f t="shared" si="140"/>
        <v>-0.9812641676</v>
      </c>
      <c r="M140" s="15">
        <f t="shared" si="140"/>
        <v>-0.5405970393</v>
      </c>
      <c r="N140" s="15">
        <f t="shared" si="140"/>
        <v>-0.11274892</v>
      </c>
      <c r="O140" s="15">
        <f t="shared" si="3"/>
        <v>-0.5607893757</v>
      </c>
    </row>
    <row r="141">
      <c r="A141" s="1">
        <v>1855.0</v>
      </c>
      <c r="B141" s="9" t="s">
        <v>220</v>
      </c>
      <c r="C141" s="1">
        <v>4.0</v>
      </c>
      <c r="D141" s="1">
        <v>0.0</v>
      </c>
      <c r="E141" s="1">
        <v>1.0</v>
      </c>
      <c r="F141" s="1">
        <v>0.0</v>
      </c>
      <c r="G141" s="1">
        <v>0.0</v>
      </c>
      <c r="H141" s="1">
        <v>0.0</v>
      </c>
      <c r="I141" s="15">
        <f t="shared" ref="I141:N141" si="141">(C141-average(C:C))/stdev(C:C)</f>
        <v>0.2045663318</v>
      </c>
      <c r="J141" s="15">
        <f t="shared" si="141"/>
        <v>-2.383213783</v>
      </c>
      <c r="K141" s="15">
        <f t="shared" si="141"/>
        <v>0.4485213235</v>
      </c>
      <c r="L141" s="15">
        <f t="shared" si="141"/>
        <v>-0.9812641676</v>
      </c>
      <c r="M141" s="15">
        <f t="shared" si="141"/>
        <v>-0.5405970393</v>
      </c>
      <c r="N141" s="15">
        <f t="shared" si="141"/>
        <v>-0.11274892</v>
      </c>
      <c r="O141" s="15">
        <f t="shared" si="3"/>
        <v>-0.5607893757</v>
      </c>
    </row>
    <row r="142">
      <c r="A142" s="1">
        <v>1858.0</v>
      </c>
      <c r="B142" s="1" t="s">
        <v>182</v>
      </c>
      <c r="C142" s="1">
        <v>4.0</v>
      </c>
      <c r="D142" s="1">
        <v>1.0</v>
      </c>
      <c r="E142" s="1">
        <v>1.0</v>
      </c>
      <c r="F142" s="1">
        <v>0.0</v>
      </c>
      <c r="G142" s="1">
        <v>0.0</v>
      </c>
      <c r="H142" s="1">
        <v>0.0</v>
      </c>
      <c r="I142" s="15">
        <f t="shared" ref="I142:N142" si="142">(C142-average(C:C))/stdev(C:C)</f>
        <v>0.2045663318</v>
      </c>
      <c r="J142" s="15">
        <f t="shared" si="142"/>
        <v>0.4179095259</v>
      </c>
      <c r="K142" s="15">
        <f t="shared" si="142"/>
        <v>0.4485213235</v>
      </c>
      <c r="L142" s="15">
        <f t="shared" si="142"/>
        <v>-0.9812641676</v>
      </c>
      <c r="M142" s="15">
        <f t="shared" si="142"/>
        <v>-0.5405970393</v>
      </c>
      <c r="N142" s="15">
        <f t="shared" si="142"/>
        <v>-0.11274892</v>
      </c>
      <c r="O142" s="15">
        <f t="shared" si="3"/>
        <v>-0.09393549096</v>
      </c>
    </row>
    <row r="143">
      <c r="A143" s="1">
        <v>1859.0</v>
      </c>
      <c r="B143" s="1" t="s">
        <v>222</v>
      </c>
      <c r="C143" s="1">
        <v>4.0</v>
      </c>
      <c r="D143" s="1">
        <v>1.0</v>
      </c>
      <c r="E143" s="1">
        <v>1.0</v>
      </c>
      <c r="F143" s="1">
        <v>0.0</v>
      </c>
      <c r="G143" s="1">
        <v>0.0</v>
      </c>
      <c r="H143" s="1">
        <v>0.0</v>
      </c>
      <c r="I143" s="15">
        <f t="shared" ref="I143:N143" si="143">(C143-average(C:C))/stdev(C:C)</f>
        <v>0.2045663318</v>
      </c>
      <c r="J143" s="15">
        <f t="shared" si="143"/>
        <v>0.4179095259</v>
      </c>
      <c r="K143" s="15">
        <f t="shared" si="143"/>
        <v>0.4485213235</v>
      </c>
      <c r="L143" s="15">
        <f t="shared" si="143"/>
        <v>-0.9812641676</v>
      </c>
      <c r="M143" s="15">
        <f t="shared" si="143"/>
        <v>-0.5405970393</v>
      </c>
      <c r="N143" s="15">
        <f t="shared" si="143"/>
        <v>-0.11274892</v>
      </c>
      <c r="O143" s="15">
        <f t="shared" si="3"/>
        <v>-0.09393549096</v>
      </c>
    </row>
    <row r="144">
      <c r="A144" s="1">
        <v>1862.0</v>
      </c>
      <c r="B144" s="1" t="s">
        <v>224</v>
      </c>
      <c r="C144" s="1">
        <v>4.0</v>
      </c>
      <c r="D144" s="1">
        <v>1.0</v>
      </c>
      <c r="E144" s="1">
        <v>1.0</v>
      </c>
      <c r="F144" s="1">
        <v>0.0</v>
      </c>
      <c r="G144" s="1">
        <v>0.0</v>
      </c>
      <c r="H144" s="1">
        <v>0.0</v>
      </c>
      <c r="I144" s="15">
        <f t="shared" ref="I144:N144" si="144">(C144-average(C:C))/stdev(C:C)</f>
        <v>0.2045663318</v>
      </c>
      <c r="J144" s="15">
        <f t="shared" si="144"/>
        <v>0.4179095259</v>
      </c>
      <c r="K144" s="15">
        <f t="shared" si="144"/>
        <v>0.4485213235</v>
      </c>
      <c r="L144" s="15">
        <f t="shared" si="144"/>
        <v>-0.9812641676</v>
      </c>
      <c r="M144" s="15">
        <f t="shared" si="144"/>
        <v>-0.5405970393</v>
      </c>
      <c r="N144" s="15">
        <f t="shared" si="144"/>
        <v>-0.11274892</v>
      </c>
      <c r="O144" s="15">
        <f t="shared" si="3"/>
        <v>-0.09393549096</v>
      </c>
    </row>
    <row r="145">
      <c r="A145" s="1">
        <v>1864.0</v>
      </c>
      <c r="B145" s="1" t="s">
        <v>225</v>
      </c>
      <c r="C145" s="1">
        <v>4.0</v>
      </c>
      <c r="D145" s="1">
        <v>0.0</v>
      </c>
      <c r="E145" s="1">
        <v>1.0</v>
      </c>
      <c r="F145" s="1">
        <v>1.0</v>
      </c>
      <c r="G145" s="1">
        <v>0.0</v>
      </c>
      <c r="H145" s="1">
        <v>0.0</v>
      </c>
      <c r="I145" s="15">
        <f t="shared" ref="I145:N145" si="145">(C145-average(C:C))/stdev(C:C)</f>
        <v>0.2045663318</v>
      </c>
      <c r="J145" s="15">
        <f t="shared" si="145"/>
        <v>-2.383213783</v>
      </c>
      <c r="K145" s="15">
        <f t="shared" si="145"/>
        <v>0.4485213235</v>
      </c>
      <c r="L145" s="15">
        <f t="shared" si="145"/>
        <v>1.014811661</v>
      </c>
      <c r="M145" s="15">
        <f t="shared" si="145"/>
        <v>-0.5405970393</v>
      </c>
      <c r="N145" s="15">
        <f t="shared" si="145"/>
        <v>-0.11274892</v>
      </c>
      <c r="O145" s="15">
        <f t="shared" si="3"/>
        <v>-0.228110071</v>
      </c>
    </row>
    <row r="146">
      <c r="A146" s="1">
        <v>1867.0</v>
      </c>
      <c r="B146" s="1" t="s">
        <v>226</v>
      </c>
      <c r="C146" s="1">
        <v>4.0</v>
      </c>
      <c r="D146" s="1">
        <v>1.0</v>
      </c>
      <c r="E146" s="1">
        <v>1.0</v>
      </c>
      <c r="F146" s="1">
        <v>0.0</v>
      </c>
      <c r="G146" s="1">
        <v>0.0</v>
      </c>
      <c r="H146" s="1">
        <v>0.0</v>
      </c>
      <c r="I146" s="15">
        <f t="shared" ref="I146:N146" si="146">(C146-average(C:C))/stdev(C:C)</f>
        <v>0.2045663318</v>
      </c>
      <c r="J146" s="15">
        <f t="shared" si="146"/>
        <v>0.4179095259</v>
      </c>
      <c r="K146" s="15">
        <f t="shared" si="146"/>
        <v>0.4485213235</v>
      </c>
      <c r="L146" s="15">
        <f t="shared" si="146"/>
        <v>-0.9812641676</v>
      </c>
      <c r="M146" s="15">
        <f t="shared" si="146"/>
        <v>-0.5405970393</v>
      </c>
      <c r="N146" s="15">
        <f t="shared" si="146"/>
        <v>-0.11274892</v>
      </c>
      <c r="O146" s="15">
        <f t="shared" si="3"/>
        <v>-0.09393549096</v>
      </c>
    </row>
    <row r="147">
      <c r="A147" s="1">
        <v>1868.0</v>
      </c>
      <c r="B147" s="1" t="s">
        <v>227</v>
      </c>
      <c r="C147" s="1">
        <v>4.0</v>
      </c>
      <c r="D147" s="1">
        <v>1.0</v>
      </c>
      <c r="E147" s="1">
        <v>1.0</v>
      </c>
      <c r="F147" s="1">
        <v>0.0</v>
      </c>
      <c r="G147" s="1">
        <v>0.0</v>
      </c>
      <c r="H147" s="1">
        <v>0.0</v>
      </c>
      <c r="I147" s="15">
        <f t="shared" ref="I147:N147" si="147">(C147-average(C:C))/stdev(C:C)</f>
        <v>0.2045663318</v>
      </c>
      <c r="J147" s="15">
        <f t="shared" si="147"/>
        <v>0.4179095259</v>
      </c>
      <c r="K147" s="15">
        <f t="shared" si="147"/>
        <v>0.4485213235</v>
      </c>
      <c r="L147" s="15">
        <f t="shared" si="147"/>
        <v>-0.9812641676</v>
      </c>
      <c r="M147" s="15">
        <f t="shared" si="147"/>
        <v>-0.5405970393</v>
      </c>
      <c r="N147" s="15">
        <f t="shared" si="147"/>
        <v>-0.11274892</v>
      </c>
      <c r="O147" s="15">
        <f t="shared" si="3"/>
        <v>-0.09393549096</v>
      </c>
    </row>
    <row r="148">
      <c r="A148" s="1">
        <v>1869.0</v>
      </c>
      <c r="B148" s="1" t="s">
        <v>228</v>
      </c>
      <c r="C148" s="1">
        <v>4.0</v>
      </c>
      <c r="D148" s="1">
        <v>0.0</v>
      </c>
      <c r="E148" s="1">
        <v>1.0</v>
      </c>
      <c r="F148" s="1">
        <v>0.0</v>
      </c>
      <c r="G148" s="1">
        <v>0.0</v>
      </c>
      <c r="H148" s="1">
        <v>0.0</v>
      </c>
      <c r="I148" s="15">
        <f t="shared" ref="I148:N148" si="148">(C148-average(C:C))/stdev(C:C)</f>
        <v>0.2045663318</v>
      </c>
      <c r="J148" s="15">
        <f t="shared" si="148"/>
        <v>-2.383213783</v>
      </c>
      <c r="K148" s="15">
        <f t="shared" si="148"/>
        <v>0.4485213235</v>
      </c>
      <c r="L148" s="15">
        <f t="shared" si="148"/>
        <v>-0.9812641676</v>
      </c>
      <c r="M148" s="15">
        <f t="shared" si="148"/>
        <v>-0.5405970393</v>
      </c>
      <c r="N148" s="15">
        <f t="shared" si="148"/>
        <v>-0.11274892</v>
      </c>
      <c r="O148" s="15">
        <f t="shared" si="3"/>
        <v>-0.5607893757</v>
      </c>
    </row>
    <row r="149">
      <c r="A149" s="1">
        <v>1870.0</v>
      </c>
      <c r="B149" s="1" t="s">
        <v>229</v>
      </c>
      <c r="C149" s="1">
        <v>4.0</v>
      </c>
      <c r="D149" s="1">
        <v>1.0</v>
      </c>
      <c r="E149" s="1">
        <v>1.0</v>
      </c>
      <c r="F149" s="1">
        <v>1.0</v>
      </c>
      <c r="G149" s="1">
        <v>0.0</v>
      </c>
      <c r="H149" s="1">
        <v>0.0</v>
      </c>
      <c r="I149" s="15">
        <f t="shared" ref="I149:N149" si="149">(C149-average(C:C))/stdev(C:C)</f>
        <v>0.2045663318</v>
      </c>
      <c r="J149" s="15">
        <f t="shared" si="149"/>
        <v>0.4179095259</v>
      </c>
      <c r="K149" s="15">
        <f t="shared" si="149"/>
        <v>0.4485213235</v>
      </c>
      <c r="L149" s="15">
        <f t="shared" si="149"/>
        <v>1.014811661</v>
      </c>
      <c r="M149" s="15">
        <f t="shared" si="149"/>
        <v>-0.5405970393</v>
      </c>
      <c r="N149" s="15">
        <f t="shared" si="149"/>
        <v>-0.11274892</v>
      </c>
      <c r="O149" s="15">
        <f t="shared" si="3"/>
        <v>0.2387438137</v>
      </c>
    </row>
    <row r="150">
      <c r="A150" s="1">
        <v>1871.0</v>
      </c>
      <c r="B150" s="1" t="s">
        <v>230</v>
      </c>
      <c r="C150" s="1">
        <v>4.0</v>
      </c>
      <c r="D150" s="1">
        <v>0.0</v>
      </c>
      <c r="E150" s="1">
        <v>1.0</v>
      </c>
      <c r="F150" s="1">
        <v>1.0</v>
      </c>
      <c r="G150" s="1">
        <v>0.0</v>
      </c>
      <c r="H150" s="1">
        <v>0.0</v>
      </c>
      <c r="I150" s="15">
        <f t="shared" ref="I150:N150" si="150">(C150-average(C:C))/stdev(C:C)</f>
        <v>0.2045663318</v>
      </c>
      <c r="J150" s="15">
        <f t="shared" si="150"/>
        <v>-2.383213783</v>
      </c>
      <c r="K150" s="15">
        <f t="shared" si="150"/>
        <v>0.4485213235</v>
      </c>
      <c r="L150" s="15">
        <f t="shared" si="150"/>
        <v>1.014811661</v>
      </c>
      <c r="M150" s="15">
        <f t="shared" si="150"/>
        <v>-0.5405970393</v>
      </c>
      <c r="N150" s="15">
        <f t="shared" si="150"/>
        <v>-0.11274892</v>
      </c>
      <c r="O150" s="15">
        <f t="shared" si="3"/>
        <v>-0.228110071</v>
      </c>
    </row>
    <row r="151">
      <c r="A151" s="1">
        <v>1873.0</v>
      </c>
      <c r="B151" s="1" t="s">
        <v>232</v>
      </c>
      <c r="C151" s="1">
        <v>4.0</v>
      </c>
      <c r="D151" s="1">
        <v>1.0</v>
      </c>
      <c r="E151" s="1">
        <v>1.0</v>
      </c>
      <c r="F151" s="1">
        <v>1.0</v>
      </c>
      <c r="G151" s="1">
        <v>0.0</v>
      </c>
      <c r="H151" s="1">
        <v>0.0</v>
      </c>
      <c r="I151" s="15">
        <f t="shared" ref="I151:N151" si="151">(C151-average(C:C))/stdev(C:C)</f>
        <v>0.2045663318</v>
      </c>
      <c r="J151" s="15">
        <f t="shared" si="151"/>
        <v>0.4179095259</v>
      </c>
      <c r="K151" s="15">
        <f t="shared" si="151"/>
        <v>0.4485213235</v>
      </c>
      <c r="L151" s="15">
        <f t="shared" si="151"/>
        <v>1.014811661</v>
      </c>
      <c r="M151" s="15">
        <f t="shared" si="151"/>
        <v>-0.5405970393</v>
      </c>
      <c r="N151" s="15">
        <f t="shared" si="151"/>
        <v>-0.11274892</v>
      </c>
      <c r="O151" s="15">
        <f t="shared" si="3"/>
        <v>0.2387438137</v>
      </c>
    </row>
    <row r="152">
      <c r="A152" s="1">
        <v>1874.0</v>
      </c>
      <c r="B152" s="1" t="s">
        <v>233</v>
      </c>
      <c r="C152" s="1">
        <v>4.0</v>
      </c>
      <c r="D152" s="1">
        <v>1.0</v>
      </c>
      <c r="E152" s="1">
        <v>1.0</v>
      </c>
      <c r="F152" s="1">
        <v>0.0</v>
      </c>
      <c r="G152" s="1">
        <v>0.0</v>
      </c>
      <c r="H152" s="1">
        <v>0.0</v>
      </c>
      <c r="I152" s="15">
        <f t="shared" ref="I152:N152" si="152">(C152-average(C:C))/stdev(C:C)</f>
        <v>0.2045663318</v>
      </c>
      <c r="J152" s="15">
        <f t="shared" si="152"/>
        <v>0.4179095259</v>
      </c>
      <c r="K152" s="15">
        <f t="shared" si="152"/>
        <v>0.4485213235</v>
      </c>
      <c r="L152" s="15">
        <f t="shared" si="152"/>
        <v>-0.9812641676</v>
      </c>
      <c r="M152" s="15">
        <f t="shared" si="152"/>
        <v>-0.5405970393</v>
      </c>
      <c r="N152" s="15">
        <f t="shared" si="152"/>
        <v>-0.11274892</v>
      </c>
      <c r="O152" s="15">
        <f t="shared" si="3"/>
        <v>-0.09393549096</v>
      </c>
    </row>
    <row r="153">
      <c r="A153" s="1">
        <v>1875.0</v>
      </c>
      <c r="B153" s="1" t="s">
        <v>124</v>
      </c>
      <c r="C153" s="1">
        <v>4.0</v>
      </c>
      <c r="D153" s="1">
        <v>1.0</v>
      </c>
      <c r="E153" s="1">
        <v>1.0</v>
      </c>
      <c r="F153" s="1">
        <v>1.0</v>
      </c>
      <c r="G153" s="1">
        <v>0.0</v>
      </c>
      <c r="H153" s="1">
        <v>0.0</v>
      </c>
      <c r="I153" s="15">
        <f t="shared" ref="I153:N153" si="153">(C153-average(C:C))/stdev(C:C)</f>
        <v>0.2045663318</v>
      </c>
      <c r="J153" s="15">
        <f t="shared" si="153"/>
        <v>0.4179095259</v>
      </c>
      <c r="K153" s="15">
        <f t="shared" si="153"/>
        <v>0.4485213235</v>
      </c>
      <c r="L153" s="15">
        <f t="shared" si="153"/>
        <v>1.014811661</v>
      </c>
      <c r="M153" s="15">
        <f t="shared" si="153"/>
        <v>-0.5405970393</v>
      </c>
      <c r="N153" s="15">
        <f t="shared" si="153"/>
        <v>-0.11274892</v>
      </c>
      <c r="O153" s="15">
        <f t="shared" si="3"/>
        <v>0.2387438137</v>
      </c>
    </row>
    <row r="154">
      <c r="A154" s="1">
        <v>1876.0</v>
      </c>
      <c r="B154" s="1" t="s">
        <v>234</v>
      </c>
      <c r="C154" s="1">
        <v>4.0</v>
      </c>
      <c r="D154" s="1">
        <v>1.0</v>
      </c>
      <c r="E154" s="1">
        <v>1.0</v>
      </c>
      <c r="F154" s="1">
        <v>1.0</v>
      </c>
      <c r="G154" s="1">
        <v>1.0</v>
      </c>
      <c r="H154" s="1">
        <v>0.0</v>
      </c>
      <c r="I154" s="15">
        <f t="shared" ref="I154:N154" si="154">(C154-average(C:C))/stdev(C:C)</f>
        <v>0.2045663318</v>
      </c>
      <c r="J154" s="15">
        <f t="shared" si="154"/>
        <v>0.4179095259</v>
      </c>
      <c r="K154" s="15">
        <f t="shared" si="154"/>
        <v>0.4485213235</v>
      </c>
      <c r="L154" s="15">
        <f t="shared" si="154"/>
        <v>1.014811661</v>
      </c>
      <c r="M154" s="15">
        <f t="shared" si="154"/>
        <v>1.842034356</v>
      </c>
      <c r="N154" s="15">
        <f t="shared" si="154"/>
        <v>-0.11274892</v>
      </c>
      <c r="O154" s="15">
        <f t="shared" si="3"/>
        <v>0.6358490463</v>
      </c>
    </row>
    <row r="155">
      <c r="A155" s="1">
        <v>1885.0</v>
      </c>
      <c r="B155" s="1" t="s">
        <v>235</v>
      </c>
      <c r="C155" s="1">
        <v>4.0</v>
      </c>
      <c r="D155" s="1">
        <v>0.0</v>
      </c>
      <c r="E155" s="1">
        <v>1.0</v>
      </c>
      <c r="F155" s="1">
        <v>0.0</v>
      </c>
      <c r="G155" s="1">
        <v>0.0</v>
      </c>
      <c r="H155" s="1">
        <v>0.0</v>
      </c>
      <c r="I155" s="15">
        <f t="shared" ref="I155:N155" si="155">(C155-average(C:C))/stdev(C:C)</f>
        <v>0.2045663318</v>
      </c>
      <c r="J155" s="15">
        <f t="shared" si="155"/>
        <v>-2.383213783</v>
      </c>
      <c r="K155" s="15">
        <f t="shared" si="155"/>
        <v>0.4485213235</v>
      </c>
      <c r="L155" s="15">
        <f t="shared" si="155"/>
        <v>-0.9812641676</v>
      </c>
      <c r="M155" s="15">
        <f t="shared" si="155"/>
        <v>-0.5405970393</v>
      </c>
      <c r="N155" s="15">
        <f t="shared" si="155"/>
        <v>-0.11274892</v>
      </c>
      <c r="O155" s="15">
        <f t="shared" si="3"/>
        <v>-0.5607893757</v>
      </c>
    </row>
    <row r="156">
      <c r="A156" s="1">
        <v>1893.0</v>
      </c>
      <c r="B156" s="1" t="s">
        <v>236</v>
      </c>
      <c r="C156" s="1">
        <v>4.0</v>
      </c>
      <c r="D156" s="1">
        <v>1.0</v>
      </c>
      <c r="E156" s="1">
        <v>1.0</v>
      </c>
      <c r="F156" s="1">
        <v>1.0</v>
      </c>
      <c r="G156" s="1">
        <v>0.0</v>
      </c>
      <c r="H156" s="1">
        <v>0.0</v>
      </c>
      <c r="I156" s="15">
        <f t="shared" ref="I156:N156" si="156">(C156-average(C:C))/stdev(C:C)</f>
        <v>0.2045663318</v>
      </c>
      <c r="J156" s="15">
        <f t="shared" si="156"/>
        <v>0.4179095259</v>
      </c>
      <c r="K156" s="15">
        <f t="shared" si="156"/>
        <v>0.4485213235</v>
      </c>
      <c r="L156" s="15">
        <f t="shared" si="156"/>
        <v>1.014811661</v>
      </c>
      <c r="M156" s="15">
        <f t="shared" si="156"/>
        <v>-0.5405970393</v>
      </c>
      <c r="N156" s="15">
        <f t="shared" si="156"/>
        <v>-0.11274892</v>
      </c>
      <c r="O156" s="15">
        <f t="shared" si="3"/>
        <v>0.2387438137</v>
      </c>
    </row>
    <row r="157">
      <c r="A157" s="1">
        <v>1895.0</v>
      </c>
      <c r="B157" s="1" t="s">
        <v>238</v>
      </c>
      <c r="C157" s="1">
        <v>4.0</v>
      </c>
      <c r="D157" s="1">
        <v>1.0</v>
      </c>
      <c r="E157" s="1">
        <v>1.0</v>
      </c>
      <c r="F157" s="1">
        <v>0.0</v>
      </c>
      <c r="G157" s="1">
        <v>1.0</v>
      </c>
      <c r="H157" s="1">
        <v>0.0</v>
      </c>
      <c r="I157" s="15">
        <f t="shared" ref="I157:N157" si="157">(C157-average(C:C))/stdev(C:C)</f>
        <v>0.2045663318</v>
      </c>
      <c r="J157" s="15">
        <f t="shared" si="157"/>
        <v>0.4179095259</v>
      </c>
      <c r="K157" s="15">
        <f t="shared" si="157"/>
        <v>0.4485213235</v>
      </c>
      <c r="L157" s="15">
        <f t="shared" si="157"/>
        <v>-0.9812641676</v>
      </c>
      <c r="M157" s="15">
        <f t="shared" si="157"/>
        <v>1.842034356</v>
      </c>
      <c r="N157" s="15">
        <f t="shared" si="157"/>
        <v>-0.11274892</v>
      </c>
      <c r="O157" s="15">
        <f t="shared" si="3"/>
        <v>0.3031697416</v>
      </c>
    </row>
    <row r="158">
      <c r="A158" s="1">
        <v>1896.0</v>
      </c>
      <c r="B158" s="1" t="s">
        <v>157</v>
      </c>
      <c r="C158" s="1">
        <v>4.0</v>
      </c>
      <c r="D158" s="1">
        <v>1.0</v>
      </c>
      <c r="E158" s="1">
        <v>1.0</v>
      </c>
      <c r="F158" s="1">
        <v>0.0</v>
      </c>
      <c r="G158" s="1">
        <v>0.0</v>
      </c>
      <c r="H158" s="1">
        <v>0.0</v>
      </c>
      <c r="I158" s="15">
        <f t="shared" ref="I158:N158" si="158">(C158-average(C:C))/stdev(C:C)</f>
        <v>0.2045663318</v>
      </c>
      <c r="J158" s="15">
        <f t="shared" si="158"/>
        <v>0.4179095259</v>
      </c>
      <c r="K158" s="15">
        <f t="shared" si="158"/>
        <v>0.4485213235</v>
      </c>
      <c r="L158" s="15">
        <f t="shared" si="158"/>
        <v>-0.9812641676</v>
      </c>
      <c r="M158" s="15">
        <f t="shared" si="158"/>
        <v>-0.5405970393</v>
      </c>
      <c r="N158" s="15">
        <f t="shared" si="158"/>
        <v>-0.11274892</v>
      </c>
      <c r="O158" s="15">
        <f t="shared" si="3"/>
        <v>-0.09393549096</v>
      </c>
    </row>
    <row r="159">
      <c r="A159" s="1">
        <v>1904.0</v>
      </c>
      <c r="B159" s="1" t="s">
        <v>240</v>
      </c>
      <c r="C159" s="1">
        <v>4.0</v>
      </c>
      <c r="D159" s="1">
        <v>1.0</v>
      </c>
      <c r="E159" s="1">
        <v>1.0</v>
      </c>
      <c r="F159" s="1">
        <v>1.0</v>
      </c>
      <c r="G159" s="1">
        <v>0.0</v>
      </c>
      <c r="H159" s="1">
        <v>0.0</v>
      </c>
      <c r="I159" s="15">
        <f t="shared" ref="I159:N159" si="159">(C159-average(C:C))/stdev(C:C)</f>
        <v>0.2045663318</v>
      </c>
      <c r="J159" s="15">
        <f t="shared" si="159"/>
        <v>0.4179095259</v>
      </c>
      <c r="K159" s="15">
        <f t="shared" si="159"/>
        <v>0.4485213235</v>
      </c>
      <c r="L159" s="15">
        <f t="shared" si="159"/>
        <v>1.014811661</v>
      </c>
      <c r="M159" s="15">
        <f t="shared" si="159"/>
        <v>-0.5405970393</v>
      </c>
      <c r="N159" s="15">
        <f t="shared" si="159"/>
        <v>-0.11274892</v>
      </c>
      <c r="O159" s="15">
        <f t="shared" si="3"/>
        <v>0.2387438137</v>
      </c>
    </row>
    <row r="160">
      <c r="A160" s="1">
        <v>1931.0</v>
      </c>
      <c r="B160" s="1" t="s">
        <v>241</v>
      </c>
      <c r="C160" s="1">
        <v>4.0</v>
      </c>
      <c r="D160" s="1">
        <v>0.0</v>
      </c>
      <c r="E160" s="1">
        <v>1.0</v>
      </c>
      <c r="F160" s="1">
        <v>0.0</v>
      </c>
      <c r="G160" s="1">
        <v>0.0</v>
      </c>
      <c r="H160" s="1">
        <v>0.0</v>
      </c>
      <c r="I160" s="15">
        <f t="shared" ref="I160:N160" si="160">(C160-average(C:C))/stdev(C:C)</f>
        <v>0.2045663318</v>
      </c>
      <c r="J160" s="15">
        <f t="shared" si="160"/>
        <v>-2.383213783</v>
      </c>
      <c r="K160" s="15">
        <f t="shared" si="160"/>
        <v>0.4485213235</v>
      </c>
      <c r="L160" s="15">
        <f t="shared" si="160"/>
        <v>-0.9812641676</v>
      </c>
      <c r="M160" s="15">
        <f t="shared" si="160"/>
        <v>-0.5405970393</v>
      </c>
      <c r="N160" s="15">
        <f t="shared" si="160"/>
        <v>-0.11274892</v>
      </c>
      <c r="O160" s="15">
        <f t="shared" si="3"/>
        <v>-0.5607893757</v>
      </c>
    </row>
    <row r="161">
      <c r="A161" s="1">
        <v>1949.0</v>
      </c>
      <c r="B161" s="1" t="s">
        <v>243</v>
      </c>
      <c r="C161" s="1">
        <v>4.0</v>
      </c>
      <c r="D161" s="1">
        <v>1.0</v>
      </c>
      <c r="I161" s="15">
        <f t="shared" ref="I161:N161" si="161">(C161-average(C:C))/stdev(C:C)</f>
        <v>0.2045663318</v>
      </c>
      <c r="J161" s="15">
        <f t="shared" si="161"/>
        <v>0.4179095259</v>
      </c>
      <c r="K161" s="15">
        <f t="shared" si="161"/>
        <v>-2.220180551</v>
      </c>
      <c r="L161" s="15">
        <f t="shared" si="161"/>
        <v>-0.9812641676</v>
      </c>
      <c r="M161" s="15">
        <f t="shared" si="161"/>
        <v>-0.5405970393</v>
      </c>
      <c r="N161" s="15">
        <f t="shared" si="161"/>
        <v>-0.11274892</v>
      </c>
      <c r="O161" s="15">
        <f t="shared" si="3"/>
        <v>-0.5387191368</v>
      </c>
    </row>
    <row r="162">
      <c r="A162" s="1">
        <v>1965.0</v>
      </c>
      <c r="B162" s="1" t="s">
        <v>164</v>
      </c>
      <c r="C162" s="1">
        <v>4.0</v>
      </c>
      <c r="D162" s="1">
        <v>1.0</v>
      </c>
      <c r="E162" s="1">
        <v>1.0</v>
      </c>
      <c r="F162" s="1">
        <v>0.0</v>
      </c>
      <c r="G162" s="1">
        <v>0.0</v>
      </c>
      <c r="H162" s="1">
        <v>0.0</v>
      </c>
      <c r="I162" s="15">
        <f t="shared" ref="I162:N162" si="162">(C162-average(C:C))/stdev(C:C)</f>
        <v>0.2045663318</v>
      </c>
      <c r="J162" s="15">
        <f t="shared" si="162"/>
        <v>0.4179095259</v>
      </c>
      <c r="K162" s="15">
        <f t="shared" si="162"/>
        <v>0.4485213235</v>
      </c>
      <c r="L162" s="15">
        <f t="shared" si="162"/>
        <v>-0.9812641676</v>
      </c>
      <c r="M162" s="15">
        <f t="shared" si="162"/>
        <v>-0.5405970393</v>
      </c>
      <c r="N162" s="15">
        <f t="shared" si="162"/>
        <v>-0.11274892</v>
      </c>
      <c r="O162" s="15">
        <f t="shared" si="3"/>
        <v>-0.09393549096</v>
      </c>
    </row>
    <row r="163">
      <c r="A163" s="1">
        <v>1975.0</v>
      </c>
      <c r="B163" s="1" t="s">
        <v>245</v>
      </c>
      <c r="C163" s="1">
        <v>4.0</v>
      </c>
      <c r="D163" s="1">
        <v>1.0</v>
      </c>
      <c r="E163" s="1">
        <v>1.0</v>
      </c>
      <c r="F163" s="1">
        <v>1.0</v>
      </c>
      <c r="G163" s="1">
        <v>1.0</v>
      </c>
      <c r="H163" s="1">
        <v>0.0</v>
      </c>
      <c r="I163" s="15">
        <f t="shared" ref="I163:N163" si="163">(C163-average(C:C))/stdev(C:C)</f>
        <v>0.2045663318</v>
      </c>
      <c r="J163" s="15">
        <f t="shared" si="163"/>
        <v>0.4179095259</v>
      </c>
      <c r="K163" s="15">
        <f t="shared" si="163"/>
        <v>0.4485213235</v>
      </c>
      <c r="L163" s="15">
        <f t="shared" si="163"/>
        <v>1.014811661</v>
      </c>
      <c r="M163" s="15">
        <f t="shared" si="163"/>
        <v>1.842034356</v>
      </c>
      <c r="N163" s="15">
        <f t="shared" si="163"/>
        <v>-0.11274892</v>
      </c>
      <c r="O163" s="15">
        <f t="shared" si="3"/>
        <v>0.6358490463</v>
      </c>
    </row>
    <row r="164">
      <c r="A164" s="1">
        <v>1984.0</v>
      </c>
      <c r="B164" s="1" t="s">
        <v>246</v>
      </c>
      <c r="C164" s="1">
        <v>4.0</v>
      </c>
      <c r="D164" s="1">
        <v>1.0</v>
      </c>
      <c r="E164" s="1">
        <v>1.0</v>
      </c>
      <c r="F164" s="1">
        <v>0.0</v>
      </c>
      <c r="G164" s="1">
        <v>0.0</v>
      </c>
      <c r="H164" s="1">
        <v>0.0</v>
      </c>
      <c r="I164" s="15">
        <f t="shared" ref="I164:N164" si="164">(C164-average(C:C))/stdev(C:C)</f>
        <v>0.2045663318</v>
      </c>
      <c r="J164" s="15">
        <f t="shared" si="164"/>
        <v>0.4179095259</v>
      </c>
      <c r="K164" s="15">
        <f t="shared" si="164"/>
        <v>0.4485213235</v>
      </c>
      <c r="L164" s="15">
        <f t="shared" si="164"/>
        <v>-0.9812641676</v>
      </c>
      <c r="M164" s="15">
        <f t="shared" si="164"/>
        <v>-0.5405970393</v>
      </c>
      <c r="N164" s="15">
        <f t="shared" si="164"/>
        <v>-0.11274892</v>
      </c>
      <c r="O164" s="15">
        <f t="shared" si="3"/>
        <v>-0.09393549096</v>
      </c>
    </row>
    <row r="165">
      <c r="A165" s="1">
        <v>1985.0</v>
      </c>
      <c r="B165" s="1" t="s">
        <v>60</v>
      </c>
      <c r="C165" s="1">
        <v>4.0</v>
      </c>
      <c r="D165" s="1">
        <v>1.0</v>
      </c>
      <c r="E165" s="1">
        <v>1.0</v>
      </c>
      <c r="F165" s="1">
        <v>1.0</v>
      </c>
      <c r="G165" s="1">
        <v>0.0</v>
      </c>
      <c r="H165" s="1">
        <v>0.0</v>
      </c>
      <c r="I165" s="15">
        <f t="shared" ref="I165:N165" si="165">(C165-average(C:C))/stdev(C:C)</f>
        <v>0.2045663318</v>
      </c>
      <c r="J165" s="15">
        <f t="shared" si="165"/>
        <v>0.4179095259</v>
      </c>
      <c r="K165" s="15">
        <f t="shared" si="165"/>
        <v>0.4485213235</v>
      </c>
      <c r="L165" s="15">
        <f t="shared" si="165"/>
        <v>1.014811661</v>
      </c>
      <c r="M165" s="15">
        <f t="shared" si="165"/>
        <v>-0.5405970393</v>
      </c>
      <c r="N165" s="15">
        <f t="shared" si="165"/>
        <v>-0.11274892</v>
      </c>
      <c r="O165" s="15">
        <f t="shared" si="3"/>
        <v>0.2387438137</v>
      </c>
    </row>
    <row r="166">
      <c r="A166" s="1">
        <v>1988.0</v>
      </c>
      <c r="B166" s="1" t="s">
        <v>247</v>
      </c>
      <c r="C166" s="1">
        <v>4.0</v>
      </c>
      <c r="D166" s="1">
        <v>1.0</v>
      </c>
      <c r="E166" s="1">
        <v>1.0</v>
      </c>
      <c r="F166" s="1">
        <v>1.0</v>
      </c>
      <c r="G166" s="1">
        <v>0.0</v>
      </c>
      <c r="H166" s="1">
        <v>0.0</v>
      </c>
      <c r="I166" s="15">
        <f t="shared" ref="I166:N166" si="166">(C166-average(C:C))/stdev(C:C)</f>
        <v>0.2045663318</v>
      </c>
      <c r="J166" s="15">
        <f t="shared" si="166"/>
        <v>0.4179095259</v>
      </c>
      <c r="K166" s="15">
        <f t="shared" si="166"/>
        <v>0.4485213235</v>
      </c>
      <c r="L166" s="15">
        <f t="shared" si="166"/>
        <v>1.014811661</v>
      </c>
      <c r="M166" s="15">
        <f t="shared" si="166"/>
        <v>-0.5405970393</v>
      </c>
      <c r="N166" s="15">
        <f t="shared" si="166"/>
        <v>-0.11274892</v>
      </c>
      <c r="O166" s="15">
        <f t="shared" si="3"/>
        <v>0.2387438137</v>
      </c>
    </row>
    <row r="167">
      <c r="A167" s="1">
        <v>1990.0</v>
      </c>
      <c r="B167" s="1" t="s">
        <v>193</v>
      </c>
      <c r="C167" s="1">
        <v>4.0</v>
      </c>
      <c r="D167" s="1">
        <v>1.0</v>
      </c>
      <c r="E167" s="1">
        <v>0.0</v>
      </c>
      <c r="F167" s="1">
        <v>1.0</v>
      </c>
      <c r="G167" s="1">
        <v>0.0</v>
      </c>
      <c r="H167" s="1">
        <v>0.0</v>
      </c>
      <c r="I167" s="15">
        <f t="shared" ref="I167:N167" si="167">(C167-average(C:C))/stdev(C:C)</f>
        <v>0.2045663318</v>
      </c>
      <c r="J167" s="15">
        <f t="shared" si="167"/>
        <v>0.4179095259</v>
      </c>
      <c r="K167" s="15">
        <f t="shared" si="167"/>
        <v>-2.220180551</v>
      </c>
      <c r="L167" s="15">
        <f t="shared" si="167"/>
        <v>1.014811661</v>
      </c>
      <c r="M167" s="15">
        <f t="shared" si="167"/>
        <v>-0.5405970393</v>
      </c>
      <c r="N167" s="15">
        <f t="shared" si="167"/>
        <v>-0.11274892</v>
      </c>
      <c r="O167" s="15">
        <f t="shared" si="3"/>
        <v>-0.2060398321</v>
      </c>
    </row>
    <row r="168">
      <c r="A168" s="1">
        <v>1991.0</v>
      </c>
      <c r="B168" s="1" t="s">
        <v>150</v>
      </c>
      <c r="C168" s="1">
        <v>4.0</v>
      </c>
      <c r="D168" s="1">
        <v>1.0</v>
      </c>
      <c r="E168" s="1">
        <v>1.0</v>
      </c>
      <c r="F168" s="1">
        <v>1.0</v>
      </c>
      <c r="G168" s="1">
        <v>0.0</v>
      </c>
      <c r="H168" s="1">
        <v>0.0</v>
      </c>
      <c r="I168" s="15">
        <f t="shared" ref="I168:N168" si="168">(C168-average(C:C))/stdev(C:C)</f>
        <v>0.2045663318</v>
      </c>
      <c r="J168" s="15">
        <f t="shared" si="168"/>
        <v>0.4179095259</v>
      </c>
      <c r="K168" s="15">
        <f t="shared" si="168"/>
        <v>0.4485213235</v>
      </c>
      <c r="L168" s="15">
        <f t="shared" si="168"/>
        <v>1.014811661</v>
      </c>
      <c r="M168" s="15">
        <f t="shared" si="168"/>
        <v>-0.5405970393</v>
      </c>
      <c r="N168" s="15">
        <f t="shared" si="168"/>
        <v>-0.11274892</v>
      </c>
      <c r="O168" s="15">
        <f t="shared" si="3"/>
        <v>0.2387438137</v>
      </c>
    </row>
    <row r="169">
      <c r="A169" s="1">
        <v>1997.0</v>
      </c>
      <c r="B169" s="1" t="s">
        <v>249</v>
      </c>
      <c r="C169" s="1">
        <v>4.0</v>
      </c>
      <c r="D169" s="1">
        <v>1.0</v>
      </c>
      <c r="E169" s="1">
        <v>1.0</v>
      </c>
      <c r="F169" s="1">
        <v>0.0</v>
      </c>
      <c r="G169" s="1">
        <v>0.0</v>
      </c>
      <c r="H169" s="1">
        <v>0.0</v>
      </c>
      <c r="I169" s="15">
        <f t="shared" ref="I169:N169" si="169">(C169-average(C:C))/stdev(C:C)</f>
        <v>0.2045663318</v>
      </c>
      <c r="J169" s="15">
        <f t="shared" si="169"/>
        <v>0.4179095259</v>
      </c>
      <c r="K169" s="15">
        <f t="shared" si="169"/>
        <v>0.4485213235</v>
      </c>
      <c r="L169" s="15">
        <f t="shared" si="169"/>
        <v>-0.9812641676</v>
      </c>
      <c r="M169" s="15">
        <f t="shared" si="169"/>
        <v>-0.5405970393</v>
      </c>
      <c r="N169" s="15">
        <f t="shared" si="169"/>
        <v>-0.11274892</v>
      </c>
      <c r="O169" s="15">
        <f t="shared" si="3"/>
        <v>-0.09393549096</v>
      </c>
    </row>
    <row r="170">
      <c r="A170" s="1">
        <v>1998.0</v>
      </c>
      <c r="B170" s="1" t="s">
        <v>250</v>
      </c>
      <c r="C170" s="1">
        <v>4.0</v>
      </c>
      <c r="D170" s="1">
        <v>0.0</v>
      </c>
      <c r="E170" s="1">
        <v>1.0</v>
      </c>
      <c r="F170" s="1">
        <v>1.0</v>
      </c>
      <c r="G170" s="1">
        <v>1.0</v>
      </c>
      <c r="H170" s="1">
        <v>0.0</v>
      </c>
      <c r="I170" s="15">
        <f t="shared" ref="I170:N170" si="170">(C170-average(C:C))/stdev(C:C)</f>
        <v>0.2045663318</v>
      </c>
      <c r="J170" s="15">
        <f t="shared" si="170"/>
        <v>-2.383213783</v>
      </c>
      <c r="K170" s="15">
        <f t="shared" si="170"/>
        <v>0.4485213235</v>
      </c>
      <c r="L170" s="15">
        <f t="shared" si="170"/>
        <v>1.014811661</v>
      </c>
      <c r="M170" s="15">
        <f t="shared" si="170"/>
        <v>1.842034356</v>
      </c>
      <c r="N170" s="15">
        <f t="shared" si="170"/>
        <v>-0.11274892</v>
      </c>
      <c r="O170" s="15">
        <f t="shared" si="3"/>
        <v>0.1689951616</v>
      </c>
    </row>
    <row r="171">
      <c r="A171" s="1">
        <v>1999.0</v>
      </c>
      <c r="B171" s="1" t="s">
        <v>142</v>
      </c>
      <c r="C171" s="1">
        <v>4.0</v>
      </c>
      <c r="D171" s="1">
        <v>1.0</v>
      </c>
      <c r="E171" s="1">
        <v>1.0</v>
      </c>
      <c r="F171" s="1">
        <v>1.0</v>
      </c>
      <c r="G171" s="1">
        <v>0.0</v>
      </c>
      <c r="H171" s="1">
        <v>0.0</v>
      </c>
      <c r="I171" s="15">
        <f t="shared" ref="I171:N171" si="171">(C171-average(C:C))/stdev(C:C)</f>
        <v>0.2045663318</v>
      </c>
      <c r="J171" s="15">
        <f t="shared" si="171"/>
        <v>0.4179095259</v>
      </c>
      <c r="K171" s="15">
        <f t="shared" si="171"/>
        <v>0.4485213235</v>
      </c>
      <c r="L171" s="15">
        <f t="shared" si="171"/>
        <v>1.014811661</v>
      </c>
      <c r="M171" s="15">
        <f t="shared" si="171"/>
        <v>-0.5405970393</v>
      </c>
      <c r="N171" s="15">
        <f t="shared" si="171"/>
        <v>-0.11274892</v>
      </c>
      <c r="O171" s="15">
        <f t="shared" si="3"/>
        <v>0.2387438137</v>
      </c>
    </row>
    <row r="172">
      <c r="A172" s="1">
        <v>2000.0</v>
      </c>
      <c r="B172" s="1" t="s">
        <v>91</v>
      </c>
      <c r="C172" s="1">
        <v>4.0</v>
      </c>
      <c r="D172" s="1">
        <v>1.0</v>
      </c>
      <c r="E172" s="1">
        <v>1.0</v>
      </c>
      <c r="F172" s="1">
        <v>1.0</v>
      </c>
      <c r="G172" s="1">
        <v>0.0</v>
      </c>
      <c r="H172" s="1">
        <v>0.0</v>
      </c>
      <c r="I172" s="15">
        <f t="shared" ref="I172:N172" si="172">(C172-average(C:C))/stdev(C:C)</f>
        <v>0.2045663318</v>
      </c>
      <c r="J172" s="15">
        <f t="shared" si="172"/>
        <v>0.4179095259</v>
      </c>
      <c r="K172" s="15">
        <f t="shared" si="172"/>
        <v>0.4485213235</v>
      </c>
      <c r="L172" s="15">
        <f t="shared" si="172"/>
        <v>1.014811661</v>
      </c>
      <c r="M172" s="15">
        <f t="shared" si="172"/>
        <v>-0.5405970393</v>
      </c>
      <c r="N172" s="15">
        <f t="shared" si="172"/>
        <v>-0.11274892</v>
      </c>
      <c r="O172" s="15">
        <f t="shared" si="3"/>
        <v>0.2387438137</v>
      </c>
    </row>
    <row r="173">
      <c r="A173" s="1">
        <v>2001.0</v>
      </c>
      <c r="B173" s="1" t="s">
        <v>77</v>
      </c>
      <c r="C173" s="1">
        <v>4.0</v>
      </c>
      <c r="D173" s="1">
        <v>1.0</v>
      </c>
      <c r="E173" s="1">
        <v>1.0</v>
      </c>
      <c r="F173" s="1">
        <v>1.0</v>
      </c>
      <c r="G173" s="1">
        <v>0.0</v>
      </c>
      <c r="H173" s="1">
        <v>0.0</v>
      </c>
      <c r="I173" s="15">
        <f t="shared" ref="I173:N173" si="173">(C173-average(C:C))/stdev(C:C)</f>
        <v>0.2045663318</v>
      </c>
      <c r="J173" s="15">
        <f t="shared" si="173"/>
        <v>0.4179095259</v>
      </c>
      <c r="K173" s="15">
        <f t="shared" si="173"/>
        <v>0.4485213235</v>
      </c>
      <c r="L173" s="15">
        <f t="shared" si="173"/>
        <v>1.014811661</v>
      </c>
      <c r="M173" s="15">
        <f t="shared" si="173"/>
        <v>-0.5405970393</v>
      </c>
      <c r="N173" s="15">
        <f t="shared" si="173"/>
        <v>-0.11274892</v>
      </c>
      <c r="O173" s="15">
        <f t="shared" si="3"/>
        <v>0.2387438137</v>
      </c>
    </row>
    <row r="174">
      <c r="A174" s="1">
        <v>2009.0</v>
      </c>
      <c r="B174" s="1" t="s">
        <v>253</v>
      </c>
      <c r="C174" s="1">
        <v>4.0</v>
      </c>
      <c r="D174" s="1">
        <v>1.0</v>
      </c>
      <c r="E174" s="1">
        <v>1.0</v>
      </c>
      <c r="F174" s="1">
        <v>0.0</v>
      </c>
      <c r="G174" s="1">
        <v>0.0</v>
      </c>
      <c r="H174" s="1">
        <v>0.0</v>
      </c>
      <c r="I174" s="15">
        <f t="shared" ref="I174:N174" si="174">(C174-average(C:C))/stdev(C:C)</f>
        <v>0.2045663318</v>
      </c>
      <c r="J174" s="15">
        <f t="shared" si="174"/>
        <v>0.4179095259</v>
      </c>
      <c r="K174" s="15">
        <f t="shared" si="174"/>
        <v>0.4485213235</v>
      </c>
      <c r="L174" s="15">
        <f t="shared" si="174"/>
        <v>-0.9812641676</v>
      </c>
      <c r="M174" s="15">
        <f t="shared" si="174"/>
        <v>-0.5405970393</v>
      </c>
      <c r="N174" s="15">
        <f t="shared" si="174"/>
        <v>-0.11274892</v>
      </c>
      <c r="O174" s="15">
        <f t="shared" si="3"/>
        <v>-0.09393549096</v>
      </c>
    </row>
    <row r="175">
      <c r="A175" s="1">
        <v>2010.0</v>
      </c>
      <c r="B175" s="1" t="s">
        <v>254</v>
      </c>
      <c r="C175" s="1">
        <v>4.0</v>
      </c>
      <c r="D175" s="1">
        <v>1.0</v>
      </c>
      <c r="E175" s="1">
        <v>1.0</v>
      </c>
      <c r="F175" s="1">
        <v>0.0</v>
      </c>
      <c r="G175" s="1">
        <v>0.0</v>
      </c>
      <c r="H175" s="1">
        <v>0.0</v>
      </c>
      <c r="I175" s="15">
        <f t="shared" ref="I175:N175" si="175">(C175-average(C:C))/stdev(C:C)</f>
        <v>0.2045663318</v>
      </c>
      <c r="J175" s="15">
        <f t="shared" si="175"/>
        <v>0.4179095259</v>
      </c>
      <c r="K175" s="15">
        <f t="shared" si="175"/>
        <v>0.4485213235</v>
      </c>
      <c r="L175" s="15">
        <f t="shared" si="175"/>
        <v>-0.9812641676</v>
      </c>
      <c r="M175" s="15">
        <f t="shared" si="175"/>
        <v>-0.5405970393</v>
      </c>
      <c r="N175" s="15">
        <f t="shared" si="175"/>
        <v>-0.11274892</v>
      </c>
      <c r="O175" s="15">
        <f t="shared" si="3"/>
        <v>-0.09393549096</v>
      </c>
    </row>
    <row r="176">
      <c r="A176" s="1">
        <v>2011.0</v>
      </c>
      <c r="B176" s="1" t="s">
        <v>255</v>
      </c>
      <c r="C176" s="1">
        <v>4.0</v>
      </c>
      <c r="D176" s="1">
        <v>1.0</v>
      </c>
      <c r="E176" s="1">
        <v>1.0</v>
      </c>
      <c r="F176" s="1">
        <v>1.0</v>
      </c>
      <c r="G176" s="1">
        <v>0.0</v>
      </c>
      <c r="H176" s="1">
        <v>0.0</v>
      </c>
      <c r="I176" s="15">
        <f t="shared" ref="I176:N176" si="176">(C176-average(C:C))/stdev(C:C)</f>
        <v>0.2045663318</v>
      </c>
      <c r="J176" s="15">
        <f t="shared" si="176"/>
        <v>0.4179095259</v>
      </c>
      <c r="K176" s="15">
        <f t="shared" si="176"/>
        <v>0.4485213235</v>
      </c>
      <c r="L176" s="15">
        <f t="shared" si="176"/>
        <v>1.014811661</v>
      </c>
      <c r="M176" s="15">
        <f t="shared" si="176"/>
        <v>-0.5405970393</v>
      </c>
      <c r="N176" s="15">
        <f t="shared" si="176"/>
        <v>-0.11274892</v>
      </c>
      <c r="O176" s="15">
        <f t="shared" si="3"/>
        <v>0.2387438137</v>
      </c>
    </row>
    <row r="177">
      <c r="A177" s="1">
        <v>2012.0</v>
      </c>
      <c r="B177" s="1" t="s">
        <v>147</v>
      </c>
      <c r="C177" s="1">
        <v>4.0</v>
      </c>
      <c r="D177" s="1">
        <v>1.0</v>
      </c>
      <c r="E177" s="1">
        <v>1.0</v>
      </c>
      <c r="F177" s="1">
        <v>1.0</v>
      </c>
      <c r="G177" s="1">
        <v>1.0</v>
      </c>
      <c r="H177" s="1">
        <v>0.0</v>
      </c>
      <c r="I177" s="15">
        <f t="shared" ref="I177:N177" si="177">(C177-average(C:C))/stdev(C:C)</f>
        <v>0.2045663318</v>
      </c>
      <c r="J177" s="15">
        <f t="shared" si="177"/>
        <v>0.4179095259</v>
      </c>
      <c r="K177" s="15">
        <f t="shared" si="177"/>
        <v>0.4485213235</v>
      </c>
      <c r="L177" s="15">
        <f t="shared" si="177"/>
        <v>1.014811661</v>
      </c>
      <c r="M177" s="15">
        <f t="shared" si="177"/>
        <v>1.842034356</v>
      </c>
      <c r="N177" s="15">
        <f t="shared" si="177"/>
        <v>-0.11274892</v>
      </c>
      <c r="O177" s="15">
        <f t="shared" si="3"/>
        <v>0.6358490463</v>
      </c>
    </row>
    <row r="178">
      <c r="A178" s="1">
        <v>2014.0</v>
      </c>
      <c r="B178" s="1" t="s">
        <v>256</v>
      </c>
      <c r="C178" s="1">
        <v>4.0</v>
      </c>
      <c r="D178" s="1">
        <v>1.0</v>
      </c>
      <c r="E178" s="1">
        <v>0.0</v>
      </c>
      <c r="F178" s="1">
        <v>1.0</v>
      </c>
      <c r="G178" s="1">
        <v>0.0</v>
      </c>
      <c r="H178" s="1">
        <v>0.0</v>
      </c>
      <c r="I178" s="15">
        <f t="shared" ref="I178:N178" si="178">(C178-average(C:C))/stdev(C:C)</f>
        <v>0.2045663318</v>
      </c>
      <c r="J178" s="15">
        <f t="shared" si="178"/>
        <v>0.4179095259</v>
      </c>
      <c r="K178" s="15">
        <f t="shared" si="178"/>
        <v>-2.220180551</v>
      </c>
      <c r="L178" s="15">
        <f t="shared" si="178"/>
        <v>1.014811661</v>
      </c>
      <c r="M178" s="15">
        <f t="shared" si="178"/>
        <v>-0.5405970393</v>
      </c>
      <c r="N178" s="15">
        <f t="shared" si="178"/>
        <v>-0.11274892</v>
      </c>
      <c r="O178" s="15">
        <f t="shared" si="3"/>
        <v>-0.2060398321</v>
      </c>
    </row>
    <row r="179">
      <c r="A179" s="1">
        <v>2015.0</v>
      </c>
      <c r="B179" s="1" t="s">
        <v>257</v>
      </c>
      <c r="C179" s="1">
        <v>4.0</v>
      </c>
      <c r="D179" s="1">
        <v>0.0</v>
      </c>
      <c r="E179" s="1">
        <v>1.0</v>
      </c>
      <c r="F179" s="1">
        <v>1.0</v>
      </c>
      <c r="G179" s="1">
        <v>1.0</v>
      </c>
      <c r="H179" s="1">
        <v>0.0</v>
      </c>
      <c r="I179" s="15">
        <f t="shared" ref="I179:N179" si="179">(C179-average(C:C))/stdev(C:C)</f>
        <v>0.2045663318</v>
      </c>
      <c r="J179" s="15">
        <f t="shared" si="179"/>
        <v>-2.383213783</v>
      </c>
      <c r="K179" s="15">
        <f t="shared" si="179"/>
        <v>0.4485213235</v>
      </c>
      <c r="L179" s="15">
        <f t="shared" si="179"/>
        <v>1.014811661</v>
      </c>
      <c r="M179" s="15">
        <f t="shared" si="179"/>
        <v>1.842034356</v>
      </c>
      <c r="N179" s="15">
        <f t="shared" si="179"/>
        <v>-0.11274892</v>
      </c>
      <c r="O179" s="15">
        <f t="shared" si="3"/>
        <v>0.1689951616</v>
      </c>
    </row>
    <row r="180">
      <c r="A180" s="1">
        <v>2019.0</v>
      </c>
      <c r="B180" s="1" t="s">
        <v>258</v>
      </c>
      <c r="C180" s="1">
        <v>4.0</v>
      </c>
      <c r="D180" s="1">
        <v>1.0</v>
      </c>
      <c r="E180" s="1">
        <v>1.0</v>
      </c>
      <c r="F180" s="1">
        <v>0.0</v>
      </c>
      <c r="G180" s="1">
        <v>0.0</v>
      </c>
      <c r="H180" s="1">
        <v>0.0</v>
      </c>
      <c r="I180" s="15">
        <f t="shared" ref="I180:N180" si="180">(C180-average(C:C))/stdev(C:C)</f>
        <v>0.2045663318</v>
      </c>
      <c r="J180" s="15">
        <f t="shared" si="180"/>
        <v>0.4179095259</v>
      </c>
      <c r="K180" s="15">
        <f t="shared" si="180"/>
        <v>0.4485213235</v>
      </c>
      <c r="L180" s="15">
        <f t="shared" si="180"/>
        <v>-0.9812641676</v>
      </c>
      <c r="M180" s="15">
        <f t="shared" si="180"/>
        <v>-0.5405970393</v>
      </c>
      <c r="N180" s="15">
        <f t="shared" si="180"/>
        <v>-0.11274892</v>
      </c>
      <c r="O180" s="15">
        <f t="shared" si="3"/>
        <v>-0.09393549096</v>
      </c>
    </row>
    <row r="181">
      <c r="A181" s="1">
        <v>2023.0</v>
      </c>
      <c r="B181" s="1" t="s">
        <v>259</v>
      </c>
      <c r="C181" s="1">
        <v>4.0</v>
      </c>
      <c r="D181" s="1">
        <v>1.0</v>
      </c>
      <c r="E181" s="1">
        <v>1.0</v>
      </c>
      <c r="F181" s="1">
        <v>1.0</v>
      </c>
      <c r="G181" s="1">
        <v>0.0</v>
      </c>
      <c r="H181" s="1">
        <v>0.0</v>
      </c>
      <c r="I181" s="15">
        <f t="shared" ref="I181:N181" si="181">(C181-average(C:C))/stdev(C:C)</f>
        <v>0.2045663318</v>
      </c>
      <c r="J181" s="15">
        <f t="shared" si="181"/>
        <v>0.4179095259</v>
      </c>
      <c r="K181" s="15">
        <f t="shared" si="181"/>
        <v>0.4485213235</v>
      </c>
      <c r="L181" s="15">
        <f t="shared" si="181"/>
        <v>1.014811661</v>
      </c>
      <c r="M181" s="15">
        <f t="shared" si="181"/>
        <v>-0.5405970393</v>
      </c>
      <c r="N181" s="15">
        <f t="shared" si="181"/>
        <v>-0.11274892</v>
      </c>
      <c r="O181" s="15">
        <f t="shared" si="3"/>
        <v>0.2387438137</v>
      </c>
    </row>
    <row r="182">
      <c r="A182" s="1">
        <v>2045.0</v>
      </c>
      <c r="B182" s="1" t="s">
        <v>260</v>
      </c>
      <c r="C182" s="1">
        <v>4.0</v>
      </c>
      <c r="D182" s="1">
        <v>1.0</v>
      </c>
      <c r="E182" s="1">
        <v>0.0</v>
      </c>
      <c r="F182" s="1">
        <v>1.0</v>
      </c>
      <c r="G182" s="1">
        <v>0.0</v>
      </c>
      <c r="H182" s="1">
        <v>0.0</v>
      </c>
      <c r="I182" s="15">
        <f t="shared" ref="I182:N182" si="182">(C182-average(C:C))/stdev(C:C)</f>
        <v>0.2045663318</v>
      </c>
      <c r="J182" s="15">
        <f t="shared" si="182"/>
        <v>0.4179095259</v>
      </c>
      <c r="K182" s="15">
        <f t="shared" si="182"/>
        <v>-2.220180551</v>
      </c>
      <c r="L182" s="15">
        <f t="shared" si="182"/>
        <v>1.014811661</v>
      </c>
      <c r="M182" s="15">
        <f t="shared" si="182"/>
        <v>-0.5405970393</v>
      </c>
      <c r="N182" s="15">
        <f t="shared" si="182"/>
        <v>-0.11274892</v>
      </c>
      <c r="O182" s="15">
        <f t="shared" si="3"/>
        <v>-0.2060398321</v>
      </c>
    </row>
    <row r="183">
      <c r="A183" s="1">
        <v>2055.0</v>
      </c>
      <c r="B183" s="1" t="s">
        <v>231</v>
      </c>
      <c r="C183" s="1">
        <v>4.0</v>
      </c>
      <c r="D183" s="1">
        <v>1.0</v>
      </c>
      <c r="I183" s="15">
        <f t="shared" ref="I183:N183" si="183">(C183-average(C:C))/stdev(C:C)</f>
        <v>0.2045663318</v>
      </c>
      <c r="J183" s="15">
        <f t="shared" si="183"/>
        <v>0.4179095259</v>
      </c>
      <c r="K183" s="15">
        <f t="shared" si="183"/>
        <v>-2.220180551</v>
      </c>
      <c r="L183" s="15">
        <f t="shared" si="183"/>
        <v>-0.9812641676</v>
      </c>
      <c r="M183" s="15">
        <f t="shared" si="183"/>
        <v>-0.5405970393</v>
      </c>
      <c r="N183" s="15">
        <f t="shared" si="183"/>
        <v>-0.11274892</v>
      </c>
      <c r="O183" s="15">
        <f t="shared" si="3"/>
        <v>-0.5387191368</v>
      </c>
    </row>
    <row r="184">
      <c r="A184" s="1">
        <v>2062.0</v>
      </c>
      <c r="B184" s="1" t="s">
        <v>261</v>
      </c>
      <c r="C184" s="1">
        <v>4.0</v>
      </c>
      <c r="D184" s="1">
        <v>1.0</v>
      </c>
      <c r="E184" s="1">
        <v>0.0</v>
      </c>
      <c r="F184" s="1">
        <v>1.0</v>
      </c>
      <c r="G184" s="1">
        <v>0.0</v>
      </c>
      <c r="H184" s="1">
        <v>0.0</v>
      </c>
      <c r="I184" s="15">
        <f t="shared" ref="I184:N184" si="184">(C184-average(C:C))/stdev(C:C)</f>
        <v>0.2045663318</v>
      </c>
      <c r="J184" s="15">
        <f t="shared" si="184"/>
        <v>0.4179095259</v>
      </c>
      <c r="K184" s="15">
        <f t="shared" si="184"/>
        <v>-2.220180551</v>
      </c>
      <c r="L184" s="15">
        <f t="shared" si="184"/>
        <v>1.014811661</v>
      </c>
      <c r="M184" s="15">
        <f t="shared" si="184"/>
        <v>-0.5405970393</v>
      </c>
      <c r="N184" s="15">
        <f t="shared" si="184"/>
        <v>-0.11274892</v>
      </c>
      <c r="O184" s="15">
        <f t="shared" si="3"/>
        <v>-0.2060398321</v>
      </c>
    </row>
    <row r="185">
      <c r="A185" s="1">
        <v>2064.0</v>
      </c>
      <c r="B185" s="1" t="s">
        <v>139</v>
      </c>
      <c r="C185" s="1">
        <v>4.0</v>
      </c>
      <c r="D185" s="1">
        <v>1.0</v>
      </c>
      <c r="E185" s="1">
        <v>1.0</v>
      </c>
      <c r="F185" s="1">
        <v>0.0</v>
      </c>
      <c r="G185" s="1">
        <v>0.0</v>
      </c>
      <c r="H185" s="1">
        <v>0.0</v>
      </c>
      <c r="I185" s="15">
        <f t="shared" ref="I185:N185" si="185">(C185-average(C:C))/stdev(C:C)</f>
        <v>0.2045663318</v>
      </c>
      <c r="J185" s="15">
        <f t="shared" si="185"/>
        <v>0.4179095259</v>
      </c>
      <c r="K185" s="15">
        <f t="shared" si="185"/>
        <v>0.4485213235</v>
      </c>
      <c r="L185" s="15">
        <f t="shared" si="185"/>
        <v>-0.9812641676</v>
      </c>
      <c r="M185" s="15">
        <f t="shared" si="185"/>
        <v>-0.5405970393</v>
      </c>
      <c r="N185" s="15">
        <f t="shared" si="185"/>
        <v>-0.11274892</v>
      </c>
      <c r="O185" s="15">
        <f t="shared" si="3"/>
        <v>-0.09393549096</v>
      </c>
    </row>
    <row r="186">
      <c r="A186" s="1">
        <v>2067.0</v>
      </c>
      <c r="B186" s="1" t="s">
        <v>190</v>
      </c>
      <c r="C186" s="1">
        <v>4.0</v>
      </c>
      <c r="D186" s="1">
        <v>1.0</v>
      </c>
      <c r="E186" s="1">
        <v>0.0</v>
      </c>
      <c r="F186" s="1">
        <v>1.0</v>
      </c>
      <c r="G186" s="1">
        <v>0.0</v>
      </c>
      <c r="H186" s="1">
        <v>0.0</v>
      </c>
      <c r="I186" s="15">
        <f t="shared" ref="I186:N186" si="186">(C186-average(C:C))/stdev(C:C)</f>
        <v>0.2045663318</v>
      </c>
      <c r="J186" s="15">
        <f t="shared" si="186"/>
        <v>0.4179095259</v>
      </c>
      <c r="K186" s="15">
        <f t="shared" si="186"/>
        <v>-2.220180551</v>
      </c>
      <c r="L186" s="15">
        <f t="shared" si="186"/>
        <v>1.014811661</v>
      </c>
      <c r="M186" s="15">
        <f t="shared" si="186"/>
        <v>-0.5405970393</v>
      </c>
      <c r="N186" s="15">
        <f t="shared" si="186"/>
        <v>-0.11274892</v>
      </c>
      <c r="O186" s="15">
        <f t="shared" si="3"/>
        <v>-0.2060398321</v>
      </c>
    </row>
    <row r="187">
      <c r="A187" s="1">
        <v>2071.0</v>
      </c>
      <c r="B187" s="1" t="s">
        <v>262</v>
      </c>
      <c r="C187" s="1">
        <v>4.0</v>
      </c>
      <c r="D187" s="1">
        <v>1.0</v>
      </c>
      <c r="E187" s="1">
        <v>0.0</v>
      </c>
      <c r="F187" s="1">
        <v>0.0</v>
      </c>
      <c r="G187" s="1">
        <v>0.0</v>
      </c>
      <c r="H187" s="1">
        <v>0.0</v>
      </c>
      <c r="I187" s="15">
        <f t="shared" ref="I187:N187" si="187">(C187-average(C:C))/stdev(C:C)</f>
        <v>0.2045663318</v>
      </c>
      <c r="J187" s="15">
        <f t="shared" si="187"/>
        <v>0.4179095259</v>
      </c>
      <c r="K187" s="15">
        <f t="shared" si="187"/>
        <v>-2.220180551</v>
      </c>
      <c r="L187" s="15">
        <f t="shared" si="187"/>
        <v>-0.9812641676</v>
      </c>
      <c r="M187" s="15">
        <f t="shared" si="187"/>
        <v>-0.5405970393</v>
      </c>
      <c r="N187" s="15">
        <f t="shared" si="187"/>
        <v>-0.11274892</v>
      </c>
      <c r="O187" s="15">
        <f t="shared" si="3"/>
        <v>-0.5387191368</v>
      </c>
    </row>
    <row r="188">
      <c r="A188" s="1">
        <v>2079.0</v>
      </c>
      <c r="B188" s="1" t="s">
        <v>263</v>
      </c>
      <c r="C188" s="1">
        <v>4.0</v>
      </c>
      <c r="D188" s="1">
        <v>1.0</v>
      </c>
      <c r="E188" s="1">
        <v>0.0</v>
      </c>
      <c r="F188" s="1">
        <v>1.0</v>
      </c>
      <c r="G188" s="1">
        <v>0.0</v>
      </c>
      <c r="H188" s="1">
        <v>0.0</v>
      </c>
      <c r="I188" s="15">
        <f t="shared" ref="I188:N188" si="188">(C188-average(C:C))/stdev(C:C)</f>
        <v>0.2045663318</v>
      </c>
      <c r="J188" s="15">
        <f t="shared" si="188"/>
        <v>0.4179095259</v>
      </c>
      <c r="K188" s="15">
        <f t="shared" si="188"/>
        <v>-2.220180551</v>
      </c>
      <c r="L188" s="15">
        <f t="shared" si="188"/>
        <v>1.014811661</v>
      </c>
      <c r="M188" s="15">
        <f t="shared" si="188"/>
        <v>-0.5405970393</v>
      </c>
      <c r="N188" s="15">
        <f t="shared" si="188"/>
        <v>-0.11274892</v>
      </c>
      <c r="O188" s="15">
        <f t="shared" si="3"/>
        <v>-0.2060398321</v>
      </c>
    </row>
    <row r="189">
      <c r="A189" s="1">
        <v>2080.0</v>
      </c>
      <c r="B189" s="1" t="s">
        <v>84</v>
      </c>
      <c r="C189" s="1">
        <v>4.0</v>
      </c>
      <c r="D189" s="1">
        <v>1.0</v>
      </c>
      <c r="E189" s="1">
        <v>1.0</v>
      </c>
      <c r="F189" s="1">
        <v>1.0</v>
      </c>
      <c r="G189" s="1">
        <v>1.0</v>
      </c>
      <c r="H189" s="1">
        <v>1.0</v>
      </c>
      <c r="I189" s="15">
        <f t="shared" ref="I189:N189" si="189">(C189-average(C:C))/stdev(C:C)</f>
        <v>0.2045663318</v>
      </c>
      <c r="J189" s="15">
        <f t="shared" si="189"/>
        <v>0.4179095259</v>
      </c>
      <c r="K189" s="15">
        <f t="shared" si="189"/>
        <v>0.4485213235</v>
      </c>
      <c r="L189" s="15">
        <f t="shared" si="189"/>
        <v>1.014811661</v>
      </c>
      <c r="M189" s="15">
        <f t="shared" si="189"/>
        <v>1.842034356</v>
      </c>
      <c r="N189" s="15">
        <f t="shared" si="189"/>
        <v>8.831998736</v>
      </c>
      <c r="O189" s="15">
        <f t="shared" si="3"/>
        <v>2.126640322</v>
      </c>
    </row>
    <row r="190">
      <c r="A190" s="1">
        <v>2081.0</v>
      </c>
      <c r="B190" s="1" t="s">
        <v>264</v>
      </c>
      <c r="C190" s="1">
        <v>4.0</v>
      </c>
      <c r="D190" s="1">
        <v>1.0</v>
      </c>
      <c r="E190" s="1">
        <v>0.0</v>
      </c>
      <c r="F190" s="1">
        <v>1.0</v>
      </c>
      <c r="G190" s="1">
        <v>0.0</v>
      </c>
      <c r="H190" s="1">
        <v>0.0</v>
      </c>
      <c r="I190" s="15">
        <f t="shared" ref="I190:N190" si="190">(C190-average(C:C))/stdev(C:C)</f>
        <v>0.2045663318</v>
      </c>
      <c r="J190" s="15">
        <f t="shared" si="190"/>
        <v>0.4179095259</v>
      </c>
      <c r="K190" s="15">
        <f t="shared" si="190"/>
        <v>-2.220180551</v>
      </c>
      <c r="L190" s="15">
        <f t="shared" si="190"/>
        <v>1.014811661</v>
      </c>
      <c r="M190" s="15">
        <f t="shared" si="190"/>
        <v>-0.5405970393</v>
      </c>
      <c r="N190" s="15">
        <f t="shared" si="190"/>
        <v>-0.11274892</v>
      </c>
      <c r="O190" s="15">
        <f t="shared" si="3"/>
        <v>-0.2060398321</v>
      </c>
    </row>
    <row r="191">
      <c r="A191" s="1">
        <v>2082.0</v>
      </c>
      <c r="B191" s="1" t="s">
        <v>223</v>
      </c>
      <c r="C191" s="1">
        <v>4.0</v>
      </c>
      <c r="D191" s="1">
        <v>1.0</v>
      </c>
      <c r="E191" s="1">
        <v>1.0</v>
      </c>
      <c r="F191" s="1">
        <v>1.0</v>
      </c>
      <c r="G191" s="1">
        <v>0.0</v>
      </c>
      <c r="H191" s="1">
        <v>0.0</v>
      </c>
      <c r="I191" s="15">
        <f t="shared" ref="I191:N191" si="191">(C191-average(C:C))/stdev(C:C)</f>
        <v>0.2045663318</v>
      </c>
      <c r="J191" s="15">
        <f t="shared" si="191"/>
        <v>0.4179095259</v>
      </c>
      <c r="K191" s="15">
        <f t="shared" si="191"/>
        <v>0.4485213235</v>
      </c>
      <c r="L191" s="15">
        <f t="shared" si="191"/>
        <v>1.014811661</v>
      </c>
      <c r="M191" s="15">
        <f t="shared" si="191"/>
        <v>-0.5405970393</v>
      </c>
      <c r="N191" s="15">
        <f t="shared" si="191"/>
        <v>-0.11274892</v>
      </c>
      <c r="O191" s="15">
        <f t="shared" si="3"/>
        <v>0.2387438137</v>
      </c>
    </row>
    <row r="192">
      <c r="A192" s="1">
        <v>2088.0</v>
      </c>
      <c r="B192" s="1" t="s">
        <v>266</v>
      </c>
      <c r="C192" s="1">
        <v>4.0</v>
      </c>
      <c r="D192" s="1">
        <v>1.0</v>
      </c>
      <c r="E192" s="1">
        <v>1.0</v>
      </c>
      <c r="F192" s="1">
        <v>1.0</v>
      </c>
      <c r="G192" s="1">
        <v>1.0</v>
      </c>
      <c r="H192" s="1">
        <v>0.0</v>
      </c>
      <c r="I192" s="15">
        <f t="shared" ref="I192:N192" si="192">(C192-average(C:C))/stdev(C:C)</f>
        <v>0.2045663318</v>
      </c>
      <c r="J192" s="15">
        <f t="shared" si="192"/>
        <v>0.4179095259</v>
      </c>
      <c r="K192" s="15">
        <f t="shared" si="192"/>
        <v>0.4485213235</v>
      </c>
      <c r="L192" s="15">
        <f t="shared" si="192"/>
        <v>1.014811661</v>
      </c>
      <c r="M192" s="15">
        <f t="shared" si="192"/>
        <v>1.842034356</v>
      </c>
      <c r="N192" s="15">
        <f t="shared" si="192"/>
        <v>-0.11274892</v>
      </c>
      <c r="O192" s="15">
        <f t="shared" si="3"/>
        <v>0.6358490463</v>
      </c>
    </row>
    <row r="193">
      <c r="A193" s="1">
        <v>2089.0</v>
      </c>
      <c r="B193" s="1" t="s">
        <v>267</v>
      </c>
      <c r="C193" s="1">
        <v>4.0</v>
      </c>
      <c r="D193" s="1">
        <v>1.0</v>
      </c>
      <c r="E193" s="1">
        <v>1.0</v>
      </c>
      <c r="F193" s="1">
        <v>1.0</v>
      </c>
      <c r="G193" s="1">
        <v>0.0</v>
      </c>
      <c r="H193" s="1">
        <v>0.0</v>
      </c>
      <c r="I193" s="15">
        <f t="shared" ref="I193:N193" si="193">(C193-average(C:C))/stdev(C:C)</f>
        <v>0.2045663318</v>
      </c>
      <c r="J193" s="15">
        <f t="shared" si="193"/>
        <v>0.4179095259</v>
      </c>
      <c r="K193" s="15">
        <f t="shared" si="193"/>
        <v>0.4485213235</v>
      </c>
      <c r="L193" s="15">
        <f t="shared" si="193"/>
        <v>1.014811661</v>
      </c>
      <c r="M193" s="15">
        <f t="shared" si="193"/>
        <v>-0.5405970393</v>
      </c>
      <c r="N193" s="15">
        <f t="shared" si="193"/>
        <v>-0.11274892</v>
      </c>
      <c r="O193" s="15">
        <f t="shared" si="3"/>
        <v>0.2387438137</v>
      </c>
    </row>
    <row r="194">
      <c r="A194" s="1">
        <v>2090.0</v>
      </c>
      <c r="B194" s="1" t="s">
        <v>268</v>
      </c>
      <c r="C194" s="1">
        <v>4.0</v>
      </c>
      <c r="D194" s="1">
        <v>1.0</v>
      </c>
      <c r="E194" s="1">
        <v>1.0</v>
      </c>
      <c r="F194" s="1">
        <v>1.0</v>
      </c>
      <c r="G194" s="1">
        <v>0.0</v>
      </c>
      <c r="H194" s="1">
        <v>0.0</v>
      </c>
      <c r="I194" s="15">
        <f t="shared" ref="I194:N194" si="194">(C194-average(C:C))/stdev(C:C)</f>
        <v>0.2045663318</v>
      </c>
      <c r="J194" s="15">
        <f t="shared" si="194"/>
        <v>0.4179095259</v>
      </c>
      <c r="K194" s="15">
        <f t="shared" si="194"/>
        <v>0.4485213235</v>
      </c>
      <c r="L194" s="15">
        <f t="shared" si="194"/>
        <v>1.014811661</v>
      </c>
      <c r="M194" s="15">
        <f t="shared" si="194"/>
        <v>-0.5405970393</v>
      </c>
      <c r="N194" s="15">
        <f t="shared" si="194"/>
        <v>-0.11274892</v>
      </c>
      <c r="O194" s="15">
        <f t="shared" si="3"/>
        <v>0.2387438137</v>
      </c>
    </row>
    <row r="195">
      <c r="A195" s="1">
        <v>2092.0</v>
      </c>
      <c r="B195" s="1" t="s">
        <v>269</v>
      </c>
      <c r="C195" s="1">
        <v>4.0</v>
      </c>
      <c r="D195" s="1">
        <v>1.0</v>
      </c>
      <c r="E195" s="1">
        <v>1.0</v>
      </c>
      <c r="F195" s="1">
        <v>0.0</v>
      </c>
      <c r="G195" s="1">
        <v>0.0</v>
      </c>
      <c r="H195" s="1">
        <v>0.0</v>
      </c>
      <c r="I195" s="15">
        <f t="shared" ref="I195:N195" si="195">(C195-average(C:C))/stdev(C:C)</f>
        <v>0.2045663318</v>
      </c>
      <c r="J195" s="15">
        <f t="shared" si="195"/>
        <v>0.4179095259</v>
      </c>
      <c r="K195" s="15">
        <f t="shared" si="195"/>
        <v>0.4485213235</v>
      </c>
      <c r="L195" s="15">
        <f t="shared" si="195"/>
        <v>-0.9812641676</v>
      </c>
      <c r="M195" s="15">
        <f t="shared" si="195"/>
        <v>-0.5405970393</v>
      </c>
      <c r="N195" s="15">
        <f t="shared" si="195"/>
        <v>-0.11274892</v>
      </c>
      <c r="O195" s="15">
        <f t="shared" si="3"/>
        <v>-0.09393549096</v>
      </c>
    </row>
    <row r="196">
      <c r="A196" s="1">
        <v>2094.0</v>
      </c>
      <c r="B196" s="1" t="s">
        <v>178</v>
      </c>
      <c r="C196" s="1">
        <v>4.0</v>
      </c>
      <c r="D196" s="1">
        <v>1.0</v>
      </c>
      <c r="E196" s="1">
        <v>1.0</v>
      </c>
      <c r="F196" s="1">
        <v>1.0</v>
      </c>
      <c r="G196" s="1">
        <v>0.0</v>
      </c>
      <c r="H196" s="1">
        <v>0.0</v>
      </c>
      <c r="I196" s="15">
        <f t="shared" ref="I196:N196" si="196">(C196-average(C:C))/stdev(C:C)</f>
        <v>0.2045663318</v>
      </c>
      <c r="J196" s="15">
        <f t="shared" si="196"/>
        <v>0.4179095259</v>
      </c>
      <c r="K196" s="15">
        <f t="shared" si="196"/>
        <v>0.4485213235</v>
      </c>
      <c r="L196" s="15">
        <f t="shared" si="196"/>
        <v>1.014811661</v>
      </c>
      <c r="M196" s="15">
        <f t="shared" si="196"/>
        <v>-0.5405970393</v>
      </c>
      <c r="N196" s="15">
        <f t="shared" si="196"/>
        <v>-0.11274892</v>
      </c>
      <c r="O196" s="15">
        <f t="shared" si="3"/>
        <v>0.2387438137</v>
      </c>
    </row>
    <row r="197">
      <c r="A197" s="1">
        <v>2095.0</v>
      </c>
      <c r="B197" s="1" t="s">
        <v>120</v>
      </c>
      <c r="C197" s="1">
        <v>4.0</v>
      </c>
      <c r="D197" s="1">
        <v>1.0</v>
      </c>
      <c r="E197" s="1">
        <v>1.0</v>
      </c>
      <c r="F197" s="1">
        <v>0.0</v>
      </c>
      <c r="G197" s="1">
        <v>0.0</v>
      </c>
      <c r="H197" s="1">
        <v>0.0</v>
      </c>
      <c r="I197" s="15">
        <f t="shared" ref="I197:N197" si="197">(C197-average(C:C))/stdev(C:C)</f>
        <v>0.2045663318</v>
      </c>
      <c r="J197" s="15">
        <f t="shared" si="197"/>
        <v>0.4179095259</v>
      </c>
      <c r="K197" s="15">
        <f t="shared" si="197"/>
        <v>0.4485213235</v>
      </c>
      <c r="L197" s="15">
        <f t="shared" si="197"/>
        <v>-0.9812641676</v>
      </c>
      <c r="M197" s="15">
        <f t="shared" si="197"/>
        <v>-0.5405970393</v>
      </c>
      <c r="N197" s="15">
        <f t="shared" si="197"/>
        <v>-0.11274892</v>
      </c>
      <c r="O197" s="15">
        <f t="shared" si="3"/>
        <v>-0.09393549096</v>
      </c>
    </row>
    <row r="198">
      <c r="A198" s="1">
        <v>2096.0</v>
      </c>
      <c r="B198" s="1" t="s">
        <v>137</v>
      </c>
      <c r="C198" s="1">
        <v>4.0</v>
      </c>
      <c r="D198" s="1">
        <v>1.0</v>
      </c>
      <c r="E198" s="1">
        <v>1.0</v>
      </c>
      <c r="F198" s="1">
        <v>1.0</v>
      </c>
      <c r="G198" s="1">
        <v>0.0</v>
      </c>
      <c r="H198" s="1">
        <v>0.0</v>
      </c>
      <c r="I198" s="15">
        <f t="shared" ref="I198:N198" si="198">(C198-average(C:C))/stdev(C:C)</f>
        <v>0.2045663318</v>
      </c>
      <c r="J198" s="15">
        <f t="shared" si="198"/>
        <v>0.4179095259</v>
      </c>
      <c r="K198" s="15">
        <f t="shared" si="198"/>
        <v>0.4485213235</v>
      </c>
      <c r="L198" s="15">
        <f t="shared" si="198"/>
        <v>1.014811661</v>
      </c>
      <c r="M198" s="15">
        <f t="shared" si="198"/>
        <v>-0.5405970393</v>
      </c>
      <c r="N198" s="15">
        <f t="shared" si="198"/>
        <v>-0.11274892</v>
      </c>
      <c r="O198" s="15">
        <f t="shared" si="3"/>
        <v>0.2387438137</v>
      </c>
    </row>
    <row r="199">
      <c r="A199" s="1">
        <v>2097.0</v>
      </c>
      <c r="B199" s="1" t="s">
        <v>126</v>
      </c>
      <c r="C199" s="1">
        <v>4.0</v>
      </c>
      <c r="D199" s="1">
        <v>1.0</v>
      </c>
      <c r="E199" s="1">
        <v>1.0</v>
      </c>
      <c r="F199" s="1">
        <v>1.0</v>
      </c>
      <c r="G199" s="1">
        <v>0.0</v>
      </c>
      <c r="H199" s="1">
        <v>0.0</v>
      </c>
      <c r="I199" s="15">
        <f t="shared" ref="I199:N199" si="199">(C199-average(C:C))/stdev(C:C)</f>
        <v>0.2045663318</v>
      </c>
      <c r="J199" s="15">
        <f t="shared" si="199"/>
        <v>0.4179095259</v>
      </c>
      <c r="K199" s="15">
        <f t="shared" si="199"/>
        <v>0.4485213235</v>
      </c>
      <c r="L199" s="15">
        <f t="shared" si="199"/>
        <v>1.014811661</v>
      </c>
      <c r="M199" s="15">
        <f t="shared" si="199"/>
        <v>-0.5405970393</v>
      </c>
      <c r="N199" s="15">
        <f t="shared" si="199"/>
        <v>-0.11274892</v>
      </c>
      <c r="O199" s="15">
        <f t="shared" si="3"/>
        <v>0.2387438137</v>
      </c>
    </row>
    <row r="200">
      <c r="A200" s="1">
        <v>2098.0</v>
      </c>
      <c r="B200" s="1" t="s">
        <v>48</v>
      </c>
      <c r="C200" s="1">
        <v>4.0</v>
      </c>
      <c r="D200" s="1">
        <v>1.0</v>
      </c>
      <c r="E200" s="1">
        <v>0.0</v>
      </c>
      <c r="F200" s="1">
        <v>0.0</v>
      </c>
      <c r="G200" s="1">
        <v>0.0</v>
      </c>
      <c r="H200" s="1">
        <v>0.0</v>
      </c>
      <c r="I200" s="15">
        <f t="shared" ref="I200:N200" si="200">(C200-average(C:C))/stdev(C:C)</f>
        <v>0.2045663318</v>
      </c>
      <c r="J200" s="15">
        <f t="shared" si="200"/>
        <v>0.4179095259</v>
      </c>
      <c r="K200" s="15">
        <f t="shared" si="200"/>
        <v>-2.220180551</v>
      </c>
      <c r="L200" s="15">
        <f t="shared" si="200"/>
        <v>-0.9812641676</v>
      </c>
      <c r="M200" s="15">
        <f t="shared" si="200"/>
        <v>-0.5405970393</v>
      </c>
      <c r="N200" s="15">
        <f t="shared" si="200"/>
        <v>-0.11274892</v>
      </c>
      <c r="O200" s="15">
        <f t="shared" si="3"/>
        <v>-0.5387191368</v>
      </c>
    </row>
    <row r="201">
      <c r="A201" s="1">
        <v>2099.0</v>
      </c>
      <c r="B201" s="1" t="s">
        <v>270</v>
      </c>
      <c r="C201" s="1">
        <v>4.0</v>
      </c>
      <c r="D201" s="1">
        <v>1.0</v>
      </c>
      <c r="E201" s="1">
        <v>0.0</v>
      </c>
      <c r="F201" s="1">
        <v>1.0</v>
      </c>
      <c r="G201" s="1">
        <v>1.0</v>
      </c>
      <c r="H201" s="1">
        <v>0.0</v>
      </c>
      <c r="I201" s="15">
        <f t="shared" ref="I201:N201" si="201">(C201-average(C:C))/stdev(C:C)</f>
        <v>0.2045663318</v>
      </c>
      <c r="J201" s="15">
        <f t="shared" si="201"/>
        <v>0.4179095259</v>
      </c>
      <c r="K201" s="15">
        <f t="shared" si="201"/>
        <v>-2.220180551</v>
      </c>
      <c r="L201" s="15">
        <f t="shared" si="201"/>
        <v>1.014811661</v>
      </c>
      <c r="M201" s="15">
        <f t="shared" si="201"/>
        <v>1.842034356</v>
      </c>
      <c r="N201" s="15">
        <f t="shared" si="201"/>
        <v>-0.11274892</v>
      </c>
      <c r="O201" s="15">
        <f t="shared" si="3"/>
        <v>0.1910654005</v>
      </c>
    </row>
    <row r="202">
      <c r="A202" s="1">
        <v>2100.0</v>
      </c>
      <c r="B202" s="1" t="s">
        <v>252</v>
      </c>
      <c r="C202" s="1">
        <v>4.0</v>
      </c>
      <c r="D202" s="1">
        <v>1.0</v>
      </c>
      <c r="E202" s="1">
        <v>1.0</v>
      </c>
      <c r="F202" s="1">
        <v>1.0</v>
      </c>
      <c r="G202" s="1">
        <v>0.0</v>
      </c>
      <c r="H202" s="1">
        <v>0.0</v>
      </c>
      <c r="I202" s="15">
        <f t="shared" ref="I202:N202" si="202">(C202-average(C:C))/stdev(C:C)</f>
        <v>0.2045663318</v>
      </c>
      <c r="J202" s="15">
        <f t="shared" si="202"/>
        <v>0.4179095259</v>
      </c>
      <c r="K202" s="15">
        <f t="shared" si="202"/>
        <v>0.4485213235</v>
      </c>
      <c r="L202" s="15">
        <f t="shared" si="202"/>
        <v>1.014811661</v>
      </c>
      <c r="M202" s="15">
        <f t="shared" si="202"/>
        <v>-0.5405970393</v>
      </c>
      <c r="N202" s="15">
        <f t="shared" si="202"/>
        <v>-0.11274892</v>
      </c>
      <c r="O202" s="15">
        <f t="shared" si="3"/>
        <v>0.2387438137</v>
      </c>
    </row>
    <row r="203">
      <c r="A203" s="1">
        <v>2102.0</v>
      </c>
      <c r="B203" s="1" t="s">
        <v>71</v>
      </c>
      <c r="C203" s="1">
        <v>4.0</v>
      </c>
      <c r="D203" s="1">
        <v>1.0</v>
      </c>
      <c r="E203" s="1">
        <v>0.0</v>
      </c>
      <c r="F203" s="1">
        <v>1.0</v>
      </c>
      <c r="G203" s="1">
        <v>0.0</v>
      </c>
      <c r="H203" s="1">
        <v>0.0</v>
      </c>
      <c r="I203" s="15">
        <f t="shared" ref="I203:N203" si="203">(C203-average(C:C))/stdev(C:C)</f>
        <v>0.2045663318</v>
      </c>
      <c r="J203" s="15">
        <f t="shared" si="203"/>
        <v>0.4179095259</v>
      </c>
      <c r="K203" s="15">
        <f t="shared" si="203"/>
        <v>-2.220180551</v>
      </c>
      <c r="L203" s="15">
        <f t="shared" si="203"/>
        <v>1.014811661</v>
      </c>
      <c r="M203" s="15">
        <f t="shared" si="203"/>
        <v>-0.5405970393</v>
      </c>
      <c r="N203" s="15">
        <f t="shared" si="203"/>
        <v>-0.11274892</v>
      </c>
      <c r="O203" s="15">
        <f t="shared" si="3"/>
        <v>-0.2060398321</v>
      </c>
    </row>
    <row r="204">
      <c r="A204" s="1">
        <v>2104.0</v>
      </c>
      <c r="B204" s="1" t="s">
        <v>165</v>
      </c>
      <c r="C204" s="1">
        <v>4.0</v>
      </c>
      <c r="D204" s="1">
        <v>1.0</v>
      </c>
      <c r="E204" s="1">
        <v>1.0</v>
      </c>
      <c r="F204" s="1">
        <v>1.0</v>
      </c>
      <c r="G204" s="1">
        <v>0.0</v>
      </c>
      <c r="H204" s="1">
        <v>0.0</v>
      </c>
      <c r="I204" s="15">
        <f t="shared" ref="I204:N204" si="204">(C204-average(C:C))/stdev(C:C)</f>
        <v>0.2045663318</v>
      </c>
      <c r="J204" s="15">
        <f t="shared" si="204"/>
        <v>0.4179095259</v>
      </c>
      <c r="K204" s="15">
        <f t="shared" si="204"/>
        <v>0.4485213235</v>
      </c>
      <c r="L204" s="15">
        <f t="shared" si="204"/>
        <v>1.014811661</v>
      </c>
      <c r="M204" s="15">
        <f t="shared" si="204"/>
        <v>-0.5405970393</v>
      </c>
      <c r="N204" s="15">
        <f t="shared" si="204"/>
        <v>-0.11274892</v>
      </c>
      <c r="O204" s="15">
        <f t="shared" si="3"/>
        <v>0.2387438137</v>
      </c>
    </row>
    <row r="205">
      <c r="A205" s="1">
        <v>2105.0</v>
      </c>
      <c r="B205" s="1" t="s">
        <v>271</v>
      </c>
      <c r="C205" s="1">
        <v>4.0</v>
      </c>
      <c r="D205" s="1">
        <v>1.0</v>
      </c>
      <c r="I205" s="15">
        <f t="shared" ref="I205:N205" si="205">(C205-average(C:C))/stdev(C:C)</f>
        <v>0.2045663318</v>
      </c>
      <c r="J205" s="15">
        <f t="shared" si="205"/>
        <v>0.4179095259</v>
      </c>
      <c r="K205" s="15">
        <f t="shared" si="205"/>
        <v>-2.220180551</v>
      </c>
      <c r="L205" s="15">
        <f t="shared" si="205"/>
        <v>-0.9812641676</v>
      </c>
      <c r="M205" s="15">
        <f t="shared" si="205"/>
        <v>-0.5405970393</v>
      </c>
      <c r="N205" s="15">
        <f t="shared" si="205"/>
        <v>-0.11274892</v>
      </c>
      <c r="O205" s="15">
        <f t="shared" si="3"/>
        <v>-0.5387191368</v>
      </c>
    </row>
    <row r="206">
      <c r="A206" s="1">
        <v>2106.0</v>
      </c>
      <c r="B206" s="1" t="s">
        <v>273</v>
      </c>
      <c r="C206" s="1">
        <v>4.0</v>
      </c>
      <c r="D206" s="1">
        <v>1.0</v>
      </c>
      <c r="E206" s="1">
        <v>1.0</v>
      </c>
      <c r="F206" s="1">
        <v>0.0</v>
      </c>
      <c r="G206" s="1">
        <v>1.0</v>
      </c>
      <c r="H206" s="1">
        <v>0.0</v>
      </c>
      <c r="I206" s="15">
        <f t="shared" ref="I206:N206" si="206">(C206-average(C:C))/stdev(C:C)</f>
        <v>0.2045663318</v>
      </c>
      <c r="J206" s="15">
        <f t="shared" si="206"/>
        <v>0.4179095259</v>
      </c>
      <c r="K206" s="15">
        <f t="shared" si="206"/>
        <v>0.4485213235</v>
      </c>
      <c r="L206" s="15">
        <f t="shared" si="206"/>
        <v>-0.9812641676</v>
      </c>
      <c r="M206" s="15">
        <f t="shared" si="206"/>
        <v>1.842034356</v>
      </c>
      <c r="N206" s="15">
        <f t="shared" si="206"/>
        <v>-0.11274892</v>
      </c>
      <c r="O206" s="15">
        <f t="shared" si="3"/>
        <v>0.3031697416</v>
      </c>
    </row>
    <row r="207">
      <c r="A207" s="1">
        <v>2108.0</v>
      </c>
      <c r="B207" s="1" t="s">
        <v>274</v>
      </c>
      <c r="C207" s="1">
        <v>4.0</v>
      </c>
      <c r="D207" s="1">
        <v>1.0</v>
      </c>
      <c r="E207" s="1">
        <v>1.0</v>
      </c>
      <c r="F207" s="1">
        <v>0.0</v>
      </c>
      <c r="G207" s="1">
        <v>0.0</v>
      </c>
      <c r="H207" s="1">
        <v>0.0</v>
      </c>
      <c r="I207" s="15">
        <f t="shared" ref="I207:N207" si="207">(C207-average(C:C))/stdev(C:C)</f>
        <v>0.2045663318</v>
      </c>
      <c r="J207" s="15">
        <f t="shared" si="207"/>
        <v>0.4179095259</v>
      </c>
      <c r="K207" s="15">
        <f t="shared" si="207"/>
        <v>0.4485213235</v>
      </c>
      <c r="L207" s="15">
        <f t="shared" si="207"/>
        <v>-0.9812641676</v>
      </c>
      <c r="M207" s="15">
        <f t="shared" si="207"/>
        <v>-0.5405970393</v>
      </c>
      <c r="N207" s="15">
        <f t="shared" si="207"/>
        <v>-0.11274892</v>
      </c>
      <c r="O207" s="15">
        <f t="shared" si="3"/>
        <v>-0.09393549096</v>
      </c>
    </row>
    <row r="208">
      <c r="A208" s="1">
        <v>2109.0</v>
      </c>
      <c r="B208" s="1" t="s">
        <v>242</v>
      </c>
      <c r="C208" s="1">
        <v>4.0</v>
      </c>
      <c r="D208" s="1">
        <v>1.0</v>
      </c>
      <c r="E208" s="1">
        <v>1.0</v>
      </c>
      <c r="F208" s="1">
        <v>0.0</v>
      </c>
      <c r="G208" s="1">
        <v>0.0</v>
      </c>
      <c r="H208" s="1">
        <v>0.0</v>
      </c>
      <c r="I208" s="15">
        <f t="shared" ref="I208:N208" si="208">(C208-average(C:C))/stdev(C:C)</f>
        <v>0.2045663318</v>
      </c>
      <c r="J208" s="15">
        <f t="shared" si="208"/>
        <v>0.4179095259</v>
      </c>
      <c r="K208" s="15">
        <f t="shared" si="208"/>
        <v>0.4485213235</v>
      </c>
      <c r="L208" s="15">
        <f t="shared" si="208"/>
        <v>-0.9812641676</v>
      </c>
      <c r="M208" s="15">
        <f t="shared" si="208"/>
        <v>-0.5405970393</v>
      </c>
      <c r="N208" s="15">
        <f t="shared" si="208"/>
        <v>-0.11274892</v>
      </c>
      <c r="O208" s="15">
        <f t="shared" si="3"/>
        <v>-0.09393549096</v>
      </c>
    </row>
    <row r="209">
      <c r="A209" s="1">
        <v>2110.0</v>
      </c>
      <c r="B209" s="1" t="s">
        <v>276</v>
      </c>
      <c r="C209" s="1">
        <v>4.0</v>
      </c>
      <c r="D209" s="1">
        <v>1.0</v>
      </c>
      <c r="E209" s="1">
        <v>1.0</v>
      </c>
      <c r="F209" s="1">
        <v>0.0</v>
      </c>
      <c r="G209" s="1">
        <v>0.0</v>
      </c>
      <c r="H209" s="1">
        <v>0.0</v>
      </c>
      <c r="I209" s="15">
        <f t="shared" ref="I209:N209" si="209">(C209-average(C:C))/stdev(C:C)</f>
        <v>0.2045663318</v>
      </c>
      <c r="J209" s="15">
        <f t="shared" si="209"/>
        <v>0.4179095259</v>
      </c>
      <c r="K209" s="15">
        <f t="shared" si="209"/>
        <v>0.4485213235</v>
      </c>
      <c r="L209" s="15">
        <f t="shared" si="209"/>
        <v>-0.9812641676</v>
      </c>
      <c r="M209" s="15">
        <f t="shared" si="209"/>
        <v>-0.5405970393</v>
      </c>
      <c r="N209" s="15">
        <f t="shared" si="209"/>
        <v>-0.11274892</v>
      </c>
      <c r="O209" s="15">
        <f t="shared" si="3"/>
        <v>-0.09393549096</v>
      </c>
    </row>
    <row r="210">
      <c r="A210" s="1">
        <v>2111.0</v>
      </c>
      <c r="B210" s="1" t="s">
        <v>237</v>
      </c>
      <c r="C210" s="1">
        <v>4.0</v>
      </c>
      <c r="D210" s="1">
        <v>1.0</v>
      </c>
      <c r="E210" s="1">
        <v>1.0</v>
      </c>
      <c r="F210" s="1">
        <v>0.0</v>
      </c>
      <c r="G210" s="1">
        <v>0.0</v>
      </c>
      <c r="H210" s="1">
        <v>0.0</v>
      </c>
      <c r="I210" s="15">
        <f t="shared" ref="I210:N210" si="210">(C210-average(C:C))/stdev(C:C)</f>
        <v>0.2045663318</v>
      </c>
      <c r="J210" s="15">
        <f t="shared" si="210"/>
        <v>0.4179095259</v>
      </c>
      <c r="K210" s="15">
        <f t="shared" si="210"/>
        <v>0.4485213235</v>
      </c>
      <c r="L210" s="15">
        <f t="shared" si="210"/>
        <v>-0.9812641676</v>
      </c>
      <c r="M210" s="15">
        <f t="shared" si="210"/>
        <v>-0.5405970393</v>
      </c>
      <c r="N210" s="15">
        <f t="shared" si="210"/>
        <v>-0.11274892</v>
      </c>
      <c r="O210" s="15">
        <f t="shared" si="3"/>
        <v>-0.09393549096</v>
      </c>
    </row>
    <row r="211">
      <c r="A211" s="1">
        <v>2112.0</v>
      </c>
      <c r="B211" s="1" t="s">
        <v>161</v>
      </c>
      <c r="C211" s="1">
        <v>4.0</v>
      </c>
      <c r="D211" s="1">
        <v>1.0</v>
      </c>
      <c r="E211" s="1">
        <v>1.0</v>
      </c>
      <c r="F211" s="1">
        <v>0.0</v>
      </c>
      <c r="G211" s="1">
        <v>0.0</v>
      </c>
      <c r="H211" s="1">
        <v>0.0</v>
      </c>
      <c r="I211" s="15">
        <f t="shared" ref="I211:N211" si="211">(C211-average(C:C))/stdev(C:C)</f>
        <v>0.2045663318</v>
      </c>
      <c r="J211" s="15">
        <f t="shared" si="211"/>
        <v>0.4179095259</v>
      </c>
      <c r="K211" s="15">
        <f t="shared" si="211"/>
        <v>0.4485213235</v>
      </c>
      <c r="L211" s="15">
        <f t="shared" si="211"/>
        <v>-0.9812641676</v>
      </c>
      <c r="M211" s="15">
        <f t="shared" si="211"/>
        <v>-0.5405970393</v>
      </c>
      <c r="N211" s="15">
        <f t="shared" si="211"/>
        <v>-0.11274892</v>
      </c>
      <c r="O211" s="15">
        <f t="shared" si="3"/>
        <v>-0.09393549096</v>
      </c>
    </row>
    <row r="212">
      <c r="A212" s="1">
        <v>2113.0</v>
      </c>
      <c r="B212" s="1" t="s">
        <v>195</v>
      </c>
      <c r="C212" s="1">
        <v>4.0</v>
      </c>
      <c r="D212" s="1">
        <v>1.0</v>
      </c>
      <c r="E212" s="1">
        <v>1.0</v>
      </c>
      <c r="F212" s="1">
        <v>0.0</v>
      </c>
      <c r="G212" s="1">
        <v>0.0</v>
      </c>
      <c r="H212" s="1">
        <v>0.0</v>
      </c>
      <c r="I212" s="15">
        <f t="shared" ref="I212:N212" si="212">(C212-average(C:C))/stdev(C:C)</f>
        <v>0.2045663318</v>
      </c>
      <c r="J212" s="15">
        <f t="shared" si="212"/>
        <v>0.4179095259</v>
      </c>
      <c r="K212" s="15">
        <f t="shared" si="212"/>
        <v>0.4485213235</v>
      </c>
      <c r="L212" s="15">
        <f t="shared" si="212"/>
        <v>-0.9812641676</v>
      </c>
      <c r="M212" s="15">
        <f t="shared" si="212"/>
        <v>-0.5405970393</v>
      </c>
      <c r="N212" s="15">
        <f t="shared" si="212"/>
        <v>-0.11274892</v>
      </c>
      <c r="O212" s="15">
        <f t="shared" si="3"/>
        <v>-0.09393549096</v>
      </c>
    </row>
    <row r="213">
      <c r="A213" s="1">
        <v>2114.0</v>
      </c>
      <c r="B213" s="1" t="s">
        <v>110</v>
      </c>
      <c r="C213" s="1">
        <v>4.0</v>
      </c>
      <c r="D213" s="1">
        <v>1.0</v>
      </c>
      <c r="E213" s="1">
        <v>1.0</v>
      </c>
      <c r="F213" s="1">
        <v>0.0</v>
      </c>
      <c r="G213" s="1">
        <v>0.0</v>
      </c>
      <c r="H213" s="1">
        <v>0.0</v>
      </c>
      <c r="I213" s="15">
        <f t="shared" ref="I213:N213" si="213">(C213-average(C:C))/stdev(C:C)</f>
        <v>0.2045663318</v>
      </c>
      <c r="J213" s="15">
        <f t="shared" si="213"/>
        <v>0.4179095259</v>
      </c>
      <c r="K213" s="15">
        <f t="shared" si="213"/>
        <v>0.4485213235</v>
      </c>
      <c r="L213" s="15">
        <f t="shared" si="213"/>
        <v>-0.9812641676</v>
      </c>
      <c r="M213" s="15">
        <f t="shared" si="213"/>
        <v>-0.5405970393</v>
      </c>
      <c r="N213" s="15">
        <f t="shared" si="213"/>
        <v>-0.11274892</v>
      </c>
      <c r="O213" s="15">
        <f t="shared" si="3"/>
        <v>-0.09393549096</v>
      </c>
    </row>
    <row r="214">
      <c r="A214" s="1">
        <v>2116.0</v>
      </c>
      <c r="B214" s="1" t="s">
        <v>141</v>
      </c>
      <c r="C214" s="1">
        <v>4.0</v>
      </c>
      <c r="D214" s="1">
        <v>1.0</v>
      </c>
      <c r="E214" s="1">
        <v>1.0</v>
      </c>
      <c r="F214" s="1">
        <v>1.0</v>
      </c>
      <c r="G214" s="1">
        <v>0.0</v>
      </c>
      <c r="H214" s="1">
        <v>0.0</v>
      </c>
      <c r="I214" s="15">
        <f t="shared" ref="I214:N214" si="214">(C214-average(C:C))/stdev(C:C)</f>
        <v>0.2045663318</v>
      </c>
      <c r="J214" s="15">
        <f t="shared" si="214"/>
        <v>0.4179095259</v>
      </c>
      <c r="K214" s="15">
        <f t="shared" si="214"/>
        <v>0.4485213235</v>
      </c>
      <c r="L214" s="15">
        <f t="shared" si="214"/>
        <v>1.014811661</v>
      </c>
      <c r="M214" s="15">
        <f t="shared" si="214"/>
        <v>-0.5405970393</v>
      </c>
      <c r="N214" s="15">
        <f t="shared" si="214"/>
        <v>-0.11274892</v>
      </c>
      <c r="O214" s="15">
        <f t="shared" si="3"/>
        <v>0.2387438137</v>
      </c>
    </row>
    <row r="215">
      <c r="A215" s="1">
        <v>2119.0</v>
      </c>
      <c r="B215" s="1" t="s">
        <v>277</v>
      </c>
      <c r="C215" s="1">
        <v>4.0</v>
      </c>
      <c r="D215" s="1">
        <v>1.0</v>
      </c>
      <c r="E215" s="1">
        <v>1.0</v>
      </c>
      <c r="F215" s="1">
        <v>0.0</v>
      </c>
      <c r="G215" s="1">
        <v>0.0</v>
      </c>
      <c r="H215" s="1">
        <v>0.0</v>
      </c>
      <c r="I215" s="15">
        <f t="shared" ref="I215:N215" si="215">(C215-average(C:C))/stdev(C:C)</f>
        <v>0.2045663318</v>
      </c>
      <c r="J215" s="15">
        <f t="shared" si="215"/>
        <v>0.4179095259</v>
      </c>
      <c r="K215" s="15">
        <f t="shared" si="215"/>
        <v>0.4485213235</v>
      </c>
      <c r="L215" s="15">
        <f t="shared" si="215"/>
        <v>-0.9812641676</v>
      </c>
      <c r="M215" s="15">
        <f t="shared" si="215"/>
        <v>-0.5405970393</v>
      </c>
      <c r="N215" s="15">
        <f t="shared" si="215"/>
        <v>-0.11274892</v>
      </c>
      <c r="O215" s="15">
        <f t="shared" si="3"/>
        <v>-0.09393549096</v>
      </c>
    </row>
    <row r="216">
      <c r="A216" s="1">
        <v>2149.0</v>
      </c>
      <c r="B216" s="1" t="s">
        <v>62</v>
      </c>
      <c r="C216" s="1">
        <v>4.0</v>
      </c>
      <c r="D216" s="1">
        <v>1.0</v>
      </c>
      <c r="E216" s="1">
        <v>1.0</v>
      </c>
      <c r="F216" s="1">
        <v>0.0</v>
      </c>
      <c r="G216" s="1">
        <v>1.0</v>
      </c>
      <c r="H216" s="1">
        <v>0.0</v>
      </c>
      <c r="I216" s="15">
        <f t="shared" ref="I216:N216" si="216">(C216-average(C:C))/stdev(C:C)</f>
        <v>0.2045663318</v>
      </c>
      <c r="J216" s="15">
        <f t="shared" si="216"/>
        <v>0.4179095259</v>
      </c>
      <c r="K216" s="15">
        <f t="shared" si="216"/>
        <v>0.4485213235</v>
      </c>
      <c r="L216" s="15">
        <f t="shared" si="216"/>
        <v>-0.9812641676</v>
      </c>
      <c r="M216" s="15">
        <f t="shared" si="216"/>
        <v>1.842034356</v>
      </c>
      <c r="N216" s="15">
        <f t="shared" si="216"/>
        <v>-0.11274892</v>
      </c>
      <c r="O216" s="15">
        <f t="shared" si="3"/>
        <v>0.3031697416</v>
      </c>
    </row>
    <row r="217">
      <c r="A217" s="1">
        <v>2155.0</v>
      </c>
      <c r="B217" s="1" t="s">
        <v>172</v>
      </c>
      <c r="C217" s="1">
        <v>4.0</v>
      </c>
      <c r="D217" s="1">
        <v>1.0</v>
      </c>
      <c r="E217" s="1">
        <v>1.0</v>
      </c>
      <c r="F217" s="1">
        <v>0.0</v>
      </c>
      <c r="G217" s="1">
        <v>0.0</v>
      </c>
      <c r="H217" s="1">
        <v>0.0</v>
      </c>
      <c r="I217" s="15">
        <f t="shared" ref="I217:N217" si="217">(C217-average(C:C))/stdev(C:C)</f>
        <v>0.2045663318</v>
      </c>
      <c r="J217" s="15">
        <f t="shared" si="217"/>
        <v>0.4179095259</v>
      </c>
      <c r="K217" s="15">
        <f t="shared" si="217"/>
        <v>0.4485213235</v>
      </c>
      <c r="L217" s="15">
        <f t="shared" si="217"/>
        <v>-0.9812641676</v>
      </c>
      <c r="M217" s="15">
        <f t="shared" si="217"/>
        <v>-0.5405970393</v>
      </c>
      <c r="N217" s="15">
        <f t="shared" si="217"/>
        <v>-0.11274892</v>
      </c>
      <c r="O217" s="15">
        <f t="shared" si="3"/>
        <v>-0.09393549096</v>
      </c>
    </row>
    <row r="218">
      <c r="A218" s="1">
        <v>2167.0</v>
      </c>
      <c r="B218" s="1" t="s">
        <v>278</v>
      </c>
      <c r="C218" s="1">
        <v>2.0</v>
      </c>
      <c r="D218" s="1">
        <v>0.0</v>
      </c>
      <c r="E218" s="1">
        <v>1.0</v>
      </c>
      <c r="F218" s="1">
        <v>0.0</v>
      </c>
      <c r="G218" s="1">
        <v>0.0</v>
      </c>
      <c r="H218" s="1">
        <v>0.0</v>
      </c>
      <c r="I218" s="15">
        <f t="shared" ref="I218:N218" si="218">(C218-average(C:C))/stdev(C:C)</f>
        <v>-4.868678697</v>
      </c>
      <c r="J218" s="15">
        <f t="shared" si="218"/>
        <v>-2.383213783</v>
      </c>
      <c r="K218" s="15">
        <f t="shared" si="218"/>
        <v>0.4485213235</v>
      </c>
      <c r="L218" s="15">
        <f t="shared" si="218"/>
        <v>-0.9812641676</v>
      </c>
      <c r="M218" s="15">
        <f t="shared" si="218"/>
        <v>-0.5405970393</v>
      </c>
      <c r="N218" s="15">
        <f t="shared" si="218"/>
        <v>-0.11274892</v>
      </c>
      <c r="O218" s="15">
        <f t="shared" si="3"/>
        <v>-1.406330214</v>
      </c>
    </row>
    <row r="219">
      <c r="A219" s="1">
        <v>2173.0</v>
      </c>
      <c r="B219" s="1" t="s">
        <v>107</v>
      </c>
      <c r="C219" s="1">
        <v>4.0</v>
      </c>
      <c r="D219" s="1">
        <v>1.0</v>
      </c>
      <c r="E219" s="1">
        <v>1.0</v>
      </c>
      <c r="F219" s="1">
        <v>0.0</v>
      </c>
      <c r="G219" s="1">
        <v>0.0</v>
      </c>
      <c r="H219" s="1">
        <v>0.0</v>
      </c>
      <c r="I219" s="15">
        <f t="shared" ref="I219:N219" si="219">(C219-average(C:C))/stdev(C:C)</f>
        <v>0.2045663318</v>
      </c>
      <c r="J219" s="15">
        <f t="shared" si="219"/>
        <v>0.4179095259</v>
      </c>
      <c r="K219" s="15">
        <f t="shared" si="219"/>
        <v>0.4485213235</v>
      </c>
      <c r="L219" s="15">
        <f t="shared" si="219"/>
        <v>-0.9812641676</v>
      </c>
      <c r="M219" s="15">
        <f t="shared" si="219"/>
        <v>-0.5405970393</v>
      </c>
      <c r="N219" s="15">
        <f t="shared" si="219"/>
        <v>-0.11274892</v>
      </c>
      <c r="O219" s="15">
        <f t="shared" si="3"/>
        <v>-0.09393549096</v>
      </c>
    </row>
    <row r="220">
      <c r="A220" s="1">
        <v>2179.0</v>
      </c>
      <c r="B220" s="1" t="s">
        <v>205</v>
      </c>
      <c r="C220" s="1">
        <v>4.0</v>
      </c>
      <c r="D220" s="1">
        <v>1.0</v>
      </c>
      <c r="E220" s="1">
        <v>1.0</v>
      </c>
      <c r="F220" s="1">
        <v>0.0</v>
      </c>
      <c r="G220" s="1">
        <v>0.0</v>
      </c>
      <c r="H220" s="1">
        <v>0.0</v>
      </c>
      <c r="I220" s="15">
        <f t="shared" ref="I220:N220" si="220">(C220-average(C:C))/stdev(C:C)</f>
        <v>0.2045663318</v>
      </c>
      <c r="J220" s="15">
        <f t="shared" si="220"/>
        <v>0.4179095259</v>
      </c>
      <c r="K220" s="15">
        <f t="shared" si="220"/>
        <v>0.4485213235</v>
      </c>
      <c r="L220" s="15">
        <f t="shared" si="220"/>
        <v>-0.9812641676</v>
      </c>
      <c r="M220" s="15">
        <f t="shared" si="220"/>
        <v>-0.5405970393</v>
      </c>
      <c r="N220" s="15">
        <f t="shared" si="220"/>
        <v>-0.11274892</v>
      </c>
      <c r="O220" s="15">
        <f t="shared" si="3"/>
        <v>-0.09393549096</v>
      </c>
    </row>
    <row r="221">
      <c r="A221" s="1">
        <v>2181.0</v>
      </c>
      <c r="B221" s="1" t="s">
        <v>239</v>
      </c>
      <c r="C221" s="1">
        <v>4.0</v>
      </c>
      <c r="D221" s="1">
        <v>1.0</v>
      </c>
      <c r="E221" s="1">
        <v>1.0</v>
      </c>
      <c r="F221" s="1">
        <v>1.0</v>
      </c>
      <c r="G221" s="1">
        <v>0.0</v>
      </c>
      <c r="H221" s="1">
        <v>0.0</v>
      </c>
      <c r="I221" s="15">
        <f t="shared" ref="I221:N221" si="221">(C221-average(C:C))/stdev(C:C)</f>
        <v>0.2045663318</v>
      </c>
      <c r="J221" s="15">
        <f t="shared" si="221"/>
        <v>0.4179095259</v>
      </c>
      <c r="K221" s="15">
        <f t="shared" si="221"/>
        <v>0.4485213235</v>
      </c>
      <c r="L221" s="15">
        <f t="shared" si="221"/>
        <v>1.014811661</v>
      </c>
      <c r="M221" s="15">
        <f t="shared" si="221"/>
        <v>-0.5405970393</v>
      </c>
      <c r="N221" s="15">
        <f t="shared" si="221"/>
        <v>-0.11274892</v>
      </c>
      <c r="O221" s="15">
        <f t="shared" si="3"/>
        <v>0.2387438137</v>
      </c>
    </row>
    <row r="222">
      <c r="A222" s="1">
        <v>2184.0</v>
      </c>
      <c r="B222" s="1" t="s">
        <v>116</v>
      </c>
      <c r="C222" s="1">
        <v>4.0</v>
      </c>
      <c r="D222" s="1">
        <v>1.0</v>
      </c>
      <c r="E222" s="1">
        <v>1.0</v>
      </c>
      <c r="F222" s="1">
        <v>0.0</v>
      </c>
      <c r="G222" s="1">
        <v>0.0</v>
      </c>
      <c r="H222" s="1">
        <v>0.0</v>
      </c>
      <c r="I222" s="15">
        <f t="shared" ref="I222:N222" si="222">(C222-average(C:C))/stdev(C:C)</f>
        <v>0.2045663318</v>
      </c>
      <c r="J222" s="15">
        <f t="shared" si="222"/>
        <v>0.4179095259</v>
      </c>
      <c r="K222" s="15">
        <f t="shared" si="222"/>
        <v>0.4485213235</v>
      </c>
      <c r="L222" s="15">
        <f t="shared" si="222"/>
        <v>-0.9812641676</v>
      </c>
      <c r="M222" s="15">
        <f t="shared" si="222"/>
        <v>-0.5405970393</v>
      </c>
      <c r="N222" s="15">
        <f t="shared" si="222"/>
        <v>-0.11274892</v>
      </c>
      <c r="O222" s="15">
        <f t="shared" si="3"/>
        <v>-0.09393549096</v>
      </c>
    </row>
    <row r="223">
      <c r="A223" s="1">
        <v>2189.0</v>
      </c>
      <c r="B223" s="1" t="s">
        <v>272</v>
      </c>
      <c r="C223" s="1">
        <v>4.0</v>
      </c>
      <c r="D223" s="1">
        <v>1.0</v>
      </c>
      <c r="E223" s="1">
        <v>1.0</v>
      </c>
      <c r="F223" s="1">
        <v>1.0</v>
      </c>
      <c r="G223" s="1">
        <v>1.0</v>
      </c>
      <c r="H223" s="1">
        <v>0.0</v>
      </c>
      <c r="I223" s="15">
        <f t="shared" ref="I223:N223" si="223">(C223-average(C:C))/stdev(C:C)</f>
        <v>0.2045663318</v>
      </c>
      <c r="J223" s="15">
        <f t="shared" si="223"/>
        <v>0.4179095259</v>
      </c>
      <c r="K223" s="15">
        <f t="shared" si="223"/>
        <v>0.4485213235</v>
      </c>
      <c r="L223" s="15">
        <f t="shared" si="223"/>
        <v>1.014811661</v>
      </c>
      <c r="M223" s="15">
        <f t="shared" si="223"/>
        <v>1.842034356</v>
      </c>
      <c r="N223" s="15">
        <f t="shared" si="223"/>
        <v>-0.11274892</v>
      </c>
      <c r="O223" s="15">
        <f t="shared" si="3"/>
        <v>0.6358490463</v>
      </c>
    </row>
    <row r="224">
      <c r="A224" s="1">
        <v>2192.0</v>
      </c>
      <c r="B224" s="1" t="s">
        <v>175</v>
      </c>
      <c r="C224" s="1">
        <v>4.0</v>
      </c>
      <c r="D224" s="1">
        <v>1.0</v>
      </c>
      <c r="E224" s="1">
        <v>1.0</v>
      </c>
      <c r="F224" s="1">
        <v>0.0</v>
      </c>
      <c r="G224" s="1">
        <v>1.0</v>
      </c>
      <c r="H224" s="1">
        <v>0.0</v>
      </c>
      <c r="I224" s="15">
        <f t="shared" ref="I224:N224" si="224">(C224-average(C:C))/stdev(C:C)</f>
        <v>0.2045663318</v>
      </c>
      <c r="J224" s="15">
        <f t="shared" si="224"/>
        <v>0.4179095259</v>
      </c>
      <c r="K224" s="15">
        <f t="shared" si="224"/>
        <v>0.4485213235</v>
      </c>
      <c r="L224" s="15">
        <f t="shared" si="224"/>
        <v>-0.9812641676</v>
      </c>
      <c r="M224" s="15">
        <f t="shared" si="224"/>
        <v>1.842034356</v>
      </c>
      <c r="N224" s="15">
        <f t="shared" si="224"/>
        <v>-0.11274892</v>
      </c>
      <c r="O224" s="15">
        <f t="shared" si="3"/>
        <v>0.3031697416</v>
      </c>
    </row>
    <row r="225">
      <c r="A225" s="1">
        <v>2201.0</v>
      </c>
      <c r="B225" s="1" t="s">
        <v>57</v>
      </c>
      <c r="C225" s="1">
        <v>4.0</v>
      </c>
      <c r="D225" s="1">
        <v>1.0</v>
      </c>
      <c r="E225" s="1">
        <v>1.0</v>
      </c>
      <c r="F225" s="1">
        <v>1.0</v>
      </c>
      <c r="G225" s="1">
        <v>0.0</v>
      </c>
      <c r="H225" s="1">
        <v>0.0</v>
      </c>
      <c r="I225" s="15">
        <f t="shared" ref="I225:N225" si="225">(C225-average(C:C))/stdev(C:C)</f>
        <v>0.2045663318</v>
      </c>
      <c r="J225" s="15">
        <f t="shared" si="225"/>
        <v>0.4179095259</v>
      </c>
      <c r="K225" s="15">
        <f t="shared" si="225"/>
        <v>0.4485213235</v>
      </c>
      <c r="L225" s="15">
        <f t="shared" si="225"/>
        <v>1.014811661</v>
      </c>
      <c r="M225" s="15">
        <f t="shared" si="225"/>
        <v>-0.5405970393</v>
      </c>
      <c r="N225" s="15">
        <f t="shared" si="225"/>
        <v>-0.11274892</v>
      </c>
      <c r="O225" s="15">
        <f t="shared" si="3"/>
        <v>0.2387438137</v>
      </c>
    </row>
    <row r="226">
      <c r="A226" s="1">
        <v>2202.0</v>
      </c>
      <c r="B226" s="1" t="s">
        <v>279</v>
      </c>
      <c r="C226" s="1">
        <v>4.0</v>
      </c>
      <c r="D226" s="1">
        <v>1.0</v>
      </c>
      <c r="E226" s="1">
        <v>1.0</v>
      </c>
      <c r="F226" s="1">
        <v>1.0</v>
      </c>
      <c r="G226" s="1">
        <v>0.0</v>
      </c>
      <c r="H226" s="1">
        <v>0.0</v>
      </c>
      <c r="I226" s="15">
        <f t="shared" ref="I226:N226" si="226">(C226-average(C:C))/stdev(C:C)</f>
        <v>0.2045663318</v>
      </c>
      <c r="J226" s="15">
        <f t="shared" si="226"/>
        <v>0.4179095259</v>
      </c>
      <c r="K226" s="15">
        <f t="shared" si="226"/>
        <v>0.4485213235</v>
      </c>
      <c r="L226" s="15">
        <f t="shared" si="226"/>
        <v>1.014811661</v>
      </c>
      <c r="M226" s="15">
        <f t="shared" si="226"/>
        <v>-0.5405970393</v>
      </c>
      <c r="N226" s="15">
        <f t="shared" si="226"/>
        <v>-0.11274892</v>
      </c>
      <c r="O226" s="15">
        <f t="shared" si="3"/>
        <v>0.2387438137</v>
      </c>
    </row>
    <row r="227">
      <c r="A227" s="1">
        <v>2203.0</v>
      </c>
      <c r="B227" s="1" t="s">
        <v>281</v>
      </c>
      <c r="C227" s="1">
        <v>4.0</v>
      </c>
      <c r="D227" s="1">
        <v>1.0</v>
      </c>
      <c r="E227" s="1">
        <v>1.0</v>
      </c>
      <c r="F227" s="1">
        <v>0.0</v>
      </c>
      <c r="G227" s="1">
        <v>0.0</v>
      </c>
      <c r="H227" s="1">
        <v>0.0</v>
      </c>
      <c r="I227" s="15">
        <f t="shared" ref="I227:N227" si="227">(C227-average(C:C))/stdev(C:C)</f>
        <v>0.2045663318</v>
      </c>
      <c r="J227" s="15">
        <f t="shared" si="227"/>
        <v>0.4179095259</v>
      </c>
      <c r="K227" s="15">
        <f t="shared" si="227"/>
        <v>0.4485213235</v>
      </c>
      <c r="L227" s="15">
        <f t="shared" si="227"/>
        <v>-0.9812641676</v>
      </c>
      <c r="M227" s="15">
        <f t="shared" si="227"/>
        <v>-0.5405970393</v>
      </c>
      <c r="N227" s="15">
        <f t="shared" si="227"/>
        <v>-0.11274892</v>
      </c>
      <c r="O227" s="15">
        <f t="shared" si="3"/>
        <v>-0.09393549096</v>
      </c>
    </row>
    <row r="228">
      <c r="A228" s="1">
        <v>2204.0</v>
      </c>
      <c r="B228" s="1" t="s">
        <v>248</v>
      </c>
      <c r="C228" s="1">
        <v>4.0</v>
      </c>
      <c r="D228" s="1">
        <v>1.0</v>
      </c>
      <c r="E228" s="1">
        <v>1.0</v>
      </c>
      <c r="F228" s="1">
        <v>1.0</v>
      </c>
      <c r="G228" s="1">
        <v>0.0</v>
      </c>
      <c r="H228" s="1">
        <v>0.0</v>
      </c>
      <c r="I228" s="15">
        <f t="shared" ref="I228:N228" si="228">(C228-average(C:C))/stdev(C:C)</f>
        <v>0.2045663318</v>
      </c>
      <c r="J228" s="15">
        <f t="shared" si="228"/>
        <v>0.4179095259</v>
      </c>
      <c r="K228" s="15">
        <f t="shared" si="228"/>
        <v>0.4485213235</v>
      </c>
      <c r="L228" s="15">
        <f t="shared" si="228"/>
        <v>1.014811661</v>
      </c>
      <c r="M228" s="15">
        <f t="shared" si="228"/>
        <v>-0.5405970393</v>
      </c>
      <c r="N228" s="15">
        <f t="shared" si="228"/>
        <v>-0.11274892</v>
      </c>
      <c r="O228" s="15">
        <f t="shared" si="3"/>
        <v>0.2387438137</v>
      </c>
    </row>
    <row r="229">
      <c r="A229" s="1">
        <v>2205.0</v>
      </c>
      <c r="B229" s="1" t="s">
        <v>282</v>
      </c>
      <c r="C229" s="1">
        <v>4.0</v>
      </c>
      <c r="D229" s="1">
        <v>1.0</v>
      </c>
      <c r="E229" s="1">
        <v>1.0</v>
      </c>
      <c r="F229" s="1">
        <v>1.0</v>
      </c>
      <c r="G229" s="1">
        <v>0.0</v>
      </c>
      <c r="H229" s="1">
        <v>0.0</v>
      </c>
      <c r="I229" s="15">
        <f t="shared" ref="I229:N229" si="229">(C229-average(C:C))/stdev(C:C)</f>
        <v>0.2045663318</v>
      </c>
      <c r="J229" s="15">
        <f t="shared" si="229"/>
        <v>0.4179095259</v>
      </c>
      <c r="K229" s="15">
        <f t="shared" si="229"/>
        <v>0.4485213235</v>
      </c>
      <c r="L229" s="15">
        <f t="shared" si="229"/>
        <v>1.014811661</v>
      </c>
      <c r="M229" s="15">
        <f t="shared" si="229"/>
        <v>-0.5405970393</v>
      </c>
      <c r="N229" s="15">
        <f t="shared" si="229"/>
        <v>-0.11274892</v>
      </c>
      <c r="O229" s="15">
        <f t="shared" si="3"/>
        <v>0.2387438137</v>
      </c>
    </row>
    <row r="230">
      <c r="A230" s="1">
        <v>2209.0</v>
      </c>
      <c r="B230" s="1" t="s">
        <v>283</v>
      </c>
      <c r="C230" s="1">
        <v>4.0</v>
      </c>
      <c r="D230" s="1">
        <v>1.0</v>
      </c>
      <c r="E230" s="1">
        <v>0.0</v>
      </c>
      <c r="F230" s="1">
        <v>1.0</v>
      </c>
      <c r="G230" s="1">
        <v>0.0</v>
      </c>
      <c r="H230" s="1">
        <v>0.0</v>
      </c>
      <c r="I230" s="15">
        <f t="shared" ref="I230:N230" si="230">(C230-average(C:C))/stdev(C:C)</f>
        <v>0.2045663318</v>
      </c>
      <c r="J230" s="15">
        <f t="shared" si="230"/>
        <v>0.4179095259</v>
      </c>
      <c r="K230" s="15">
        <f t="shared" si="230"/>
        <v>-2.220180551</v>
      </c>
      <c r="L230" s="15">
        <f t="shared" si="230"/>
        <v>1.014811661</v>
      </c>
      <c r="M230" s="15">
        <f t="shared" si="230"/>
        <v>-0.5405970393</v>
      </c>
      <c r="N230" s="15">
        <f t="shared" si="230"/>
        <v>-0.11274892</v>
      </c>
      <c r="O230" s="15">
        <f t="shared" si="3"/>
        <v>-0.2060398321</v>
      </c>
    </row>
    <row r="231">
      <c r="A231" s="1">
        <v>2211.0</v>
      </c>
      <c r="B231" s="1" t="s">
        <v>280</v>
      </c>
      <c r="C231" s="1">
        <v>4.0</v>
      </c>
      <c r="D231" s="1">
        <v>1.0</v>
      </c>
      <c r="E231" s="1">
        <v>0.0</v>
      </c>
      <c r="F231" s="1">
        <v>1.0</v>
      </c>
      <c r="G231" s="1">
        <v>0.0</v>
      </c>
      <c r="H231" s="1">
        <v>0.0</v>
      </c>
      <c r="I231" s="15">
        <f t="shared" ref="I231:N231" si="231">(C231-average(C:C))/stdev(C:C)</f>
        <v>0.2045663318</v>
      </c>
      <c r="J231" s="15">
        <f t="shared" si="231"/>
        <v>0.4179095259</v>
      </c>
      <c r="K231" s="15">
        <f t="shared" si="231"/>
        <v>-2.220180551</v>
      </c>
      <c r="L231" s="15">
        <f t="shared" si="231"/>
        <v>1.014811661</v>
      </c>
      <c r="M231" s="15">
        <f t="shared" si="231"/>
        <v>-0.5405970393</v>
      </c>
      <c r="N231" s="15">
        <f t="shared" si="231"/>
        <v>-0.11274892</v>
      </c>
      <c r="O231" s="15">
        <f t="shared" si="3"/>
        <v>-0.2060398321</v>
      </c>
    </row>
    <row r="232">
      <c r="A232" s="1">
        <v>2212.0</v>
      </c>
      <c r="B232" s="1" t="s">
        <v>284</v>
      </c>
      <c r="C232" s="1">
        <v>4.0</v>
      </c>
      <c r="D232" s="1">
        <v>1.0</v>
      </c>
      <c r="E232" s="1">
        <v>0.0</v>
      </c>
      <c r="F232" s="1">
        <v>1.0</v>
      </c>
      <c r="G232" s="1">
        <v>0.0</v>
      </c>
      <c r="H232" s="1">
        <v>0.0</v>
      </c>
      <c r="I232" s="15">
        <f t="shared" ref="I232:N232" si="232">(C232-average(C:C))/stdev(C:C)</f>
        <v>0.2045663318</v>
      </c>
      <c r="J232" s="15">
        <f t="shared" si="232"/>
        <v>0.4179095259</v>
      </c>
      <c r="K232" s="15">
        <f t="shared" si="232"/>
        <v>-2.220180551</v>
      </c>
      <c r="L232" s="15">
        <f t="shared" si="232"/>
        <v>1.014811661</v>
      </c>
      <c r="M232" s="15">
        <f t="shared" si="232"/>
        <v>-0.5405970393</v>
      </c>
      <c r="N232" s="15">
        <f t="shared" si="232"/>
        <v>-0.11274892</v>
      </c>
      <c r="O232" s="15">
        <f t="shared" si="3"/>
        <v>-0.2060398321</v>
      </c>
    </row>
    <row r="233">
      <c r="A233" s="1">
        <v>2213.0</v>
      </c>
      <c r="B233" s="1" t="s">
        <v>285</v>
      </c>
      <c r="C233" s="1">
        <v>4.0</v>
      </c>
      <c r="D233" s="1">
        <v>1.0</v>
      </c>
      <c r="E233" s="1">
        <v>1.0</v>
      </c>
      <c r="F233" s="1">
        <v>1.0</v>
      </c>
      <c r="G233" s="1">
        <v>0.0</v>
      </c>
      <c r="H233" s="1">
        <v>0.0</v>
      </c>
      <c r="I233" s="15">
        <f t="shared" ref="I233:N233" si="233">(C233-average(C:C))/stdev(C:C)</f>
        <v>0.2045663318</v>
      </c>
      <c r="J233" s="15">
        <f t="shared" si="233"/>
        <v>0.4179095259</v>
      </c>
      <c r="K233" s="15">
        <f t="shared" si="233"/>
        <v>0.4485213235</v>
      </c>
      <c r="L233" s="15">
        <f t="shared" si="233"/>
        <v>1.014811661</v>
      </c>
      <c r="M233" s="15">
        <f t="shared" si="233"/>
        <v>-0.5405970393</v>
      </c>
      <c r="N233" s="15">
        <f t="shared" si="233"/>
        <v>-0.11274892</v>
      </c>
      <c r="O233" s="15">
        <f t="shared" si="3"/>
        <v>0.2387438137</v>
      </c>
    </row>
    <row r="234">
      <c r="A234" s="1">
        <v>2214.0</v>
      </c>
      <c r="B234" s="1" t="s">
        <v>286</v>
      </c>
      <c r="C234" s="1">
        <v>4.0</v>
      </c>
      <c r="D234" s="1">
        <v>1.0</v>
      </c>
      <c r="E234" s="1">
        <v>1.0</v>
      </c>
      <c r="F234" s="1">
        <v>0.0</v>
      </c>
      <c r="G234" s="1">
        <v>0.0</v>
      </c>
      <c r="H234" s="1">
        <v>0.0</v>
      </c>
      <c r="I234" s="15">
        <f t="shared" ref="I234:N234" si="234">(C234-average(C:C))/stdev(C:C)</f>
        <v>0.2045663318</v>
      </c>
      <c r="J234" s="15">
        <f t="shared" si="234"/>
        <v>0.4179095259</v>
      </c>
      <c r="K234" s="15">
        <f t="shared" si="234"/>
        <v>0.4485213235</v>
      </c>
      <c r="L234" s="15">
        <f t="shared" si="234"/>
        <v>-0.9812641676</v>
      </c>
      <c r="M234" s="15">
        <f t="shared" si="234"/>
        <v>-0.5405970393</v>
      </c>
      <c r="N234" s="15">
        <f t="shared" si="234"/>
        <v>-0.11274892</v>
      </c>
      <c r="O234" s="15">
        <f t="shared" si="3"/>
        <v>-0.09393549096</v>
      </c>
    </row>
    <row r="235">
      <c r="A235" s="1">
        <v>2215.0</v>
      </c>
      <c r="B235" s="1" t="s">
        <v>287</v>
      </c>
      <c r="C235" s="1">
        <v>4.0</v>
      </c>
      <c r="D235" s="1">
        <v>1.0</v>
      </c>
      <c r="E235" s="1">
        <v>1.0</v>
      </c>
      <c r="F235" s="1">
        <v>1.0</v>
      </c>
      <c r="G235" s="1">
        <v>0.0</v>
      </c>
      <c r="H235" s="1">
        <v>0.0</v>
      </c>
      <c r="I235" s="15">
        <f t="shared" ref="I235:N235" si="235">(C235-average(C:C))/stdev(C:C)</f>
        <v>0.2045663318</v>
      </c>
      <c r="J235" s="15">
        <f t="shared" si="235"/>
        <v>0.4179095259</v>
      </c>
      <c r="K235" s="15">
        <f t="shared" si="235"/>
        <v>0.4485213235</v>
      </c>
      <c r="L235" s="15">
        <f t="shared" si="235"/>
        <v>1.014811661</v>
      </c>
      <c r="M235" s="15">
        <f t="shared" si="235"/>
        <v>-0.5405970393</v>
      </c>
      <c r="N235" s="15">
        <f t="shared" si="235"/>
        <v>-0.11274892</v>
      </c>
      <c r="O235" s="15">
        <f t="shared" si="3"/>
        <v>0.2387438137</v>
      </c>
    </row>
    <row r="236">
      <c r="A236" s="1">
        <v>2248.0</v>
      </c>
      <c r="B236" s="1" t="s">
        <v>244</v>
      </c>
      <c r="C236" s="1">
        <v>4.0</v>
      </c>
      <c r="D236" s="1">
        <v>1.0</v>
      </c>
      <c r="E236" s="1">
        <v>0.0</v>
      </c>
      <c r="F236" s="1">
        <v>1.0</v>
      </c>
      <c r="G236" s="1">
        <v>0.0</v>
      </c>
      <c r="H236" s="1">
        <v>0.0</v>
      </c>
      <c r="I236" s="15">
        <f t="shared" ref="I236:N236" si="236">(C236-average(C:C))/stdev(C:C)</f>
        <v>0.2045663318</v>
      </c>
      <c r="J236" s="15">
        <f t="shared" si="236"/>
        <v>0.4179095259</v>
      </c>
      <c r="K236" s="15">
        <f t="shared" si="236"/>
        <v>-2.220180551</v>
      </c>
      <c r="L236" s="15">
        <f t="shared" si="236"/>
        <v>1.014811661</v>
      </c>
      <c r="M236" s="15">
        <f t="shared" si="236"/>
        <v>-0.5405970393</v>
      </c>
      <c r="N236" s="15">
        <f t="shared" si="236"/>
        <v>-0.11274892</v>
      </c>
      <c r="O236" s="15">
        <f t="shared" si="3"/>
        <v>-0.2060398321</v>
      </c>
    </row>
    <row r="237">
      <c r="A237" s="1">
        <v>2281.0</v>
      </c>
      <c r="B237" s="1" t="s">
        <v>275</v>
      </c>
      <c r="C237" s="1">
        <v>4.0</v>
      </c>
      <c r="D237" s="1">
        <v>1.0</v>
      </c>
      <c r="E237" s="1">
        <v>1.0</v>
      </c>
      <c r="F237" s="1">
        <v>1.0</v>
      </c>
      <c r="G237" s="1">
        <v>0.0</v>
      </c>
      <c r="H237" s="1">
        <v>0.0</v>
      </c>
      <c r="I237" s="15">
        <f t="shared" ref="I237:N237" si="237">(C237-average(C:C))/stdev(C:C)</f>
        <v>0.2045663318</v>
      </c>
      <c r="J237" s="15">
        <f t="shared" si="237"/>
        <v>0.4179095259</v>
      </c>
      <c r="K237" s="15">
        <f t="shared" si="237"/>
        <v>0.4485213235</v>
      </c>
      <c r="L237" s="15">
        <f t="shared" si="237"/>
        <v>1.014811661</v>
      </c>
      <c r="M237" s="15">
        <f t="shared" si="237"/>
        <v>-0.5405970393</v>
      </c>
      <c r="N237" s="15">
        <f t="shared" si="237"/>
        <v>-0.11274892</v>
      </c>
      <c r="O237" s="15">
        <f t="shared" si="3"/>
        <v>0.2387438137</v>
      </c>
    </row>
    <row r="238">
      <c r="A238" s="1">
        <v>2283.0</v>
      </c>
      <c r="B238" s="1" t="s">
        <v>288</v>
      </c>
      <c r="C238" s="1">
        <v>4.0</v>
      </c>
      <c r="D238" s="1">
        <v>1.0</v>
      </c>
      <c r="E238" s="1">
        <v>1.0</v>
      </c>
      <c r="F238" s="1">
        <v>1.0</v>
      </c>
      <c r="G238" s="1">
        <v>1.0</v>
      </c>
      <c r="H238" s="1">
        <v>0.0</v>
      </c>
      <c r="I238" s="15">
        <f t="shared" ref="I238:N238" si="238">(C238-average(C:C))/stdev(C:C)</f>
        <v>0.2045663318</v>
      </c>
      <c r="J238" s="15">
        <f t="shared" si="238"/>
        <v>0.4179095259</v>
      </c>
      <c r="K238" s="15">
        <f t="shared" si="238"/>
        <v>0.4485213235</v>
      </c>
      <c r="L238" s="15">
        <f t="shared" si="238"/>
        <v>1.014811661</v>
      </c>
      <c r="M238" s="15">
        <f t="shared" si="238"/>
        <v>1.842034356</v>
      </c>
      <c r="N238" s="15">
        <f t="shared" si="238"/>
        <v>-0.11274892</v>
      </c>
      <c r="O238" s="15">
        <f t="shared" si="3"/>
        <v>0.6358490463</v>
      </c>
    </row>
    <row r="239">
      <c r="A239" s="1">
        <v>2285.0</v>
      </c>
      <c r="B239" s="1" t="s">
        <v>221</v>
      </c>
      <c r="C239" s="1">
        <v>4.0</v>
      </c>
      <c r="D239" s="1">
        <v>1.0</v>
      </c>
      <c r="E239" s="1">
        <v>1.0</v>
      </c>
      <c r="F239" s="1">
        <v>1.0</v>
      </c>
      <c r="G239" s="1">
        <v>0.0</v>
      </c>
      <c r="H239" s="1">
        <v>0.0</v>
      </c>
      <c r="I239" s="15">
        <f t="shared" ref="I239:N239" si="239">(C239-average(C:C))/stdev(C:C)</f>
        <v>0.2045663318</v>
      </c>
      <c r="J239" s="15">
        <f t="shared" si="239"/>
        <v>0.4179095259</v>
      </c>
      <c r="K239" s="15">
        <f t="shared" si="239"/>
        <v>0.4485213235</v>
      </c>
      <c r="L239" s="15">
        <f t="shared" si="239"/>
        <v>1.014811661</v>
      </c>
      <c r="M239" s="15">
        <f t="shared" si="239"/>
        <v>-0.5405970393</v>
      </c>
      <c r="N239" s="15">
        <f t="shared" si="239"/>
        <v>-0.11274892</v>
      </c>
      <c r="O239" s="15">
        <f t="shared" si="3"/>
        <v>0.2387438137</v>
      </c>
    </row>
    <row r="240">
      <c r="A240" s="1">
        <v>2287.0</v>
      </c>
      <c r="B240" s="1" t="s">
        <v>102</v>
      </c>
      <c r="C240" s="1">
        <v>4.0</v>
      </c>
      <c r="D240" s="1">
        <v>1.0</v>
      </c>
      <c r="E240" s="1">
        <v>1.0</v>
      </c>
      <c r="F240" s="1">
        <v>1.0</v>
      </c>
      <c r="G240" s="1">
        <v>0.0</v>
      </c>
      <c r="H240" s="1">
        <v>0.0</v>
      </c>
      <c r="I240" s="15">
        <f t="shared" ref="I240:N240" si="240">(C240-average(C:C))/stdev(C:C)</f>
        <v>0.2045663318</v>
      </c>
      <c r="J240" s="15">
        <f t="shared" si="240"/>
        <v>0.4179095259</v>
      </c>
      <c r="K240" s="15">
        <f t="shared" si="240"/>
        <v>0.4485213235</v>
      </c>
      <c r="L240" s="15">
        <f t="shared" si="240"/>
        <v>1.014811661</v>
      </c>
      <c r="M240" s="15">
        <f t="shared" si="240"/>
        <v>-0.5405970393</v>
      </c>
      <c r="N240" s="15">
        <f t="shared" si="240"/>
        <v>-0.11274892</v>
      </c>
      <c r="O240" s="15">
        <f t="shared" si="3"/>
        <v>0.2387438137</v>
      </c>
    </row>
    <row r="241">
      <c r="A241" s="1">
        <v>2288.0</v>
      </c>
      <c r="B241" s="1" t="s">
        <v>251</v>
      </c>
      <c r="C241" s="1">
        <v>4.0</v>
      </c>
      <c r="D241" s="1">
        <v>1.0</v>
      </c>
      <c r="E241" s="1">
        <v>1.0</v>
      </c>
      <c r="F241" s="1">
        <v>1.0</v>
      </c>
      <c r="G241" s="1">
        <v>0.0</v>
      </c>
      <c r="H241" s="1">
        <v>0.0</v>
      </c>
      <c r="I241" s="15">
        <f t="shared" ref="I241:N241" si="241">(C241-average(C:C))/stdev(C:C)</f>
        <v>0.2045663318</v>
      </c>
      <c r="J241" s="15">
        <f t="shared" si="241"/>
        <v>0.4179095259</v>
      </c>
      <c r="K241" s="15">
        <f t="shared" si="241"/>
        <v>0.4485213235</v>
      </c>
      <c r="L241" s="15">
        <f t="shared" si="241"/>
        <v>1.014811661</v>
      </c>
      <c r="M241" s="15">
        <f t="shared" si="241"/>
        <v>-0.5405970393</v>
      </c>
      <c r="N241" s="15">
        <f t="shared" si="241"/>
        <v>-0.11274892</v>
      </c>
      <c r="O241" s="15">
        <f t="shared" si="3"/>
        <v>0.2387438137</v>
      </c>
    </row>
    <row r="242">
      <c r="A242" s="1">
        <v>2289.0</v>
      </c>
      <c r="B242" s="1" t="s">
        <v>152</v>
      </c>
      <c r="C242" s="1">
        <v>4.0</v>
      </c>
      <c r="D242" s="1">
        <v>1.0</v>
      </c>
      <c r="E242" s="1">
        <v>1.0</v>
      </c>
      <c r="F242" s="1">
        <v>1.0</v>
      </c>
      <c r="G242" s="1">
        <v>0.0</v>
      </c>
      <c r="H242" s="1">
        <v>0.0</v>
      </c>
      <c r="I242" s="15">
        <f t="shared" ref="I242:N242" si="242">(C242-average(C:C))/stdev(C:C)</f>
        <v>0.2045663318</v>
      </c>
      <c r="J242" s="15">
        <f t="shared" si="242"/>
        <v>0.4179095259</v>
      </c>
      <c r="K242" s="15">
        <f t="shared" si="242"/>
        <v>0.4485213235</v>
      </c>
      <c r="L242" s="15">
        <f t="shared" si="242"/>
        <v>1.014811661</v>
      </c>
      <c r="M242" s="15">
        <f t="shared" si="242"/>
        <v>-0.5405970393</v>
      </c>
      <c r="N242" s="15">
        <f t="shared" si="242"/>
        <v>-0.11274892</v>
      </c>
      <c r="O242" s="15">
        <f t="shared" si="3"/>
        <v>0.2387438137</v>
      </c>
    </row>
    <row r="243">
      <c r="A243" s="1">
        <v>2290.0</v>
      </c>
      <c r="B243" s="1" t="s">
        <v>54</v>
      </c>
      <c r="C243" s="1">
        <v>4.0</v>
      </c>
      <c r="D243" s="1">
        <v>1.0</v>
      </c>
      <c r="E243" s="1">
        <v>1.0</v>
      </c>
      <c r="F243" s="1">
        <v>1.0</v>
      </c>
      <c r="G243" s="1">
        <v>0.0</v>
      </c>
      <c r="H243" s="1">
        <v>0.0</v>
      </c>
      <c r="I243" s="15">
        <f t="shared" ref="I243:N243" si="243">(C243-average(C:C))/stdev(C:C)</f>
        <v>0.2045663318</v>
      </c>
      <c r="J243" s="15">
        <f t="shared" si="243"/>
        <v>0.4179095259</v>
      </c>
      <c r="K243" s="15">
        <f t="shared" si="243"/>
        <v>0.4485213235</v>
      </c>
      <c r="L243" s="15">
        <f t="shared" si="243"/>
        <v>1.014811661</v>
      </c>
      <c r="M243" s="15">
        <f t="shared" si="243"/>
        <v>-0.5405970393</v>
      </c>
      <c r="N243" s="15">
        <f t="shared" si="243"/>
        <v>-0.11274892</v>
      </c>
      <c r="O243" s="15">
        <f t="shared" si="3"/>
        <v>0.2387438137</v>
      </c>
    </row>
    <row r="244">
      <c r="A244" s="1">
        <v>2291.0</v>
      </c>
      <c r="B244" s="1" t="s">
        <v>179</v>
      </c>
      <c r="C244" s="1">
        <v>4.0</v>
      </c>
      <c r="D244" s="1">
        <v>1.0</v>
      </c>
      <c r="E244" s="1">
        <v>1.0</v>
      </c>
      <c r="F244" s="1">
        <v>0.0</v>
      </c>
      <c r="G244" s="1">
        <v>0.0</v>
      </c>
      <c r="H244" s="1">
        <v>0.0</v>
      </c>
      <c r="I244" s="15">
        <f t="shared" ref="I244:N244" si="244">(C244-average(C:C))/stdev(C:C)</f>
        <v>0.2045663318</v>
      </c>
      <c r="J244" s="15">
        <f t="shared" si="244"/>
        <v>0.4179095259</v>
      </c>
      <c r="K244" s="15">
        <f t="shared" si="244"/>
        <v>0.4485213235</v>
      </c>
      <c r="L244" s="15">
        <f t="shared" si="244"/>
        <v>-0.9812641676</v>
      </c>
      <c r="M244" s="15">
        <f t="shared" si="244"/>
        <v>-0.5405970393</v>
      </c>
      <c r="N244" s="15">
        <f t="shared" si="244"/>
        <v>-0.11274892</v>
      </c>
      <c r="O244" s="15">
        <f t="shared" si="3"/>
        <v>-0.09393549096</v>
      </c>
    </row>
    <row r="245">
      <c r="A245" s="1">
        <v>2292.0</v>
      </c>
      <c r="B245" s="1" t="s">
        <v>289</v>
      </c>
      <c r="C245" s="1">
        <v>4.0</v>
      </c>
      <c r="D245" s="1">
        <v>1.0</v>
      </c>
      <c r="E245" s="1">
        <v>1.0</v>
      </c>
      <c r="F245" s="1">
        <v>0.0</v>
      </c>
      <c r="G245" s="1">
        <v>0.0</v>
      </c>
      <c r="H245" s="1">
        <v>0.0</v>
      </c>
      <c r="I245" s="15">
        <f t="shared" ref="I245:N245" si="245">(C245-average(C:C))/stdev(C:C)</f>
        <v>0.2045663318</v>
      </c>
      <c r="J245" s="15">
        <f t="shared" si="245"/>
        <v>0.4179095259</v>
      </c>
      <c r="K245" s="15">
        <f t="shared" si="245"/>
        <v>0.4485213235</v>
      </c>
      <c r="L245" s="15">
        <f t="shared" si="245"/>
        <v>-0.9812641676</v>
      </c>
      <c r="M245" s="15">
        <f t="shared" si="245"/>
        <v>-0.5405970393</v>
      </c>
      <c r="N245" s="15">
        <f t="shared" si="245"/>
        <v>-0.11274892</v>
      </c>
      <c r="O245" s="15">
        <f t="shared" si="3"/>
        <v>-0.09393549096</v>
      </c>
    </row>
    <row r="246">
      <c r="A246" s="1">
        <v>2296.0</v>
      </c>
      <c r="B246" s="1" t="s">
        <v>290</v>
      </c>
      <c r="C246" s="1">
        <v>4.0</v>
      </c>
      <c r="D246" s="1">
        <v>1.0</v>
      </c>
      <c r="E246" s="1">
        <v>1.0</v>
      </c>
      <c r="F246" s="1">
        <v>1.0</v>
      </c>
      <c r="G246" s="1">
        <v>0.0</v>
      </c>
      <c r="H246" s="1">
        <v>0.0</v>
      </c>
      <c r="I246" s="15">
        <f t="shared" ref="I246:N246" si="246">(C246-average(C:C))/stdev(C:C)</f>
        <v>0.2045663318</v>
      </c>
      <c r="J246" s="15">
        <f t="shared" si="246"/>
        <v>0.4179095259</v>
      </c>
      <c r="K246" s="15">
        <f t="shared" si="246"/>
        <v>0.4485213235</v>
      </c>
      <c r="L246" s="15">
        <f t="shared" si="246"/>
        <v>1.014811661</v>
      </c>
      <c r="M246" s="15">
        <f t="shared" si="246"/>
        <v>-0.5405970393</v>
      </c>
      <c r="N246" s="15">
        <f t="shared" si="246"/>
        <v>-0.11274892</v>
      </c>
      <c r="O246" s="15">
        <f t="shared" si="3"/>
        <v>0.2387438137</v>
      </c>
    </row>
    <row r="247">
      <c r="A247" s="1">
        <v>2297.0</v>
      </c>
      <c r="B247" s="1" t="s">
        <v>291</v>
      </c>
      <c r="C247" s="1">
        <v>4.0</v>
      </c>
      <c r="D247" s="1">
        <v>1.0</v>
      </c>
      <c r="E247" s="1">
        <v>1.0</v>
      </c>
      <c r="F247" s="1">
        <v>1.0</v>
      </c>
      <c r="G247" s="1">
        <v>1.0</v>
      </c>
      <c r="H247" s="1">
        <v>0.0</v>
      </c>
      <c r="I247" s="15">
        <f t="shared" ref="I247:N247" si="247">(C247-average(C:C))/stdev(C:C)</f>
        <v>0.2045663318</v>
      </c>
      <c r="J247" s="15">
        <f t="shared" si="247"/>
        <v>0.4179095259</v>
      </c>
      <c r="K247" s="15">
        <f t="shared" si="247"/>
        <v>0.4485213235</v>
      </c>
      <c r="L247" s="15">
        <f t="shared" si="247"/>
        <v>1.014811661</v>
      </c>
      <c r="M247" s="15">
        <f t="shared" si="247"/>
        <v>1.842034356</v>
      </c>
      <c r="N247" s="15">
        <f t="shared" si="247"/>
        <v>-0.11274892</v>
      </c>
      <c r="O247" s="15">
        <f t="shared" si="3"/>
        <v>0.6358490463</v>
      </c>
    </row>
    <row r="248">
      <c r="A248" s="1">
        <v>2299.0</v>
      </c>
      <c r="B248" s="1" t="s">
        <v>292</v>
      </c>
      <c r="C248" s="1">
        <v>4.0</v>
      </c>
      <c r="D248" s="1">
        <v>1.0</v>
      </c>
      <c r="E248" s="1">
        <v>1.0</v>
      </c>
      <c r="F248" s="1">
        <v>1.0</v>
      </c>
      <c r="G248" s="1">
        <v>0.0</v>
      </c>
      <c r="H248" s="1">
        <v>0.0</v>
      </c>
      <c r="I248" s="15">
        <f t="shared" ref="I248:N248" si="248">(C248-average(C:C))/stdev(C:C)</f>
        <v>0.2045663318</v>
      </c>
      <c r="J248" s="15">
        <f t="shared" si="248"/>
        <v>0.4179095259</v>
      </c>
      <c r="K248" s="15">
        <f t="shared" si="248"/>
        <v>0.4485213235</v>
      </c>
      <c r="L248" s="15">
        <f t="shared" si="248"/>
        <v>1.014811661</v>
      </c>
      <c r="M248" s="15">
        <f t="shared" si="248"/>
        <v>-0.5405970393</v>
      </c>
      <c r="N248" s="15">
        <f t="shared" si="248"/>
        <v>-0.11274892</v>
      </c>
      <c r="O248" s="15">
        <f t="shared" si="3"/>
        <v>0.2387438137</v>
      </c>
    </row>
    <row r="249">
      <c r="A249" s="1">
        <v>2301.0</v>
      </c>
      <c r="B249" s="1" t="s">
        <v>208</v>
      </c>
      <c r="C249" s="1">
        <v>4.0</v>
      </c>
      <c r="D249" s="1">
        <v>1.0</v>
      </c>
      <c r="E249" s="1">
        <v>1.0</v>
      </c>
      <c r="F249" s="1">
        <v>0.0</v>
      </c>
      <c r="G249" s="1">
        <v>0.0</v>
      </c>
      <c r="H249" s="1">
        <v>0.0</v>
      </c>
      <c r="I249" s="15">
        <f t="shared" ref="I249:N249" si="249">(C249-average(C:C))/stdev(C:C)</f>
        <v>0.2045663318</v>
      </c>
      <c r="J249" s="15">
        <f t="shared" si="249"/>
        <v>0.4179095259</v>
      </c>
      <c r="K249" s="15">
        <f t="shared" si="249"/>
        <v>0.4485213235</v>
      </c>
      <c r="L249" s="15">
        <f t="shared" si="249"/>
        <v>-0.9812641676</v>
      </c>
      <c r="M249" s="15">
        <f t="shared" si="249"/>
        <v>-0.5405970393</v>
      </c>
      <c r="N249" s="15">
        <f t="shared" si="249"/>
        <v>-0.11274892</v>
      </c>
      <c r="O249" s="15">
        <f t="shared" si="3"/>
        <v>-0.09393549096</v>
      </c>
    </row>
  </sheetData>
  <hyperlinks>
    <hyperlink r:id="rId1" ref="B37"/>
    <hyperlink r:id="rId2" ref="B53"/>
    <hyperlink r:id="rId3" ref="B73"/>
    <hyperlink r:id="rId4" ref="B100"/>
    <hyperlink r:id="rId5" ref="B141"/>
  </hyperlinks>
  <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13</v>
      </c>
      <c r="C1" s="1" t="s">
        <v>359</v>
      </c>
      <c r="D1" s="1" t="s">
        <v>328</v>
      </c>
      <c r="E1" s="1" t="s">
        <v>294</v>
      </c>
      <c r="F1" s="1" t="s">
        <v>296</v>
      </c>
      <c r="G1" s="1" t="s">
        <v>360</v>
      </c>
      <c r="H1" s="3" t="s">
        <v>12</v>
      </c>
    </row>
    <row r="2">
      <c r="A2" s="1">
        <v>1360.0</v>
      </c>
      <c r="B2" s="1" t="s">
        <v>115</v>
      </c>
      <c r="D2" s="1">
        <v>0.0</v>
      </c>
      <c r="E2" s="1">
        <v>0.0</v>
      </c>
      <c r="F2" s="1">
        <v>0.0</v>
      </c>
      <c r="G2" s="1">
        <v>0.0</v>
      </c>
      <c r="H2" s="7" t="b">
        <f>if(iferror(VLOOKUP($A2, NIL!$A$2:$F999, 1, false), false), true, false)</f>
        <v>1</v>
      </c>
    </row>
    <row r="3">
      <c r="A3" s="1">
        <v>869.0</v>
      </c>
      <c r="B3" s="1" t="s">
        <v>75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7" t="b">
        <f>if(iferror(VLOOKUP($A3, NIL!$A$2:$F999, 1, false), false), true, false)</f>
        <v>1</v>
      </c>
    </row>
    <row r="4">
      <c r="A4" s="1">
        <v>2109.0</v>
      </c>
      <c r="B4" s="1" t="s">
        <v>242</v>
      </c>
      <c r="E4" s="1">
        <v>4.0</v>
      </c>
      <c r="F4" s="1">
        <v>0.0</v>
      </c>
      <c r="G4" s="1">
        <v>354.0</v>
      </c>
      <c r="H4" s="7" t="b">
        <f>if(iferror(VLOOKUP($A4, NIL!$A$2:$F999, 1, false), false), true, false)</f>
        <v>1</v>
      </c>
    </row>
    <row r="5">
      <c r="A5" s="1">
        <v>2112.0</v>
      </c>
      <c r="B5" s="1" t="s">
        <v>161</v>
      </c>
      <c r="E5" s="1">
        <v>5.0</v>
      </c>
      <c r="F5" s="1">
        <v>9926.0</v>
      </c>
      <c r="G5" s="1">
        <v>123959.0</v>
      </c>
      <c r="H5" s="7" t="b">
        <f>if(iferror(VLOOKUP($A5, NIL!$A$2:$F999, 1, false), false), true, false)</f>
        <v>1</v>
      </c>
    </row>
    <row r="6">
      <c r="A6" s="1">
        <v>2111.0</v>
      </c>
      <c r="B6" s="1" t="s">
        <v>237</v>
      </c>
      <c r="E6" s="1">
        <v>5.0</v>
      </c>
      <c r="F6" s="1">
        <v>0.0</v>
      </c>
      <c r="G6" s="1">
        <v>356.0</v>
      </c>
      <c r="H6" s="7" t="b">
        <f>if(iferror(VLOOKUP($A6, NIL!$A$2:$F999, 1, false), false), true, false)</f>
        <v>1</v>
      </c>
    </row>
    <row r="7">
      <c r="A7" s="1">
        <v>1714.0</v>
      </c>
      <c r="B7" s="1" t="s">
        <v>104</v>
      </c>
      <c r="C7" s="1">
        <v>2.0</v>
      </c>
      <c r="D7" s="1">
        <v>761.0</v>
      </c>
      <c r="E7" s="1">
        <v>5.0</v>
      </c>
      <c r="F7" s="1">
        <v>0.0</v>
      </c>
      <c r="G7" s="1">
        <v>11043.0</v>
      </c>
      <c r="H7" s="7" t="b">
        <f>if(iferror(VLOOKUP($A7, NIL!$A$2:$F999, 1, false), false), true, false)</f>
        <v>1</v>
      </c>
    </row>
    <row r="8">
      <c r="A8" s="1">
        <v>1896.0</v>
      </c>
      <c r="B8" s="1" t="s">
        <v>157</v>
      </c>
      <c r="C8" s="1">
        <v>3.0</v>
      </c>
      <c r="D8" s="1">
        <v>5968.0</v>
      </c>
      <c r="E8" s="1">
        <v>5.0</v>
      </c>
      <c r="F8" s="1">
        <v>1150.0</v>
      </c>
      <c r="G8" s="1">
        <v>613292.0</v>
      </c>
      <c r="H8" s="7" t="b">
        <f>if(iferror(VLOOKUP($A8, NIL!$A$2:$F999, 1, false), false), true, false)</f>
        <v>1</v>
      </c>
    </row>
    <row r="9">
      <c r="A9" s="1">
        <v>1717.0</v>
      </c>
      <c r="B9" s="1" t="s">
        <v>185</v>
      </c>
      <c r="D9" s="14">
        <v>225377.0</v>
      </c>
      <c r="E9" s="1">
        <v>4.0</v>
      </c>
      <c r="F9" s="1">
        <v>0.0</v>
      </c>
      <c r="G9" s="1">
        <v>57.0</v>
      </c>
      <c r="H9" s="7" t="b">
        <f>if(iferror(VLOOKUP($A9, NIL!$A$2:$F999, 1, false), false), true, false)</f>
        <v>1</v>
      </c>
    </row>
    <row r="10">
      <c r="A10" s="1">
        <v>2113.0</v>
      </c>
      <c r="B10" s="1" t="s">
        <v>195</v>
      </c>
      <c r="E10" s="1">
        <v>5.0</v>
      </c>
      <c r="F10" s="1">
        <v>0.0</v>
      </c>
      <c r="G10" s="1">
        <v>356.0</v>
      </c>
      <c r="H10" s="7" t="b">
        <f>if(iferror(VLOOKUP($A10, NIL!$A$2:$F999, 1, false), false), true, false)</f>
        <v>1</v>
      </c>
    </row>
    <row r="11">
      <c r="A11" s="1">
        <v>1716.0</v>
      </c>
      <c r="B11" s="1" t="s">
        <v>183</v>
      </c>
      <c r="C11" s="1">
        <v>1.0</v>
      </c>
      <c r="D11" s="1">
        <v>761.0</v>
      </c>
      <c r="E11" s="1">
        <v>5.0</v>
      </c>
      <c r="F11" s="1">
        <v>0.0</v>
      </c>
      <c r="G11" s="1">
        <v>9940.0</v>
      </c>
      <c r="H11" s="7" t="b">
        <f>if(iferror(VLOOKUP($A11, NIL!$A$2:$F999, 1, false), false), true, false)</f>
        <v>1</v>
      </c>
    </row>
    <row r="12">
      <c r="A12" s="1">
        <v>1715.0</v>
      </c>
      <c r="B12" s="1" t="s">
        <v>96</v>
      </c>
      <c r="C12" s="1">
        <v>1.0</v>
      </c>
      <c r="D12" s="1">
        <v>0.0</v>
      </c>
      <c r="E12" s="1">
        <v>5.0</v>
      </c>
      <c r="F12" s="1">
        <v>0.0</v>
      </c>
      <c r="G12" s="1">
        <v>407960.0</v>
      </c>
      <c r="H12" s="7" t="b">
        <f>if(iferror(VLOOKUP($A12, NIL!$A$2:$F999, 1, false), false), true, false)</f>
        <v>1</v>
      </c>
    </row>
    <row r="13">
      <c r="A13" s="1">
        <v>1438.0</v>
      </c>
      <c r="B13" s="1" t="s">
        <v>130</v>
      </c>
      <c r="C13" s="1">
        <v>1.0</v>
      </c>
      <c r="D13" s="1">
        <v>0.0</v>
      </c>
      <c r="E13" s="1">
        <v>4.0</v>
      </c>
      <c r="F13" s="1">
        <v>0.0</v>
      </c>
      <c r="G13" s="1">
        <v>9908.0</v>
      </c>
      <c r="H13" s="7" t="b">
        <f>if(iferror(VLOOKUP($A13, NIL!$A$2:$F999, 1, false), false), true, false)</f>
        <v>1</v>
      </c>
    </row>
    <row r="14">
      <c r="A14" s="1">
        <v>2106.0</v>
      </c>
      <c r="B14" s="1" t="s">
        <v>273</v>
      </c>
      <c r="E14" s="1">
        <v>4.0</v>
      </c>
      <c r="F14" s="1">
        <v>0.0</v>
      </c>
      <c r="G14" s="1">
        <v>1549.0</v>
      </c>
      <c r="H14" s="7" t="b">
        <f>if(iferror(VLOOKUP($A14, NIL!$A$2:$F999, 1, false), false), true, false)</f>
        <v>1</v>
      </c>
    </row>
    <row r="15">
      <c r="A15" s="1">
        <v>1757.0</v>
      </c>
      <c r="B15" s="1" t="s">
        <v>199</v>
      </c>
      <c r="D15" s="1">
        <v>0.0</v>
      </c>
      <c r="E15" s="1">
        <v>0.0</v>
      </c>
      <c r="F15" s="1">
        <v>0.0</v>
      </c>
      <c r="G15" s="1">
        <v>0.0</v>
      </c>
      <c r="H15" s="7" t="b">
        <f>if(iferror(VLOOKUP($A15, NIL!$A$2:$F999, 1, false), false), true, false)</f>
        <v>1</v>
      </c>
    </row>
    <row r="16">
      <c r="A16" s="1">
        <v>1454.0</v>
      </c>
      <c r="B16" s="1" t="s">
        <v>140</v>
      </c>
      <c r="C16" s="1">
        <v>0.0</v>
      </c>
      <c r="D16" s="1">
        <v>0.0</v>
      </c>
      <c r="E16" s="1">
        <v>0.0</v>
      </c>
      <c r="F16" s="1">
        <v>0.0</v>
      </c>
      <c r="G16" s="1">
        <v>0.0</v>
      </c>
      <c r="H16" s="7" t="b">
        <f>if(iferror(VLOOKUP($A16, NIL!$A$2:$F999, 1, false), false), true, false)</f>
        <v>1</v>
      </c>
    </row>
    <row r="17">
      <c r="A17" s="1">
        <v>1852.0</v>
      </c>
      <c r="B17" s="1" t="s">
        <v>218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7" t="b">
        <f>if(iferror(VLOOKUP($A17, NIL!$A$2:$F999, 1, false), false), true, false)</f>
        <v>1</v>
      </c>
    </row>
    <row r="18">
      <c r="A18" s="1">
        <v>2071.0</v>
      </c>
      <c r="B18" s="1" t="s">
        <v>262</v>
      </c>
      <c r="E18" s="1">
        <v>2.0</v>
      </c>
      <c r="F18" s="1">
        <v>0.0</v>
      </c>
      <c r="G18" s="1">
        <v>0.0</v>
      </c>
      <c r="H18" s="7" t="b">
        <f>if(iferror(VLOOKUP($A18, NIL!$A$2:$F999, 1, false), false), true, false)</f>
        <v>1</v>
      </c>
    </row>
    <row r="19">
      <c r="A19" s="1">
        <v>1850.0</v>
      </c>
      <c r="B19" s="1" t="s">
        <v>216</v>
      </c>
      <c r="E19" s="1">
        <v>0.0</v>
      </c>
      <c r="F19" s="1">
        <v>0.0</v>
      </c>
      <c r="G19" s="1">
        <v>0.0</v>
      </c>
      <c r="H19" s="7" t="b">
        <f>if(iferror(VLOOKUP($A19, NIL!$A$2:$F999, 1, false), false), true, false)</f>
        <v>1</v>
      </c>
    </row>
    <row r="20">
      <c r="A20" s="1">
        <v>1480.0</v>
      </c>
      <c r="B20" s="1" t="s">
        <v>149</v>
      </c>
      <c r="C20" s="1">
        <v>2.0</v>
      </c>
      <c r="D20" s="1">
        <v>0.0</v>
      </c>
      <c r="E20" s="1">
        <v>5.0</v>
      </c>
      <c r="F20" s="1">
        <v>1933.0</v>
      </c>
      <c r="G20" s="1">
        <v>134391.0</v>
      </c>
      <c r="H20" s="7" t="b">
        <f>if(iferror(VLOOKUP($A20, NIL!$A$2:$F999, 1, false), false), true, false)</f>
        <v>1</v>
      </c>
    </row>
    <row r="21">
      <c r="A21" s="1">
        <v>1117.0</v>
      </c>
      <c r="B21" s="1" t="s">
        <v>97</v>
      </c>
      <c r="C21" s="1">
        <v>4.0</v>
      </c>
      <c r="D21" s="1">
        <v>182.0</v>
      </c>
      <c r="E21" s="1">
        <v>5.0</v>
      </c>
      <c r="F21" s="1">
        <v>10375.0</v>
      </c>
      <c r="G21" s="1">
        <v>60150.0</v>
      </c>
      <c r="H21" s="7" t="b">
        <f>if(iferror(VLOOKUP($A21, NIL!$A$2:$F999, 1, false), false), true, false)</f>
        <v>1</v>
      </c>
    </row>
    <row r="22">
      <c r="A22" s="1">
        <v>1931.0</v>
      </c>
      <c r="B22" s="1" t="s">
        <v>241</v>
      </c>
      <c r="E22" s="1">
        <v>0.0</v>
      </c>
      <c r="F22" s="1">
        <v>0.0</v>
      </c>
      <c r="G22" s="1">
        <v>0.0</v>
      </c>
      <c r="H22" s="7" t="b">
        <f>if(iferror(VLOOKUP($A22, NIL!$A$2:$F999, 1, false), false), true, false)</f>
        <v>1</v>
      </c>
    </row>
    <row r="23">
      <c r="A23" s="1">
        <v>1423.0</v>
      </c>
      <c r="B23" s="1" t="s">
        <v>127</v>
      </c>
      <c r="C23" s="1">
        <v>2.0</v>
      </c>
      <c r="D23" s="14">
        <v>2501.0</v>
      </c>
      <c r="E23" s="1">
        <v>5.0</v>
      </c>
      <c r="F23" s="1">
        <v>172.0</v>
      </c>
      <c r="G23" s="1">
        <v>14184.0</v>
      </c>
      <c r="H23" s="7" t="b">
        <f>if(iferror(VLOOKUP($A23, NIL!$A$2:$F999, 1, false), false), true, false)</f>
        <v>1</v>
      </c>
    </row>
    <row r="24">
      <c r="A24" s="1">
        <v>755.0</v>
      </c>
      <c r="B24" s="1" t="s">
        <v>58</v>
      </c>
      <c r="C24" s="1">
        <v>1.0</v>
      </c>
      <c r="D24" s="1">
        <v>0.0</v>
      </c>
      <c r="E24" s="1">
        <v>1.0</v>
      </c>
      <c r="F24" s="1">
        <v>0.0</v>
      </c>
      <c r="G24" s="1">
        <v>671.0</v>
      </c>
      <c r="H24" s="7" t="b">
        <f>if(iferror(VLOOKUP($A24, NIL!$A$2:$F999, 1, false), false), true, false)</f>
        <v>1</v>
      </c>
    </row>
    <row r="25">
      <c r="A25" s="1">
        <v>1451.0</v>
      </c>
      <c r="B25" s="1" t="s">
        <v>347</v>
      </c>
      <c r="C25" s="1">
        <v>0.0</v>
      </c>
      <c r="D25" s="1">
        <v>0.0</v>
      </c>
      <c r="E25" s="1">
        <v>2.0</v>
      </c>
      <c r="F25" s="1">
        <v>0.0</v>
      </c>
      <c r="G25" s="1">
        <v>28200.0</v>
      </c>
      <c r="H25" s="7" t="b">
        <f>if(iferror(VLOOKUP($A25, NIL!$A$2:$F999, 1, false), false), true, false)</f>
        <v>0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>
      <c r="A26" s="1">
        <v>1042.0</v>
      </c>
      <c r="B26" s="1" t="s">
        <v>86</v>
      </c>
      <c r="C26" s="1">
        <v>0.0</v>
      </c>
      <c r="D26" s="1">
        <v>0.0</v>
      </c>
      <c r="E26" s="1">
        <v>0.0</v>
      </c>
      <c r="F26" s="1">
        <v>0.0</v>
      </c>
      <c r="G26" s="1">
        <v>0.0</v>
      </c>
      <c r="H26" s="7" t="b">
        <f>if(iferror(VLOOKUP($A26, NIL!$A$2:$F999, 1, false), false), true, false)</f>
        <v>1</v>
      </c>
    </row>
    <row r="27">
      <c r="A27" s="1">
        <v>1826.0</v>
      </c>
      <c r="B27" s="1" t="s">
        <v>209</v>
      </c>
      <c r="C27" s="1">
        <v>2.0</v>
      </c>
      <c r="D27" s="1">
        <v>398.0</v>
      </c>
      <c r="E27" s="1">
        <v>0.0</v>
      </c>
      <c r="F27" s="1">
        <v>0.0</v>
      </c>
      <c r="G27" s="1">
        <v>0.0</v>
      </c>
      <c r="H27" s="7" t="b">
        <f>if(iferror(VLOOKUP($A27, NIL!$A$2:$F999, 1, false), false), true, false)</f>
        <v>1</v>
      </c>
    </row>
    <row r="28">
      <c r="A28" s="1">
        <v>1412.0</v>
      </c>
      <c r="B28" s="1" t="s">
        <v>125</v>
      </c>
      <c r="D28" s="1">
        <v>0.0</v>
      </c>
      <c r="E28" s="1">
        <v>0.0</v>
      </c>
      <c r="F28" s="1">
        <v>0.0</v>
      </c>
      <c r="G28" s="1">
        <v>0.0</v>
      </c>
      <c r="H28" s="7" t="b">
        <f>if(iferror(VLOOKUP($A28, NIL!$A$2:$F999, 1, false), false), true, false)</f>
        <v>1</v>
      </c>
    </row>
    <row r="29">
      <c r="A29" s="1">
        <v>1529.0</v>
      </c>
      <c r="B29" s="1" t="s">
        <v>156</v>
      </c>
      <c r="D29" s="1">
        <v>0.0</v>
      </c>
      <c r="E29" s="1">
        <v>0.0</v>
      </c>
      <c r="F29" s="1">
        <v>0.0</v>
      </c>
      <c r="G29" s="1">
        <v>0.0</v>
      </c>
      <c r="H29" s="7" t="b">
        <f>if(iferror(VLOOKUP($A29, NIL!$A$2:$F999, 1, false), false), true, false)</f>
        <v>1</v>
      </c>
    </row>
    <row r="30">
      <c r="A30" s="1">
        <v>1874.0</v>
      </c>
      <c r="B30" s="1" t="s">
        <v>233</v>
      </c>
      <c r="E30" s="1">
        <v>0.0</v>
      </c>
      <c r="F30" s="1">
        <v>0.0</v>
      </c>
      <c r="G30" s="1">
        <v>0.0</v>
      </c>
      <c r="H30" s="7" t="b">
        <f>if(iferror(VLOOKUP($A30, NIL!$A$2:$F999, 1, false), false), true, false)</f>
        <v>1</v>
      </c>
    </row>
    <row r="31">
      <c r="A31" s="1">
        <v>1018.0</v>
      </c>
      <c r="B31" s="1" t="s">
        <v>85</v>
      </c>
      <c r="C31" s="1">
        <v>1.0</v>
      </c>
      <c r="D31" s="1">
        <v>0.0</v>
      </c>
      <c r="E31" s="1">
        <v>1.0</v>
      </c>
      <c r="F31" s="1">
        <v>0.0</v>
      </c>
      <c r="G31" s="1">
        <v>85393.0</v>
      </c>
      <c r="H31" s="7" t="b">
        <f>if(iferror(VLOOKUP($A31, NIL!$A$2:$F999, 1, false), false), true, false)</f>
        <v>1</v>
      </c>
    </row>
    <row r="32">
      <c r="A32" s="1">
        <v>1827.0</v>
      </c>
      <c r="B32" s="1" t="s">
        <v>210</v>
      </c>
      <c r="E32" s="1">
        <v>0.0</v>
      </c>
      <c r="F32" s="1">
        <v>0.0</v>
      </c>
      <c r="G32" s="1">
        <v>0.0</v>
      </c>
      <c r="H32" s="7" t="b">
        <f>if(iferror(VLOOKUP($A32, NIL!$A$2:$F999, 1, false), false), true, false)</f>
        <v>1</v>
      </c>
    </row>
    <row r="33">
      <c r="A33" s="1">
        <v>1571.0</v>
      </c>
      <c r="B33" s="1" t="s">
        <v>301</v>
      </c>
      <c r="C33" s="1">
        <v>5.0</v>
      </c>
      <c r="D33" s="1">
        <v>0.0</v>
      </c>
      <c r="E33" s="1">
        <v>5.0</v>
      </c>
      <c r="F33" s="1">
        <v>12253.0</v>
      </c>
      <c r="G33" s="1">
        <v>246074.0</v>
      </c>
      <c r="H33" s="7" t="b">
        <f>if(iferror(VLOOKUP($A33, NIL!$A$2:$F999, 1, false), false), true, false)</f>
        <v>1</v>
      </c>
    </row>
    <row r="34">
      <c r="A34" s="1">
        <v>1608.0</v>
      </c>
      <c r="B34" s="1" t="s">
        <v>169</v>
      </c>
      <c r="C34" s="1">
        <v>0.0</v>
      </c>
      <c r="D34" s="1">
        <v>0.0</v>
      </c>
      <c r="E34" s="1">
        <v>0.0</v>
      </c>
      <c r="F34" s="1">
        <v>0.0</v>
      </c>
      <c r="G34" s="1">
        <v>0.0</v>
      </c>
      <c r="H34" s="7" t="b">
        <f>if(iferror(VLOOKUP($A34, NIL!$A$2:$F999, 1, false), false), true, false)</f>
        <v>1</v>
      </c>
    </row>
    <row r="35">
      <c r="A35" s="1">
        <v>505.0</v>
      </c>
      <c r="B35" s="1" t="s">
        <v>50</v>
      </c>
      <c r="C35" s="1">
        <v>2.0</v>
      </c>
      <c r="D35" s="1">
        <v>0.0</v>
      </c>
      <c r="E35" s="1">
        <v>1.0</v>
      </c>
      <c r="F35" s="1">
        <v>0.0</v>
      </c>
      <c r="G35" s="1">
        <v>273.0</v>
      </c>
      <c r="H35" s="7" t="b">
        <f>if(iferror(VLOOKUP($A35, NIL!$A$2:$F999, 1, false), false), true, false)</f>
        <v>1</v>
      </c>
    </row>
    <row r="36">
      <c r="A36" s="1">
        <v>831.0</v>
      </c>
      <c r="B36" s="1" t="s">
        <v>72</v>
      </c>
      <c r="C36" s="1">
        <v>2.0</v>
      </c>
      <c r="D36" s="1">
        <v>164.0</v>
      </c>
      <c r="E36" s="1">
        <v>1.0</v>
      </c>
      <c r="F36" s="1">
        <v>181.0</v>
      </c>
      <c r="G36" s="1">
        <v>1661.0</v>
      </c>
      <c r="H36" s="7" t="b">
        <f>if(iferror(VLOOKUP($A36, NIL!$A$2:$F999, 1, false), false), true, false)</f>
        <v>1</v>
      </c>
    </row>
    <row r="37">
      <c r="A37" s="1">
        <v>1804.0</v>
      </c>
      <c r="B37" s="1" t="s">
        <v>206</v>
      </c>
      <c r="C37" s="1">
        <v>0.0</v>
      </c>
      <c r="D37" s="1">
        <v>0.0</v>
      </c>
      <c r="E37" s="1">
        <v>0.0</v>
      </c>
      <c r="F37" s="1">
        <v>0.0</v>
      </c>
      <c r="G37" s="1">
        <v>0.0</v>
      </c>
      <c r="H37" s="7" t="b">
        <f>if(iferror(VLOOKUP($A37, NIL!$A$2:$F999, 1, false), false), true, false)</f>
        <v>1</v>
      </c>
    </row>
    <row r="38">
      <c r="A38" s="1">
        <v>1222.0</v>
      </c>
      <c r="B38" s="1" t="s">
        <v>101</v>
      </c>
      <c r="C38" s="1">
        <v>0.0</v>
      </c>
      <c r="D38" s="1">
        <v>0.0</v>
      </c>
      <c r="E38" s="1">
        <v>0.0</v>
      </c>
      <c r="F38" s="1">
        <v>0.0</v>
      </c>
      <c r="G38" s="1">
        <v>0.0</v>
      </c>
      <c r="H38" s="7" t="b">
        <f>if(iferror(VLOOKUP($A38, NIL!$A$2:$F999, 1, false), false), true, false)</f>
        <v>1</v>
      </c>
    </row>
    <row r="39">
      <c r="A39" s="1">
        <v>1868.0</v>
      </c>
      <c r="B39" s="1" t="s">
        <v>227</v>
      </c>
      <c r="C39" s="1">
        <v>0.0</v>
      </c>
      <c r="D39" s="1">
        <v>0.0</v>
      </c>
      <c r="E39" s="1">
        <v>0.0</v>
      </c>
      <c r="F39" s="1">
        <v>0.0</v>
      </c>
      <c r="G39" s="1">
        <v>0.0</v>
      </c>
      <c r="H39" s="7" t="b">
        <f>if(iferror(VLOOKUP($A39, NIL!$A$2:$F999, 1, false), false), true, false)</f>
        <v>1</v>
      </c>
    </row>
    <row r="40">
      <c r="A40" s="1">
        <v>871.0</v>
      </c>
      <c r="B40" s="1" t="s">
        <v>76</v>
      </c>
      <c r="C40" s="1">
        <v>0.0</v>
      </c>
      <c r="D40" s="1">
        <v>0.0</v>
      </c>
      <c r="E40" s="1">
        <v>0.0</v>
      </c>
      <c r="F40" s="1">
        <v>0.0</v>
      </c>
      <c r="G40" s="1">
        <v>0.0</v>
      </c>
      <c r="H40" s="7" t="b">
        <f>if(iferror(VLOOKUP($A40, NIL!$A$2:$F999, 1, false), false), true, false)</f>
        <v>1</v>
      </c>
    </row>
    <row r="41">
      <c r="A41" s="1">
        <v>1481.0</v>
      </c>
      <c r="B41" s="1" t="s">
        <v>345</v>
      </c>
      <c r="C41" s="15"/>
      <c r="D41" s="1">
        <v>0.0</v>
      </c>
      <c r="E41" s="1">
        <v>0.0</v>
      </c>
      <c r="F41" s="1">
        <v>0.0</v>
      </c>
      <c r="G41" s="1">
        <v>0.0</v>
      </c>
      <c r="H41" s="7" t="b">
        <f>if(iferror(VLOOKUP($A41, NIL!$A$2:$F999, 1, false), false), true, false)</f>
        <v>0</v>
      </c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>
      <c r="A42" s="1">
        <v>1349.0</v>
      </c>
      <c r="B42" s="1" t="s">
        <v>112</v>
      </c>
      <c r="C42" s="1">
        <v>0.0</v>
      </c>
      <c r="D42" s="1">
        <v>0.0</v>
      </c>
      <c r="E42" s="1">
        <v>0.0</v>
      </c>
      <c r="F42" s="1">
        <v>0.0</v>
      </c>
      <c r="G42" s="1">
        <v>0.0</v>
      </c>
      <c r="H42" s="7" t="b">
        <f>if(iferror(VLOOKUP($A42, NIL!$A$2:$F999, 1, false), false), true, false)</f>
        <v>1</v>
      </c>
    </row>
    <row r="43">
      <c r="A43" s="1">
        <v>1323.0</v>
      </c>
      <c r="B43" s="1" t="s">
        <v>111</v>
      </c>
      <c r="C43" s="1">
        <v>0.0</v>
      </c>
      <c r="D43" s="1">
        <v>0.0</v>
      </c>
      <c r="E43" s="1">
        <v>0.0</v>
      </c>
      <c r="F43" s="1">
        <v>0.0</v>
      </c>
      <c r="G43" s="1">
        <v>0.0</v>
      </c>
      <c r="H43" s="7" t="b">
        <f>if(iferror(VLOOKUP($A43, NIL!$A$2:$F999, 1, false), false), true, false)</f>
        <v>1</v>
      </c>
    </row>
    <row r="44">
      <c r="A44" s="1">
        <v>1997.0</v>
      </c>
      <c r="B44" s="1" t="s">
        <v>249</v>
      </c>
      <c r="E44" s="1">
        <v>0.0</v>
      </c>
      <c r="F44" s="1">
        <v>0.0</v>
      </c>
      <c r="G44" s="1">
        <v>0.0</v>
      </c>
      <c r="H44" s="7" t="b">
        <f>if(iferror(VLOOKUP($A44, NIL!$A$2:$F999, 1, false), false), true, false)</f>
        <v>1</v>
      </c>
    </row>
    <row r="45">
      <c r="A45" s="1">
        <v>1609.0</v>
      </c>
      <c r="B45" s="1" t="s">
        <v>319</v>
      </c>
      <c r="C45" s="15"/>
      <c r="D45" s="1">
        <v>0.0</v>
      </c>
      <c r="E45" s="1">
        <v>0.0</v>
      </c>
      <c r="F45" s="1">
        <v>0.0</v>
      </c>
      <c r="G45" s="1">
        <v>0.0</v>
      </c>
      <c r="H45" s="7" t="b">
        <f>if(iferror(VLOOKUP($A45, NIL!$A$2:$F999, 1, false), false), true, false)</f>
        <v>0</v>
      </c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>
      <c r="A46" s="1">
        <v>1985.0</v>
      </c>
      <c r="B46" s="1" t="s">
        <v>60</v>
      </c>
      <c r="E46" s="1">
        <v>3.0</v>
      </c>
      <c r="F46" s="1">
        <v>2298.0</v>
      </c>
      <c r="G46" s="1">
        <v>1789064.0</v>
      </c>
      <c r="H46" s="7" t="b">
        <f>if(iferror(VLOOKUP($A46, NIL!$A$2:$F999, 1, false), false), true, false)</f>
        <v>1</v>
      </c>
    </row>
    <row r="47">
      <c r="A47" s="1">
        <v>2079.0</v>
      </c>
      <c r="B47" s="1" t="s">
        <v>263</v>
      </c>
      <c r="E47" s="1">
        <v>3.0</v>
      </c>
      <c r="F47" s="1">
        <v>2201.0</v>
      </c>
      <c r="G47" s="1">
        <v>6024.0</v>
      </c>
      <c r="H47" s="7" t="b">
        <f>if(iferror(VLOOKUP($A47, NIL!$A$2:$F999, 1, false), false), true, false)</f>
        <v>1</v>
      </c>
    </row>
    <row r="48">
      <c r="A48" s="1">
        <v>2067.0</v>
      </c>
      <c r="B48" s="1" t="s">
        <v>303</v>
      </c>
      <c r="E48" s="1">
        <v>3.0</v>
      </c>
      <c r="F48" s="1">
        <v>2867.0</v>
      </c>
      <c r="G48" s="1">
        <v>2873.0</v>
      </c>
      <c r="H48" s="7" t="b">
        <f>if(iferror(VLOOKUP($A48, NIL!$A$2:$F999, 1, false), false), true, false)</f>
        <v>1</v>
      </c>
    </row>
    <row r="49">
      <c r="A49" s="1">
        <v>1586.0</v>
      </c>
      <c r="B49" s="1" t="s">
        <v>348</v>
      </c>
      <c r="C49" s="1">
        <v>1.0</v>
      </c>
      <c r="D49" s="1">
        <v>0.0</v>
      </c>
      <c r="E49" s="1">
        <v>1.0</v>
      </c>
      <c r="F49" s="1">
        <v>0.0</v>
      </c>
      <c r="G49" s="1">
        <v>468.0</v>
      </c>
      <c r="H49" s="7" t="b">
        <f>if(iferror(VLOOKUP($A49, NIL!$A$2:$F999, 1, false), false), true, false)</f>
        <v>0</v>
      </c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>
      <c r="A50" s="1">
        <v>1742.0</v>
      </c>
      <c r="B50" s="1" t="s">
        <v>191</v>
      </c>
      <c r="C50" s="1">
        <v>0.0</v>
      </c>
      <c r="D50" s="1">
        <v>0.0</v>
      </c>
      <c r="E50" s="1">
        <v>0.0</v>
      </c>
      <c r="F50" s="1">
        <v>0.0</v>
      </c>
      <c r="G50" s="1">
        <v>0.0</v>
      </c>
      <c r="H50" s="7" t="b">
        <f>if(iferror(VLOOKUP($A50, NIL!$A$2:$F999, 1, false), false), true, false)</f>
        <v>1</v>
      </c>
    </row>
    <row r="51">
      <c r="A51" s="1">
        <v>2009.0</v>
      </c>
      <c r="B51" s="1" t="s">
        <v>253</v>
      </c>
      <c r="E51" s="1">
        <v>2.0</v>
      </c>
      <c r="F51" s="1">
        <v>0.0</v>
      </c>
      <c r="G51" s="1">
        <v>27252.0</v>
      </c>
      <c r="H51" s="7" t="b">
        <f>if(iferror(VLOOKUP($A51, NIL!$A$2:$F999, 1, false), false), true, false)</f>
        <v>1</v>
      </c>
    </row>
    <row r="52">
      <c r="A52" s="1">
        <v>1712.0</v>
      </c>
      <c r="B52" s="1" t="s">
        <v>180</v>
      </c>
      <c r="D52" s="1">
        <v>0.0</v>
      </c>
      <c r="E52" s="1">
        <v>5.0</v>
      </c>
      <c r="F52" s="1">
        <v>0.0</v>
      </c>
      <c r="G52" s="1">
        <v>5395.0</v>
      </c>
      <c r="H52" s="7" t="b">
        <f>if(iferror(VLOOKUP($A52, NIL!$A$2:$F999, 1, false), false), true, false)</f>
        <v>1</v>
      </c>
    </row>
    <row r="53">
      <c r="A53" s="1">
        <v>1713.0</v>
      </c>
      <c r="B53" s="1" t="s">
        <v>181</v>
      </c>
      <c r="D53" s="14">
        <v>19700.0</v>
      </c>
      <c r="E53" s="1">
        <v>5.0</v>
      </c>
      <c r="F53" s="1">
        <v>0.0</v>
      </c>
      <c r="G53" s="1">
        <v>140.0</v>
      </c>
      <c r="H53" s="7" t="b">
        <f>if(iferror(VLOOKUP($A53, NIL!$A$2:$F999, 1, false), false), true, false)</f>
        <v>1</v>
      </c>
    </row>
    <row r="54">
      <c r="A54" s="1">
        <v>1569.0</v>
      </c>
      <c r="B54" s="1" t="s">
        <v>159</v>
      </c>
      <c r="C54" s="1">
        <v>1.0</v>
      </c>
      <c r="D54" s="1">
        <v>0.0</v>
      </c>
      <c r="E54" s="1">
        <v>0.0</v>
      </c>
      <c r="F54" s="1">
        <v>0.0</v>
      </c>
      <c r="G54" s="1">
        <v>0.0</v>
      </c>
      <c r="H54" s="7" t="b">
        <f>if(iferror(VLOOKUP($A54, NIL!$A$2:$F999, 1, false), false), true, false)</f>
        <v>1</v>
      </c>
    </row>
    <row r="55">
      <c r="A55" s="1">
        <v>1462.0</v>
      </c>
      <c r="B55" s="1" t="s">
        <v>143</v>
      </c>
      <c r="D55" s="1">
        <v>0.0</v>
      </c>
      <c r="E55" s="1">
        <v>0.0</v>
      </c>
      <c r="F55" s="1">
        <v>0.0</v>
      </c>
      <c r="G55" s="1">
        <v>0.0</v>
      </c>
      <c r="H55" s="7" t="b">
        <f>if(iferror(VLOOKUP($A55, NIL!$A$2:$F999, 1, false), false), true, false)</f>
        <v>1</v>
      </c>
    </row>
    <row r="56">
      <c r="A56" s="1">
        <v>1719.0</v>
      </c>
      <c r="B56" s="1" t="s">
        <v>186</v>
      </c>
      <c r="C56" s="1">
        <v>2.0</v>
      </c>
      <c r="D56" s="1">
        <v>0.0</v>
      </c>
      <c r="E56" s="1">
        <v>4.0</v>
      </c>
      <c r="F56" s="1">
        <v>2909.0</v>
      </c>
      <c r="G56" s="1">
        <v>13275.0</v>
      </c>
      <c r="H56" s="7" t="b">
        <f>if(iferror(VLOOKUP($A56, NIL!$A$2:$F999, 1, false), false), true, false)</f>
        <v>1</v>
      </c>
    </row>
    <row r="57">
      <c r="A57" s="1">
        <v>1711.0</v>
      </c>
      <c r="B57" s="9" t="s">
        <v>122</v>
      </c>
      <c r="C57" s="1">
        <v>2.0</v>
      </c>
      <c r="D57" s="1">
        <v>0.0</v>
      </c>
      <c r="E57" s="1">
        <v>5.0</v>
      </c>
      <c r="F57" s="1">
        <v>0.0</v>
      </c>
      <c r="G57" s="1">
        <v>11089.0</v>
      </c>
      <c r="H57" s="7" t="b">
        <f>if(iferror(VLOOKUP($A57, NIL!$A$2:$F999, 1, false), false), true, false)</f>
        <v>1</v>
      </c>
    </row>
    <row r="58">
      <c r="A58" s="1">
        <v>1871.0</v>
      </c>
      <c r="B58" s="1" t="s">
        <v>305</v>
      </c>
      <c r="C58" s="1">
        <v>0.0</v>
      </c>
      <c r="D58" s="1">
        <v>0.0</v>
      </c>
      <c r="E58" s="1">
        <v>0.0</v>
      </c>
      <c r="F58" s="1">
        <v>0.0</v>
      </c>
      <c r="G58" s="1">
        <v>0.0</v>
      </c>
      <c r="H58" s="7" t="b">
        <f>if(iferror(VLOOKUP($A58, NIL!$A$2:$F999, 1, false), false), true, false)</f>
        <v>1</v>
      </c>
    </row>
    <row r="59">
      <c r="A59" s="1">
        <v>1233.0</v>
      </c>
      <c r="B59" s="1" t="s">
        <v>103</v>
      </c>
      <c r="C59" s="1">
        <v>0.0</v>
      </c>
      <c r="D59" s="1">
        <v>0.0</v>
      </c>
      <c r="E59" s="1">
        <v>1.0</v>
      </c>
      <c r="F59" s="1">
        <v>0.0</v>
      </c>
      <c r="G59" s="1">
        <v>3602.0</v>
      </c>
      <c r="H59" s="7" t="b">
        <f>if(iferror(VLOOKUP($A59, NIL!$A$2:$F999, 1, false), false), true, false)</f>
        <v>1</v>
      </c>
    </row>
    <row r="60">
      <c r="A60" s="1">
        <v>1552.0</v>
      </c>
      <c r="B60" s="1" t="s">
        <v>158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7" t="b">
        <f>if(iferror(VLOOKUP($A60, NIL!$A$2:$F999, 1, false), false), true, false)</f>
        <v>1</v>
      </c>
    </row>
    <row r="61">
      <c r="A61" s="1">
        <v>2082.0</v>
      </c>
      <c r="B61" s="1" t="s">
        <v>223</v>
      </c>
      <c r="E61" s="1">
        <v>0.0</v>
      </c>
      <c r="F61" s="1">
        <v>0.0</v>
      </c>
      <c r="G61" s="1">
        <v>0.0</v>
      </c>
      <c r="H61" s="7" t="b">
        <f>if(iferror(VLOOKUP($A61, NIL!$A$2:$F999, 1, false), false), true, false)</f>
        <v>1</v>
      </c>
    </row>
    <row r="62">
      <c r="A62" s="1">
        <v>1999.0</v>
      </c>
      <c r="B62" s="1" t="s">
        <v>306</v>
      </c>
      <c r="E62" s="1">
        <v>5.0</v>
      </c>
      <c r="F62" s="1">
        <v>1785.0</v>
      </c>
      <c r="G62" s="1">
        <v>11002.0</v>
      </c>
      <c r="H62" s="7" t="b">
        <f>if(iferror(VLOOKUP($A62, NIL!$A$2:$F999, 1, false), false), true, false)</f>
        <v>1</v>
      </c>
    </row>
    <row r="63">
      <c r="A63" s="1">
        <v>2014.0</v>
      </c>
      <c r="B63" s="1" t="s">
        <v>307</v>
      </c>
      <c r="E63" s="1">
        <v>4.0</v>
      </c>
      <c r="F63" s="1">
        <v>1485.0</v>
      </c>
      <c r="G63" s="1">
        <v>806365.0</v>
      </c>
      <c r="H63" s="7" t="b">
        <f>if(iferror(VLOOKUP($A63, NIL!$A$2:$F999, 1, false), false), true, false)</f>
        <v>1</v>
      </c>
    </row>
    <row r="64">
      <c r="A64" s="1">
        <v>1723.0</v>
      </c>
      <c r="B64" s="1" t="s">
        <v>308</v>
      </c>
      <c r="E64" s="1">
        <v>4.0</v>
      </c>
      <c r="F64" s="1">
        <v>2909.0</v>
      </c>
      <c r="G64" s="1">
        <v>13271.0</v>
      </c>
      <c r="H64" s="7" t="b">
        <f>if(iferror(VLOOKUP($A64, NIL!$A$2:$F999, 1, false), false), true, false)</f>
        <v>1</v>
      </c>
    </row>
    <row r="65">
      <c r="A65" s="1">
        <v>808.0</v>
      </c>
      <c r="B65" s="1" t="s">
        <v>61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7" t="b">
        <f>if(iferror(VLOOKUP($A65, NIL!$A$2:$F999, 1, false), false), true, false)</f>
        <v>1</v>
      </c>
    </row>
    <row r="66">
      <c r="A66" s="1">
        <v>1590.0</v>
      </c>
      <c r="B66" s="1" t="s">
        <v>346</v>
      </c>
      <c r="C66" s="1">
        <v>0.0</v>
      </c>
      <c r="D66" s="1">
        <v>0.0</v>
      </c>
      <c r="E66" s="1">
        <v>0.0</v>
      </c>
      <c r="F66" s="1">
        <v>0.0</v>
      </c>
      <c r="G66" s="1">
        <v>0.0</v>
      </c>
      <c r="H66" s="7" t="b">
        <f>if(iferror(VLOOKUP($A66, NIL!$A$2:$F999, 1, false), false), true, false)</f>
        <v>0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>
      <c r="A67" s="1">
        <v>1446.0</v>
      </c>
      <c r="B67" s="1" t="s">
        <v>135</v>
      </c>
      <c r="D67" s="1">
        <v>0.0</v>
      </c>
      <c r="E67" s="1">
        <v>0.0</v>
      </c>
      <c r="F67" s="1">
        <v>0.0</v>
      </c>
      <c r="G67" s="1">
        <v>0.0</v>
      </c>
      <c r="H67" s="7" t="b">
        <f>if(iferror(VLOOKUP($A67, NIL!$A$2:$F999, 1, false), false), true, false)</f>
        <v>1</v>
      </c>
    </row>
    <row r="68">
      <c r="A68" s="1">
        <v>1304.0</v>
      </c>
      <c r="B68" s="1" t="s">
        <v>108</v>
      </c>
      <c r="C68" s="1">
        <v>0.0</v>
      </c>
      <c r="D68" s="1">
        <v>0.0</v>
      </c>
      <c r="E68" s="1">
        <v>0.0</v>
      </c>
      <c r="F68" s="1">
        <v>0.0</v>
      </c>
      <c r="G68" s="1">
        <v>0.0</v>
      </c>
      <c r="H68" s="7" t="b">
        <f>if(iferror(VLOOKUP($A68, NIL!$A$2:$F999, 1, false), false), true, false)</f>
        <v>1</v>
      </c>
    </row>
    <row r="69">
      <c r="A69" s="1">
        <v>1607.0</v>
      </c>
      <c r="B69" s="1" t="s">
        <v>167</v>
      </c>
      <c r="D69" s="1">
        <v>0.0</v>
      </c>
      <c r="E69" s="1">
        <v>0.0</v>
      </c>
      <c r="F69" s="1">
        <v>831.0</v>
      </c>
      <c r="G69" s="1">
        <v>0.0</v>
      </c>
      <c r="H69" s="7" t="b">
        <f>if(iferror(VLOOKUP($A69, NIL!$A$2:$F999, 1, false), false), true, false)</f>
        <v>1</v>
      </c>
    </row>
    <row r="70">
      <c r="A70" s="1">
        <v>245.0</v>
      </c>
      <c r="B70" s="1" t="s">
        <v>47</v>
      </c>
      <c r="C70" s="1">
        <v>1.0</v>
      </c>
      <c r="D70" s="1">
        <v>0.0</v>
      </c>
      <c r="E70" s="1">
        <v>1.0</v>
      </c>
      <c r="F70" s="1">
        <v>779.0</v>
      </c>
      <c r="G70" s="1">
        <v>4001.0</v>
      </c>
      <c r="H70" s="7" t="b">
        <f>if(iferror(VLOOKUP($A70, NIL!$A$2:$F999, 1, false), false), true, false)</f>
        <v>1</v>
      </c>
    </row>
    <row r="71">
      <c r="A71" s="1">
        <v>1318.0</v>
      </c>
      <c r="B71" s="1" t="s">
        <v>109</v>
      </c>
      <c r="C71" s="1">
        <v>5.0</v>
      </c>
      <c r="D71" s="14">
        <v>429166.0</v>
      </c>
      <c r="E71" s="1">
        <v>4.0</v>
      </c>
      <c r="F71" s="1">
        <v>149.0</v>
      </c>
      <c r="G71" s="1">
        <v>2623810.0</v>
      </c>
      <c r="H71" s="7" t="b">
        <f>if(iferror(VLOOKUP($A71, NIL!$A$2:$F999, 1, false), false), true, false)</f>
        <v>1</v>
      </c>
    </row>
    <row r="72">
      <c r="A72" s="1">
        <v>1416.0</v>
      </c>
      <c r="B72" s="1" t="s">
        <v>99</v>
      </c>
      <c r="C72" s="1">
        <v>3.0</v>
      </c>
      <c r="D72" s="1">
        <v>0.0</v>
      </c>
      <c r="E72" s="1">
        <v>2.0</v>
      </c>
      <c r="F72" s="1">
        <v>0.0</v>
      </c>
      <c r="G72" s="1">
        <v>654.0</v>
      </c>
      <c r="H72" s="7" t="b">
        <f>if(iferror(VLOOKUP($A72, NIL!$A$2:$F999, 1, false), false), true, false)</f>
        <v>1</v>
      </c>
    </row>
    <row r="73">
      <c r="A73" s="1">
        <v>244.0</v>
      </c>
      <c r="B73" s="1" t="s">
        <v>342</v>
      </c>
      <c r="C73" s="1">
        <v>0.0</v>
      </c>
      <c r="D73" s="1">
        <v>0.0</v>
      </c>
      <c r="E73" s="1">
        <v>0.0</v>
      </c>
      <c r="F73" s="1">
        <v>0.0</v>
      </c>
      <c r="G73" s="1">
        <v>0.0</v>
      </c>
      <c r="H73" s="7" t="b">
        <f>if(iferror(VLOOKUP($A73, NIL!$A$2:$F999, 1, false), false), true, false)</f>
        <v>0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>
      <c r="A74" s="1">
        <v>865.0</v>
      </c>
      <c r="B74" s="1" t="s">
        <v>73</v>
      </c>
      <c r="C74" s="1">
        <v>1.0</v>
      </c>
      <c r="D74" s="1">
        <v>129.0</v>
      </c>
      <c r="E74" s="1">
        <v>1.0</v>
      </c>
      <c r="F74" s="1">
        <v>0.0</v>
      </c>
      <c r="G74" s="1">
        <v>770.0</v>
      </c>
      <c r="H74" s="7" t="b">
        <f>if(iferror(VLOOKUP($A74, NIL!$A$2:$F999, 1, false), false), true, false)</f>
        <v>1</v>
      </c>
    </row>
    <row r="75">
      <c r="A75" s="1">
        <v>1708.0</v>
      </c>
      <c r="B75" s="1" t="s">
        <v>177</v>
      </c>
      <c r="C75" s="1">
        <v>3.0</v>
      </c>
      <c r="D75" s="14">
        <v>32160.0</v>
      </c>
      <c r="E75" s="1">
        <v>5.0</v>
      </c>
      <c r="F75" s="1">
        <v>2348.0</v>
      </c>
      <c r="G75" s="1">
        <v>7981.0</v>
      </c>
      <c r="H75" s="7" t="b">
        <f>if(iferror(VLOOKUP($A75, NIL!$A$2:$F999, 1, false), false), true, false)</f>
        <v>1</v>
      </c>
    </row>
    <row r="76">
      <c r="A76" s="1">
        <v>1449.0</v>
      </c>
      <c r="B76" s="1" t="s">
        <v>138</v>
      </c>
      <c r="D76" s="1">
        <v>0.0</v>
      </c>
      <c r="E76" s="1">
        <v>0.0</v>
      </c>
      <c r="F76" s="1">
        <v>0.0</v>
      </c>
      <c r="G76" s="1">
        <v>0.0</v>
      </c>
      <c r="H76" s="7" t="b">
        <f>if(iferror(VLOOKUP($A76, NIL!$A$2:$F999, 1, false), false), true, false)</f>
        <v>1</v>
      </c>
    </row>
    <row r="77">
      <c r="A77" s="1">
        <v>1864.0</v>
      </c>
      <c r="B77" s="1" t="s">
        <v>225</v>
      </c>
      <c r="C77" s="1">
        <v>0.0</v>
      </c>
      <c r="D77" s="1">
        <v>0.0</v>
      </c>
      <c r="E77" s="1">
        <v>0.0</v>
      </c>
      <c r="F77" s="1">
        <v>0.0</v>
      </c>
      <c r="G77" s="1">
        <v>0.0</v>
      </c>
      <c r="H77" s="7" t="b">
        <f>if(iferror(VLOOKUP($A77, NIL!$A$2:$F999, 1, false), false), true, false)</f>
        <v>1</v>
      </c>
    </row>
    <row r="78">
      <c r="A78" s="1">
        <v>830.0</v>
      </c>
      <c r="B78" s="1" t="s">
        <v>70</v>
      </c>
      <c r="C78" s="1">
        <v>2.0</v>
      </c>
      <c r="D78" s="14">
        <v>336993.0</v>
      </c>
      <c r="E78" s="1">
        <v>2.0</v>
      </c>
      <c r="F78" s="1">
        <v>181.0</v>
      </c>
      <c r="G78" s="1">
        <v>239.0</v>
      </c>
      <c r="H78" s="7" t="b">
        <f>if(iferror(VLOOKUP($A78, NIL!$A$2:$F999, 1, false), false), true, false)</f>
        <v>1</v>
      </c>
    </row>
    <row r="79">
      <c r="A79" s="1">
        <v>1453.0</v>
      </c>
      <c r="B79" s="1" t="s">
        <v>81</v>
      </c>
      <c r="C79" s="1">
        <v>2.0</v>
      </c>
      <c r="D79" s="14">
        <v>424297.0</v>
      </c>
      <c r="E79" s="1">
        <v>5.0</v>
      </c>
      <c r="F79" s="1">
        <v>4009.0</v>
      </c>
      <c r="G79" s="1">
        <v>1623341.0</v>
      </c>
      <c r="H79" s="7" t="b">
        <f>if(iferror(VLOOKUP($A79, NIL!$A$2:$F999, 1, false), false), true, false)</f>
        <v>1</v>
      </c>
    </row>
    <row r="80">
      <c r="A80" s="1">
        <v>1617.0</v>
      </c>
      <c r="B80" s="1" t="s">
        <v>171</v>
      </c>
      <c r="D80" s="14">
        <v>77300.0</v>
      </c>
      <c r="E80" s="1">
        <v>2.0</v>
      </c>
      <c r="F80" s="1">
        <v>0.0</v>
      </c>
      <c r="G80" s="1">
        <v>141079.0</v>
      </c>
      <c r="H80" s="7" t="b">
        <f>if(iferror(VLOOKUP($A80, NIL!$A$2:$F999, 1, false), false), true, false)</f>
        <v>1</v>
      </c>
    </row>
    <row r="81">
      <c r="A81" s="1">
        <v>2011.0</v>
      </c>
      <c r="B81" s="1" t="s">
        <v>255</v>
      </c>
      <c r="E81" s="1">
        <v>2.0</v>
      </c>
      <c r="F81" s="1">
        <v>1784.0</v>
      </c>
      <c r="G81" s="1">
        <v>1933.0</v>
      </c>
      <c r="H81" s="7" t="b">
        <f>if(iferror(VLOOKUP($A81, NIL!$A$2:$F999, 1, false), false), true, false)</f>
        <v>1</v>
      </c>
    </row>
    <row r="82">
      <c r="A82" s="1">
        <v>2089.0</v>
      </c>
      <c r="B82" s="1" t="s">
        <v>310</v>
      </c>
      <c r="E82" s="1">
        <v>2.0</v>
      </c>
      <c r="F82" s="1">
        <v>8383.0</v>
      </c>
      <c r="G82" s="1">
        <v>15762.0</v>
      </c>
      <c r="H82" s="7" t="b">
        <f>if(iferror(VLOOKUP($A82, NIL!$A$2:$F999, 1, false), false), true, false)</f>
        <v>1</v>
      </c>
    </row>
    <row r="83">
      <c r="A83" s="1">
        <v>1467.0</v>
      </c>
      <c r="B83" s="9" t="s">
        <v>311</v>
      </c>
      <c r="D83" s="1">
        <v>0.0</v>
      </c>
      <c r="E83" s="1">
        <v>0.0</v>
      </c>
      <c r="F83" s="1">
        <v>0.0</v>
      </c>
      <c r="G83" s="1">
        <v>0.0</v>
      </c>
      <c r="H83" s="7" t="b">
        <f>if(iferror(VLOOKUP($A83, NIL!$A$2:$F999, 1, false), false), true, false)</f>
        <v>1</v>
      </c>
    </row>
    <row r="84">
      <c r="A84" s="1">
        <v>1630.0</v>
      </c>
      <c r="B84" s="1" t="s">
        <v>68</v>
      </c>
      <c r="C84" s="1">
        <v>1.0</v>
      </c>
      <c r="D84" s="1">
        <v>0.0</v>
      </c>
      <c r="E84" s="1">
        <v>0.0</v>
      </c>
      <c r="F84" s="1">
        <v>0.0</v>
      </c>
      <c r="G84" s="1">
        <v>0.0</v>
      </c>
      <c r="H84" s="7" t="b">
        <f>if(iferror(VLOOKUP($A84, NIL!$A$2:$F999, 1, false), false), true, false)</f>
        <v>1</v>
      </c>
    </row>
    <row r="85">
      <c r="A85" s="1">
        <v>2062.0</v>
      </c>
      <c r="B85" s="1" t="s">
        <v>261</v>
      </c>
      <c r="E85" s="1">
        <v>3.0</v>
      </c>
      <c r="F85" s="1">
        <v>2201.0</v>
      </c>
      <c r="G85" s="1">
        <v>2215.0</v>
      </c>
      <c r="H85" s="7" t="b">
        <f>if(iferror(VLOOKUP($A85, NIL!$A$2:$F999, 1, false), false), true, false)</f>
        <v>1</v>
      </c>
    </row>
    <row r="86">
      <c r="A86" s="1">
        <v>1655.0</v>
      </c>
      <c r="B86" s="1" t="s">
        <v>173</v>
      </c>
      <c r="C86" s="1">
        <v>0.0</v>
      </c>
      <c r="D86" s="1">
        <v>0.0</v>
      </c>
      <c r="E86" s="1">
        <v>0.0</v>
      </c>
      <c r="F86" s="1">
        <v>236.0</v>
      </c>
      <c r="G86" s="1">
        <v>236.0</v>
      </c>
      <c r="H86" s="7" t="b">
        <f>if(iferror(VLOOKUP($A86, NIL!$A$2:$F999, 1, false), false), true, false)</f>
        <v>1</v>
      </c>
    </row>
    <row r="87">
      <c r="A87" s="1">
        <v>1745.0</v>
      </c>
      <c r="B87" s="1" t="s">
        <v>337</v>
      </c>
      <c r="C87" s="15"/>
      <c r="D87" s="15"/>
      <c r="E87" s="1">
        <v>0.0</v>
      </c>
      <c r="F87" s="1">
        <v>0.0</v>
      </c>
      <c r="G87" s="1">
        <v>0.0</v>
      </c>
      <c r="H87" s="7" t="b">
        <f>if(iferror(VLOOKUP($A87, NIL!$A$2:$F999, 1, false), false), true, false)</f>
        <v>0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>
      <c r="A88" s="1">
        <v>1965.0</v>
      </c>
      <c r="B88" s="1" t="s">
        <v>164</v>
      </c>
      <c r="E88" s="1">
        <v>1.0</v>
      </c>
      <c r="F88" s="1">
        <v>0.0</v>
      </c>
      <c r="G88" s="1">
        <v>203.0</v>
      </c>
      <c r="H88" s="7" t="b">
        <f>if(iferror(VLOOKUP($A88, NIL!$A$2:$F999, 1, false), false), true, false)</f>
        <v>1</v>
      </c>
    </row>
    <row r="89">
      <c r="A89" s="1">
        <v>1833.0</v>
      </c>
      <c r="B89" s="1" t="s">
        <v>212</v>
      </c>
      <c r="C89" s="1">
        <v>0.0</v>
      </c>
      <c r="D89" s="1">
        <v>0.0</v>
      </c>
      <c r="E89" s="1">
        <v>0.0</v>
      </c>
      <c r="F89" s="1">
        <v>0.0</v>
      </c>
      <c r="G89" s="1">
        <v>0.0</v>
      </c>
      <c r="H89" s="7" t="b">
        <f>if(iferror(VLOOKUP($A89, NIL!$A$2:$F999, 1, false), false), true, false)</f>
        <v>1</v>
      </c>
    </row>
    <row r="90">
      <c r="A90" s="1">
        <v>2088.0</v>
      </c>
      <c r="B90" s="1" t="s">
        <v>266</v>
      </c>
      <c r="E90" s="1">
        <v>1.0</v>
      </c>
      <c r="F90" s="1">
        <v>7173.0</v>
      </c>
      <c r="G90" s="1">
        <v>255935.0</v>
      </c>
      <c r="H90" s="7" t="b">
        <f>if(iferror(VLOOKUP($A90, NIL!$A$2:$F999, 1, false), false), true, false)</f>
        <v>1</v>
      </c>
    </row>
    <row r="91">
      <c r="A91" s="1">
        <v>1097.0</v>
      </c>
      <c r="B91" s="9" t="s">
        <v>94</v>
      </c>
      <c r="C91" s="1">
        <v>1.0</v>
      </c>
      <c r="D91" s="14">
        <v>336690.0</v>
      </c>
      <c r="E91" s="1">
        <v>1.0</v>
      </c>
      <c r="F91" s="1">
        <v>1355.0</v>
      </c>
      <c r="G91" s="1">
        <v>4993.0</v>
      </c>
      <c r="H91" s="7" t="b">
        <f>if(iferror(VLOOKUP($A91, NIL!$A$2:$F999, 1, false), false), true, false)</f>
        <v>1</v>
      </c>
    </row>
    <row r="92">
      <c r="A92" s="1">
        <v>1459.0</v>
      </c>
      <c r="B92" s="1" t="s">
        <v>65</v>
      </c>
      <c r="C92" s="1">
        <v>1.0</v>
      </c>
      <c r="D92" s="1">
        <v>0.0</v>
      </c>
      <c r="E92" s="1">
        <v>0.0</v>
      </c>
      <c r="F92" s="1">
        <v>0.0</v>
      </c>
      <c r="G92" s="1">
        <v>0.0</v>
      </c>
      <c r="H92" s="7" t="b">
        <f>if(iferror(VLOOKUP($A92, NIL!$A$2:$F999, 1, false), false), true, false)</f>
        <v>1</v>
      </c>
    </row>
    <row r="93">
      <c r="A93" s="1">
        <v>1754.0</v>
      </c>
      <c r="B93" s="1" t="s">
        <v>197</v>
      </c>
      <c r="C93" s="1">
        <v>2.0</v>
      </c>
      <c r="D93" s="1">
        <v>0.0</v>
      </c>
      <c r="E93" s="1">
        <v>4.0</v>
      </c>
      <c r="F93" s="1">
        <v>0.0</v>
      </c>
      <c r="G93" s="1">
        <v>2721.0</v>
      </c>
      <c r="H93" s="7" t="b">
        <f>if(iferror(VLOOKUP($A93, NIL!$A$2:$F999, 1, false), false), true, false)</f>
        <v>1</v>
      </c>
    </row>
    <row r="94">
      <c r="A94" s="1">
        <v>815.0</v>
      </c>
      <c r="B94" s="1" t="s">
        <v>64</v>
      </c>
      <c r="D94" s="1">
        <v>0.0</v>
      </c>
      <c r="E94" s="1">
        <v>0.0</v>
      </c>
      <c r="F94" s="1">
        <v>0.0</v>
      </c>
      <c r="G94" s="1">
        <v>0.0</v>
      </c>
      <c r="H94" s="7" t="b">
        <f>if(iferror(VLOOKUP($A94, NIL!$A$2:$F999, 1, false), false), true, false)</f>
        <v>1</v>
      </c>
    </row>
    <row r="95">
      <c r="A95" s="1">
        <v>2055.0</v>
      </c>
      <c r="B95" s="1" t="s">
        <v>231</v>
      </c>
      <c r="E95" s="1">
        <v>3.0</v>
      </c>
      <c r="F95" s="1">
        <v>0.0</v>
      </c>
      <c r="G95" s="1">
        <v>57520.0</v>
      </c>
      <c r="H95" s="7" t="b">
        <f>if(iferror(VLOOKUP($A95, NIL!$A$2:$F999, 1, false), false), true, false)</f>
        <v>1</v>
      </c>
    </row>
    <row r="96">
      <c r="A96" s="1">
        <v>2012.0</v>
      </c>
      <c r="B96" s="1" t="s">
        <v>147</v>
      </c>
      <c r="E96" s="1">
        <v>2.0</v>
      </c>
      <c r="F96" s="1">
        <v>7419.0</v>
      </c>
      <c r="G96" s="1">
        <v>7568.0</v>
      </c>
      <c r="H96" s="7" t="b">
        <f>if(iferror(VLOOKUP($A96, NIL!$A$2:$F999, 1, false), false), true, false)</f>
        <v>1</v>
      </c>
    </row>
    <row r="97">
      <c r="A97" s="1">
        <v>1458.0</v>
      </c>
      <c r="B97" s="1" t="s">
        <v>134</v>
      </c>
      <c r="C97" s="1">
        <v>0.0</v>
      </c>
      <c r="D97" s="1">
        <v>0.0</v>
      </c>
      <c r="E97" s="1">
        <v>0.0</v>
      </c>
      <c r="F97" s="1">
        <v>0.0</v>
      </c>
      <c r="G97" s="1">
        <v>0.0</v>
      </c>
      <c r="H97" s="7" t="b">
        <f>if(iferror(VLOOKUP($A97, NIL!$A$2:$F999, 1, false), false), true, false)</f>
        <v>1</v>
      </c>
    </row>
    <row r="98">
      <c r="A98" s="1">
        <v>810.0</v>
      </c>
      <c r="B98" s="1" t="s">
        <v>63</v>
      </c>
      <c r="D98" s="14">
        <v>12000.0</v>
      </c>
      <c r="E98" s="1">
        <v>0.0</v>
      </c>
      <c r="F98" s="1">
        <v>0.0</v>
      </c>
      <c r="G98" s="1">
        <v>0.0</v>
      </c>
      <c r="H98" s="7" t="b">
        <f>if(iferror(VLOOKUP($A98, NIL!$A$2:$F999, 1, false), false), true, false)</f>
        <v>1</v>
      </c>
    </row>
    <row r="99">
      <c r="A99" s="1">
        <v>2045.0</v>
      </c>
      <c r="B99" s="1" t="s">
        <v>314</v>
      </c>
      <c r="E99" s="1">
        <v>3.0</v>
      </c>
      <c r="F99" s="1">
        <v>2201.0</v>
      </c>
      <c r="G99" s="1">
        <v>2207.0</v>
      </c>
      <c r="H99" s="7" t="b">
        <f>if(iferror(VLOOKUP($A99, NIL!$A$2:$F999, 1, false), false), true, false)</f>
        <v>1</v>
      </c>
    </row>
    <row r="100">
      <c r="A100" s="1">
        <v>1744.0</v>
      </c>
      <c r="B100" s="1" t="s">
        <v>192</v>
      </c>
      <c r="C100" s="1">
        <v>3.0</v>
      </c>
      <c r="D100" s="1">
        <v>2468.0</v>
      </c>
      <c r="E100" s="1">
        <v>3.0</v>
      </c>
      <c r="F100" s="1">
        <v>0.0</v>
      </c>
      <c r="G100" s="1">
        <v>32512.0</v>
      </c>
      <c r="H100" s="7" t="b">
        <f>if(iferror(VLOOKUP($A100, NIL!$A$2:$F999, 1, false), false), true, false)</f>
        <v>1</v>
      </c>
    </row>
    <row r="101">
      <c r="A101" s="1">
        <v>1183.0</v>
      </c>
      <c r="B101" s="1" t="s">
        <v>98</v>
      </c>
      <c r="C101" s="1">
        <v>4.0</v>
      </c>
      <c r="D101" s="1">
        <v>0.0</v>
      </c>
      <c r="E101" s="1">
        <v>4.0</v>
      </c>
      <c r="F101" s="1">
        <v>81341.0</v>
      </c>
      <c r="G101" s="1">
        <v>82447.0</v>
      </c>
      <c r="H101" s="7" t="b">
        <f>if(iferror(VLOOKUP($A101, NIL!$A$2:$F999, 1, false), false), true, false)</f>
        <v>1</v>
      </c>
    </row>
    <row r="102">
      <c r="A102" s="1">
        <v>1439.0</v>
      </c>
      <c r="B102" s="1" t="s">
        <v>131</v>
      </c>
      <c r="C102" s="1">
        <v>0.0</v>
      </c>
      <c r="D102" s="1">
        <v>0.0</v>
      </c>
      <c r="E102" s="1">
        <v>1.0</v>
      </c>
      <c r="F102" s="1">
        <v>0.0</v>
      </c>
      <c r="G102" s="1">
        <v>31027.0</v>
      </c>
      <c r="H102" s="7" t="b">
        <f>if(iferror(VLOOKUP($A102, NIL!$A$2:$F999, 1, false), false), true, false)</f>
        <v>1</v>
      </c>
    </row>
    <row r="103">
      <c r="A103" s="1">
        <v>1517.0</v>
      </c>
      <c r="B103" s="1" t="s">
        <v>154</v>
      </c>
      <c r="C103" s="1">
        <v>2.0</v>
      </c>
      <c r="D103" s="1">
        <v>0.0</v>
      </c>
      <c r="E103" s="1">
        <v>2.0</v>
      </c>
      <c r="F103" s="1">
        <v>143.0</v>
      </c>
      <c r="G103" s="1">
        <v>35815.0</v>
      </c>
      <c r="H103" s="7" t="b">
        <f>if(iferror(VLOOKUP($A103, NIL!$A$2:$F999, 1, false), false), true, false)</f>
        <v>1</v>
      </c>
    </row>
    <row r="104">
      <c r="A104" s="1">
        <v>1362.0</v>
      </c>
      <c r="B104" s="1" t="s">
        <v>117</v>
      </c>
      <c r="C104" s="1">
        <v>0.0</v>
      </c>
      <c r="D104" s="1">
        <v>0.0</v>
      </c>
      <c r="E104" s="1">
        <v>0.0</v>
      </c>
      <c r="F104" s="1">
        <v>0.0</v>
      </c>
      <c r="G104" s="1">
        <v>0.0</v>
      </c>
      <c r="H104" s="7" t="b">
        <f>if(iferror(VLOOKUP($A104, NIL!$A$2:$F999, 1, false), false), true, false)</f>
        <v>1</v>
      </c>
    </row>
    <row r="105">
      <c r="A105" s="1">
        <v>2092.0</v>
      </c>
      <c r="B105" s="1" t="s">
        <v>269</v>
      </c>
      <c r="E105" s="1">
        <v>0.0</v>
      </c>
      <c r="F105" s="1">
        <v>0.0</v>
      </c>
      <c r="G105" s="1">
        <v>0.0</v>
      </c>
      <c r="H105" s="7" t="b">
        <f>if(iferror(VLOOKUP($A105, NIL!$A$2:$F999, 1, false), false), true, false)</f>
        <v>1</v>
      </c>
    </row>
    <row r="106">
      <c r="A106" s="1">
        <v>1519.0</v>
      </c>
      <c r="B106" s="1" t="s">
        <v>155</v>
      </c>
      <c r="C106" s="1">
        <v>0.0</v>
      </c>
      <c r="D106" s="1">
        <v>0.0</v>
      </c>
      <c r="E106" s="1">
        <v>0.0</v>
      </c>
      <c r="F106" s="1">
        <v>0.0</v>
      </c>
      <c r="G106" s="1">
        <v>0.0</v>
      </c>
      <c r="H106" s="7" t="b">
        <f>if(iferror(VLOOKUP($A106, NIL!$A$2:$F999, 1, false), false), true, false)</f>
        <v>1</v>
      </c>
    </row>
    <row r="107">
      <c r="A107" s="1">
        <v>1401.0</v>
      </c>
      <c r="B107" s="1" t="s">
        <v>121</v>
      </c>
      <c r="C107" s="1">
        <v>0.0</v>
      </c>
      <c r="D107" s="1">
        <v>0.0</v>
      </c>
      <c r="E107" s="1">
        <v>3.0</v>
      </c>
      <c r="F107" s="1">
        <v>0.0</v>
      </c>
      <c r="G107" s="1">
        <v>224.0</v>
      </c>
      <c r="H107" s="7" t="b">
        <f>if(iferror(VLOOKUP($A107, NIL!$A$2:$F999, 1, false), false), true, false)</f>
        <v>1</v>
      </c>
    </row>
    <row r="108">
      <c r="A108" s="1">
        <v>1990.0</v>
      </c>
      <c r="B108" s="1" t="s">
        <v>193</v>
      </c>
      <c r="E108" s="1">
        <v>3.0</v>
      </c>
      <c r="F108" s="1">
        <v>20522.0</v>
      </c>
      <c r="G108" s="1">
        <v>20609.0</v>
      </c>
      <c r="H108" s="7" t="b">
        <f>if(iferror(VLOOKUP($A108, NIL!$A$2:$F999, 1, false), false), true, false)</f>
        <v>1</v>
      </c>
    </row>
    <row r="109">
      <c r="A109" s="1">
        <v>1859.0</v>
      </c>
      <c r="B109" s="1" t="s">
        <v>222</v>
      </c>
      <c r="C109" s="1">
        <v>0.0</v>
      </c>
      <c r="D109" s="1">
        <v>0.0</v>
      </c>
      <c r="E109" s="1">
        <v>0.0</v>
      </c>
      <c r="F109" s="1">
        <v>0.0</v>
      </c>
      <c r="G109" s="1">
        <v>0.0</v>
      </c>
      <c r="H109" s="7" t="b">
        <f>if(iferror(VLOOKUP($A109, NIL!$A$2:$F999, 1, false), false), true, false)</f>
        <v>1</v>
      </c>
    </row>
    <row r="110">
      <c r="A110" s="1">
        <v>949.0</v>
      </c>
      <c r="B110" s="1" t="s">
        <v>82</v>
      </c>
      <c r="C110" s="1">
        <v>0.0</v>
      </c>
      <c r="D110" s="1">
        <v>0.0</v>
      </c>
      <c r="E110" s="1">
        <v>0.0</v>
      </c>
      <c r="F110" s="1">
        <v>1104.0</v>
      </c>
      <c r="G110" s="1">
        <v>1104.0</v>
      </c>
      <c r="H110" s="7" t="b">
        <f>if(iferror(VLOOKUP($A110, NIL!$A$2:$F999, 1, false), false), true, false)</f>
        <v>1</v>
      </c>
    </row>
    <row r="111">
      <c r="A111" s="1">
        <v>1448.0</v>
      </c>
      <c r="B111" s="1" t="s">
        <v>136</v>
      </c>
      <c r="D111" s="1">
        <v>0.0</v>
      </c>
      <c r="E111" s="1">
        <v>0.0</v>
      </c>
      <c r="F111" s="1">
        <v>0.0</v>
      </c>
      <c r="G111" s="1">
        <v>0.0</v>
      </c>
      <c r="H111" s="7" t="b">
        <f>if(iferror(VLOOKUP($A111, NIL!$A$2:$F999, 1, false), false), true, false)</f>
        <v>1</v>
      </c>
    </row>
    <row r="112">
      <c r="A112" s="1">
        <v>1426.0</v>
      </c>
      <c r="B112" s="1" t="s">
        <v>128</v>
      </c>
      <c r="C112" s="1">
        <v>0.0</v>
      </c>
      <c r="D112" s="1">
        <v>0.0</v>
      </c>
      <c r="E112" s="1">
        <v>0.0</v>
      </c>
      <c r="F112" s="1">
        <v>0.0</v>
      </c>
      <c r="G112" s="1">
        <v>0.0</v>
      </c>
      <c r="H112" s="7" t="b">
        <f>if(iferror(VLOOKUP($A112, NIL!$A$2:$F999, 1, false), false), true, false)</f>
        <v>1</v>
      </c>
    </row>
    <row r="113">
      <c r="A113" s="1">
        <v>1460.0</v>
      </c>
      <c r="B113" s="1" t="s">
        <v>31</v>
      </c>
      <c r="C113" s="1">
        <v>2.0</v>
      </c>
      <c r="D113" s="1">
        <v>0.0</v>
      </c>
      <c r="E113" s="1">
        <v>0.0</v>
      </c>
      <c r="F113" s="1">
        <v>0.0</v>
      </c>
      <c r="G113" s="1">
        <v>0.0</v>
      </c>
      <c r="H113" s="7" t="b">
        <f>if(iferror(VLOOKUP($A113, NIL!$A$2:$F999, 1, false), false), true, false)</f>
        <v>1</v>
      </c>
    </row>
    <row r="114">
      <c r="A114" s="1">
        <v>2097.0</v>
      </c>
      <c r="B114" s="1" t="s">
        <v>126</v>
      </c>
      <c r="E114" s="1">
        <v>5.0</v>
      </c>
      <c r="F114" s="1">
        <v>3197.0</v>
      </c>
      <c r="G114" s="1">
        <v>21346.0</v>
      </c>
      <c r="H114" s="7" t="b">
        <f>if(iferror(VLOOKUP($A114, NIL!$A$2:$F999, 1, false), false), true, false)</f>
        <v>1</v>
      </c>
    </row>
    <row r="115">
      <c r="A115" s="1">
        <v>2098.0</v>
      </c>
      <c r="B115" s="1" t="s">
        <v>48</v>
      </c>
      <c r="E115" s="1">
        <v>5.0</v>
      </c>
      <c r="F115" s="1">
        <v>496.0</v>
      </c>
      <c r="G115" s="1">
        <v>559942.0</v>
      </c>
      <c r="H115" s="7" t="b">
        <f>if(iferror(VLOOKUP($A115, NIL!$A$2:$F999, 1, false), false), true, false)</f>
        <v>1</v>
      </c>
    </row>
    <row r="116">
      <c r="A116" s="1">
        <v>1464.0</v>
      </c>
      <c r="B116" s="1" t="s">
        <v>144</v>
      </c>
      <c r="C116" s="1">
        <v>1.0</v>
      </c>
      <c r="D116" s="1">
        <v>0.0</v>
      </c>
      <c r="E116" s="1">
        <v>0.0</v>
      </c>
      <c r="F116" s="1">
        <v>0.0</v>
      </c>
      <c r="G116" s="1">
        <v>0.0</v>
      </c>
      <c r="H116" s="7" t="b">
        <f>if(iferror(VLOOKUP($A116, NIL!$A$2:$F999, 1, false), false), true, false)</f>
        <v>1</v>
      </c>
    </row>
    <row r="117">
      <c r="A117" s="1">
        <v>1729.0</v>
      </c>
      <c r="B117" s="1" t="s">
        <v>189</v>
      </c>
      <c r="C117" s="1">
        <v>2.0</v>
      </c>
      <c r="D117" s="1">
        <v>0.0</v>
      </c>
      <c r="E117" s="1">
        <v>4.0</v>
      </c>
      <c r="F117" s="1">
        <v>0.0</v>
      </c>
      <c r="G117" s="1">
        <v>70927.0</v>
      </c>
      <c r="H117" s="7" t="b">
        <f>if(iferror(VLOOKUP($A117, NIL!$A$2:$F999, 1, false), false), true, false)</f>
        <v>1</v>
      </c>
    </row>
    <row r="118">
      <c r="A118" s="1">
        <v>1849.0</v>
      </c>
      <c r="B118" s="1" t="s">
        <v>215</v>
      </c>
      <c r="C118" s="1">
        <v>0.0</v>
      </c>
      <c r="D118" s="1">
        <v>0.0</v>
      </c>
      <c r="E118" s="1">
        <v>0.0</v>
      </c>
      <c r="F118" s="1">
        <v>0.0</v>
      </c>
      <c r="G118" s="1">
        <v>0.0</v>
      </c>
      <c r="H118" s="7" t="b">
        <f>if(iferror(VLOOKUP($A118, NIL!$A$2:$F999, 1, false), false), true, false)</f>
        <v>1</v>
      </c>
    </row>
    <row r="119">
      <c r="A119" s="1">
        <v>1444.0</v>
      </c>
      <c r="B119" s="1" t="s">
        <v>133</v>
      </c>
      <c r="C119" s="1">
        <v>1.0</v>
      </c>
      <c r="D119" s="1">
        <v>0.0</v>
      </c>
      <c r="E119" s="1">
        <v>4.0</v>
      </c>
      <c r="F119" s="1">
        <v>0.0</v>
      </c>
      <c r="G119" s="1">
        <v>2552.0</v>
      </c>
      <c r="H119" s="7" t="b">
        <f>if(iferror(VLOOKUP($A119, NIL!$A$2:$F999, 1, false), false), true, false)</f>
        <v>1</v>
      </c>
    </row>
    <row r="120">
      <c r="A120" s="1">
        <v>1062.0</v>
      </c>
      <c r="B120" s="1" t="s">
        <v>88</v>
      </c>
      <c r="C120" s="1">
        <v>1.0</v>
      </c>
      <c r="D120" s="1">
        <v>0.0</v>
      </c>
      <c r="E120" s="1">
        <v>4.0</v>
      </c>
      <c r="F120" s="1">
        <v>0.0</v>
      </c>
      <c r="G120" s="1">
        <v>2499.0</v>
      </c>
      <c r="H120" s="7" t="b">
        <f>if(iferror(VLOOKUP($A120, NIL!$A$2:$F999, 1, false), false), true, false)</f>
        <v>1</v>
      </c>
    </row>
    <row r="121">
      <c r="A121" s="1">
        <v>924.0</v>
      </c>
      <c r="B121" s="1" t="s">
        <v>79</v>
      </c>
      <c r="C121" s="1">
        <v>3.0</v>
      </c>
      <c r="D121" s="1">
        <v>76.0</v>
      </c>
      <c r="E121" s="1">
        <v>4.0</v>
      </c>
      <c r="F121" s="1">
        <v>215.0</v>
      </c>
      <c r="G121" s="1">
        <v>48746.0</v>
      </c>
      <c r="H121" s="7" t="b">
        <f>if(iferror(VLOOKUP($A121, NIL!$A$2:$F999, 1, false), false), true, false)</f>
        <v>1</v>
      </c>
    </row>
    <row r="122">
      <c r="A122" s="1">
        <v>1397.0</v>
      </c>
      <c r="B122" s="9" t="s">
        <v>118</v>
      </c>
      <c r="C122" s="1">
        <v>3.0</v>
      </c>
      <c r="D122" s="1">
        <v>0.0</v>
      </c>
      <c r="E122" s="1">
        <v>1.0</v>
      </c>
      <c r="F122" s="1">
        <v>1321.0</v>
      </c>
      <c r="G122" s="1">
        <v>24883.0</v>
      </c>
      <c r="H122" s="7" t="b">
        <f>if(iferror(VLOOKUP($A122, NIL!$A$2:$F999, 1, false), false), true, false)</f>
        <v>1</v>
      </c>
    </row>
    <row r="123">
      <c r="A123" s="1">
        <v>1251.0</v>
      </c>
      <c r="B123" s="1" t="s">
        <v>106</v>
      </c>
      <c r="C123" s="1">
        <v>2.0</v>
      </c>
      <c r="D123" s="1">
        <v>0.0</v>
      </c>
      <c r="E123" s="1">
        <v>3.0</v>
      </c>
      <c r="F123" s="1">
        <v>0.0</v>
      </c>
      <c r="G123" s="1">
        <v>4771.0</v>
      </c>
      <c r="H123" s="7" t="b">
        <f>if(iferror(VLOOKUP($A123, NIL!$A$2:$F999, 1, false), false), true, false)</f>
        <v>1</v>
      </c>
    </row>
    <row r="124">
      <c r="A124" s="1">
        <v>2095.0</v>
      </c>
      <c r="B124" s="1" t="s">
        <v>320</v>
      </c>
      <c r="E124" s="1">
        <v>5.0</v>
      </c>
      <c r="F124" s="1">
        <v>1517.0</v>
      </c>
      <c r="G124" s="1">
        <v>9315.0</v>
      </c>
      <c r="H124" s="7" t="b">
        <f>if(iferror(VLOOKUP($A124, NIL!$A$2:$F999, 1, false), false), true, false)</f>
        <v>1</v>
      </c>
    </row>
    <row r="125">
      <c r="A125" s="1">
        <v>823.0</v>
      </c>
      <c r="B125" s="1" t="s">
        <v>66</v>
      </c>
      <c r="C125" s="1">
        <v>1.0</v>
      </c>
      <c r="D125" s="1">
        <v>0.0</v>
      </c>
      <c r="E125" s="1">
        <v>4.0</v>
      </c>
      <c r="F125" s="1">
        <v>3514.0</v>
      </c>
      <c r="G125" s="1">
        <v>3998.0</v>
      </c>
      <c r="H125" s="7" t="b">
        <f>if(iferror(VLOOKUP($A125, NIL!$A$2:$F999, 1, false), false), true, false)</f>
        <v>1</v>
      </c>
    </row>
    <row r="126">
      <c r="A126" s="1">
        <v>2000.0</v>
      </c>
      <c r="B126" s="1" t="s">
        <v>321</v>
      </c>
      <c r="E126" s="1">
        <v>5.0</v>
      </c>
      <c r="F126" s="1">
        <v>2348.0</v>
      </c>
      <c r="G126" s="1">
        <v>52122.0</v>
      </c>
      <c r="H126" s="7" t="b">
        <f>if(iferror(VLOOKUP($A126, NIL!$A$2:$F999, 1, false), false), true, false)</f>
        <v>1</v>
      </c>
    </row>
    <row r="127">
      <c r="A127" s="1">
        <v>1998.0</v>
      </c>
      <c r="B127" s="1" t="s">
        <v>250</v>
      </c>
      <c r="E127" s="1">
        <v>0.0</v>
      </c>
      <c r="F127" s="1">
        <v>0.0</v>
      </c>
      <c r="G127" s="1">
        <v>0.0</v>
      </c>
      <c r="H127" s="7" t="b">
        <f>if(iferror(VLOOKUP($A127, NIL!$A$2:$F999, 1, false), false), true, false)</f>
        <v>1</v>
      </c>
    </row>
    <row r="128">
      <c r="A128" s="1">
        <v>1493.0</v>
      </c>
      <c r="B128" s="1" t="s">
        <v>340</v>
      </c>
      <c r="C128" s="1">
        <v>2.0</v>
      </c>
      <c r="D128" s="1">
        <v>0.0</v>
      </c>
      <c r="E128" s="1">
        <v>2.0</v>
      </c>
      <c r="F128" s="1">
        <v>0.0</v>
      </c>
      <c r="G128" s="1">
        <v>1215.0</v>
      </c>
      <c r="H128" s="7" t="b">
        <f>if(iferror(VLOOKUP($A128, NIL!$A$2:$F999, 1, false), false), true, false)</f>
        <v>0</v>
      </c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>
      <c r="A129" s="1">
        <v>1250.0</v>
      </c>
      <c r="B129" s="1" t="s">
        <v>105</v>
      </c>
      <c r="C129" s="1">
        <v>4.0</v>
      </c>
      <c r="D129" s="1">
        <v>0.0</v>
      </c>
      <c r="E129" s="1">
        <v>4.0</v>
      </c>
      <c r="F129" s="1">
        <v>0.0</v>
      </c>
      <c r="G129" s="1">
        <v>553604.0</v>
      </c>
      <c r="H129" s="7" t="b">
        <f>if(iferror(VLOOKUP($A129, NIL!$A$2:$F999, 1, false), false), true, false)</f>
        <v>1</v>
      </c>
    </row>
    <row r="130">
      <c r="A130" s="1">
        <v>1991.0</v>
      </c>
      <c r="B130" s="1" t="s">
        <v>150</v>
      </c>
      <c r="E130" s="1">
        <v>5.0</v>
      </c>
      <c r="F130" s="1">
        <v>2458.0</v>
      </c>
      <c r="G130" s="1">
        <v>92700.0</v>
      </c>
      <c r="H130" s="7" t="b">
        <f>if(iferror(VLOOKUP($A130, NIL!$A$2:$F999, 1, false), false), true, false)</f>
        <v>1</v>
      </c>
    </row>
    <row r="131">
      <c r="A131" s="1">
        <v>2081.0</v>
      </c>
      <c r="B131" s="1" t="s">
        <v>264</v>
      </c>
      <c r="E131" s="1">
        <v>0.0</v>
      </c>
      <c r="F131" s="1">
        <v>0.0</v>
      </c>
      <c r="G131" s="1">
        <v>0.0</v>
      </c>
      <c r="H131" s="7" t="b">
        <f>if(iferror(VLOOKUP($A131, NIL!$A$2:$F999, 1, false), false), true, false)</f>
        <v>1</v>
      </c>
    </row>
    <row r="132">
      <c r="A132" s="1">
        <v>1606.0</v>
      </c>
      <c r="B132" s="1" t="s">
        <v>335</v>
      </c>
      <c r="C132" s="1">
        <v>1.0</v>
      </c>
      <c r="D132" s="1">
        <v>0.0</v>
      </c>
      <c r="E132" s="1">
        <v>5.0</v>
      </c>
      <c r="F132" s="1">
        <v>2458.0</v>
      </c>
      <c r="G132" s="1">
        <v>92700.0</v>
      </c>
      <c r="H132" s="7" t="b">
        <f>if(iferror(VLOOKUP($A132, NIL!$A$2:$F999, 1, false), false), true, false)</f>
        <v>0</v>
      </c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>
      <c r="A133" s="1">
        <v>1875.0</v>
      </c>
      <c r="B133" s="1" t="s">
        <v>124</v>
      </c>
      <c r="E133" s="1">
        <v>0.0</v>
      </c>
      <c r="F133" s="1">
        <v>0.0</v>
      </c>
      <c r="G133" s="1">
        <v>0.0</v>
      </c>
      <c r="H133" s="7" t="b">
        <f>if(iferror(VLOOKUP($A133, NIL!$A$2:$F999, 1, false), false), true, false)</f>
        <v>1</v>
      </c>
    </row>
    <row r="134">
      <c r="A134" s="1">
        <v>1518.0</v>
      </c>
      <c r="B134" s="1" t="s">
        <v>349</v>
      </c>
      <c r="C134" s="1">
        <v>0.0</v>
      </c>
      <c r="D134" s="1">
        <v>0.0</v>
      </c>
      <c r="E134" s="1">
        <v>0.0</v>
      </c>
      <c r="F134" s="1">
        <v>3659.0</v>
      </c>
      <c r="G134" s="1">
        <v>0.0</v>
      </c>
      <c r="H134" s="7" t="b">
        <f>if(iferror(VLOOKUP($A134, NIL!$A$2:$F999, 1, false), false), true, false)</f>
        <v>0</v>
      </c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>
      <c r="A135" s="1">
        <v>1858.0</v>
      </c>
      <c r="B135" s="1" t="s">
        <v>182</v>
      </c>
      <c r="C135" s="1">
        <v>2.0</v>
      </c>
      <c r="D135" s="1">
        <v>2797.0</v>
      </c>
      <c r="E135" s="1">
        <v>3.0</v>
      </c>
      <c r="F135" s="1">
        <v>0.0</v>
      </c>
      <c r="G135" s="1">
        <v>105.0</v>
      </c>
      <c r="H135" s="7" t="b">
        <f>if(iferror(VLOOKUP($A135, NIL!$A$2:$F999, 1, false), false), true, false)</f>
        <v>1</v>
      </c>
    </row>
    <row r="136">
      <c r="A136" s="1">
        <v>1350.0</v>
      </c>
      <c r="B136" s="1" t="s">
        <v>113</v>
      </c>
      <c r="C136" s="1">
        <v>1.0</v>
      </c>
      <c r="D136" s="1">
        <v>0.0</v>
      </c>
      <c r="E136" s="1">
        <v>5.0</v>
      </c>
      <c r="F136" s="1">
        <v>0.0</v>
      </c>
      <c r="G136" s="1">
        <v>84041.0</v>
      </c>
      <c r="H136" s="7" t="b">
        <f>if(iferror(VLOOKUP($A136, NIL!$A$2:$F999, 1, false), false), true, false)</f>
        <v>1</v>
      </c>
    </row>
    <row r="137">
      <c r="A137" s="1">
        <v>1616.0</v>
      </c>
      <c r="B137" s="1" t="s">
        <v>343</v>
      </c>
      <c r="C137" s="1">
        <v>1.0</v>
      </c>
      <c r="D137" s="1">
        <v>0.0</v>
      </c>
      <c r="E137" s="1">
        <v>1.0</v>
      </c>
      <c r="F137" s="1">
        <v>0.0</v>
      </c>
      <c r="G137" s="1">
        <v>993.0</v>
      </c>
      <c r="H137" s="7" t="b">
        <f>if(iferror(VLOOKUP($A137, NIL!$A$2:$F999, 1, false), false), true, false)</f>
        <v>0</v>
      </c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>
      <c r="A138" s="1">
        <v>1873.0</v>
      </c>
      <c r="B138" s="1" t="s">
        <v>232</v>
      </c>
      <c r="C138" s="1">
        <v>0.0</v>
      </c>
      <c r="D138" s="1">
        <v>0.0</v>
      </c>
      <c r="E138" s="1">
        <v>0.0</v>
      </c>
      <c r="F138" s="1">
        <v>0.0</v>
      </c>
      <c r="G138" s="1">
        <v>0.0</v>
      </c>
      <c r="H138" s="7" t="b">
        <f>if(iferror(VLOOKUP($A138, NIL!$A$2:$F999, 1, false), false), true, false)</f>
        <v>1</v>
      </c>
    </row>
    <row r="139">
      <c r="A139" s="1">
        <v>2096.0</v>
      </c>
      <c r="B139" s="1" t="s">
        <v>137</v>
      </c>
      <c r="E139" s="1">
        <v>4.0</v>
      </c>
      <c r="F139" s="1">
        <v>2348.0</v>
      </c>
      <c r="G139" s="1">
        <v>23594.0</v>
      </c>
      <c r="H139" s="7" t="b">
        <f>if(iferror(VLOOKUP($A139, NIL!$A$2:$F999, 1, false), false), true, false)</f>
        <v>1</v>
      </c>
    </row>
    <row r="140">
      <c r="A140" s="1">
        <v>1440.0</v>
      </c>
      <c r="B140" s="1" t="s">
        <v>132</v>
      </c>
      <c r="C140" s="1">
        <v>0.0</v>
      </c>
      <c r="D140" s="1">
        <v>0.0</v>
      </c>
      <c r="E140" s="1">
        <v>0.0</v>
      </c>
      <c r="F140" s="1">
        <v>0.0</v>
      </c>
      <c r="G140" s="1">
        <v>0.0</v>
      </c>
      <c r="H140" s="7" t="b">
        <f>if(iferror(VLOOKUP($A140, NIL!$A$2:$F999, 1, false), false), true, false)</f>
        <v>1</v>
      </c>
    </row>
    <row r="141">
      <c r="A141" s="1">
        <v>1839.0</v>
      </c>
      <c r="B141" s="1" t="s">
        <v>129</v>
      </c>
      <c r="C141" s="1">
        <v>2.0</v>
      </c>
      <c r="D141" s="1">
        <v>920.0</v>
      </c>
      <c r="E141" s="1">
        <v>3.0</v>
      </c>
      <c r="F141" s="1">
        <v>8492.0</v>
      </c>
      <c r="G141" s="1">
        <v>46854.0</v>
      </c>
      <c r="H141" s="7" t="b">
        <f>if(iferror(VLOOKUP($A141, NIL!$A$2:$F999, 1, false), false), true, false)</f>
        <v>1</v>
      </c>
    </row>
    <row r="142">
      <c r="A142" s="1">
        <v>1087.0</v>
      </c>
      <c r="B142" s="1" t="s">
        <v>92</v>
      </c>
      <c r="C142" s="1">
        <v>2.0</v>
      </c>
      <c r="D142" s="1">
        <v>285.0</v>
      </c>
      <c r="E142" s="1">
        <v>1.0</v>
      </c>
      <c r="F142" s="1">
        <v>377.0</v>
      </c>
      <c r="G142" s="1">
        <v>109336.0</v>
      </c>
      <c r="H142" s="7" t="b">
        <f>if(iferror(VLOOKUP($A142, NIL!$A$2:$F999, 1, false), false), true, false)</f>
        <v>1</v>
      </c>
    </row>
    <row r="143">
      <c r="A143" s="1">
        <v>825.0</v>
      </c>
      <c r="B143" s="1" t="s">
        <v>67</v>
      </c>
      <c r="C143" s="1">
        <v>1.0</v>
      </c>
      <c r="D143" s="1">
        <v>468.0</v>
      </c>
      <c r="E143" s="1">
        <v>1.0</v>
      </c>
      <c r="F143" s="1">
        <v>0.0</v>
      </c>
      <c r="G143" s="1">
        <v>715.0</v>
      </c>
      <c r="H143" s="7" t="b">
        <f>if(iferror(VLOOKUP($A143, NIL!$A$2:$F999, 1, false), false), true, false)</f>
        <v>1</v>
      </c>
    </row>
    <row r="144">
      <c r="A144" s="1">
        <v>2015.0</v>
      </c>
      <c r="B144" s="1" t="s">
        <v>257</v>
      </c>
      <c r="E144" s="1">
        <v>0.0</v>
      </c>
      <c r="F144" s="1">
        <v>0.0</v>
      </c>
      <c r="G144" s="1">
        <v>0.0</v>
      </c>
      <c r="H144" s="7" t="b">
        <f>if(iferror(VLOOKUP($A144, NIL!$A$2:$F999, 1, false), false), true, false)</f>
        <v>1</v>
      </c>
    </row>
    <row r="145">
      <c r="A145" s="1">
        <v>2064.0</v>
      </c>
      <c r="B145" s="1" t="s">
        <v>139</v>
      </c>
      <c r="E145" s="1">
        <v>4.0</v>
      </c>
      <c r="F145" s="1">
        <v>49741.0</v>
      </c>
      <c r="G145" s="1">
        <v>2586325.0</v>
      </c>
      <c r="H145" s="7" t="b">
        <f>if(iferror(VLOOKUP($A145, NIL!$A$2:$F999, 1, false), false), true, false)</f>
        <v>1</v>
      </c>
    </row>
    <row r="146">
      <c r="A146" s="1">
        <v>1755.0</v>
      </c>
      <c r="B146" s="1" t="s">
        <v>198</v>
      </c>
      <c r="C146" s="1">
        <v>0.0</v>
      </c>
      <c r="D146" s="1">
        <v>0.0</v>
      </c>
      <c r="E146" s="1">
        <v>0.0</v>
      </c>
      <c r="F146" s="1">
        <v>0.0</v>
      </c>
      <c r="G146" s="1">
        <v>0.0</v>
      </c>
      <c r="H146" s="7" t="b">
        <f>if(iferror(VLOOKUP($A146, NIL!$A$2:$F999, 1, false), false), true, false)</f>
        <v>1</v>
      </c>
    </row>
    <row r="147">
      <c r="A147" s="1">
        <v>1597.0</v>
      </c>
      <c r="B147" s="1" t="s">
        <v>166</v>
      </c>
      <c r="C147" s="1">
        <v>2.0</v>
      </c>
      <c r="D147" s="1">
        <v>626.0</v>
      </c>
      <c r="E147" s="1">
        <v>5.0</v>
      </c>
      <c r="F147" s="1">
        <v>12164.0</v>
      </c>
      <c r="G147" s="1">
        <v>56962.0</v>
      </c>
      <c r="H147" s="7" t="b">
        <f>if(iferror(VLOOKUP($A147, NIL!$A$2:$F999, 1, false), false), true, false)</f>
        <v>1</v>
      </c>
    </row>
    <row r="148">
      <c r="A148" s="1">
        <v>1505.0</v>
      </c>
      <c r="B148" s="1" t="s">
        <v>151</v>
      </c>
      <c r="C148" s="1">
        <v>0.0</v>
      </c>
      <c r="D148" s="1">
        <v>0.0</v>
      </c>
      <c r="E148" s="1">
        <v>0.0</v>
      </c>
      <c r="F148" s="1">
        <v>0.0</v>
      </c>
      <c r="G148" s="1">
        <v>0.0</v>
      </c>
      <c r="H148" s="7" t="b">
        <f>if(iferror(VLOOKUP($A148, NIL!$A$2:$F999, 1, false), false), true, false)</f>
        <v>1</v>
      </c>
    </row>
    <row r="149">
      <c r="A149" s="1">
        <v>1707.0</v>
      </c>
      <c r="B149" s="1" t="s">
        <v>176</v>
      </c>
      <c r="C149" s="1">
        <v>1.0</v>
      </c>
      <c r="D149" s="1">
        <v>0.0</v>
      </c>
      <c r="E149" s="1">
        <v>0.0</v>
      </c>
      <c r="F149" s="1">
        <v>0.0</v>
      </c>
      <c r="G149" s="1">
        <v>0.0</v>
      </c>
      <c r="H149" s="7" t="b">
        <f>if(iferror(VLOOKUP($A149, NIL!$A$2:$F999, 1, false), false), true, false)</f>
        <v>1</v>
      </c>
    </row>
    <row r="150">
      <c r="A150" s="1">
        <v>1591.0</v>
      </c>
      <c r="B150" s="1" t="s">
        <v>162</v>
      </c>
      <c r="C150" s="1">
        <v>4.0</v>
      </c>
      <c r="D150" s="14">
        <v>290245.0</v>
      </c>
      <c r="E150" s="1">
        <v>5.0</v>
      </c>
      <c r="F150" s="1">
        <v>3172.0</v>
      </c>
      <c r="G150" s="1">
        <v>3859386.0</v>
      </c>
      <c r="H150" s="7" t="b">
        <f>if(iferror(VLOOKUP($A150, NIL!$A$2:$F999, 1, false), false), true, false)</f>
        <v>1</v>
      </c>
    </row>
    <row r="151">
      <c r="A151" s="1">
        <v>1765.0</v>
      </c>
      <c r="B151" s="1" t="s">
        <v>202</v>
      </c>
      <c r="C151" s="1">
        <v>2.0</v>
      </c>
      <c r="D151" s="1">
        <v>0.0</v>
      </c>
      <c r="E151" s="1">
        <v>5.0</v>
      </c>
      <c r="F151" s="1">
        <v>1933.0</v>
      </c>
      <c r="G151" s="1">
        <v>19116.0</v>
      </c>
      <c r="H151" s="7" t="b">
        <f>if(iferror(VLOOKUP($A151, NIL!$A$2:$F999, 1, false), false), true, false)</f>
        <v>1</v>
      </c>
    </row>
    <row r="152">
      <c r="A152" s="1">
        <v>1221.0</v>
      </c>
      <c r="B152" s="1" t="s">
        <v>100</v>
      </c>
      <c r="C152" s="1">
        <v>0.0</v>
      </c>
      <c r="D152" s="1">
        <v>0.0</v>
      </c>
      <c r="E152" s="1">
        <v>0.0</v>
      </c>
      <c r="F152" s="1">
        <v>0.0</v>
      </c>
      <c r="G152" s="1">
        <v>0.0</v>
      </c>
      <c r="H152" s="7" t="b">
        <f>if(iferror(VLOOKUP($A152, NIL!$A$2:$F999, 1, false), false), true, false)</f>
        <v>1</v>
      </c>
    </row>
    <row r="153">
      <c r="A153" s="1">
        <v>1760.0</v>
      </c>
      <c r="B153" s="1" t="s">
        <v>200</v>
      </c>
      <c r="C153" s="1">
        <v>1.0</v>
      </c>
      <c r="D153" s="1">
        <v>0.0</v>
      </c>
      <c r="E153" s="1">
        <v>2.0</v>
      </c>
      <c r="F153" s="1">
        <v>0.0</v>
      </c>
      <c r="G153" s="1">
        <v>29785.0</v>
      </c>
      <c r="H153" s="7" t="b">
        <f>if(iferror(VLOOKUP($A153, NIL!$A$2:$F999, 1, false), false), true, false)</f>
        <v>1</v>
      </c>
    </row>
    <row r="154">
      <c r="A154" s="1">
        <v>2001.0</v>
      </c>
      <c r="B154" s="1" t="s">
        <v>77</v>
      </c>
      <c r="E154" s="1">
        <v>5.0</v>
      </c>
      <c r="F154" s="1">
        <v>7811.0</v>
      </c>
      <c r="G154" s="1">
        <v>14702.0</v>
      </c>
      <c r="H154" s="7" t="b">
        <f>if(iferror(VLOOKUP($A154, NIL!$A$2:$F999, 1, false), false), true, false)</f>
        <v>1</v>
      </c>
    </row>
    <row r="155">
      <c r="A155" s="1">
        <v>1476.0</v>
      </c>
      <c r="B155" s="1" t="s">
        <v>333</v>
      </c>
      <c r="C155" s="1">
        <v>0.0</v>
      </c>
      <c r="D155" s="1">
        <v>0.0</v>
      </c>
      <c r="E155" s="1">
        <v>5.0</v>
      </c>
      <c r="F155" s="1">
        <v>7811.0</v>
      </c>
      <c r="G155" s="1">
        <v>14702.0</v>
      </c>
      <c r="H155" s="7" t="b">
        <f>if(iferror(VLOOKUP($A155, NIL!$A$2:$F999, 1, false), false), true, false)</f>
        <v>0</v>
      </c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>
      <c r="A156" s="1">
        <v>1092.0</v>
      </c>
      <c r="B156" s="1" t="s">
        <v>93</v>
      </c>
      <c r="C156" s="1">
        <v>1.0</v>
      </c>
      <c r="D156" s="1">
        <v>0.0</v>
      </c>
      <c r="E156" s="1">
        <v>4.0</v>
      </c>
      <c r="F156" s="1">
        <v>0.0</v>
      </c>
      <c r="G156" s="1">
        <v>58883.0</v>
      </c>
      <c r="H156" s="7" t="b">
        <f>if(iferror(VLOOKUP($A156, NIL!$A$2:$F999, 1, false), false), true, false)</f>
        <v>1</v>
      </c>
    </row>
    <row r="157">
      <c r="A157" s="1">
        <v>1672.0</v>
      </c>
      <c r="B157" s="1" t="s">
        <v>174</v>
      </c>
      <c r="C157" s="1">
        <v>2.0</v>
      </c>
      <c r="D157" s="1">
        <v>51.0</v>
      </c>
      <c r="E157" s="1">
        <v>3.0</v>
      </c>
      <c r="F157" s="1">
        <v>24262.0</v>
      </c>
      <c r="G157" s="1">
        <v>458258.0</v>
      </c>
      <c r="H157" s="7" t="b">
        <f>if(iferror(VLOOKUP($A157, NIL!$A$2:$F999, 1, false), false), true, false)</f>
        <v>1</v>
      </c>
    </row>
    <row r="158">
      <c r="A158" s="1">
        <v>1904.0</v>
      </c>
      <c r="B158" s="1" t="s">
        <v>240</v>
      </c>
      <c r="E158" s="1">
        <v>0.0</v>
      </c>
      <c r="F158" s="1">
        <v>0.0</v>
      </c>
      <c r="G158" s="1">
        <v>0.0</v>
      </c>
      <c r="H158" s="7" t="b">
        <f>if(iferror(VLOOKUP($A158, NIL!$A$2:$F999, 1, false), false), true, false)</f>
        <v>1</v>
      </c>
    </row>
    <row r="159">
      <c r="A159" s="1">
        <v>1581.0</v>
      </c>
      <c r="B159" s="1" t="s">
        <v>160</v>
      </c>
      <c r="C159" s="1">
        <v>2.0</v>
      </c>
      <c r="D159" s="1">
        <v>562.0</v>
      </c>
      <c r="E159" s="1">
        <v>0.0</v>
      </c>
      <c r="F159" s="1">
        <v>365.0</v>
      </c>
      <c r="G159" s="1">
        <v>365.0</v>
      </c>
      <c r="H159" s="7" t="b">
        <f>if(iferror(VLOOKUP($A159, NIL!$A$2:$F999, 1, false), false), true, false)</f>
        <v>1</v>
      </c>
    </row>
    <row r="160">
      <c r="A160" s="1">
        <v>1780.0</v>
      </c>
      <c r="B160" s="1" t="s">
        <v>203</v>
      </c>
      <c r="C160" s="1">
        <v>0.0</v>
      </c>
      <c r="D160" s="1">
        <v>0.0</v>
      </c>
      <c r="E160" s="1">
        <v>1.0</v>
      </c>
      <c r="F160" s="1">
        <v>0.0</v>
      </c>
      <c r="G160" s="1">
        <v>357.0</v>
      </c>
      <c r="H160" s="7" t="b">
        <f>if(iferror(VLOOKUP($A160, NIL!$A$2:$F999, 1, false), false), true, false)</f>
        <v>1</v>
      </c>
    </row>
    <row r="161">
      <c r="A161" s="1">
        <v>176.0</v>
      </c>
      <c r="B161" s="1" t="s">
        <v>30</v>
      </c>
      <c r="C161" s="1">
        <v>5.0</v>
      </c>
      <c r="D161" s="14">
        <v>336690.0</v>
      </c>
      <c r="E161" s="1">
        <v>3.0</v>
      </c>
      <c r="F161" s="1">
        <v>42018.0</v>
      </c>
      <c r="G161" s="1">
        <v>700934.0</v>
      </c>
      <c r="H161" s="7" t="b">
        <f>if(iferror(VLOOKUP($A161, NIL!$A$2:$F999, 1, false), false), true, false)</f>
        <v>1</v>
      </c>
    </row>
    <row r="162">
      <c r="A162" s="1">
        <v>2104.0</v>
      </c>
      <c r="B162" s="1" t="s">
        <v>165</v>
      </c>
      <c r="E162" s="1">
        <v>5.0</v>
      </c>
      <c r="F162" s="1">
        <v>54337.0</v>
      </c>
      <c r="G162" s="1">
        <v>562473.0</v>
      </c>
      <c r="H162" s="7" t="b">
        <f>if(iferror(VLOOKUP($A162, NIL!$A$2:$F999, 1, false), false), true, false)</f>
        <v>1</v>
      </c>
    </row>
    <row r="163">
      <c r="A163" s="1">
        <v>1846.0</v>
      </c>
      <c r="B163" s="1" t="s">
        <v>214</v>
      </c>
      <c r="C163" s="1">
        <v>3.0</v>
      </c>
      <c r="D163" s="1">
        <v>0.0</v>
      </c>
      <c r="E163" s="1">
        <v>2.0</v>
      </c>
      <c r="F163" s="1">
        <v>2748.0</v>
      </c>
      <c r="G163" s="1">
        <v>3871.0</v>
      </c>
      <c r="H163" s="7" t="b">
        <f>if(iferror(VLOOKUP($A163, NIL!$A$2:$F999, 1, false), false), true, false)</f>
        <v>1</v>
      </c>
    </row>
    <row r="164">
      <c r="A164" s="1">
        <v>523.0</v>
      </c>
      <c r="B164" s="1" t="s">
        <v>53</v>
      </c>
      <c r="C164" s="1">
        <v>0.0</v>
      </c>
      <c r="D164" s="1">
        <v>0.0</v>
      </c>
      <c r="E164" s="1">
        <v>0.0</v>
      </c>
      <c r="F164" s="1">
        <v>0.0</v>
      </c>
      <c r="G164" s="1">
        <v>0.0</v>
      </c>
      <c r="H164" s="7" t="b">
        <f>if(iferror(VLOOKUP($A164, NIL!$A$2:$F999, 1, false), false), true, false)</f>
        <v>1</v>
      </c>
    </row>
    <row r="165">
      <c r="A165" s="1">
        <v>1470.0</v>
      </c>
      <c r="B165" s="1" t="s">
        <v>148</v>
      </c>
      <c r="C165" s="1">
        <v>0.0</v>
      </c>
      <c r="D165" s="1">
        <v>0.0</v>
      </c>
      <c r="E165" s="1">
        <v>0.0</v>
      </c>
      <c r="F165" s="1">
        <v>0.0</v>
      </c>
      <c r="G165" s="1">
        <v>0.0</v>
      </c>
      <c r="H165" s="7" t="b">
        <f>if(iferror(VLOOKUP($A165, NIL!$A$2:$F999, 1, false), false), true, false)</f>
        <v>1</v>
      </c>
    </row>
    <row r="166">
      <c r="A166" s="1">
        <v>1763.0</v>
      </c>
      <c r="B166" s="1" t="s">
        <v>201</v>
      </c>
      <c r="E166" s="1">
        <v>0.0</v>
      </c>
      <c r="F166" s="1">
        <v>0.0</v>
      </c>
      <c r="G166" s="1">
        <v>0.0</v>
      </c>
      <c r="H166" s="7" t="b">
        <f>if(iferror(VLOOKUP($A166, NIL!$A$2:$F999, 1, false), false), true, false)</f>
        <v>1</v>
      </c>
    </row>
    <row r="167">
      <c r="A167" s="1">
        <v>541.0</v>
      </c>
      <c r="B167" s="1" t="s">
        <v>55</v>
      </c>
      <c r="C167" s="1">
        <v>0.0</v>
      </c>
      <c r="D167" s="1">
        <v>0.0</v>
      </c>
      <c r="E167" s="1">
        <v>0.0</v>
      </c>
      <c r="F167" s="1">
        <v>0.0</v>
      </c>
      <c r="G167" s="1">
        <v>0.0</v>
      </c>
      <c r="H167" s="7" t="b">
        <f>if(iferror(VLOOKUP($A167, NIL!$A$2:$F999, 1, false), false), true, false)</f>
        <v>1</v>
      </c>
    </row>
    <row r="168">
      <c r="A168" s="1">
        <v>1074.0</v>
      </c>
      <c r="B168" s="1" t="s">
        <v>89</v>
      </c>
      <c r="C168" s="1">
        <v>0.0</v>
      </c>
      <c r="D168" s="1">
        <v>0.0</v>
      </c>
      <c r="E168" s="1">
        <v>0.0</v>
      </c>
      <c r="F168" s="1">
        <v>0.0</v>
      </c>
      <c r="G168" s="1">
        <v>0.0</v>
      </c>
      <c r="H168" s="7" t="b">
        <f>if(iferror(VLOOKUP($A168, NIL!$A$2:$F999, 1, false), false), true, false)</f>
        <v>1</v>
      </c>
    </row>
    <row r="169">
      <c r="A169" s="1">
        <v>1516.0</v>
      </c>
      <c r="B169" s="1" t="s">
        <v>153</v>
      </c>
      <c r="C169" s="1">
        <v>0.0</v>
      </c>
      <c r="D169" s="1">
        <v>0.0</v>
      </c>
      <c r="E169" s="1">
        <v>0.0</v>
      </c>
      <c r="F169" s="1">
        <v>0.0</v>
      </c>
      <c r="G169" s="1">
        <v>0.0</v>
      </c>
      <c r="H169" s="7" t="b">
        <f>if(iferror(VLOOKUP($A169, NIL!$A$2:$F999, 1, false), false), true, false)</f>
        <v>1</v>
      </c>
    </row>
    <row r="170">
      <c r="A170" s="1">
        <v>2108.0</v>
      </c>
      <c r="B170" s="1" t="s">
        <v>274</v>
      </c>
      <c r="E170" s="1">
        <v>5.0</v>
      </c>
      <c r="F170" s="1">
        <v>0.0</v>
      </c>
      <c r="G170" s="1">
        <v>354.0</v>
      </c>
      <c r="H170" s="7" t="b">
        <f>if(iferror(VLOOKUP($A170, NIL!$A$2:$F999, 1, false), false), true, false)</f>
        <v>1</v>
      </c>
    </row>
    <row r="171">
      <c r="A171" s="1">
        <v>1650.0</v>
      </c>
      <c r="B171" s="1" t="s">
        <v>350</v>
      </c>
      <c r="C171" s="1">
        <v>0.0</v>
      </c>
      <c r="D171" s="1">
        <v>0.0</v>
      </c>
      <c r="E171" s="1">
        <v>0.0</v>
      </c>
      <c r="F171" s="1">
        <v>0.0</v>
      </c>
      <c r="G171" s="1">
        <v>0.0</v>
      </c>
      <c r="H171" s="7" t="b">
        <f>if(iferror(VLOOKUP($A171, NIL!$A$2:$F999, 1, false), false), true, false)</f>
        <v>0</v>
      </c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>
      <c r="A172" s="1">
        <v>1975.0</v>
      </c>
      <c r="B172" s="1" t="s">
        <v>245</v>
      </c>
      <c r="E172" s="1">
        <v>1.0</v>
      </c>
      <c r="F172" s="1">
        <v>0.0</v>
      </c>
      <c r="G172" s="1">
        <v>32.0</v>
      </c>
      <c r="H172" s="7" t="b">
        <f>if(iferror(VLOOKUP($A172, NIL!$A$2:$F999, 1, false), false), true, false)</f>
        <v>1</v>
      </c>
    </row>
    <row r="173">
      <c r="A173" s="1">
        <v>2019.0</v>
      </c>
      <c r="B173" s="1" t="s">
        <v>258</v>
      </c>
      <c r="E173" s="1">
        <v>1.0</v>
      </c>
      <c r="F173" s="1">
        <v>0.0</v>
      </c>
      <c r="G173" s="1">
        <v>7215.0</v>
      </c>
      <c r="H173" s="7" t="b">
        <f>if(iferror(VLOOKUP($A173, NIL!$A$2:$F999, 1, false), false), true, false)</f>
        <v>1</v>
      </c>
    </row>
    <row r="174">
      <c r="A174" s="1">
        <v>1876.0</v>
      </c>
      <c r="B174" s="1" t="s">
        <v>234</v>
      </c>
      <c r="E174" s="1">
        <v>1.0</v>
      </c>
      <c r="F174" s="1">
        <v>0.0</v>
      </c>
      <c r="G174" s="1">
        <v>271.0</v>
      </c>
      <c r="H174" s="7" t="b">
        <f>if(iferror(VLOOKUP($A174, NIL!$A$2:$F999, 1, false), false), true, false)</f>
        <v>1</v>
      </c>
    </row>
    <row r="175">
      <c r="A175" s="1">
        <v>1358.0</v>
      </c>
      <c r="B175" s="1" t="s">
        <v>114</v>
      </c>
      <c r="D175" s="1">
        <v>0.0</v>
      </c>
      <c r="E175" s="1">
        <v>0.0</v>
      </c>
      <c r="F175" s="1">
        <v>0.0</v>
      </c>
      <c r="G175" s="1">
        <v>0.0</v>
      </c>
      <c r="H175" s="7" t="b">
        <f>if(iferror(VLOOKUP($A175, NIL!$A$2:$F999, 1, false), false), true, false)</f>
        <v>1</v>
      </c>
    </row>
    <row r="176">
      <c r="A176" s="1">
        <v>814.0</v>
      </c>
      <c r="B176" s="1" t="s">
        <v>334</v>
      </c>
      <c r="C176" s="1">
        <v>0.0</v>
      </c>
      <c r="D176" s="1">
        <v>0.0</v>
      </c>
      <c r="E176" s="1">
        <v>1.0</v>
      </c>
      <c r="F176" s="1">
        <v>0.0</v>
      </c>
      <c r="G176" s="1">
        <v>35.0</v>
      </c>
      <c r="H176" s="7" t="b">
        <f>if(iferror(VLOOKUP($A176, NIL!$A$2:$F999, 1, false), false), true, false)</f>
        <v>0</v>
      </c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</row>
  </sheetData>
  <conditionalFormatting sqref="A1:Y999">
    <cfRule type="expression" dxfId="0" priority="1">
      <formula>$H1=false</formula>
    </cfRule>
  </conditionalFormatting>
  <hyperlinks>
    <hyperlink r:id="rId1" ref="B57"/>
    <hyperlink r:id="rId2" ref="B83"/>
    <hyperlink r:id="rId3" ref="B91"/>
    <hyperlink r:id="rId4" ref="B122"/>
  </hyperlinks>
  <drawing r:id="rId5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3" t="s">
        <v>12</v>
      </c>
    </row>
    <row r="2">
      <c r="A2" s="1">
        <v>1460.0</v>
      </c>
      <c r="B2" s="1" t="s">
        <v>31</v>
      </c>
      <c r="C2" s="1">
        <v>94.53</v>
      </c>
      <c r="D2" s="1">
        <v>92.78</v>
      </c>
      <c r="E2" s="1">
        <v>91.51</v>
      </c>
      <c r="F2" s="1">
        <v>89.04</v>
      </c>
      <c r="G2" s="6">
        <f t="shared" ref="G2:J2" si="1">(C2-average(C:C))/stdev(C:C)</f>
        <v>1.385103435</v>
      </c>
      <c r="H2" s="6">
        <f t="shared" si="1"/>
        <v>1.651248267</v>
      </c>
      <c r="I2" s="6">
        <f t="shared" si="1"/>
        <v>1.520368815</v>
      </c>
      <c r="J2" s="6">
        <f t="shared" si="1"/>
        <v>2.13709446</v>
      </c>
      <c r="K2" s="6">
        <f t="shared" ref="K2:K261" si="3">average(G2:J2)</f>
        <v>1.673453744</v>
      </c>
      <c r="L2" s="7" t="b">
        <f>if(iferror(VLOOKUP($A2, NIL!$A$2:$F1000, 1, false), false), true, false)</f>
        <v>1</v>
      </c>
    </row>
    <row r="3">
      <c r="A3" s="1">
        <v>2098.0</v>
      </c>
      <c r="B3" s="1" t="s">
        <v>48</v>
      </c>
      <c r="C3" s="1">
        <v>95.16</v>
      </c>
      <c r="D3" s="1">
        <v>92.35</v>
      </c>
      <c r="E3" s="1">
        <v>92.54</v>
      </c>
      <c r="F3" s="1">
        <v>86.25</v>
      </c>
      <c r="G3" s="6">
        <f t="shared" ref="G3:J3" si="2">(C3-average(C:C))/stdev(C:C)</f>
        <v>1.428674283</v>
      </c>
      <c r="H3" s="6">
        <f t="shared" si="2"/>
        <v>1.622071503</v>
      </c>
      <c r="I3" s="6">
        <f t="shared" si="2"/>
        <v>1.594350817</v>
      </c>
      <c r="J3" s="6">
        <f t="shared" si="2"/>
        <v>1.96530942</v>
      </c>
      <c r="K3" s="6">
        <f t="shared" si="3"/>
        <v>1.652601506</v>
      </c>
      <c r="L3" s="7" t="b">
        <f>if(iferror(VLOOKUP($A3, NIL!$A$2:$F1000, 1, false), false), true, false)</f>
        <v>1</v>
      </c>
    </row>
    <row r="4">
      <c r="A4" s="1">
        <v>1571.0</v>
      </c>
      <c r="B4" s="1" t="s">
        <v>51</v>
      </c>
      <c r="C4" s="1">
        <v>91.23</v>
      </c>
      <c r="D4" s="1">
        <v>93.44</v>
      </c>
      <c r="E4" s="1">
        <v>94.16</v>
      </c>
      <c r="F4" s="1">
        <v>84.71</v>
      </c>
      <c r="G4" s="6">
        <f t="shared" ref="G4:J4" si="4">(C4-average(C:C))/stdev(C:C)</f>
        <v>1.156875182</v>
      </c>
      <c r="H4" s="6">
        <f t="shared" si="4"/>
        <v>1.696031207</v>
      </c>
      <c r="I4" s="6">
        <f t="shared" si="4"/>
        <v>1.710710859</v>
      </c>
      <c r="J4" s="6">
        <f t="shared" si="4"/>
        <v>1.870489004</v>
      </c>
      <c r="K4" s="6">
        <f t="shared" si="3"/>
        <v>1.608526563</v>
      </c>
      <c r="L4" s="7" t="b">
        <f>if(iferror(VLOOKUP($A4, NIL!$A$2:$F1000, 1, false), false), true, false)</f>
        <v>1</v>
      </c>
    </row>
    <row r="5">
      <c r="A5" s="1">
        <v>2290.0</v>
      </c>
      <c r="B5" s="1" t="s">
        <v>54</v>
      </c>
      <c r="C5" s="1">
        <v>84.38</v>
      </c>
      <c r="D5" s="1">
        <v>92.19</v>
      </c>
      <c r="E5" s="1">
        <v>92.19</v>
      </c>
      <c r="F5" s="1">
        <v>85.16</v>
      </c>
      <c r="G5" s="6">
        <f t="shared" ref="G5:J5" si="5">(C5-average(C:C))/stdev(C:C)</f>
        <v>0.683128657</v>
      </c>
      <c r="H5" s="6">
        <f t="shared" si="5"/>
        <v>1.611215032</v>
      </c>
      <c r="I5" s="6">
        <f t="shared" si="5"/>
        <v>1.569211302</v>
      </c>
      <c r="J5" s="6">
        <f t="shared" si="5"/>
        <v>1.898196268</v>
      </c>
      <c r="K5" s="6">
        <f t="shared" si="3"/>
        <v>1.440437815</v>
      </c>
      <c r="L5" s="7" t="b">
        <f>if(iferror(VLOOKUP($A5, NIL!$A$2:$F1000, 1, false), false), true, false)</f>
        <v>1</v>
      </c>
    </row>
    <row r="6">
      <c r="A6" s="1">
        <v>2201.0</v>
      </c>
      <c r="B6" s="1" t="s">
        <v>57</v>
      </c>
      <c r="C6" s="1">
        <v>89.06</v>
      </c>
      <c r="D6" s="1">
        <v>89.84</v>
      </c>
      <c r="E6" s="1">
        <v>90.63</v>
      </c>
      <c r="F6" s="1">
        <v>82.81</v>
      </c>
      <c r="G6" s="6">
        <f t="shared" ref="G6:J6" si="6">(C6-average(C:C))/stdev(C:C)</f>
        <v>1.006797816</v>
      </c>
      <c r="H6" s="6">
        <f t="shared" si="6"/>
        <v>1.451760624</v>
      </c>
      <c r="I6" s="6">
        <f t="shared" si="6"/>
        <v>1.457160891</v>
      </c>
      <c r="J6" s="6">
        <f t="shared" si="6"/>
        <v>1.753502776</v>
      </c>
      <c r="K6" s="6">
        <f t="shared" si="3"/>
        <v>1.417305527</v>
      </c>
      <c r="L6" s="7" t="b">
        <f>if(iferror(VLOOKUP($A6, NIL!$A$2:$F1000, 1, false), false), true, false)</f>
        <v>1</v>
      </c>
    </row>
    <row r="7">
      <c r="A7" s="1">
        <v>1985.0</v>
      </c>
      <c r="B7" s="1" t="s">
        <v>60</v>
      </c>
      <c r="C7" s="1">
        <v>93.34</v>
      </c>
      <c r="D7" s="1">
        <v>90.12</v>
      </c>
      <c r="E7" s="1">
        <v>87.07</v>
      </c>
      <c r="F7" s="1">
        <v>79.66</v>
      </c>
      <c r="G7" s="6">
        <f t="shared" ref="G7:J7" si="7">(C7-average(C:C))/stdev(C:C)</f>
        <v>1.302802944</v>
      </c>
      <c r="H7" s="6">
        <f t="shared" si="7"/>
        <v>1.470759447</v>
      </c>
      <c r="I7" s="6">
        <f t="shared" si="7"/>
        <v>1.201456108</v>
      </c>
      <c r="J7" s="6">
        <f t="shared" si="7"/>
        <v>1.559551925</v>
      </c>
      <c r="K7" s="6">
        <f t="shared" si="3"/>
        <v>1.383642606</v>
      </c>
      <c r="L7" s="7" t="b">
        <f>if(iferror(VLOOKUP($A7, NIL!$A$2:$F1000, 1, false), false), true, false)</f>
        <v>1</v>
      </c>
    </row>
    <row r="8">
      <c r="A8" s="1">
        <v>2149.0</v>
      </c>
      <c r="B8" s="1" t="s">
        <v>62</v>
      </c>
      <c r="C8" s="1">
        <v>92.19</v>
      </c>
      <c r="D8" s="1">
        <v>87.5</v>
      </c>
      <c r="E8" s="1">
        <v>92.97</v>
      </c>
      <c r="F8" s="1">
        <v>76.56</v>
      </c>
      <c r="G8" s="6">
        <f t="shared" ref="G8:J8" si="8">(C8-average(C:C))/stdev(C:C)</f>
        <v>1.223268856</v>
      </c>
      <c r="H8" s="6">
        <f t="shared" si="8"/>
        <v>1.292984744</v>
      </c>
      <c r="I8" s="6">
        <f t="shared" si="8"/>
        <v>1.625236507</v>
      </c>
      <c r="J8" s="6">
        <f t="shared" si="8"/>
        <v>1.368679659</v>
      </c>
      <c r="K8" s="6">
        <f t="shared" si="3"/>
        <v>1.377542442</v>
      </c>
      <c r="L8" s="7" t="b">
        <f>if(iferror(VLOOKUP($A8, NIL!$A$2:$F1000, 1, false), false), true, false)</f>
        <v>1</v>
      </c>
    </row>
    <row r="9">
      <c r="A9" s="1">
        <v>1459.0</v>
      </c>
      <c r="B9" s="1" t="s">
        <v>65</v>
      </c>
      <c r="C9" s="1">
        <v>89.81</v>
      </c>
      <c r="D9" s="1">
        <v>87.21</v>
      </c>
      <c r="E9" s="1">
        <v>88.44</v>
      </c>
      <c r="F9" s="1">
        <v>80.59</v>
      </c>
      <c r="G9" s="6">
        <f t="shared" ref="G9:J9" si="9">(C9-average(C:C))/stdev(C:C)</f>
        <v>1.058667873</v>
      </c>
      <c r="H9" s="6">
        <f t="shared" si="9"/>
        <v>1.273307392</v>
      </c>
      <c r="I9" s="6">
        <f t="shared" si="9"/>
        <v>1.299859353</v>
      </c>
      <c r="J9" s="6">
        <f t="shared" si="9"/>
        <v>1.616813605</v>
      </c>
      <c r="K9" s="6">
        <f t="shared" si="3"/>
        <v>1.312162056</v>
      </c>
      <c r="L9" s="7" t="b">
        <f>if(iferror(VLOOKUP($A9, NIL!$A$2:$F1000, 1, false), false), true, false)</f>
        <v>1</v>
      </c>
    </row>
    <row r="10">
      <c r="A10" s="1">
        <v>1630.0</v>
      </c>
      <c r="B10" s="1" t="s">
        <v>68</v>
      </c>
      <c r="C10" s="1">
        <v>89.79</v>
      </c>
      <c r="D10" s="1">
        <v>89.42</v>
      </c>
      <c r="E10" s="1">
        <v>84.01</v>
      </c>
      <c r="F10" s="1">
        <v>82.63</v>
      </c>
      <c r="G10" s="6">
        <f t="shared" ref="G10:J10" si="10">(C10-average(C:C))/stdev(C:C)</f>
        <v>1.057284672</v>
      </c>
      <c r="H10" s="6">
        <f t="shared" si="10"/>
        <v>1.423262389</v>
      </c>
      <c r="I10" s="6">
        <f t="shared" si="10"/>
        <v>0.9816649178</v>
      </c>
      <c r="J10" s="6">
        <f t="shared" si="10"/>
        <v>1.742419871</v>
      </c>
      <c r="K10" s="6">
        <f t="shared" si="3"/>
        <v>1.301157962</v>
      </c>
      <c r="L10" s="7" t="b">
        <f>if(iferror(VLOOKUP($A10, NIL!$A$2:$F1000, 1, false), false), true, false)</f>
        <v>1</v>
      </c>
    </row>
    <row r="11">
      <c r="A11" s="1">
        <v>1723.0</v>
      </c>
      <c r="B11" s="1" t="s">
        <v>74</v>
      </c>
      <c r="C11" s="1">
        <v>84.16</v>
      </c>
      <c r="D11" s="1">
        <v>91.98</v>
      </c>
      <c r="E11" s="1">
        <v>85.65</v>
      </c>
      <c r="F11" s="1">
        <v>82.7</v>
      </c>
      <c r="G11" s="6">
        <f t="shared" ref="G11:J11" si="11">(C11-average(C:C))/stdev(C:C)</f>
        <v>0.6679134401</v>
      </c>
      <c r="H11" s="6">
        <f t="shared" si="11"/>
        <v>1.596965915</v>
      </c>
      <c r="I11" s="6">
        <f t="shared" si="11"/>
        <v>1.099461503</v>
      </c>
      <c r="J11" s="6">
        <f t="shared" si="11"/>
        <v>1.74672989</v>
      </c>
      <c r="K11" s="6">
        <f t="shared" si="3"/>
        <v>1.277767687</v>
      </c>
      <c r="L11" s="7" t="b">
        <f>if(iferror(VLOOKUP($A11, NIL!$A$2:$F1000, 1, false), false), true, false)</f>
        <v>1</v>
      </c>
    </row>
    <row r="12">
      <c r="A12" s="1">
        <v>2102.0</v>
      </c>
      <c r="B12" s="1" t="s">
        <v>71</v>
      </c>
      <c r="C12" s="1">
        <v>88.99</v>
      </c>
      <c r="D12" s="1">
        <v>87.07</v>
      </c>
      <c r="E12" s="1">
        <v>89.53</v>
      </c>
      <c r="F12" s="1">
        <v>78.56</v>
      </c>
      <c r="G12" s="6">
        <f t="shared" ref="G12:J12" si="12">(C12-average(C:C))/stdev(C:C)</f>
        <v>1.00195661</v>
      </c>
      <c r="H12" s="6">
        <f t="shared" si="12"/>
        <v>1.26380798</v>
      </c>
      <c r="I12" s="6">
        <f t="shared" si="12"/>
        <v>1.378150986</v>
      </c>
      <c r="J12" s="6">
        <f t="shared" si="12"/>
        <v>1.491823057</v>
      </c>
      <c r="K12" s="6">
        <f t="shared" si="3"/>
        <v>1.283934658</v>
      </c>
      <c r="L12" s="7" t="b">
        <f>if(iferror(VLOOKUP($A12, NIL!$A$2:$F1000, 1, false), false), true, false)</f>
        <v>1</v>
      </c>
    </row>
    <row r="13">
      <c r="A13" s="1">
        <v>2001.0</v>
      </c>
      <c r="B13" s="1" t="s">
        <v>77</v>
      </c>
      <c r="C13" s="1">
        <v>85.55</v>
      </c>
      <c r="D13" s="1">
        <v>87.5</v>
      </c>
      <c r="E13" s="1">
        <v>90.28</v>
      </c>
      <c r="F13" s="1">
        <v>78.98</v>
      </c>
      <c r="G13" s="6">
        <f t="shared" ref="G13:J13" si="13">(C13-average(C:C))/stdev(C:C)</f>
        <v>0.7640459466</v>
      </c>
      <c r="H13" s="6">
        <f t="shared" si="13"/>
        <v>1.292984744</v>
      </c>
      <c r="I13" s="6">
        <f t="shared" si="13"/>
        <v>1.432021376</v>
      </c>
      <c r="J13" s="6">
        <f t="shared" si="13"/>
        <v>1.51768317</v>
      </c>
      <c r="K13" s="6">
        <f t="shared" si="3"/>
        <v>1.251683809</v>
      </c>
      <c r="L13" s="7" t="b">
        <f>if(iferror(VLOOKUP($A13, NIL!$A$2:$F1000, 1, false), false), true, false)</f>
        <v>1</v>
      </c>
    </row>
    <row r="14">
      <c r="A14" s="1">
        <v>865.0</v>
      </c>
      <c r="B14" s="1" t="s">
        <v>73</v>
      </c>
      <c r="C14" s="1">
        <v>89.83</v>
      </c>
      <c r="D14" s="1">
        <v>83.22</v>
      </c>
      <c r="E14" s="1">
        <v>89.5</v>
      </c>
      <c r="F14" s="1">
        <v>79.67</v>
      </c>
      <c r="G14" s="6">
        <f t="shared" ref="G14:J14" si="14">(C14-average(C:C))/stdev(C:C)</f>
        <v>1.060051075</v>
      </c>
      <c r="H14" s="6">
        <f t="shared" si="14"/>
        <v>1.002574162</v>
      </c>
      <c r="I14" s="6">
        <f t="shared" si="14"/>
        <v>1.375996171</v>
      </c>
      <c r="J14" s="6">
        <f t="shared" si="14"/>
        <v>1.560167642</v>
      </c>
      <c r="K14" s="6">
        <f t="shared" si="3"/>
        <v>1.249697262</v>
      </c>
      <c r="L14" s="7" t="b">
        <f>if(iferror(VLOOKUP($A14, NIL!$A$2:$F1000, 1, false), false), true, false)</f>
        <v>1</v>
      </c>
    </row>
    <row r="15">
      <c r="A15" s="1">
        <v>2080.0</v>
      </c>
      <c r="B15" s="1" t="s">
        <v>84</v>
      </c>
      <c r="C15" s="1">
        <v>92.77</v>
      </c>
      <c r="D15" s="1">
        <v>90.7</v>
      </c>
      <c r="E15" s="1">
        <v>80.74</v>
      </c>
      <c r="F15" s="1">
        <v>77.77</v>
      </c>
      <c r="G15" s="6">
        <f t="shared" ref="G15:J15" si="15">(C15-average(C:C))/stdev(C:C)</f>
        <v>1.2633817</v>
      </c>
      <c r="H15" s="6">
        <f t="shared" si="15"/>
        <v>1.510114152</v>
      </c>
      <c r="I15" s="6">
        <f t="shared" si="15"/>
        <v>0.7467900186</v>
      </c>
      <c r="J15" s="6">
        <f t="shared" si="15"/>
        <v>1.443181415</v>
      </c>
      <c r="K15" s="6">
        <f t="shared" si="3"/>
        <v>1.240866821</v>
      </c>
      <c r="L15" s="7" t="b">
        <f>if(iferror(VLOOKUP($A15, NIL!$A$2:$F1000, 1, false), false), true, false)</f>
        <v>1</v>
      </c>
    </row>
    <row r="16">
      <c r="A16" s="1">
        <v>1453.0</v>
      </c>
      <c r="B16" s="1" t="s">
        <v>81</v>
      </c>
      <c r="C16" s="1">
        <v>90.48</v>
      </c>
      <c r="D16" s="1">
        <v>89.78</v>
      </c>
      <c r="E16" s="1">
        <v>85.62</v>
      </c>
      <c r="F16" s="1">
        <v>76.06</v>
      </c>
      <c r="G16" s="6">
        <f t="shared" ref="G16:J16" si="16">(C16-average(C:C))/stdev(C:C)</f>
        <v>1.105005124</v>
      </c>
      <c r="H16" s="6">
        <f t="shared" si="16"/>
        <v>1.447689447</v>
      </c>
      <c r="I16" s="6">
        <f t="shared" si="16"/>
        <v>1.097306688</v>
      </c>
      <c r="J16" s="6">
        <f t="shared" si="16"/>
        <v>1.33789381</v>
      </c>
      <c r="K16" s="6">
        <f t="shared" si="3"/>
        <v>1.246973767</v>
      </c>
      <c r="L16" s="7" t="b">
        <f>if(iferror(VLOOKUP($A16, NIL!$A$2:$F1000, 1, false), false), true, false)</f>
        <v>1</v>
      </c>
    </row>
    <row r="17">
      <c r="A17" s="1">
        <v>945.0</v>
      </c>
      <c r="B17" s="1" t="s">
        <v>87</v>
      </c>
      <c r="C17" s="1">
        <v>91.27</v>
      </c>
      <c r="D17" s="1">
        <v>90.65</v>
      </c>
      <c r="E17" s="1">
        <v>82.15</v>
      </c>
      <c r="F17" s="1">
        <v>77.16</v>
      </c>
      <c r="G17" s="6">
        <f t="shared" ref="G17:J17" si="17">(C17-average(C:C))/stdev(C:C)</f>
        <v>1.159641585</v>
      </c>
      <c r="H17" s="6">
        <f t="shared" si="17"/>
        <v>1.506721505</v>
      </c>
      <c r="I17" s="6">
        <f t="shared" si="17"/>
        <v>0.8480663513</v>
      </c>
      <c r="J17" s="6">
        <f t="shared" si="17"/>
        <v>1.405622679</v>
      </c>
      <c r="K17" s="6">
        <f t="shared" si="3"/>
        <v>1.23001303</v>
      </c>
      <c r="L17" s="7" t="b">
        <f>if(iferror(VLOOKUP($A17, NIL!$A$2:$F1000, 1, false), false), true, false)</f>
        <v>1</v>
      </c>
    </row>
    <row r="18">
      <c r="A18" s="1">
        <v>1595.0</v>
      </c>
      <c r="B18" s="1" t="s">
        <v>95</v>
      </c>
      <c r="C18" s="1">
        <v>89.56</v>
      </c>
      <c r="D18" s="1">
        <v>86.68</v>
      </c>
      <c r="E18" s="1">
        <v>82.53</v>
      </c>
      <c r="F18" s="1">
        <v>81.95</v>
      </c>
      <c r="G18" s="6">
        <f t="shared" ref="G18:J18" si="18">(C18-average(C:C))/stdev(C:C)</f>
        <v>1.041377854</v>
      </c>
      <c r="H18" s="6">
        <f t="shared" si="18"/>
        <v>1.237345334</v>
      </c>
      <c r="I18" s="6">
        <f t="shared" si="18"/>
        <v>0.8753606821</v>
      </c>
      <c r="J18" s="6">
        <f t="shared" si="18"/>
        <v>1.700551116</v>
      </c>
      <c r="K18" s="6">
        <f t="shared" si="3"/>
        <v>1.213658746</v>
      </c>
      <c r="L18" s="7" t="b">
        <f>if(iferror(VLOOKUP($A18, NIL!$A$2:$F1000, 1, false), false), true, false)</f>
        <v>1</v>
      </c>
    </row>
    <row r="19">
      <c r="A19" s="1">
        <v>2000.0</v>
      </c>
      <c r="B19" s="1" t="s">
        <v>91</v>
      </c>
      <c r="C19" s="1">
        <v>90.29</v>
      </c>
      <c r="D19" s="1">
        <v>90.62</v>
      </c>
      <c r="E19" s="1">
        <v>84.74</v>
      </c>
      <c r="F19" s="1">
        <v>75.02</v>
      </c>
      <c r="G19" s="6">
        <f t="shared" ref="G19:J19" si="19">(C19-average(C:C))/stdev(C:C)</f>
        <v>1.09186471</v>
      </c>
      <c r="H19" s="6">
        <f t="shared" si="19"/>
        <v>1.504685917</v>
      </c>
      <c r="I19" s="6">
        <f t="shared" si="19"/>
        <v>1.034098764</v>
      </c>
      <c r="J19" s="6">
        <f t="shared" si="19"/>
        <v>1.273859243</v>
      </c>
      <c r="K19" s="6">
        <f t="shared" si="3"/>
        <v>1.226127158</v>
      </c>
      <c r="L19" s="7" t="b">
        <f>if(iferror(VLOOKUP($A19, NIL!$A$2:$F1000, 1, false), false), true, false)</f>
        <v>1</v>
      </c>
    </row>
    <row r="20">
      <c r="A20" s="1">
        <v>808.0</v>
      </c>
      <c r="B20" s="1" t="s">
        <v>61</v>
      </c>
      <c r="C20" s="1">
        <v>85.01</v>
      </c>
      <c r="D20" s="1">
        <v>83.27</v>
      </c>
      <c r="E20" s="1">
        <v>93.25</v>
      </c>
      <c r="F20" s="1">
        <v>79.02</v>
      </c>
      <c r="G20" s="6">
        <f t="shared" ref="G20:J20" si="20">(C20-average(C:C))/stdev(C:C)</f>
        <v>0.7266995053</v>
      </c>
      <c r="H20" s="6">
        <f t="shared" si="20"/>
        <v>1.005966809</v>
      </c>
      <c r="I20" s="6">
        <f t="shared" si="20"/>
        <v>1.645348119</v>
      </c>
      <c r="J20" s="6">
        <f t="shared" si="20"/>
        <v>1.520146038</v>
      </c>
      <c r="K20" s="6">
        <f t="shared" si="3"/>
        <v>1.224540118</v>
      </c>
      <c r="L20" s="7" t="b">
        <f>if(iferror(VLOOKUP($A20, NIL!$A$2:$F1000, 1, false), false), true, false)</f>
        <v>1</v>
      </c>
    </row>
    <row r="21">
      <c r="A21" s="1">
        <v>1715.0</v>
      </c>
      <c r="B21" s="1" t="s">
        <v>96</v>
      </c>
      <c r="C21" s="1">
        <v>81.2</v>
      </c>
      <c r="D21" s="1">
        <v>88.91</v>
      </c>
      <c r="E21" s="1">
        <v>88.54</v>
      </c>
      <c r="F21" s="1">
        <v>80.19</v>
      </c>
      <c r="G21" s="6">
        <f t="shared" ref="G21:J21" si="21">(C21-average(C:C))/stdev(C:C)</f>
        <v>0.4631996133</v>
      </c>
      <c r="H21" s="6">
        <f t="shared" si="21"/>
        <v>1.38865739</v>
      </c>
      <c r="I21" s="6">
        <f t="shared" si="21"/>
        <v>1.307042072</v>
      </c>
      <c r="J21" s="6">
        <f t="shared" si="21"/>
        <v>1.592184926</v>
      </c>
      <c r="K21" s="6">
        <f t="shared" si="3"/>
        <v>1.187771</v>
      </c>
      <c r="L21" s="7" t="b">
        <f>if(iferror(VLOOKUP($A21, NIL!$A$2:$F1000, 1, false), false), true, false)</f>
        <v>1</v>
      </c>
    </row>
    <row r="22">
      <c r="A22" s="1">
        <v>1416.0</v>
      </c>
      <c r="B22" s="1" t="s">
        <v>99</v>
      </c>
      <c r="C22" s="1">
        <v>85.5</v>
      </c>
      <c r="D22" s="1">
        <v>88.53</v>
      </c>
      <c r="E22" s="1">
        <v>82.99</v>
      </c>
      <c r="F22" s="1">
        <v>81.08</v>
      </c>
      <c r="G22" s="6">
        <f t="shared" ref="G22:J22" si="22">(C22-average(C:C))/stdev(C:C)</f>
        <v>0.7605879428</v>
      </c>
      <c r="H22" s="6">
        <f t="shared" si="22"/>
        <v>1.362873272</v>
      </c>
      <c r="I22" s="6">
        <f t="shared" si="22"/>
        <v>0.9084011877</v>
      </c>
      <c r="J22" s="6">
        <f t="shared" si="22"/>
        <v>1.646983738</v>
      </c>
      <c r="K22" s="6">
        <f t="shared" si="3"/>
        <v>1.169711535</v>
      </c>
      <c r="L22" s="7" t="b">
        <f>if(iferror(VLOOKUP($A22, NIL!$A$2:$F1000, 1, false), false), true, false)</f>
        <v>1</v>
      </c>
    </row>
    <row r="23">
      <c r="A23" s="1">
        <v>2287.0</v>
      </c>
      <c r="B23" s="1" t="s">
        <v>102</v>
      </c>
      <c r="C23" s="1">
        <v>87.5</v>
      </c>
      <c r="D23" s="1">
        <v>83.59</v>
      </c>
      <c r="E23" s="1">
        <v>85.94</v>
      </c>
      <c r="F23" s="1">
        <v>80.47</v>
      </c>
      <c r="G23" s="6">
        <f t="shared" ref="G23:J23" si="23">(C23-average(C:C))/stdev(C:C)</f>
        <v>0.8989080961</v>
      </c>
      <c r="H23" s="6">
        <f t="shared" si="23"/>
        <v>1.027679749</v>
      </c>
      <c r="I23" s="6">
        <f t="shared" si="23"/>
        <v>1.120291387</v>
      </c>
      <c r="J23" s="6">
        <f t="shared" si="23"/>
        <v>1.609425001</v>
      </c>
      <c r="K23" s="6">
        <f t="shared" si="3"/>
        <v>1.164076059</v>
      </c>
      <c r="L23" s="7" t="b">
        <f>if(iferror(VLOOKUP($A23, NIL!$A$2:$F1000, 1, false), false), true, false)</f>
        <v>1</v>
      </c>
    </row>
    <row r="24">
      <c r="A24" s="1">
        <v>1714.0</v>
      </c>
      <c r="B24" s="1" t="s">
        <v>104</v>
      </c>
      <c r="C24" s="1">
        <v>86.57</v>
      </c>
      <c r="D24" s="1">
        <v>85.27</v>
      </c>
      <c r="E24" s="1">
        <v>81.49</v>
      </c>
      <c r="F24" s="1">
        <v>81.12</v>
      </c>
      <c r="G24" s="6">
        <f t="shared" ref="G24:J24" si="24">(C24-average(C:C))/stdev(C:C)</f>
        <v>0.8345892248</v>
      </c>
      <c r="H24" s="6">
        <f t="shared" si="24"/>
        <v>1.141672688</v>
      </c>
      <c r="I24" s="6">
        <f t="shared" si="24"/>
        <v>0.8006604083</v>
      </c>
      <c r="J24" s="6">
        <f t="shared" si="24"/>
        <v>1.649446606</v>
      </c>
      <c r="K24" s="6">
        <f t="shared" si="3"/>
        <v>1.106592232</v>
      </c>
      <c r="L24" s="7" t="b">
        <f>if(iferror(VLOOKUP($A24, NIL!$A$2:$F1000, 1, false), false), true, false)</f>
        <v>1</v>
      </c>
    </row>
    <row r="25">
      <c r="A25" s="1">
        <v>2114.0</v>
      </c>
      <c r="B25" s="1" t="s">
        <v>110</v>
      </c>
      <c r="C25" s="1">
        <v>90.7</v>
      </c>
      <c r="D25" s="1">
        <v>83.4</v>
      </c>
      <c r="E25" s="1">
        <v>83.24</v>
      </c>
      <c r="F25" s="1">
        <v>75.43</v>
      </c>
      <c r="G25" s="6">
        <f t="shared" ref="G25:J25" si="25">(C25-average(C:C))/stdev(C:C)</f>
        <v>1.120220341</v>
      </c>
      <c r="H25" s="6">
        <f t="shared" si="25"/>
        <v>1.014787691</v>
      </c>
      <c r="I25" s="6">
        <f t="shared" si="25"/>
        <v>0.9263579843</v>
      </c>
      <c r="J25" s="6">
        <f t="shared" si="25"/>
        <v>1.29910364</v>
      </c>
      <c r="K25" s="6">
        <f t="shared" si="3"/>
        <v>1.090117414</v>
      </c>
      <c r="L25" s="7" t="b">
        <f>if(iferror(VLOOKUP($A25, NIL!$A$2:$F1000, 1, false), false), true, false)</f>
        <v>1</v>
      </c>
    </row>
    <row r="26">
      <c r="A26" s="1">
        <v>877.0</v>
      </c>
      <c r="B26" s="1" t="s">
        <v>78</v>
      </c>
      <c r="C26" s="1">
        <v>88.14</v>
      </c>
      <c r="D26" s="1">
        <v>85.24</v>
      </c>
      <c r="E26" s="1">
        <v>84.77</v>
      </c>
      <c r="F26" s="1">
        <v>74.37</v>
      </c>
      <c r="G26" s="6">
        <f t="shared" ref="G26:J26" si="26">(C26-average(C:C))/stdev(C:C)</f>
        <v>0.9431705451</v>
      </c>
      <c r="H26" s="6">
        <f t="shared" si="26"/>
        <v>1.1396371</v>
      </c>
      <c r="I26" s="6">
        <f t="shared" si="26"/>
        <v>1.036253579</v>
      </c>
      <c r="J26" s="6">
        <f t="shared" si="26"/>
        <v>1.233837639</v>
      </c>
      <c r="K26" s="6">
        <f t="shared" si="3"/>
        <v>1.088224716</v>
      </c>
      <c r="L26" s="7" t="b">
        <f>if(iferror(VLOOKUP($A26, NIL!$A$2:$F1000, 1, false), false), true, false)</f>
        <v>1</v>
      </c>
    </row>
    <row r="27">
      <c r="A27" s="1">
        <v>2173.0</v>
      </c>
      <c r="B27" s="1" t="s">
        <v>107</v>
      </c>
      <c r="C27" s="1">
        <v>88.28</v>
      </c>
      <c r="D27" s="1">
        <v>84.38</v>
      </c>
      <c r="E27" s="1">
        <v>92.19</v>
      </c>
      <c r="F27" s="1">
        <v>67.19</v>
      </c>
      <c r="G27" s="6">
        <f t="shared" ref="G27:J27" si="27">(C27-average(C:C))/stdev(C:C)</f>
        <v>0.9528529559</v>
      </c>
      <c r="H27" s="6">
        <f t="shared" si="27"/>
        <v>1.081283572</v>
      </c>
      <c r="I27" s="6">
        <f t="shared" si="27"/>
        <v>1.569211302</v>
      </c>
      <c r="J27" s="6">
        <f t="shared" si="27"/>
        <v>0.7917528422</v>
      </c>
      <c r="K27" s="6">
        <f t="shared" si="3"/>
        <v>1.098775168</v>
      </c>
      <c r="L27" s="7" t="b">
        <f>if(iferror(VLOOKUP($A27, NIL!$A$2:$F1000, 1, false), false), true, false)</f>
        <v>1</v>
      </c>
    </row>
    <row r="28">
      <c r="A28" s="1">
        <v>1748.0</v>
      </c>
      <c r="B28" s="1" t="s">
        <v>119</v>
      </c>
      <c r="C28" s="1">
        <v>83.08</v>
      </c>
      <c r="D28" s="1">
        <v>83.09</v>
      </c>
      <c r="E28" s="1">
        <v>85.94</v>
      </c>
      <c r="F28" s="1">
        <v>78.52</v>
      </c>
      <c r="G28" s="6">
        <f t="shared" ref="G28:J28" si="28">(C28-average(C:C))/stdev(C:C)</f>
        <v>0.5932205574</v>
      </c>
      <c r="H28" s="6">
        <f t="shared" si="28"/>
        <v>0.9937532796</v>
      </c>
      <c r="I28" s="6">
        <f t="shared" si="28"/>
        <v>1.120291387</v>
      </c>
      <c r="J28" s="6">
        <f t="shared" si="28"/>
        <v>1.489360189</v>
      </c>
      <c r="K28" s="6">
        <f t="shared" si="3"/>
        <v>1.049156353</v>
      </c>
      <c r="L28" s="7" t="b">
        <f>if(iferror(VLOOKUP($A28, NIL!$A$2:$F1000, 1, false), false), true, false)</f>
        <v>1</v>
      </c>
    </row>
    <row r="29">
      <c r="A29" s="1">
        <v>1711.0</v>
      </c>
      <c r="B29" s="9" t="s">
        <v>122</v>
      </c>
      <c r="C29" s="1">
        <v>86.17</v>
      </c>
      <c r="D29" s="1">
        <v>82.13</v>
      </c>
      <c r="E29" s="1">
        <v>83.32</v>
      </c>
      <c r="F29" s="1">
        <v>78.0</v>
      </c>
      <c r="G29" s="6">
        <f t="shared" ref="G29:J29" si="29">(C29-average(C:C))/stdev(C:C)</f>
        <v>0.8069251942</v>
      </c>
      <c r="H29" s="6">
        <f t="shared" si="29"/>
        <v>0.9286144573</v>
      </c>
      <c r="I29" s="6">
        <f t="shared" si="29"/>
        <v>0.9321041592</v>
      </c>
      <c r="J29" s="6">
        <f t="shared" si="29"/>
        <v>1.457342906</v>
      </c>
      <c r="K29" s="6">
        <f t="shared" si="3"/>
        <v>1.031246679</v>
      </c>
      <c r="L29" s="7" t="b">
        <f>if(iferror(VLOOKUP($A29, NIL!$A$2:$F1000, 1, false), false), true, false)</f>
        <v>1</v>
      </c>
    </row>
    <row r="30">
      <c r="A30" s="1">
        <v>1875.0</v>
      </c>
      <c r="B30" s="1" t="s">
        <v>124</v>
      </c>
      <c r="C30" s="1">
        <v>82.15</v>
      </c>
      <c r="D30" s="1">
        <v>89.42</v>
      </c>
      <c r="E30" s="1">
        <v>82.11</v>
      </c>
      <c r="F30" s="1">
        <v>75.59</v>
      </c>
      <c r="G30" s="6">
        <f t="shared" ref="G30:J30" si="30">(C30-average(C:C))/stdev(C:C)</f>
        <v>0.5289016861</v>
      </c>
      <c r="H30" s="6">
        <f t="shared" si="30"/>
        <v>1.423262389</v>
      </c>
      <c r="I30" s="6">
        <f t="shared" si="30"/>
        <v>0.8451932638</v>
      </c>
      <c r="J30" s="6">
        <f t="shared" si="30"/>
        <v>1.308955112</v>
      </c>
      <c r="K30" s="6">
        <f t="shared" si="3"/>
        <v>1.026578113</v>
      </c>
      <c r="L30" s="7" t="b">
        <f>if(iferror(VLOOKUP($A30, NIL!$A$2:$F1000, 1, false), false), true, false)</f>
        <v>1</v>
      </c>
    </row>
    <row r="31">
      <c r="A31" s="1">
        <v>2184.0</v>
      </c>
      <c r="B31" s="1" t="s">
        <v>116</v>
      </c>
      <c r="C31" s="1">
        <v>96.88</v>
      </c>
      <c r="D31" s="1">
        <v>78.13</v>
      </c>
      <c r="E31" s="1">
        <v>88.28</v>
      </c>
      <c r="F31" s="1">
        <v>65.63</v>
      </c>
      <c r="G31" s="6">
        <f t="shared" ref="G31:J31" si="31">(C31-average(C:C))/stdev(C:C)</f>
        <v>1.547629615</v>
      </c>
      <c r="H31" s="6">
        <f t="shared" si="31"/>
        <v>0.6572026978</v>
      </c>
      <c r="I31" s="6">
        <f t="shared" si="31"/>
        <v>1.288367003</v>
      </c>
      <c r="J31" s="6">
        <f t="shared" si="31"/>
        <v>0.6957009922</v>
      </c>
      <c r="K31" s="6">
        <f t="shared" si="3"/>
        <v>1.047225077</v>
      </c>
      <c r="L31" s="7" t="b">
        <f>if(iferror(VLOOKUP($A31, NIL!$A$2:$F1000, 1, false), false), true, false)</f>
        <v>1</v>
      </c>
    </row>
    <row r="32">
      <c r="A32" s="1">
        <v>2097.0</v>
      </c>
      <c r="B32" s="1" t="s">
        <v>126</v>
      </c>
      <c r="C32" s="1">
        <v>95.27</v>
      </c>
      <c r="D32" s="1">
        <v>79.65</v>
      </c>
      <c r="E32" s="1">
        <v>81.1</v>
      </c>
      <c r="F32" s="1">
        <v>72.27</v>
      </c>
      <c r="G32" s="6">
        <f t="shared" ref="G32:J32" si="32">(C32-average(C:C))/stdev(C:C)</f>
        <v>1.436281892</v>
      </c>
      <c r="H32" s="6">
        <f t="shared" si="32"/>
        <v>0.7603391664</v>
      </c>
      <c r="I32" s="6">
        <f t="shared" si="32"/>
        <v>0.7726478056</v>
      </c>
      <c r="J32" s="6">
        <f t="shared" si="32"/>
        <v>1.104537072</v>
      </c>
      <c r="K32" s="6">
        <f t="shared" si="3"/>
        <v>1.018451484</v>
      </c>
      <c r="L32" s="7" t="b">
        <f>if(iferror(VLOOKUP($A32, NIL!$A$2:$F1000, 1, false), false), true, false)</f>
        <v>1</v>
      </c>
    </row>
    <row r="33">
      <c r="A33" s="1">
        <v>2095.0</v>
      </c>
      <c r="B33" s="1" t="s">
        <v>120</v>
      </c>
      <c r="C33" s="1">
        <v>92.19</v>
      </c>
      <c r="D33" s="1">
        <v>81.18</v>
      </c>
      <c r="E33" s="1">
        <v>90.04</v>
      </c>
      <c r="F33" s="1">
        <v>64.62</v>
      </c>
      <c r="G33" s="6">
        <f t="shared" ref="G33:J33" si="33">(C33-average(C:C))/stdev(C:C)</f>
        <v>1.223268856</v>
      </c>
      <c r="H33" s="6">
        <f t="shared" si="33"/>
        <v>0.8641541644</v>
      </c>
      <c r="I33" s="6">
        <f t="shared" si="33"/>
        <v>1.414782851</v>
      </c>
      <c r="J33" s="6">
        <f t="shared" si="33"/>
        <v>0.6335135764</v>
      </c>
      <c r="K33" s="6">
        <f t="shared" si="3"/>
        <v>1.033929862</v>
      </c>
      <c r="L33" s="7" t="b">
        <f>if(iferror(VLOOKUP($A33, NIL!$A$2:$F1000, 1, false), false), true, false)</f>
        <v>1</v>
      </c>
    </row>
    <row r="34">
      <c r="A34" s="1">
        <v>1839.0</v>
      </c>
      <c r="B34" s="1" t="s">
        <v>129</v>
      </c>
      <c r="C34" s="1">
        <v>83.43</v>
      </c>
      <c r="D34" s="1">
        <v>85.56</v>
      </c>
      <c r="E34" s="1">
        <v>84.56</v>
      </c>
      <c r="F34" s="1">
        <v>74.31</v>
      </c>
      <c r="G34" s="6">
        <f t="shared" ref="G34:J34" si="34">(C34-average(C:C))/stdev(C:C)</f>
        <v>0.6174265842</v>
      </c>
      <c r="H34" s="6">
        <f t="shared" si="34"/>
        <v>1.161350041</v>
      </c>
      <c r="I34" s="6">
        <f t="shared" si="34"/>
        <v>1.02116987</v>
      </c>
      <c r="J34" s="6">
        <f t="shared" si="34"/>
        <v>1.230143337</v>
      </c>
      <c r="K34" s="6">
        <f t="shared" si="3"/>
        <v>1.007522458</v>
      </c>
      <c r="L34" s="7" t="b">
        <f>if(iferror(VLOOKUP($A34, NIL!$A$2:$F1000, 1, false), false), true, false)</f>
        <v>1</v>
      </c>
    </row>
    <row r="35">
      <c r="A35" s="1">
        <v>2064.0</v>
      </c>
      <c r="B35" s="1" t="s">
        <v>139</v>
      </c>
      <c r="C35" s="1">
        <v>80.82</v>
      </c>
      <c r="D35" s="1">
        <v>83.28</v>
      </c>
      <c r="E35" s="1">
        <v>82.7</v>
      </c>
      <c r="F35" s="1">
        <v>79.96</v>
      </c>
      <c r="G35" s="6">
        <f t="shared" ref="G35:J35" si="35">(C35-average(C:C))/stdev(C:C)</f>
        <v>0.4369187842</v>
      </c>
      <c r="H35" s="6">
        <f t="shared" si="35"/>
        <v>1.006645338</v>
      </c>
      <c r="I35" s="6">
        <f t="shared" si="35"/>
        <v>0.8875713037</v>
      </c>
      <c r="J35" s="6">
        <f t="shared" si="35"/>
        <v>1.578023435</v>
      </c>
      <c r="K35" s="6">
        <f t="shared" si="3"/>
        <v>0.9772897153</v>
      </c>
      <c r="L35" s="7" t="b">
        <f>if(iferror(VLOOKUP($A35, NIL!$A$2:$F1000, 1, false), false), true, false)</f>
        <v>1</v>
      </c>
    </row>
    <row r="36">
      <c r="A36" s="1">
        <v>2096.0</v>
      </c>
      <c r="B36" s="1" t="s">
        <v>137</v>
      </c>
      <c r="C36" s="1">
        <v>87.74</v>
      </c>
      <c r="D36" s="1">
        <v>86.02</v>
      </c>
      <c r="E36" s="1">
        <v>78.28</v>
      </c>
      <c r="F36" s="1">
        <v>74.18</v>
      </c>
      <c r="G36" s="6">
        <f t="shared" ref="G36:J36" si="36">(C36-average(C:C))/stdev(C:C)</f>
        <v>0.9155065145</v>
      </c>
      <c r="H36" s="6">
        <f t="shared" si="36"/>
        <v>1.192562393</v>
      </c>
      <c r="I36" s="6">
        <f t="shared" si="36"/>
        <v>0.5700951403</v>
      </c>
      <c r="J36" s="6">
        <f t="shared" si="36"/>
        <v>1.222139016</v>
      </c>
      <c r="K36" s="6">
        <f t="shared" si="3"/>
        <v>0.9750757661</v>
      </c>
      <c r="L36" s="7" t="b">
        <f>if(iferror(VLOOKUP($A36, NIL!$A$2:$F1000, 1, false), false), true, false)</f>
        <v>1</v>
      </c>
    </row>
    <row r="37">
      <c r="A37" s="1">
        <v>1183.0</v>
      </c>
      <c r="B37" s="1" t="s">
        <v>98</v>
      </c>
      <c r="C37" s="1">
        <v>92.67</v>
      </c>
      <c r="D37" s="1">
        <v>79.18</v>
      </c>
      <c r="E37" s="1">
        <v>83.44</v>
      </c>
      <c r="F37" s="1">
        <v>70.68</v>
      </c>
      <c r="G37" s="6">
        <f t="shared" ref="G37:J37" si="37">(C37-average(C:C))/stdev(C:C)</f>
        <v>1.256465692</v>
      </c>
      <c r="H37" s="6">
        <f t="shared" si="37"/>
        <v>0.7284482847</v>
      </c>
      <c r="I37" s="6">
        <f t="shared" si="37"/>
        <v>0.9407234216</v>
      </c>
      <c r="J37" s="6">
        <f t="shared" si="37"/>
        <v>1.006638071</v>
      </c>
      <c r="K37" s="6">
        <f t="shared" si="3"/>
        <v>0.9830688673</v>
      </c>
      <c r="L37" s="7" t="b">
        <f>if(iferror(VLOOKUP($A37, NIL!$A$2:$F1000, 1, false), false), true, false)</f>
        <v>1</v>
      </c>
    </row>
    <row r="38">
      <c r="A38" s="1">
        <v>2116.0</v>
      </c>
      <c r="B38" s="1" t="s">
        <v>141</v>
      </c>
      <c r="C38" s="1">
        <v>79.69</v>
      </c>
      <c r="D38" s="1">
        <v>82.03</v>
      </c>
      <c r="E38" s="1">
        <v>87.5</v>
      </c>
      <c r="F38" s="1">
        <v>76.56</v>
      </c>
      <c r="G38" s="6">
        <f t="shared" ref="G38:J38" si="38">(C38-average(C:C))/stdev(C:C)</f>
        <v>0.3587678976</v>
      </c>
      <c r="H38" s="6">
        <f t="shared" si="38"/>
        <v>0.9218291633</v>
      </c>
      <c r="I38" s="6">
        <f t="shared" si="38"/>
        <v>1.232341798</v>
      </c>
      <c r="J38" s="6">
        <f t="shared" si="38"/>
        <v>1.368679659</v>
      </c>
      <c r="K38" s="6">
        <f t="shared" si="3"/>
        <v>0.9704046295</v>
      </c>
      <c r="L38" s="7" t="b">
        <f>if(iferror(VLOOKUP($A38, NIL!$A$2:$F1000, 1, false), false), true, false)</f>
        <v>1</v>
      </c>
    </row>
    <row r="39">
      <c r="A39" s="1">
        <v>1458.0</v>
      </c>
      <c r="B39" s="1" t="s">
        <v>134</v>
      </c>
      <c r="C39" s="1">
        <v>92.99</v>
      </c>
      <c r="D39" s="1">
        <v>77.41</v>
      </c>
      <c r="E39" s="1">
        <v>85.13</v>
      </c>
      <c r="F39" s="1">
        <v>70.22</v>
      </c>
      <c r="G39" s="6">
        <f t="shared" ref="G39:J39" si="39">(C39-average(C:C))/stdev(C:C)</f>
        <v>1.278596917</v>
      </c>
      <c r="H39" s="6">
        <f t="shared" si="39"/>
        <v>0.6083485811</v>
      </c>
      <c r="I39" s="6">
        <f t="shared" si="39"/>
        <v>1.062111366</v>
      </c>
      <c r="J39" s="6">
        <f t="shared" si="39"/>
        <v>0.9783150894</v>
      </c>
      <c r="K39" s="6">
        <f t="shared" si="3"/>
        <v>0.9818429884</v>
      </c>
      <c r="L39" s="7" t="b">
        <f>if(iferror(VLOOKUP($A39, NIL!$A$2:$F1000, 1, false), false), true, false)</f>
        <v>1</v>
      </c>
    </row>
    <row r="40">
      <c r="A40" s="1">
        <v>1999.0</v>
      </c>
      <c r="B40" s="1" t="s">
        <v>142</v>
      </c>
      <c r="C40" s="1">
        <v>85.76</v>
      </c>
      <c r="D40" s="1">
        <v>82.02</v>
      </c>
      <c r="E40" s="1">
        <v>82.14</v>
      </c>
      <c r="F40" s="1">
        <v>75.19</v>
      </c>
      <c r="G40" s="6">
        <f t="shared" ref="G40:J40" si="40">(C40-average(C:C))/stdev(C:C)</f>
        <v>0.7785695627</v>
      </c>
      <c r="H40" s="6">
        <f t="shared" si="40"/>
        <v>0.9211506339</v>
      </c>
      <c r="I40" s="6">
        <f t="shared" si="40"/>
        <v>0.8473480794</v>
      </c>
      <c r="J40" s="6">
        <f t="shared" si="40"/>
        <v>1.284326432</v>
      </c>
      <c r="K40" s="6">
        <f t="shared" si="3"/>
        <v>0.957848677</v>
      </c>
      <c r="L40" s="7" t="b">
        <f>if(iferror(VLOOKUP($A40, NIL!$A$2:$F1000, 1, false), false), true, false)</f>
        <v>1</v>
      </c>
    </row>
    <row r="41">
      <c r="A41" s="1">
        <v>1350.0</v>
      </c>
      <c r="B41" s="1" t="s">
        <v>113</v>
      </c>
      <c r="C41" s="1">
        <v>82.84</v>
      </c>
      <c r="D41" s="1">
        <v>81.04</v>
      </c>
      <c r="E41" s="1">
        <v>81.07</v>
      </c>
      <c r="F41" s="1">
        <v>79.02</v>
      </c>
      <c r="G41" s="6">
        <f t="shared" ref="G41:J41" si="41">(C41-average(C:C))/stdev(C:C)</f>
        <v>0.576622139</v>
      </c>
      <c r="H41" s="6">
        <f t="shared" si="41"/>
        <v>0.8546547528</v>
      </c>
      <c r="I41" s="6">
        <f t="shared" si="41"/>
        <v>0.77049299</v>
      </c>
      <c r="J41" s="6">
        <f t="shared" si="41"/>
        <v>1.520146038</v>
      </c>
      <c r="K41" s="6">
        <f t="shared" si="3"/>
        <v>0.93047898</v>
      </c>
      <c r="L41" s="7" t="b">
        <f>if(iferror(VLOOKUP($A41, NIL!$A$2:$F1000, 1, false), false), true, false)</f>
        <v>1</v>
      </c>
    </row>
    <row r="42">
      <c r="A42" s="1">
        <v>1438.0</v>
      </c>
      <c r="B42" s="1" t="s">
        <v>130</v>
      </c>
      <c r="C42" s="1">
        <v>87.54</v>
      </c>
      <c r="D42" s="1">
        <v>83.7</v>
      </c>
      <c r="E42" s="1">
        <v>84.2</v>
      </c>
      <c r="F42" s="1">
        <v>68.23</v>
      </c>
      <c r="G42" s="6">
        <f t="shared" ref="G42:J42" si="42">(C42-average(C:C))/stdev(C:C)</f>
        <v>0.9016744991</v>
      </c>
      <c r="H42" s="6">
        <f t="shared" si="42"/>
        <v>1.035143573</v>
      </c>
      <c r="I42" s="6">
        <f t="shared" si="42"/>
        <v>0.9953120832</v>
      </c>
      <c r="J42" s="6">
        <f t="shared" si="42"/>
        <v>0.8557874089</v>
      </c>
      <c r="K42" s="6">
        <f t="shared" si="3"/>
        <v>0.946979391</v>
      </c>
      <c r="L42" s="7" t="b">
        <f>if(iferror(VLOOKUP($A42, NIL!$A$2:$F1000, 1, false), false), true, false)</f>
        <v>1</v>
      </c>
    </row>
    <row r="43">
      <c r="A43" s="1">
        <v>2012.0</v>
      </c>
      <c r="B43" s="1" t="s">
        <v>147</v>
      </c>
      <c r="C43" s="1">
        <v>87.07</v>
      </c>
      <c r="D43" s="1">
        <v>80.23</v>
      </c>
      <c r="E43" s="1">
        <v>84.61</v>
      </c>
      <c r="F43" s="1">
        <v>70.3</v>
      </c>
      <c r="G43" s="6">
        <f t="shared" ref="G43:J43" si="43">(C43-average(C:C))/stdev(C:C)</f>
        <v>0.8691692631</v>
      </c>
      <c r="H43" s="6">
        <f t="shared" si="43"/>
        <v>0.7996938715</v>
      </c>
      <c r="I43" s="6">
        <f t="shared" si="43"/>
        <v>1.02476123</v>
      </c>
      <c r="J43" s="6">
        <f t="shared" si="43"/>
        <v>0.9832408252</v>
      </c>
      <c r="K43" s="6">
        <f t="shared" si="3"/>
        <v>0.9192162974</v>
      </c>
      <c r="L43" s="7" t="b">
        <f>if(iferror(VLOOKUP($A43, NIL!$A$2:$F1000, 1, false), false), true, false)</f>
        <v>1</v>
      </c>
    </row>
    <row r="44">
      <c r="A44" s="1">
        <v>2289.0</v>
      </c>
      <c r="B44" s="1" t="s">
        <v>152</v>
      </c>
      <c r="C44" s="1">
        <v>88.28</v>
      </c>
      <c r="D44" s="1">
        <v>84.38</v>
      </c>
      <c r="E44" s="1">
        <v>81.25</v>
      </c>
      <c r="F44" s="1">
        <v>67.97</v>
      </c>
      <c r="G44" s="6">
        <f t="shared" ref="G44:J44" si="44">(C44-average(C:C))/stdev(C:C)</f>
        <v>0.9528529559</v>
      </c>
      <c r="H44" s="6">
        <f t="shared" si="44"/>
        <v>1.081283572</v>
      </c>
      <c r="I44" s="6">
        <f t="shared" si="44"/>
        <v>0.7834218836</v>
      </c>
      <c r="J44" s="6">
        <f t="shared" si="44"/>
        <v>0.8397787672</v>
      </c>
      <c r="K44" s="6">
        <f t="shared" si="3"/>
        <v>0.9143342947</v>
      </c>
      <c r="L44" s="7" t="b">
        <f>if(iferror(VLOOKUP($A44, NIL!$A$2:$F1000, 1, false), false), true, false)</f>
        <v>1</v>
      </c>
    </row>
    <row r="45">
      <c r="A45" s="1">
        <v>955.0</v>
      </c>
      <c r="B45" s="1" t="s">
        <v>83</v>
      </c>
      <c r="C45" s="1">
        <v>87.38</v>
      </c>
      <c r="D45" s="1">
        <v>85.42</v>
      </c>
      <c r="E45" s="1">
        <v>80.0</v>
      </c>
      <c r="F45" s="1">
        <v>68.96</v>
      </c>
      <c r="G45" s="6">
        <f t="shared" ref="G45:J45" si="45">(C45-average(C:C))/stdev(C:C)</f>
        <v>0.8906088869</v>
      </c>
      <c r="H45" s="6">
        <f t="shared" si="45"/>
        <v>1.151850629</v>
      </c>
      <c r="I45" s="6">
        <f t="shared" si="45"/>
        <v>0.6936379007</v>
      </c>
      <c r="J45" s="6">
        <f t="shared" si="45"/>
        <v>0.9007347489</v>
      </c>
      <c r="K45" s="6">
        <f t="shared" si="3"/>
        <v>0.9092080415</v>
      </c>
      <c r="L45" s="7" t="b">
        <f>if(iferror(VLOOKUP($A45, NIL!$A$2:$F1000, 1, false), false), true, false)</f>
        <v>1</v>
      </c>
    </row>
    <row r="46">
      <c r="A46" s="1">
        <v>1991.0</v>
      </c>
      <c r="B46" s="1" t="s">
        <v>150</v>
      </c>
      <c r="C46" s="1">
        <v>83.57</v>
      </c>
      <c r="D46" s="1">
        <v>87.01</v>
      </c>
      <c r="E46" s="1">
        <v>85.39</v>
      </c>
      <c r="F46" s="1">
        <v>65.74</v>
      </c>
      <c r="G46" s="6">
        <f t="shared" ref="G46:J46" si="46">(C46-average(C:C))/stdev(C:C)</f>
        <v>0.6271089949</v>
      </c>
      <c r="H46" s="6">
        <f t="shared" si="46"/>
        <v>1.259736804</v>
      </c>
      <c r="I46" s="6">
        <f t="shared" si="46"/>
        <v>1.080786435</v>
      </c>
      <c r="J46" s="6">
        <f t="shared" si="46"/>
        <v>0.702473879</v>
      </c>
      <c r="K46" s="6">
        <f t="shared" si="3"/>
        <v>0.9175265282</v>
      </c>
      <c r="L46" s="7" t="b">
        <f>if(iferror(VLOOKUP($A46, NIL!$A$2:$F1000, 1, false), false), true, false)</f>
        <v>1</v>
      </c>
    </row>
    <row r="47">
      <c r="A47" s="1">
        <v>1896.0</v>
      </c>
      <c r="B47" s="1" t="s">
        <v>157</v>
      </c>
      <c r="C47" s="1">
        <v>79.9</v>
      </c>
      <c r="D47" s="1">
        <v>84.5</v>
      </c>
      <c r="E47" s="1">
        <v>86.33</v>
      </c>
      <c r="F47" s="1">
        <v>68.96</v>
      </c>
      <c r="G47" s="6">
        <f t="shared" ref="G47:J47" si="47">(C47-average(C:C))/stdev(C:C)</f>
        <v>0.3732915136</v>
      </c>
      <c r="H47" s="6">
        <f t="shared" si="47"/>
        <v>1.089425925</v>
      </c>
      <c r="I47" s="6">
        <f t="shared" si="47"/>
        <v>1.14830399</v>
      </c>
      <c r="J47" s="6">
        <f t="shared" si="47"/>
        <v>0.9007347489</v>
      </c>
      <c r="K47" s="6">
        <f t="shared" si="3"/>
        <v>0.8779390443</v>
      </c>
      <c r="L47" s="7" t="b">
        <f>if(iferror(VLOOKUP($A47, NIL!$A$2:$F1000, 1, false), false), true, false)</f>
        <v>1</v>
      </c>
    </row>
    <row r="48">
      <c r="A48" s="1">
        <v>2112.0</v>
      </c>
      <c r="B48" s="1" t="s">
        <v>161</v>
      </c>
      <c r="C48" s="1">
        <v>87.07</v>
      </c>
      <c r="D48" s="1">
        <v>79.57</v>
      </c>
      <c r="E48" s="1">
        <v>80.47</v>
      </c>
      <c r="F48" s="1">
        <v>71.95</v>
      </c>
      <c r="G48" s="6">
        <f t="shared" ref="G48:J48" si="48">(C48-average(C:C))/stdev(C:C)</f>
        <v>0.8691692631</v>
      </c>
      <c r="H48" s="6">
        <f t="shared" si="48"/>
        <v>0.7549109312</v>
      </c>
      <c r="I48" s="6">
        <f t="shared" si="48"/>
        <v>0.7273966783</v>
      </c>
      <c r="J48" s="6">
        <f t="shared" si="48"/>
        <v>1.084834128</v>
      </c>
      <c r="K48" s="6">
        <f t="shared" si="3"/>
        <v>0.8590777502</v>
      </c>
      <c r="L48" s="7" t="b">
        <f>if(iferror(VLOOKUP($A48, NIL!$A$2:$F1000, 1, false), false), true, false)</f>
        <v>1</v>
      </c>
    </row>
    <row r="49">
      <c r="A49" s="1">
        <v>1221.0</v>
      </c>
      <c r="B49" s="1" t="s">
        <v>100</v>
      </c>
      <c r="C49" s="1">
        <v>89.17</v>
      </c>
      <c r="D49" s="1">
        <v>84.45</v>
      </c>
      <c r="E49" s="1">
        <v>80.25</v>
      </c>
      <c r="F49" s="1">
        <v>64.98</v>
      </c>
      <c r="G49" s="6">
        <f t="shared" ref="G49:J49" si="49">(C49-average(C:C))/stdev(C:C)</f>
        <v>1.014405424</v>
      </c>
      <c r="H49" s="6">
        <f t="shared" si="49"/>
        <v>1.086033278</v>
      </c>
      <c r="I49" s="6">
        <f t="shared" si="49"/>
        <v>0.7115946973</v>
      </c>
      <c r="J49" s="6">
        <f t="shared" si="49"/>
        <v>0.655679388</v>
      </c>
      <c r="K49" s="6">
        <f t="shared" si="3"/>
        <v>0.8669281968</v>
      </c>
      <c r="L49" s="7" t="b">
        <f>if(iferror(VLOOKUP($A49, NIL!$A$2:$F1000, 1, false), false), true, false)</f>
        <v>1</v>
      </c>
    </row>
    <row r="50">
      <c r="A50" s="1">
        <v>1423.0</v>
      </c>
      <c r="B50" s="1" t="s">
        <v>127</v>
      </c>
      <c r="C50" s="1">
        <v>75.6</v>
      </c>
      <c r="D50" s="1">
        <v>84.01</v>
      </c>
      <c r="E50" s="1">
        <v>78.13</v>
      </c>
      <c r="F50" s="1">
        <v>80.16</v>
      </c>
      <c r="G50" s="6">
        <f t="shared" ref="G50:J50" si="50">(C50-average(C:C))/stdev(C:C)</f>
        <v>0.07590318411</v>
      </c>
      <c r="H50" s="6">
        <f t="shared" si="50"/>
        <v>1.056177984</v>
      </c>
      <c r="I50" s="6">
        <f t="shared" si="50"/>
        <v>0.5593210623</v>
      </c>
      <c r="J50" s="6">
        <f t="shared" si="50"/>
        <v>1.590337775</v>
      </c>
      <c r="K50" s="6">
        <f t="shared" si="3"/>
        <v>0.8204350014</v>
      </c>
      <c r="L50" s="7" t="b">
        <f>if(iferror(VLOOKUP($A50, NIL!$A$2:$F1000, 1, false), false), true, false)</f>
        <v>1</v>
      </c>
    </row>
    <row r="51">
      <c r="A51" s="1">
        <v>1965.0</v>
      </c>
      <c r="B51" s="1" t="s">
        <v>164</v>
      </c>
      <c r="C51" s="1">
        <v>83.98</v>
      </c>
      <c r="D51" s="1">
        <v>87.07</v>
      </c>
      <c r="E51" s="1">
        <v>77.98</v>
      </c>
      <c r="F51" s="1">
        <v>68.21</v>
      </c>
      <c r="G51" s="6">
        <f t="shared" ref="G51:J51" si="51">(C51-average(C:C))/stdev(C:C)</f>
        <v>0.6554646263</v>
      </c>
      <c r="H51" s="6">
        <f t="shared" si="51"/>
        <v>1.26380798</v>
      </c>
      <c r="I51" s="6">
        <f t="shared" si="51"/>
        <v>0.5485469844</v>
      </c>
      <c r="J51" s="6">
        <f t="shared" si="51"/>
        <v>0.8545559749</v>
      </c>
      <c r="K51" s="6">
        <f t="shared" si="3"/>
        <v>0.8305938915</v>
      </c>
      <c r="L51" s="7" t="b">
        <f>if(iferror(VLOOKUP($A51, NIL!$A$2:$F1000, 1, false), false), true, false)</f>
        <v>1</v>
      </c>
    </row>
    <row r="52">
      <c r="A52" s="1">
        <v>2104.0</v>
      </c>
      <c r="B52" s="1" t="s">
        <v>165</v>
      </c>
      <c r="C52" s="1">
        <v>73.3</v>
      </c>
      <c r="D52" s="1">
        <v>81.81</v>
      </c>
      <c r="E52" s="1">
        <v>89.72</v>
      </c>
      <c r="F52" s="1">
        <v>72.4</v>
      </c>
      <c r="G52" s="6">
        <f t="shared" ref="G52:J52" si="52">(C52-average(C:C))/stdev(C:C)</f>
        <v>-0.08316499216</v>
      </c>
      <c r="H52" s="6">
        <f t="shared" si="52"/>
        <v>0.9069015165</v>
      </c>
      <c r="I52" s="6">
        <f t="shared" si="52"/>
        <v>1.391798152</v>
      </c>
      <c r="J52" s="6">
        <f t="shared" si="52"/>
        <v>1.112541393</v>
      </c>
      <c r="K52" s="6">
        <f t="shared" si="3"/>
        <v>0.8320190171</v>
      </c>
      <c r="L52" s="7" t="b">
        <f>if(iferror(VLOOKUP($A52, NIL!$A$2:$F1000, 1, false), false), true, false)</f>
        <v>1</v>
      </c>
    </row>
    <row r="53">
      <c r="A53" s="1">
        <v>1766.0</v>
      </c>
      <c r="B53" s="1" t="s">
        <v>168</v>
      </c>
      <c r="C53" s="1">
        <v>76.92</v>
      </c>
      <c r="D53" s="1">
        <v>85.36</v>
      </c>
      <c r="E53" s="1">
        <v>85.03</v>
      </c>
      <c r="F53" s="1">
        <v>69.73</v>
      </c>
      <c r="G53" s="6">
        <f t="shared" ref="G53:J53" si="53">(C53-average(C:C))/stdev(C:C)</f>
        <v>0.1671944853</v>
      </c>
      <c r="H53" s="6">
        <f t="shared" si="53"/>
        <v>1.147779453</v>
      </c>
      <c r="I53" s="6">
        <f t="shared" si="53"/>
        <v>1.054928648</v>
      </c>
      <c r="J53" s="6">
        <f t="shared" si="53"/>
        <v>0.948144957</v>
      </c>
      <c r="K53" s="6">
        <f t="shared" si="3"/>
        <v>0.8295118858</v>
      </c>
      <c r="L53" s="7" t="b">
        <f>if(iferror(VLOOKUP($A53, NIL!$A$2:$F1000, 1, false), false), true, false)</f>
        <v>1</v>
      </c>
    </row>
    <row r="54">
      <c r="A54" s="1">
        <v>2155.0</v>
      </c>
      <c r="B54" s="1" t="s">
        <v>172</v>
      </c>
      <c r="C54" s="1">
        <v>84.38</v>
      </c>
      <c r="D54" s="1">
        <v>78.91</v>
      </c>
      <c r="E54" s="1">
        <v>79.69</v>
      </c>
      <c r="F54" s="1">
        <v>72.66</v>
      </c>
      <c r="G54" s="6">
        <f t="shared" ref="G54:J54" si="54">(C54-average(C:C))/stdev(C:C)</f>
        <v>0.683128657</v>
      </c>
      <c r="H54" s="6">
        <f t="shared" si="54"/>
        <v>0.7101279909</v>
      </c>
      <c r="I54" s="6">
        <f t="shared" si="54"/>
        <v>0.671371473</v>
      </c>
      <c r="J54" s="6">
        <f t="shared" si="54"/>
        <v>1.128550034</v>
      </c>
      <c r="K54" s="6">
        <f t="shared" si="3"/>
        <v>0.7982945388</v>
      </c>
      <c r="L54" s="7" t="b">
        <f>if(iferror(VLOOKUP($A54, NIL!$A$2:$F1000, 1, false), false), true, false)</f>
        <v>1</v>
      </c>
    </row>
    <row r="55">
      <c r="A55" s="1">
        <v>1844.0</v>
      </c>
      <c r="B55" s="1" t="s">
        <v>123</v>
      </c>
      <c r="C55" s="1">
        <v>83.03</v>
      </c>
      <c r="D55" s="1">
        <v>77.6</v>
      </c>
      <c r="E55" s="1">
        <v>76.5</v>
      </c>
      <c r="F55" s="1">
        <v>78.42</v>
      </c>
      <c r="G55" s="6">
        <f t="shared" ref="G55:J55" si="55">(C55-average(C:C))/stdev(C:C)</f>
        <v>0.5897625535</v>
      </c>
      <c r="H55" s="6">
        <f t="shared" si="55"/>
        <v>0.6212406397</v>
      </c>
      <c r="I55" s="6">
        <f t="shared" si="55"/>
        <v>0.4422427486</v>
      </c>
      <c r="J55" s="6">
        <f t="shared" si="55"/>
        <v>1.483203019</v>
      </c>
      <c r="K55" s="6">
        <f t="shared" si="3"/>
        <v>0.7841122402</v>
      </c>
      <c r="L55" s="7" t="b">
        <f>if(iferror(VLOOKUP($A55, NIL!$A$2:$F1000, 1, false), false), true, false)</f>
        <v>1</v>
      </c>
    </row>
    <row r="56">
      <c r="A56" s="1">
        <v>1858.0</v>
      </c>
      <c r="B56" s="1" t="s">
        <v>182</v>
      </c>
      <c r="C56" s="1">
        <v>83.3</v>
      </c>
      <c r="D56" s="1">
        <v>80.02</v>
      </c>
      <c r="E56" s="1">
        <v>79.86</v>
      </c>
      <c r="F56" s="1">
        <v>71.22</v>
      </c>
      <c r="G56" s="6">
        <f t="shared" ref="G56:J56" si="56">(C56-average(C:C))/stdev(C:C)</f>
        <v>0.6084357742</v>
      </c>
      <c r="H56" s="6">
        <f t="shared" si="56"/>
        <v>0.7854447541</v>
      </c>
      <c r="I56" s="6">
        <f t="shared" si="56"/>
        <v>0.6835820946</v>
      </c>
      <c r="J56" s="6">
        <f t="shared" si="56"/>
        <v>1.039886788</v>
      </c>
      <c r="K56" s="6">
        <f t="shared" si="3"/>
        <v>0.7793373528</v>
      </c>
      <c r="L56" s="7" t="b">
        <f>if(iferror(VLOOKUP($A56, NIL!$A$2:$F1000, 1, false), false), true, false)</f>
        <v>1</v>
      </c>
    </row>
    <row r="57">
      <c r="A57" s="1">
        <v>2192.0</v>
      </c>
      <c r="B57" s="1" t="s">
        <v>175</v>
      </c>
      <c r="C57" s="1">
        <v>84.38</v>
      </c>
      <c r="D57" s="1">
        <v>81.25</v>
      </c>
      <c r="E57" s="1">
        <v>85.16</v>
      </c>
      <c r="F57" s="1">
        <v>63.28</v>
      </c>
      <c r="G57" s="6">
        <f t="shared" ref="G57:J57" si="57">(C57-average(C:C))/stdev(C:C)</f>
        <v>0.683128657</v>
      </c>
      <c r="H57" s="6">
        <f t="shared" si="57"/>
        <v>0.8689038702</v>
      </c>
      <c r="I57" s="6">
        <f t="shared" si="57"/>
        <v>1.064266182</v>
      </c>
      <c r="J57" s="6">
        <f t="shared" si="57"/>
        <v>0.5510075001</v>
      </c>
      <c r="K57" s="6">
        <f t="shared" si="3"/>
        <v>0.7918265523</v>
      </c>
      <c r="L57" s="7" t="b">
        <f>if(iferror(VLOOKUP($A57, NIL!$A$2:$F1000, 1, false), false), true, false)</f>
        <v>1</v>
      </c>
    </row>
    <row r="58">
      <c r="A58" s="1">
        <v>2094.0</v>
      </c>
      <c r="B58" s="1" t="s">
        <v>178</v>
      </c>
      <c r="C58" s="1">
        <v>87.58</v>
      </c>
      <c r="D58" s="1">
        <v>80.78</v>
      </c>
      <c r="E58" s="1">
        <v>80.04</v>
      </c>
      <c r="F58" s="1">
        <v>65.59</v>
      </c>
      <c r="G58" s="6">
        <f t="shared" ref="G58:J58" si="58">(C58-average(C:C))/stdev(C:C)</f>
        <v>0.9044409022</v>
      </c>
      <c r="H58" s="6">
        <f t="shared" si="58"/>
        <v>0.8370129884</v>
      </c>
      <c r="I58" s="6">
        <f t="shared" si="58"/>
        <v>0.6965109882</v>
      </c>
      <c r="J58" s="6">
        <f t="shared" si="58"/>
        <v>0.6932381242</v>
      </c>
      <c r="K58" s="6">
        <f t="shared" si="3"/>
        <v>0.7828007508</v>
      </c>
      <c r="L58" s="7" t="b">
        <f>if(iferror(VLOOKUP($A58, NIL!$A$2:$F1000, 1, false), false), true, false)</f>
        <v>1</v>
      </c>
    </row>
    <row r="59">
      <c r="A59" s="1">
        <v>1318.0</v>
      </c>
      <c r="B59" s="1" t="s">
        <v>109</v>
      </c>
      <c r="C59" s="1">
        <v>79.66</v>
      </c>
      <c r="D59" s="1">
        <v>81.36</v>
      </c>
      <c r="E59" s="1">
        <v>83.35</v>
      </c>
      <c r="F59" s="1">
        <v>69.08</v>
      </c>
      <c r="G59" s="6">
        <f t="shared" ref="G59:J59" si="59">(C59-average(C:C))/stdev(C:C)</f>
        <v>0.3566930953</v>
      </c>
      <c r="H59" s="6">
        <f t="shared" si="59"/>
        <v>0.8763676936</v>
      </c>
      <c r="I59" s="6">
        <f t="shared" si="59"/>
        <v>0.9342589748</v>
      </c>
      <c r="J59" s="6">
        <f t="shared" si="59"/>
        <v>0.9081233528</v>
      </c>
      <c r="K59" s="6">
        <f t="shared" si="3"/>
        <v>0.7688607791</v>
      </c>
      <c r="L59" s="7" t="b">
        <f>if(iferror(VLOOKUP($A59, NIL!$A$2:$F1000, 1, false), false), true, false)</f>
        <v>1</v>
      </c>
    </row>
    <row r="60">
      <c r="A60" s="1">
        <v>1077.0</v>
      </c>
      <c r="B60" s="1" t="s">
        <v>184</v>
      </c>
      <c r="C60" s="1">
        <v>85.89</v>
      </c>
      <c r="D60" s="1">
        <v>79.62</v>
      </c>
      <c r="E60" s="1">
        <v>83.35</v>
      </c>
      <c r="F60" s="1">
        <v>64.1</v>
      </c>
      <c r="G60" s="6">
        <f t="shared" ref="G60:J60" si="60">(C60-average(C:C))/stdev(C:C)</f>
        <v>0.7875603727</v>
      </c>
      <c r="H60" s="6">
        <f t="shared" si="60"/>
        <v>0.7583035782</v>
      </c>
      <c r="I60" s="6">
        <f t="shared" si="60"/>
        <v>0.9342589748</v>
      </c>
      <c r="J60" s="6">
        <f t="shared" si="60"/>
        <v>0.6014962931</v>
      </c>
      <c r="K60" s="6">
        <f t="shared" si="3"/>
        <v>0.7704048047</v>
      </c>
      <c r="L60" s="7" t="b">
        <f>if(iferror(VLOOKUP($A60, NIL!$A$2:$F1000, 1, false), false), true, false)</f>
        <v>1</v>
      </c>
    </row>
    <row r="61">
      <c r="A61" s="1">
        <v>1401.0</v>
      </c>
      <c r="B61" s="1" t="s">
        <v>121</v>
      </c>
      <c r="C61" s="1">
        <v>88.85</v>
      </c>
      <c r="D61" s="1">
        <v>77.6</v>
      </c>
      <c r="E61" s="1">
        <v>81.01</v>
      </c>
      <c r="F61" s="1">
        <v>65.15</v>
      </c>
      <c r="G61" s="6">
        <f t="shared" ref="G61:J61" si="61">(C61-average(C:C))/stdev(C:C)</f>
        <v>0.9922741995</v>
      </c>
      <c r="H61" s="6">
        <f t="shared" si="61"/>
        <v>0.6212406397</v>
      </c>
      <c r="I61" s="6">
        <f t="shared" si="61"/>
        <v>0.7661833589</v>
      </c>
      <c r="J61" s="6">
        <f t="shared" si="61"/>
        <v>0.6661465768</v>
      </c>
      <c r="K61" s="6">
        <f t="shared" si="3"/>
        <v>0.7614611937</v>
      </c>
      <c r="L61" s="7" t="b">
        <f>if(iferror(VLOOKUP($A61, NIL!$A$2:$F1000, 1, false), false), true, false)</f>
        <v>1</v>
      </c>
    </row>
    <row r="62">
      <c r="A62" s="1">
        <v>2291.0</v>
      </c>
      <c r="B62" s="1" t="s">
        <v>179</v>
      </c>
      <c r="C62" s="1">
        <v>92.97</v>
      </c>
      <c r="D62" s="1">
        <v>70.31</v>
      </c>
      <c r="E62" s="1">
        <v>88.28</v>
      </c>
      <c r="F62" s="1">
        <v>60.94</v>
      </c>
      <c r="G62" s="6">
        <f t="shared" ref="G62:J62" si="62">(C62-average(C:C))/stdev(C:C)</f>
        <v>1.277213715</v>
      </c>
      <c r="H62" s="6">
        <f t="shared" si="62"/>
        <v>0.126592708</v>
      </c>
      <c r="I62" s="6">
        <f t="shared" si="62"/>
        <v>1.288367003</v>
      </c>
      <c r="J62" s="6">
        <f t="shared" si="62"/>
        <v>0.4069297251</v>
      </c>
      <c r="K62" s="6">
        <f t="shared" si="3"/>
        <v>0.7747757879</v>
      </c>
      <c r="L62" s="7" t="b">
        <f>if(iferror(VLOOKUP($A62, NIL!$A$2:$F1000, 1, false), false), true, false)</f>
        <v>1</v>
      </c>
    </row>
    <row r="63">
      <c r="A63" s="1">
        <v>1609.0</v>
      </c>
      <c r="B63" s="1" t="s">
        <v>319</v>
      </c>
      <c r="C63" s="1">
        <v>70.35</v>
      </c>
      <c r="D63" s="1">
        <v>84.12</v>
      </c>
      <c r="E63" s="1">
        <v>84.88</v>
      </c>
      <c r="F63" s="1">
        <v>72.72</v>
      </c>
      <c r="G63" s="6">
        <f t="shared" ref="G63:J63" si="63">(C63-average(C:C))/stdev(C:C)</f>
        <v>-0.2871872182</v>
      </c>
      <c r="H63" s="6">
        <f t="shared" si="63"/>
        <v>1.063641808</v>
      </c>
      <c r="I63" s="6">
        <f t="shared" si="63"/>
        <v>1.04415457</v>
      </c>
      <c r="J63" s="6">
        <f t="shared" si="63"/>
        <v>1.132244336</v>
      </c>
      <c r="K63" s="6">
        <f t="shared" si="3"/>
        <v>0.7382133739</v>
      </c>
      <c r="L63" s="7" t="b">
        <f>if(iferror(VLOOKUP($A63, NIL!$A$2:$F1000, 1, false), false), true, false)</f>
        <v>0</v>
      </c>
    </row>
    <row r="64">
      <c r="A64" s="1">
        <v>2067.0</v>
      </c>
      <c r="B64" s="1" t="s">
        <v>190</v>
      </c>
      <c r="C64" s="1">
        <v>92.23</v>
      </c>
      <c r="D64" s="1">
        <v>80.98</v>
      </c>
      <c r="E64" s="1">
        <v>79.38</v>
      </c>
      <c r="F64" s="1">
        <v>58.99</v>
      </c>
      <c r="G64" s="6">
        <f t="shared" ref="G64:J64" si="64">(C64-average(C:C))/stdev(C:C)</f>
        <v>1.226035259</v>
      </c>
      <c r="H64" s="6">
        <f t="shared" si="64"/>
        <v>0.8505835764</v>
      </c>
      <c r="I64" s="6">
        <f t="shared" si="64"/>
        <v>0.6491050452</v>
      </c>
      <c r="J64" s="6">
        <f t="shared" si="64"/>
        <v>0.2868649126</v>
      </c>
      <c r="K64" s="6">
        <f t="shared" si="3"/>
        <v>0.7531471982</v>
      </c>
      <c r="L64" s="7" t="b">
        <f>if(iferror(VLOOKUP($A64, NIL!$A$2:$F1000, 1, false), false), true, false)</f>
        <v>1</v>
      </c>
    </row>
    <row r="65">
      <c r="A65" s="1">
        <v>1990.0</v>
      </c>
      <c r="B65" s="1" t="s">
        <v>193</v>
      </c>
      <c r="C65" s="1">
        <v>85.9</v>
      </c>
      <c r="D65" s="1">
        <v>82.93</v>
      </c>
      <c r="E65" s="1">
        <v>79.1</v>
      </c>
      <c r="F65" s="1">
        <v>63.4</v>
      </c>
      <c r="G65" s="6">
        <f t="shared" ref="G65:J65" si="65">(C65-average(C:C))/stdev(C:C)</f>
        <v>0.7882519735</v>
      </c>
      <c r="H65" s="6">
        <f t="shared" si="65"/>
        <v>0.9828968092</v>
      </c>
      <c r="I65" s="6">
        <f t="shared" si="65"/>
        <v>0.628993433</v>
      </c>
      <c r="J65" s="6">
        <f t="shared" si="65"/>
        <v>0.558396104</v>
      </c>
      <c r="K65" s="6">
        <f t="shared" si="3"/>
        <v>0.7396345799</v>
      </c>
      <c r="L65" s="7" t="b">
        <f>if(iferror(VLOOKUP($A65, NIL!$A$2:$F1000, 1, false), false), true, false)</f>
        <v>1</v>
      </c>
    </row>
    <row r="66">
      <c r="A66" s="1">
        <v>831.0</v>
      </c>
      <c r="B66" s="1" t="s">
        <v>72</v>
      </c>
      <c r="C66" s="1">
        <v>84.2</v>
      </c>
      <c r="D66" s="1">
        <v>84.06</v>
      </c>
      <c r="E66" s="1">
        <v>73.94</v>
      </c>
      <c r="F66" s="1">
        <v>68.75</v>
      </c>
      <c r="G66" s="6">
        <f t="shared" ref="G66:J66" si="66">(C66-average(C:C))/stdev(C:C)</f>
        <v>0.6706798432</v>
      </c>
      <c r="H66" s="6">
        <f t="shared" si="66"/>
        <v>1.059570631</v>
      </c>
      <c r="I66" s="6">
        <f t="shared" si="66"/>
        <v>0.2583651517</v>
      </c>
      <c r="J66" s="6">
        <f t="shared" si="66"/>
        <v>0.8878046922</v>
      </c>
      <c r="K66" s="6">
        <f t="shared" si="3"/>
        <v>0.7191050796</v>
      </c>
      <c r="L66" s="7" t="b">
        <f>if(iferror(VLOOKUP($A66, NIL!$A$2:$F1000, 1, false), false), true, false)</f>
        <v>1</v>
      </c>
    </row>
    <row r="67">
      <c r="A67" s="1">
        <v>755.0</v>
      </c>
      <c r="B67" s="1" t="s">
        <v>58</v>
      </c>
      <c r="C67" s="1">
        <v>91.27</v>
      </c>
      <c r="D67" s="1">
        <v>75.26</v>
      </c>
      <c r="E67" s="1">
        <v>74.35</v>
      </c>
      <c r="F67" s="1">
        <v>69.87</v>
      </c>
      <c r="G67" s="6">
        <f t="shared" ref="G67:J67" si="67">(C67-average(C:C))/stdev(C:C)</f>
        <v>1.159641585</v>
      </c>
      <c r="H67" s="6">
        <f t="shared" si="67"/>
        <v>0.4624647603</v>
      </c>
      <c r="I67" s="6">
        <f t="shared" si="67"/>
        <v>0.2878142981</v>
      </c>
      <c r="J67" s="6">
        <f t="shared" si="67"/>
        <v>0.9567649948</v>
      </c>
      <c r="K67" s="6">
        <f t="shared" si="3"/>
        <v>0.7166714096</v>
      </c>
      <c r="L67" s="7" t="b">
        <f>if(iferror(VLOOKUP($A67, NIL!$A$2:$F1000, 1, false), false), true, false)</f>
        <v>1</v>
      </c>
    </row>
    <row r="68">
      <c r="A68" s="1">
        <v>2113.0</v>
      </c>
      <c r="B68" s="1" t="s">
        <v>195</v>
      </c>
      <c r="C68" s="1">
        <v>80.39</v>
      </c>
      <c r="D68" s="1">
        <v>82.93</v>
      </c>
      <c r="E68" s="1">
        <v>79.92</v>
      </c>
      <c r="F68" s="1">
        <v>67.38</v>
      </c>
      <c r="G68" s="6">
        <f t="shared" ref="G68:J68" si="68">(C68-average(C:C))/stdev(C:C)</f>
        <v>0.4071799512</v>
      </c>
      <c r="H68" s="6">
        <f t="shared" si="68"/>
        <v>0.9828968092</v>
      </c>
      <c r="I68" s="6">
        <f t="shared" si="68"/>
        <v>0.6878917258</v>
      </c>
      <c r="J68" s="6">
        <f t="shared" si="68"/>
        <v>0.8034514649</v>
      </c>
      <c r="K68" s="6">
        <f t="shared" si="3"/>
        <v>0.7203549878</v>
      </c>
      <c r="L68" s="7" t="b">
        <f>if(iferror(VLOOKUP($A68, NIL!$A$2:$F1000, 1, false), false), true, false)</f>
        <v>1</v>
      </c>
    </row>
    <row r="69">
      <c r="A69" s="1">
        <v>1250.0</v>
      </c>
      <c r="B69" s="1" t="s">
        <v>105</v>
      </c>
      <c r="C69" s="1">
        <v>87.85</v>
      </c>
      <c r="D69" s="1">
        <v>76.22</v>
      </c>
      <c r="E69" s="1">
        <v>78.84</v>
      </c>
      <c r="F69" s="1">
        <v>66.94</v>
      </c>
      <c r="G69" s="6">
        <f t="shared" ref="G69:J69" si="69">(C69-average(C:C))/stdev(C:C)</f>
        <v>0.9231141229</v>
      </c>
      <c r="H69" s="6">
        <f t="shared" si="69"/>
        <v>0.5276035826</v>
      </c>
      <c r="I69" s="6">
        <f t="shared" si="69"/>
        <v>0.6103183646</v>
      </c>
      <c r="J69" s="6">
        <f t="shared" si="69"/>
        <v>0.7763599175</v>
      </c>
      <c r="K69" s="6">
        <f t="shared" si="3"/>
        <v>0.7093489969</v>
      </c>
      <c r="L69" s="7" t="b">
        <f>if(iferror(VLOOKUP($A69, NIL!$A$2:$F1000, 1, false), false), true, false)</f>
        <v>1</v>
      </c>
    </row>
    <row r="70">
      <c r="A70" s="1">
        <v>1470.0</v>
      </c>
      <c r="B70" s="1" t="s">
        <v>148</v>
      </c>
      <c r="C70" s="1">
        <v>79.78</v>
      </c>
      <c r="D70" s="1">
        <v>78.82</v>
      </c>
      <c r="E70" s="1">
        <v>85.92</v>
      </c>
      <c r="F70" s="1">
        <v>63.17</v>
      </c>
      <c r="G70" s="6">
        <f t="shared" ref="G70:J70" si="70">(C70-average(C:C))/stdev(C:C)</f>
        <v>0.3649923044</v>
      </c>
      <c r="H70" s="6">
        <f t="shared" si="70"/>
        <v>0.7040212263</v>
      </c>
      <c r="I70" s="6">
        <f t="shared" si="70"/>
        <v>1.118854844</v>
      </c>
      <c r="J70" s="6">
        <f t="shared" si="70"/>
        <v>0.5442346133</v>
      </c>
      <c r="K70" s="6">
        <f t="shared" si="3"/>
        <v>0.6830257469</v>
      </c>
      <c r="L70" s="7" t="b">
        <f>if(iferror(VLOOKUP($A70, NIL!$A$2:$F1000, 1, false), false), true, false)</f>
        <v>1</v>
      </c>
    </row>
    <row r="71">
      <c r="A71" s="1">
        <v>1480.0</v>
      </c>
      <c r="B71" s="1" t="s">
        <v>149</v>
      </c>
      <c r="C71" s="1">
        <v>86.02</v>
      </c>
      <c r="D71" s="1">
        <v>76.13</v>
      </c>
      <c r="E71" s="1">
        <v>76.13</v>
      </c>
      <c r="F71" s="1">
        <v>68.71</v>
      </c>
      <c r="G71" s="6">
        <f t="shared" ref="G71:J71" si="71">(C71-average(C:C))/stdev(C:C)</f>
        <v>0.7965511827</v>
      </c>
      <c r="H71" s="6">
        <f t="shared" si="71"/>
        <v>0.521496818</v>
      </c>
      <c r="I71" s="6">
        <f t="shared" si="71"/>
        <v>0.4156666897</v>
      </c>
      <c r="J71" s="6">
        <f t="shared" si="71"/>
        <v>0.8853418243</v>
      </c>
      <c r="K71" s="6">
        <f t="shared" si="3"/>
        <v>0.6547641287</v>
      </c>
      <c r="L71" s="7" t="b">
        <f>if(iferror(VLOOKUP($A71, NIL!$A$2:$F1000, 1, false), false), true, false)</f>
        <v>1</v>
      </c>
    </row>
    <row r="72">
      <c r="A72" s="1">
        <v>2179.0</v>
      </c>
      <c r="B72" s="1" t="s">
        <v>205</v>
      </c>
      <c r="C72" s="1">
        <v>78.13</v>
      </c>
      <c r="D72" s="1">
        <v>81.25</v>
      </c>
      <c r="E72" s="1">
        <v>89.84</v>
      </c>
      <c r="F72" s="1">
        <v>57.03</v>
      </c>
      <c r="G72" s="6">
        <f t="shared" ref="G72:J72" si="72">(C72-average(C:C))/stdev(C:C)</f>
        <v>0.250878178</v>
      </c>
      <c r="H72" s="6">
        <f t="shared" si="72"/>
        <v>0.8689038702</v>
      </c>
      <c r="I72" s="6">
        <f t="shared" si="72"/>
        <v>1.400417414</v>
      </c>
      <c r="J72" s="6">
        <f t="shared" si="72"/>
        <v>0.166184383</v>
      </c>
      <c r="K72" s="6">
        <f t="shared" si="3"/>
        <v>0.6715959613</v>
      </c>
      <c r="L72" s="7" t="b">
        <f>if(iferror(VLOOKUP($A72, NIL!$A$2:$F1000, 1, false), false), true, false)</f>
        <v>1</v>
      </c>
    </row>
    <row r="73">
      <c r="A73" s="1">
        <v>2301.0</v>
      </c>
      <c r="B73" s="1" t="s">
        <v>208</v>
      </c>
      <c r="C73" s="1">
        <v>85.94</v>
      </c>
      <c r="D73" s="1">
        <v>78.13</v>
      </c>
      <c r="E73" s="1">
        <v>79.69</v>
      </c>
      <c r="F73" s="1">
        <v>62.5</v>
      </c>
      <c r="G73" s="6">
        <f t="shared" ref="G73:J73" si="73">(C73-average(C:C))/stdev(C:C)</f>
        <v>0.7910183765</v>
      </c>
      <c r="H73" s="6">
        <f t="shared" si="73"/>
        <v>0.6572026978</v>
      </c>
      <c r="I73" s="6">
        <f t="shared" si="73"/>
        <v>0.671371473</v>
      </c>
      <c r="J73" s="6">
        <f t="shared" si="73"/>
        <v>0.5029815751</v>
      </c>
      <c r="K73" s="6">
        <f t="shared" si="3"/>
        <v>0.6556435306</v>
      </c>
      <c r="L73" s="7" t="b">
        <f>if(iferror(VLOOKUP($A73, NIL!$A$2:$F1000, 1, false), false), true, false)</f>
        <v>1</v>
      </c>
    </row>
    <row r="74">
      <c r="A74" s="1">
        <v>825.0</v>
      </c>
      <c r="B74" s="1" t="s">
        <v>67</v>
      </c>
      <c r="C74" s="1">
        <v>86.4</v>
      </c>
      <c r="D74" s="1">
        <v>81.1</v>
      </c>
      <c r="E74" s="1">
        <v>77.98</v>
      </c>
      <c r="F74" s="1">
        <v>60.64</v>
      </c>
      <c r="G74" s="6">
        <f t="shared" ref="G74:J74" si="74">(C74-average(C:C))/stdev(C:C)</f>
        <v>0.8228320118</v>
      </c>
      <c r="H74" s="6">
        <f t="shared" si="74"/>
        <v>0.8587259292</v>
      </c>
      <c r="I74" s="6">
        <f t="shared" si="74"/>
        <v>0.5485469844</v>
      </c>
      <c r="J74" s="6">
        <f t="shared" si="74"/>
        <v>0.3884582155</v>
      </c>
      <c r="K74" s="6">
        <f t="shared" si="3"/>
        <v>0.6546407852</v>
      </c>
      <c r="L74" s="7" t="b">
        <f>if(iferror(VLOOKUP($A74, NIL!$A$2:$F1000, 1, false), false), true, false)</f>
        <v>1</v>
      </c>
    </row>
    <row r="75">
      <c r="A75" s="1">
        <v>1804.0</v>
      </c>
      <c r="B75" s="1" t="s">
        <v>206</v>
      </c>
      <c r="C75" s="1">
        <v>81.33</v>
      </c>
      <c r="D75" s="1">
        <v>79.63</v>
      </c>
      <c r="E75" s="1">
        <v>75.32</v>
      </c>
      <c r="F75" s="1">
        <v>69.32</v>
      </c>
      <c r="G75" s="6">
        <f t="shared" ref="G75:J75" si="75">(C75-average(C:C))/stdev(C:C)</f>
        <v>0.4721904232</v>
      </c>
      <c r="H75" s="6">
        <f t="shared" si="75"/>
        <v>0.7589821076</v>
      </c>
      <c r="I75" s="6">
        <f t="shared" si="75"/>
        <v>0.3574866688</v>
      </c>
      <c r="J75" s="6">
        <f t="shared" si="75"/>
        <v>0.9229005605</v>
      </c>
      <c r="K75" s="6">
        <f t="shared" si="3"/>
        <v>0.62788994</v>
      </c>
      <c r="L75" s="7" t="b">
        <f>if(iferror(VLOOKUP($A75, NIL!$A$2:$F1000, 1, false), false), true, false)</f>
        <v>1</v>
      </c>
    </row>
    <row r="76">
      <c r="A76" s="1">
        <v>1092.0</v>
      </c>
      <c r="B76" s="1" t="s">
        <v>93</v>
      </c>
      <c r="C76" s="1">
        <v>84.42</v>
      </c>
      <c r="D76" s="1">
        <v>74.05</v>
      </c>
      <c r="E76" s="1">
        <v>80.83</v>
      </c>
      <c r="F76" s="1">
        <v>66.01</v>
      </c>
      <c r="G76" s="6">
        <f t="shared" ref="G76:J76" si="76">(C76-average(C:C))/stdev(C:C)</f>
        <v>0.68589506</v>
      </c>
      <c r="H76" s="6">
        <f t="shared" si="76"/>
        <v>0.3803627031</v>
      </c>
      <c r="I76" s="6">
        <f t="shared" si="76"/>
        <v>0.7532544653</v>
      </c>
      <c r="J76" s="6">
        <f t="shared" si="76"/>
        <v>0.7190982377</v>
      </c>
      <c r="K76" s="6">
        <f t="shared" si="3"/>
        <v>0.6346526165</v>
      </c>
      <c r="L76" s="7" t="b">
        <f>if(iferror(VLOOKUP($A76, NIL!$A$2:$F1000, 1, false), false), true, false)</f>
        <v>1</v>
      </c>
    </row>
    <row r="77">
      <c r="A77" s="1">
        <v>1323.0</v>
      </c>
      <c r="B77" s="1" t="s">
        <v>111</v>
      </c>
      <c r="C77" s="1">
        <v>82.92</v>
      </c>
      <c r="D77" s="1">
        <v>78.01</v>
      </c>
      <c r="E77" s="1">
        <v>77.69</v>
      </c>
      <c r="F77" s="1">
        <v>66.57</v>
      </c>
      <c r="G77" s="6">
        <f t="shared" ref="G77:J77" si="77">(C77-average(C:C))/stdev(C:C)</f>
        <v>0.5821549451</v>
      </c>
      <c r="H77" s="6">
        <f t="shared" si="77"/>
        <v>0.649060345</v>
      </c>
      <c r="I77" s="6">
        <f t="shared" si="77"/>
        <v>0.5277171003</v>
      </c>
      <c r="J77" s="6">
        <f t="shared" si="77"/>
        <v>0.753578389</v>
      </c>
      <c r="K77" s="6">
        <f t="shared" si="3"/>
        <v>0.6281276949</v>
      </c>
      <c r="L77" s="7" t="b">
        <f>if(iferror(VLOOKUP($A77, NIL!$A$2:$F1000, 1, false), false), true, false)</f>
        <v>1</v>
      </c>
    </row>
    <row r="78">
      <c r="A78" s="1">
        <v>1358.0</v>
      </c>
      <c r="B78" s="1" t="s">
        <v>114</v>
      </c>
      <c r="C78" s="1">
        <v>84.22</v>
      </c>
      <c r="D78" s="1">
        <v>77.51</v>
      </c>
      <c r="E78" s="1">
        <v>84.28</v>
      </c>
      <c r="F78" s="1">
        <v>59.09</v>
      </c>
      <c r="G78" s="6">
        <f t="shared" ref="G78:J78" si="78">(C78-average(C:C))/stdev(C:C)</f>
        <v>0.6720630447</v>
      </c>
      <c r="H78" s="6">
        <f t="shared" si="78"/>
        <v>0.6151338751</v>
      </c>
      <c r="I78" s="6">
        <f t="shared" si="78"/>
        <v>1.001058258</v>
      </c>
      <c r="J78" s="6">
        <f t="shared" si="78"/>
        <v>0.2930220824</v>
      </c>
      <c r="K78" s="6">
        <f t="shared" si="3"/>
        <v>0.6453193151</v>
      </c>
      <c r="L78" s="7" t="b">
        <f>if(iferror(VLOOKUP($A78, NIL!$A$2:$F1000, 1, false), false), true, false)</f>
        <v>1</v>
      </c>
    </row>
    <row r="79">
      <c r="A79" s="1">
        <v>2285.0</v>
      </c>
      <c r="B79" s="1" t="s">
        <v>221</v>
      </c>
      <c r="C79" s="1">
        <v>85.94</v>
      </c>
      <c r="D79" s="1">
        <v>71.88</v>
      </c>
      <c r="E79" s="1">
        <v>76.56</v>
      </c>
      <c r="F79" s="1">
        <v>70.31</v>
      </c>
      <c r="G79" s="6">
        <f t="shared" ref="G79:J79" si="79">(C79-average(C:C))/stdev(C:C)</f>
        <v>0.7910183765</v>
      </c>
      <c r="H79" s="6">
        <f t="shared" si="79"/>
        <v>0.2331218236</v>
      </c>
      <c r="I79" s="6">
        <f t="shared" si="79"/>
        <v>0.4465523798</v>
      </c>
      <c r="J79" s="6">
        <f t="shared" si="79"/>
        <v>0.9838565422</v>
      </c>
      <c r="K79" s="6">
        <f t="shared" si="3"/>
        <v>0.6136372805</v>
      </c>
      <c r="L79" s="7" t="b">
        <f>if(iferror(VLOOKUP($A79, NIL!$A$2:$F1000, 1, false), false), true, false)</f>
        <v>1</v>
      </c>
    </row>
    <row r="80">
      <c r="A80" s="1">
        <v>1823.0</v>
      </c>
      <c r="B80" s="1" t="s">
        <v>207</v>
      </c>
      <c r="C80" s="1">
        <v>85.9</v>
      </c>
      <c r="D80" s="1">
        <v>80.63</v>
      </c>
      <c r="E80" s="1">
        <v>75.86</v>
      </c>
      <c r="F80" s="1">
        <v>62.23</v>
      </c>
      <c r="G80" s="6">
        <f t="shared" ref="G80:J80" si="80">(C80-average(C:C))/stdev(C:C)</f>
        <v>0.7882519735</v>
      </c>
      <c r="H80" s="6">
        <f t="shared" si="80"/>
        <v>0.8268350475</v>
      </c>
      <c r="I80" s="6">
        <f t="shared" si="80"/>
        <v>0.3962733494</v>
      </c>
      <c r="J80" s="6">
        <f t="shared" si="80"/>
        <v>0.4863572165</v>
      </c>
      <c r="K80" s="6">
        <f t="shared" si="3"/>
        <v>0.6244293967</v>
      </c>
      <c r="L80" s="7" t="b">
        <f>if(iferror(VLOOKUP($A80, NIL!$A$2:$F1000, 1, false), false), true, false)</f>
        <v>1</v>
      </c>
    </row>
    <row r="81">
      <c r="A81" s="1">
        <v>2082.0</v>
      </c>
      <c r="B81" s="1" t="s">
        <v>223</v>
      </c>
      <c r="C81" s="1">
        <v>83.44</v>
      </c>
      <c r="D81" s="1">
        <v>71.45</v>
      </c>
      <c r="E81" s="1">
        <v>82.27</v>
      </c>
      <c r="F81" s="1">
        <v>66.52</v>
      </c>
      <c r="G81" s="6">
        <f t="shared" ref="G81:J81" si="81">(C81-average(C:C))/stdev(C:C)</f>
        <v>0.6181181849</v>
      </c>
      <c r="H81" s="6">
        <f t="shared" si="81"/>
        <v>0.2039450594</v>
      </c>
      <c r="I81" s="6">
        <f t="shared" si="81"/>
        <v>0.8566856136</v>
      </c>
      <c r="J81" s="6">
        <f t="shared" si="81"/>
        <v>0.750499804</v>
      </c>
      <c r="K81" s="6">
        <f t="shared" si="3"/>
        <v>0.6073121655</v>
      </c>
      <c r="L81" s="7" t="b">
        <f>if(iferror(VLOOKUP($A81, NIL!$A$2:$F1000, 1, false), false), true, false)</f>
        <v>1</v>
      </c>
    </row>
    <row r="82">
      <c r="A82" s="1">
        <v>1720.0</v>
      </c>
      <c r="B82" s="1" t="s">
        <v>186</v>
      </c>
      <c r="C82" s="1">
        <v>81.81</v>
      </c>
      <c r="D82" s="1">
        <v>82.01</v>
      </c>
      <c r="E82" s="1">
        <v>72.64</v>
      </c>
      <c r="F82" s="1">
        <v>66.48</v>
      </c>
      <c r="G82" s="6">
        <f t="shared" ref="G82:J82" si="82">(C82-average(C:C))/stdev(C:C)</f>
        <v>0.50538726</v>
      </c>
      <c r="H82" s="6">
        <f t="shared" si="82"/>
        <v>0.9204721045</v>
      </c>
      <c r="I82" s="6">
        <f t="shared" si="82"/>
        <v>0.1649898095</v>
      </c>
      <c r="J82" s="6">
        <f t="shared" si="82"/>
        <v>0.7480369361</v>
      </c>
      <c r="K82" s="6">
        <f t="shared" si="3"/>
        <v>0.5847215275</v>
      </c>
      <c r="L82" s="7" t="b">
        <f>if(iferror(VLOOKUP($A82, NIL!$A$2:$F1000, 1, false), false), true, false)</f>
        <v>0</v>
      </c>
    </row>
    <row r="83">
      <c r="A83" s="1">
        <v>1716.0</v>
      </c>
      <c r="B83" s="1" t="s">
        <v>183</v>
      </c>
      <c r="C83" s="1">
        <v>78.0</v>
      </c>
      <c r="D83" s="1">
        <v>78.94</v>
      </c>
      <c r="E83" s="1">
        <v>74.77</v>
      </c>
      <c r="F83" s="1">
        <v>70.51</v>
      </c>
      <c r="G83" s="6">
        <f t="shared" ref="G83:J83" si="83">(C83-average(C:C))/stdev(C:C)</f>
        <v>0.241887368</v>
      </c>
      <c r="H83" s="6">
        <f t="shared" si="83"/>
        <v>0.7121635791</v>
      </c>
      <c r="I83" s="6">
        <f t="shared" si="83"/>
        <v>0.3179817163</v>
      </c>
      <c r="J83" s="6">
        <f t="shared" si="83"/>
        <v>0.996170882</v>
      </c>
      <c r="K83" s="6">
        <f t="shared" si="3"/>
        <v>0.5670508864</v>
      </c>
      <c r="L83" s="7" t="b">
        <f>if(iferror(VLOOKUP($A83, NIL!$A$2:$F1000, 1, false), false), true, false)</f>
        <v>1</v>
      </c>
    </row>
    <row r="84">
      <c r="A84" s="1">
        <v>1569.0</v>
      </c>
      <c r="B84" s="1" t="s">
        <v>159</v>
      </c>
      <c r="C84" s="1">
        <v>86.81</v>
      </c>
      <c r="D84" s="1">
        <v>78.67</v>
      </c>
      <c r="E84" s="1">
        <v>80.1</v>
      </c>
      <c r="F84" s="1">
        <v>56.53</v>
      </c>
      <c r="G84" s="6">
        <f t="shared" ref="G84:J84" si="84">(C84-average(C:C))/stdev(C:C)</f>
        <v>0.8511876432</v>
      </c>
      <c r="H84" s="6">
        <f t="shared" si="84"/>
        <v>0.6938432853</v>
      </c>
      <c r="I84" s="6">
        <f t="shared" si="84"/>
        <v>0.7008206193</v>
      </c>
      <c r="J84" s="6">
        <f t="shared" si="84"/>
        <v>0.1353985337</v>
      </c>
      <c r="K84" s="6">
        <f t="shared" si="3"/>
        <v>0.5953125204</v>
      </c>
      <c r="L84" s="7" t="b">
        <f>if(iferror(VLOOKUP($A84, NIL!$A$2:$F1000, 1, false), false), true, false)</f>
        <v>1</v>
      </c>
    </row>
    <row r="85">
      <c r="A85" s="1">
        <v>1349.0</v>
      </c>
      <c r="B85" s="1" t="s">
        <v>112</v>
      </c>
      <c r="C85" s="1">
        <v>84.35</v>
      </c>
      <c r="D85" s="1">
        <v>79.35</v>
      </c>
      <c r="E85" s="1">
        <v>75.29</v>
      </c>
      <c r="F85" s="1">
        <v>62.19</v>
      </c>
      <c r="G85" s="6">
        <f t="shared" ref="G85:J85" si="85">(C85-average(C:C))/stdev(C:C)</f>
        <v>0.6810538547</v>
      </c>
      <c r="H85" s="6">
        <f t="shared" si="85"/>
        <v>0.7399832844</v>
      </c>
      <c r="I85" s="6">
        <f t="shared" si="85"/>
        <v>0.3553318532</v>
      </c>
      <c r="J85" s="6">
        <f t="shared" si="85"/>
        <v>0.4838943485</v>
      </c>
      <c r="K85" s="6">
        <f t="shared" si="3"/>
        <v>0.5650658352</v>
      </c>
      <c r="L85" s="7" t="b">
        <f>if(iferror(VLOOKUP($A85, NIL!$A$2:$F1000, 1, false), false), true, false)</f>
        <v>1</v>
      </c>
    </row>
    <row r="86">
      <c r="A86" s="1">
        <v>1744.0</v>
      </c>
      <c r="B86" s="1" t="s">
        <v>192</v>
      </c>
      <c r="C86" s="1">
        <v>79.75</v>
      </c>
      <c r="D86" s="1">
        <v>78.96</v>
      </c>
      <c r="E86" s="1">
        <v>75.43</v>
      </c>
      <c r="F86" s="1">
        <v>66.16</v>
      </c>
      <c r="G86" s="6">
        <f t="shared" ref="G86:J86" si="86">(C86-average(C:C))/stdev(C:C)</f>
        <v>0.3629175022</v>
      </c>
      <c r="H86" s="6">
        <f t="shared" si="86"/>
        <v>0.7135206379</v>
      </c>
      <c r="I86" s="6">
        <f t="shared" si="86"/>
        <v>0.3653876593</v>
      </c>
      <c r="J86" s="6">
        <f t="shared" si="86"/>
        <v>0.7283339925</v>
      </c>
      <c r="K86" s="6">
        <f t="shared" si="3"/>
        <v>0.542539948</v>
      </c>
      <c r="L86" s="7" t="b">
        <f>if(iferror(VLOOKUP($A86, NIL!$A$2:$F1000, 1, false), false), true, false)</f>
        <v>1</v>
      </c>
    </row>
    <row r="87">
      <c r="A87" s="1">
        <v>2055.0</v>
      </c>
      <c r="B87" s="1" t="s">
        <v>231</v>
      </c>
      <c r="C87" s="1">
        <v>93.52</v>
      </c>
      <c r="D87" s="1">
        <v>73.05</v>
      </c>
      <c r="E87" s="1">
        <v>78.56</v>
      </c>
      <c r="F87" s="1">
        <v>53.99</v>
      </c>
      <c r="G87" s="6">
        <f t="shared" ref="G87:J87" si="87">(C87-average(C:C))/stdev(C:C)</f>
        <v>1.315251757</v>
      </c>
      <c r="H87" s="6">
        <f t="shared" si="87"/>
        <v>0.3125097632</v>
      </c>
      <c r="I87" s="6">
        <f t="shared" si="87"/>
        <v>0.5902067524</v>
      </c>
      <c r="J87" s="6">
        <f t="shared" si="87"/>
        <v>-0.02099358113</v>
      </c>
      <c r="K87" s="6">
        <f t="shared" si="3"/>
        <v>0.549243673</v>
      </c>
      <c r="L87" s="7" t="b">
        <f>if(iferror(VLOOKUP($A87, NIL!$A$2:$F1000, 1, false), false), true, false)</f>
        <v>1</v>
      </c>
    </row>
    <row r="88">
      <c r="A88" s="1">
        <v>2181.0</v>
      </c>
      <c r="B88" s="1" t="s">
        <v>239</v>
      </c>
      <c r="C88" s="1">
        <v>75.0</v>
      </c>
      <c r="D88" s="1">
        <v>78.13</v>
      </c>
      <c r="E88" s="1">
        <v>82.81</v>
      </c>
      <c r="F88" s="1">
        <v>61.72</v>
      </c>
      <c r="G88" s="6">
        <f t="shared" ref="G88:J88" si="88">(C88-average(C:C))/stdev(C:C)</f>
        <v>0.03440713813</v>
      </c>
      <c r="H88" s="6">
        <f t="shared" si="88"/>
        <v>0.6572026978</v>
      </c>
      <c r="I88" s="6">
        <f t="shared" si="88"/>
        <v>0.8954722942</v>
      </c>
      <c r="J88" s="6">
        <f t="shared" si="88"/>
        <v>0.4549556501</v>
      </c>
      <c r="K88" s="6">
        <f t="shared" si="3"/>
        <v>0.5105094451</v>
      </c>
      <c r="L88" s="7" t="b">
        <f>if(iferror(VLOOKUP($A88, NIL!$A$2:$F1000, 1, false), false), true, false)</f>
        <v>1</v>
      </c>
    </row>
    <row r="89">
      <c r="A89" s="1">
        <v>2111.0</v>
      </c>
      <c r="B89" s="1" t="s">
        <v>237</v>
      </c>
      <c r="C89" s="1">
        <v>83.05</v>
      </c>
      <c r="D89" s="1">
        <v>78.28</v>
      </c>
      <c r="E89" s="1">
        <v>79.92</v>
      </c>
      <c r="F89" s="1">
        <v>55.82</v>
      </c>
      <c r="G89" s="6">
        <f t="shared" ref="G89:J89" si="89">(C89-average(C:C))/stdev(C:C)</f>
        <v>0.5911457551</v>
      </c>
      <c r="H89" s="6">
        <f t="shared" si="89"/>
        <v>0.6673806388</v>
      </c>
      <c r="I89" s="6">
        <f t="shared" si="89"/>
        <v>0.6878917258</v>
      </c>
      <c r="J89" s="6">
        <f t="shared" si="89"/>
        <v>0.09168262756</v>
      </c>
      <c r="K89" s="6">
        <f t="shared" si="3"/>
        <v>0.5095251868</v>
      </c>
      <c r="L89" s="7" t="b">
        <f>if(iferror(VLOOKUP($A89, NIL!$A$2:$F1000, 1, false), false), true, false)</f>
        <v>1</v>
      </c>
    </row>
    <row r="90">
      <c r="A90" s="1">
        <v>1742.0</v>
      </c>
      <c r="B90" s="1" t="s">
        <v>191</v>
      </c>
      <c r="C90" s="1">
        <v>89.16</v>
      </c>
      <c r="D90" s="1">
        <v>64.61</v>
      </c>
      <c r="E90" s="1">
        <v>89.48</v>
      </c>
      <c r="F90" s="1">
        <v>53.58</v>
      </c>
      <c r="G90" s="6">
        <f t="shared" ref="G90:J90" si="90">(C90-average(C:C))/stdev(C:C)</f>
        <v>1.013713823</v>
      </c>
      <c r="H90" s="6">
        <f t="shared" si="90"/>
        <v>-0.2601690493</v>
      </c>
      <c r="I90" s="6">
        <f t="shared" si="90"/>
        <v>1.374559627</v>
      </c>
      <c r="J90" s="6">
        <f t="shared" si="90"/>
        <v>-0.04623797761</v>
      </c>
      <c r="K90" s="6">
        <f t="shared" si="3"/>
        <v>0.5204666058</v>
      </c>
      <c r="L90" s="7" t="b">
        <f>if(iferror(VLOOKUP($A90, NIL!$A$2:$F1000, 1, false), false), true, false)</f>
        <v>1</v>
      </c>
    </row>
    <row r="91">
      <c r="A91" s="1">
        <v>2109.0</v>
      </c>
      <c r="B91" s="1" t="s">
        <v>242</v>
      </c>
      <c r="C91" s="1">
        <v>82.77</v>
      </c>
      <c r="D91" s="1">
        <v>76.64</v>
      </c>
      <c r="E91" s="1">
        <v>80.9</v>
      </c>
      <c r="F91" s="1">
        <v>55.86</v>
      </c>
      <c r="G91" s="6">
        <f t="shared" ref="G91:J91" si="91">(C91-average(C:C))/stdev(C:C)</f>
        <v>0.5717809336</v>
      </c>
      <c r="H91" s="6">
        <f t="shared" si="91"/>
        <v>0.5561018174</v>
      </c>
      <c r="I91" s="6">
        <f t="shared" si="91"/>
        <v>0.7582823684</v>
      </c>
      <c r="J91" s="6">
        <f t="shared" si="91"/>
        <v>0.09414549551</v>
      </c>
      <c r="K91" s="6">
        <f t="shared" si="3"/>
        <v>0.4950776537</v>
      </c>
      <c r="L91" s="7" t="b">
        <f>if(iferror(VLOOKUP($A91, NIL!$A$2:$F1000, 1, false), false), true, false)</f>
        <v>1</v>
      </c>
    </row>
    <row r="92">
      <c r="A92" s="1">
        <v>1869.0</v>
      </c>
      <c r="B92" s="1" t="s">
        <v>228</v>
      </c>
      <c r="C92" s="1">
        <v>80.94</v>
      </c>
      <c r="D92" s="1">
        <v>80.23</v>
      </c>
      <c r="E92" s="1">
        <v>77.93</v>
      </c>
      <c r="F92" s="1">
        <v>56.95</v>
      </c>
      <c r="G92" s="6">
        <f t="shared" ref="G92:J92" si="92">(C92-average(C:C))/stdev(C:C)</f>
        <v>0.4452179933</v>
      </c>
      <c r="H92" s="6">
        <f t="shared" si="92"/>
        <v>0.7996938715</v>
      </c>
      <c r="I92" s="6">
        <f t="shared" si="92"/>
        <v>0.5449556251</v>
      </c>
      <c r="J92" s="6">
        <f t="shared" si="92"/>
        <v>0.1612586471</v>
      </c>
      <c r="K92" s="6">
        <f t="shared" si="3"/>
        <v>0.4877815343</v>
      </c>
      <c r="L92" s="7" t="b">
        <f>if(iferror(VLOOKUP($A92, NIL!$A$2:$F1000, 1, false), false), true, false)</f>
        <v>1</v>
      </c>
    </row>
    <row r="93">
      <c r="A93" s="1">
        <v>2248.0</v>
      </c>
      <c r="B93" s="1" t="s">
        <v>244</v>
      </c>
      <c r="C93" s="1">
        <v>85.16</v>
      </c>
      <c r="D93" s="1">
        <v>72.66</v>
      </c>
      <c r="E93" s="1">
        <v>84.38</v>
      </c>
      <c r="F93" s="1">
        <v>53.13</v>
      </c>
      <c r="G93" s="6">
        <f t="shared" ref="G93:J93" si="93">(C93-average(C:C))/stdev(C:C)</f>
        <v>0.7370735168</v>
      </c>
      <c r="H93" s="6">
        <f t="shared" si="93"/>
        <v>0.2860471167</v>
      </c>
      <c r="I93" s="6">
        <f t="shared" si="93"/>
        <v>1.008240977</v>
      </c>
      <c r="J93" s="6">
        <f t="shared" si="93"/>
        <v>-0.07394524204</v>
      </c>
      <c r="K93" s="6">
        <f t="shared" si="3"/>
        <v>0.489354092</v>
      </c>
      <c r="L93" s="7" t="b">
        <f>if(iferror(VLOOKUP($A93, NIL!$A$2:$F1000, 1, false), false), true, false)</f>
        <v>1</v>
      </c>
    </row>
    <row r="94">
      <c r="A94" s="1">
        <v>2204.0</v>
      </c>
      <c r="B94" s="1" t="s">
        <v>248</v>
      </c>
      <c r="C94" s="1">
        <v>92.19</v>
      </c>
      <c r="D94" s="1">
        <v>67.19</v>
      </c>
      <c r="E94" s="1">
        <v>82.81</v>
      </c>
      <c r="F94" s="1">
        <v>49.22</v>
      </c>
      <c r="G94" s="6">
        <f t="shared" ref="G94:J94" si="94">(C94-average(C:C))/stdev(C:C)</f>
        <v>1.223268856</v>
      </c>
      <c r="H94" s="6">
        <f t="shared" si="94"/>
        <v>-0.08510846443</v>
      </c>
      <c r="I94" s="6">
        <f t="shared" si="94"/>
        <v>0.8954722942</v>
      </c>
      <c r="J94" s="6">
        <f t="shared" si="94"/>
        <v>-0.3146905841</v>
      </c>
      <c r="K94" s="6">
        <f t="shared" si="3"/>
        <v>0.4297355253</v>
      </c>
      <c r="L94" s="7" t="b">
        <f>if(iferror(VLOOKUP($A94, NIL!$A$2:$F1000, 1, false), false), true, false)</f>
        <v>1</v>
      </c>
    </row>
    <row r="95">
      <c r="A95" s="1">
        <v>1763.0</v>
      </c>
      <c r="B95" s="1" t="s">
        <v>201</v>
      </c>
      <c r="C95" s="1">
        <v>80.8</v>
      </c>
      <c r="D95" s="1">
        <v>68.55</v>
      </c>
      <c r="E95" s="1">
        <v>69.45</v>
      </c>
      <c r="F95" s="1">
        <v>72.4</v>
      </c>
      <c r="G95" s="6">
        <f t="shared" ref="G95:J95" si="95">(C95-average(C:C))/stdev(C:C)</f>
        <v>0.4355355826</v>
      </c>
      <c r="H95" s="6">
        <f t="shared" si="95"/>
        <v>0.007171533799</v>
      </c>
      <c r="I95" s="6">
        <f t="shared" si="95"/>
        <v>-0.06413891478</v>
      </c>
      <c r="J95" s="6">
        <f t="shared" si="95"/>
        <v>1.112541393</v>
      </c>
      <c r="K95" s="6">
        <f t="shared" si="3"/>
        <v>0.3727773986</v>
      </c>
      <c r="L95" s="7" t="b">
        <f>if(iferror(VLOOKUP($A95, NIL!$A$2:$F1000, 1, false), false), true, false)</f>
        <v>1</v>
      </c>
    </row>
    <row r="96">
      <c r="A96" s="1">
        <v>1462.0</v>
      </c>
      <c r="B96" s="1" t="s">
        <v>143</v>
      </c>
      <c r="C96" s="1">
        <v>81.29</v>
      </c>
      <c r="D96" s="1">
        <v>76.13</v>
      </c>
      <c r="E96" s="1">
        <v>69.18</v>
      </c>
      <c r="F96" s="1">
        <v>62.66</v>
      </c>
      <c r="G96" s="6">
        <f t="shared" ref="G96:J96" si="96">(C96-average(C:C))/stdev(C:C)</f>
        <v>0.4694240202</v>
      </c>
      <c r="H96" s="6">
        <f t="shared" si="96"/>
        <v>0.521496818</v>
      </c>
      <c r="I96" s="6">
        <f t="shared" si="96"/>
        <v>-0.08353225509</v>
      </c>
      <c r="J96" s="6">
        <f t="shared" si="96"/>
        <v>0.5128330469</v>
      </c>
      <c r="K96" s="6">
        <f t="shared" si="3"/>
        <v>0.3550554075</v>
      </c>
      <c r="L96" s="7" t="b">
        <f>if(iferror(VLOOKUP($A96, NIL!$A$2:$F1000, 1, false), false), true, false)</f>
        <v>1</v>
      </c>
    </row>
    <row r="97">
      <c r="A97" s="1">
        <v>1397.0</v>
      </c>
      <c r="B97" s="9" t="s">
        <v>118</v>
      </c>
      <c r="C97" s="1">
        <v>76.46</v>
      </c>
      <c r="D97" s="1">
        <v>71.02</v>
      </c>
      <c r="E97" s="1">
        <v>77.82</v>
      </c>
      <c r="F97" s="1">
        <v>63.45</v>
      </c>
      <c r="G97" s="6">
        <f t="shared" ref="G97:J97" si="97">(C97-average(C:C))/stdev(C:C)</f>
        <v>0.13538085</v>
      </c>
      <c r="H97" s="6">
        <f t="shared" si="97"/>
        <v>0.1747682953</v>
      </c>
      <c r="I97" s="6">
        <f t="shared" si="97"/>
        <v>0.5370546346</v>
      </c>
      <c r="J97" s="6">
        <f t="shared" si="97"/>
        <v>0.5614746889</v>
      </c>
      <c r="K97" s="6">
        <f t="shared" si="3"/>
        <v>0.3521696172</v>
      </c>
      <c r="L97" s="7" t="b">
        <f>if(iferror(VLOOKUP($A97, NIL!$A$2:$F1000, 1, false), false), true, false)</f>
        <v>1</v>
      </c>
    </row>
    <row r="98">
      <c r="A98" s="1">
        <v>1997.0</v>
      </c>
      <c r="B98" s="1" t="s">
        <v>249</v>
      </c>
      <c r="C98" s="1">
        <v>85.68</v>
      </c>
      <c r="D98" s="1">
        <v>71.35</v>
      </c>
      <c r="E98" s="1">
        <v>77.15</v>
      </c>
      <c r="F98" s="1">
        <v>54.35</v>
      </c>
      <c r="G98" s="6">
        <f t="shared" ref="G98:J98" si="98">(C98-average(C:C))/stdev(C:C)</f>
        <v>0.7730367566</v>
      </c>
      <c r="H98" s="6">
        <f t="shared" si="98"/>
        <v>0.1971597654</v>
      </c>
      <c r="I98" s="6">
        <f t="shared" si="98"/>
        <v>0.4889304197</v>
      </c>
      <c r="J98" s="6">
        <f t="shared" si="98"/>
        <v>0.001172230418</v>
      </c>
      <c r="K98" s="6">
        <f t="shared" si="3"/>
        <v>0.3650747931</v>
      </c>
      <c r="L98" s="7" t="b">
        <f>if(iferror(VLOOKUP($A98, NIL!$A$2:$F1000, 1, false), false), true, false)</f>
        <v>1</v>
      </c>
    </row>
    <row r="99">
      <c r="A99" s="1">
        <v>2288.0</v>
      </c>
      <c r="B99" s="1" t="s">
        <v>251</v>
      </c>
      <c r="C99" s="1">
        <v>82.81</v>
      </c>
      <c r="D99" s="1">
        <v>75.78</v>
      </c>
      <c r="E99" s="1">
        <v>77.34</v>
      </c>
      <c r="F99" s="1">
        <v>52.34</v>
      </c>
      <c r="G99" s="6">
        <f t="shared" ref="G99:J99" si="99">(C99-average(C:C))/stdev(C:C)</f>
        <v>0.5745473367</v>
      </c>
      <c r="H99" s="6">
        <f t="shared" si="99"/>
        <v>0.4977482891</v>
      </c>
      <c r="I99" s="6">
        <f t="shared" si="99"/>
        <v>0.5025775851</v>
      </c>
      <c r="J99" s="6">
        <f t="shared" si="99"/>
        <v>-0.122586884</v>
      </c>
      <c r="K99" s="6">
        <f t="shared" si="3"/>
        <v>0.3630715817</v>
      </c>
      <c r="L99" s="7" t="b">
        <f>if(iferror(VLOOKUP($A99, NIL!$A$2:$F1000, 1, false), false), true, false)</f>
        <v>1</v>
      </c>
    </row>
    <row r="100">
      <c r="A100" s="1">
        <v>2100.0</v>
      </c>
      <c r="B100" s="1" t="s">
        <v>252</v>
      </c>
      <c r="C100" s="1">
        <v>79.18</v>
      </c>
      <c r="D100" s="1">
        <v>71.37</v>
      </c>
      <c r="E100" s="1">
        <v>80.7</v>
      </c>
      <c r="F100" s="1">
        <v>56.8</v>
      </c>
      <c r="G100" s="6">
        <f t="shared" ref="G100:J100" si="100">(C100-average(C:C))/stdev(C:C)</f>
        <v>0.3234962585</v>
      </c>
      <c r="H100" s="6">
        <f t="shared" si="100"/>
        <v>0.1985168242</v>
      </c>
      <c r="I100" s="6">
        <f t="shared" si="100"/>
        <v>0.7439169311</v>
      </c>
      <c r="J100" s="6">
        <f t="shared" si="100"/>
        <v>0.1520228923</v>
      </c>
      <c r="K100" s="6">
        <f t="shared" si="3"/>
        <v>0.3544882265</v>
      </c>
      <c r="L100" s="7" t="b">
        <f>if(iferror(VLOOKUP($A100, NIL!$A$2:$F1000, 1, false), false), true, false)</f>
        <v>1</v>
      </c>
    </row>
    <row r="101">
      <c r="A101" s="1">
        <v>1849.0</v>
      </c>
      <c r="B101" s="1" t="s">
        <v>215</v>
      </c>
      <c r="C101" s="1">
        <v>79.14</v>
      </c>
      <c r="D101" s="1">
        <v>75.7</v>
      </c>
      <c r="E101" s="1">
        <v>71.76</v>
      </c>
      <c r="F101" s="1">
        <v>60.63</v>
      </c>
      <c r="G101" s="6">
        <f t="shared" ref="G101:J101" si="101">(C101-average(C:C))/stdev(C:C)</f>
        <v>0.3207298554</v>
      </c>
      <c r="H101" s="6">
        <f t="shared" si="101"/>
        <v>0.4923200539</v>
      </c>
      <c r="I101" s="6">
        <f t="shared" si="101"/>
        <v>0.1017818856</v>
      </c>
      <c r="J101" s="6">
        <f t="shared" si="101"/>
        <v>0.3878424985</v>
      </c>
      <c r="K101" s="6">
        <f t="shared" si="3"/>
        <v>0.3256685733</v>
      </c>
      <c r="L101" s="7" t="b">
        <f>if(iferror(VLOOKUP($A101, NIL!$A$2:$F1000, 1, false), false), true, false)</f>
        <v>1</v>
      </c>
    </row>
    <row r="102">
      <c r="A102" s="1">
        <v>949.0</v>
      </c>
      <c r="B102" s="1" t="s">
        <v>82</v>
      </c>
      <c r="C102" s="1">
        <v>88.05</v>
      </c>
      <c r="D102" s="1">
        <v>76.6</v>
      </c>
      <c r="E102" s="1">
        <v>71.33</v>
      </c>
      <c r="F102" s="1">
        <v>49.79</v>
      </c>
      <c r="G102" s="6">
        <f t="shared" ref="G102:J102" si="102">(C102-average(C:C))/stdev(C:C)</f>
        <v>0.9369461382</v>
      </c>
      <c r="H102" s="6">
        <f t="shared" si="102"/>
        <v>0.5533876998</v>
      </c>
      <c r="I102" s="6">
        <f t="shared" si="102"/>
        <v>0.07089619546</v>
      </c>
      <c r="J102" s="6">
        <f t="shared" si="102"/>
        <v>-0.2795947158</v>
      </c>
      <c r="K102" s="6">
        <f t="shared" si="3"/>
        <v>0.3204088294</v>
      </c>
      <c r="L102" s="7" t="b">
        <f>if(iferror(VLOOKUP($A102, NIL!$A$2:$F1000, 1, false), false), true, false)</f>
        <v>1</v>
      </c>
    </row>
    <row r="103">
      <c r="A103" s="1">
        <v>541.0</v>
      </c>
      <c r="B103" s="1" t="s">
        <v>55</v>
      </c>
      <c r="C103" s="1">
        <v>77.47</v>
      </c>
      <c r="D103" s="1">
        <v>69.56</v>
      </c>
      <c r="E103" s="1">
        <v>72.0</v>
      </c>
      <c r="F103" s="1">
        <v>66.68</v>
      </c>
      <c r="G103" s="6">
        <f t="shared" ref="G103:J103" si="103">(C103-average(C:C))/stdev(C:C)</f>
        <v>0.2052325274</v>
      </c>
      <c r="H103" s="6">
        <f t="shared" si="103"/>
        <v>0.07570300307</v>
      </c>
      <c r="I103" s="6">
        <f t="shared" si="103"/>
        <v>0.1190204103</v>
      </c>
      <c r="J103" s="6">
        <f t="shared" si="103"/>
        <v>0.7603512758</v>
      </c>
      <c r="K103" s="6">
        <f t="shared" si="3"/>
        <v>0.2900768042</v>
      </c>
      <c r="L103" s="7" t="b">
        <f>if(iferror(VLOOKUP($A103, NIL!$A$2:$F1000, 1, false), false), true, false)</f>
        <v>1</v>
      </c>
    </row>
    <row r="104">
      <c r="A104" s="1">
        <v>1765.0</v>
      </c>
      <c r="B104" s="1" t="s">
        <v>202</v>
      </c>
      <c r="C104" s="1">
        <v>79.53</v>
      </c>
      <c r="D104" s="1">
        <v>79.18</v>
      </c>
      <c r="E104" s="1">
        <v>70.92</v>
      </c>
      <c r="F104" s="1">
        <v>55.73</v>
      </c>
      <c r="G104" s="6">
        <f t="shared" ref="G104:J104" si="104">(C104-average(C:C))/stdev(C:C)</f>
        <v>0.3477022853</v>
      </c>
      <c r="H104" s="6">
        <f t="shared" si="104"/>
        <v>0.7284482847</v>
      </c>
      <c r="I104" s="6">
        <f t="shared" si="104"/>
        <v>0.04144704908</v>
      </c>
      <c r="J104" s="6">
        <f t="shared" si="104"/>
        <v>0.08614117467</v>
      </c>
      <c r="K104" s="6">
        <f t="shared" si="3"/>
        <v>0.3009346984</v>
      </c>
      <c r="L104" s="7" t="b">
        <f>if(iferror(VLOOKUP($A104, NIL!$A$2:$F1000, 1, false), false), true, false)</f>
        <v>1</v>
      </c>
    </row>
    <row r="105">
      <c r="A105" s="1">
        <v>1412.0</v>
      </c>
      <c r="B105" s="1" t="s">
        <v>125</v>
      </c>
      <c r="C105" s="1">
        <v>77.23</v>
      </c>
      <c r="D105" s="1">
        <v>77.62</v>
      </c>
      <c r="E105" s="1">
        <v>70.74</v>
      </c>
      <c r="F105" s="1">
        <v>59.69</v>
      </c>
      <c r="G105" s="6">
        <f t="shared" ref="G105:J105" si="105">(C105-average(C:C))/stdev(C:C)</f>
        <v>0.188634109</v>
      </c>
      <c r="H105" s="6">
        <f t="shared" si="105"/>
        <v>0.6225976984</v>
      </c>
      <c r="I105" s="6">
        <f t="shared" si="105"/>
        <v>0.02851815555</v>
      </c>
      <c r="J105" s="6">
        <f t="shared" si="105"/>
        <v>0.3299651017</v>
      </c>
      <c r="K105" s="6">
        <f t="shared" si="3"/>
        <v>0.2924287662</v>
      </c>
      <c r="L105" s="7" t="b">
        <f>if(iferror(VLOOKUP($A105, NIL!$A$2:$F1000, 1, false), false), true, false)</f>
        <v>1</v>
      </c>
    </row>
    <row r="106">
      <c r="A106" s="1">
        <v>505.0</v>
      </c>
      <c r="B106" s="1" t="s">
        <v>50</v>
      </c>
      <c r="C106" s="1">
        <v>76.52</v>
      </c>
      <c r="D106" s="1">
        <v>81.26</v>
      </c>
      <c r="E106" s="1">
        <v>65.43</v>
      </c>
      <c r="F106" s="1">
        <v>62.02</v>
      </c>
      <c r="G106" s="6">
        <f t="shared" ref="G106:J106" si="106">(C106-average(C:C))/stdev(C:C)</f>
        <v>0.1395304546</v>
      </c>
      <c r="H106" s="6">
        <f t="shared" si="106"/>
        <v>0.8695823996</v>
      </c>
      <c r="I106" s="6">
        <f t="shared" si="106"/>
        <v>-0.3528842037</v>
      </c>
      <c r="J106" s="6">
        <f t="shared" si="106"/>
        <v>0.4734271597</v>
      </c>
      <c r="K106" s="6">
        <f t="shared" si="3"/>
        <v>0.2824139526</v>
      </c>
      <c r="L106" s="7" t="b">
        <f>if(iferror(VLOOKUP($A106, NIL!$A$2:$F1000, 1, false), false), true, false)</f>
        <v>1</v>
      </c>
    </row>
    <row r="107">
      <c r="A107" s="1">
        <v>2088.0</v>
      </c>
      <c r="B107" s="1" t="s">
        <v>266</v>
      </c>
      <c r="C107" s="1">
        <v>75.0</v>
      </c>
      <c r="D107" s="1">
        <v>71.88</v>
      </c>
      <c r="E107" s="1">
        <v>71.88</v>
      </c>
      <c r="F107" s="1">
        <v>66.41</v>
      </c>
      <c r="G107" s="6">
        <f t="shared" ref="G107:J107" si="107">(C107-average(C:C))/stdev(C:C)</f>
        <v>0.03440713813</v>
      </c>
      <c r="H107" s="6">
        <f t="shared" si="107"/>
        <v>0.2331218236</v>
      </c>
      <c r="I107" s="6">
        <f t="shared" si="107"/>
        <v>0.1104011479</v>
      </c>
      <c r="J107" s="6">
        <f t="shared" si="107"/>
        <v>0.7437269172</v>
      </c>
      <c r="K107" s="6">
        <f t="shared" si="3"/>
        <v>0.2804142567</v>
      </c>
      <c r="L107" s="7" t="b">
        <f>if(iferror(VLOOKUP($A107, NIL!$A$2:$F1000, 1, false), false), true, false)</f>
        <v>1</v>
      </c>
    </row>
    <row r="108">
      <c r="A108" s="1">
        <v>1998.0</v>
      </c>
      <c r="B108" s="1" t="s">
        <v>250</v>
      </c>
      <c r="C108" s="1">
        <v>71.6</v>
      </c>
      <c r="D108" s="1">
        <v>73.63</v>
      </c>
      <c r="E108" s="1">
        <v>67.15</v>
      </c>
      <c r="F108" s="1">
        <v>71.95</v>
      </c>
      <c r="G108" s="6">
        <f t="shared" ref="G108:J108" si="108">(C108-average(C:C))/stdev(C:C)</f>
        <v>-0.2007371224</v>
      </c>
      <c r="H108" s="6">
        <f t="shared" si="108"/>
        <v>0.3518644684</v>
      </c>
      <c r="I108" s="6">
        <f t="shared" si="108"/>
        <v>-0.2293414433</v>
      </c>
      <c r="J108" s="6">
        <f t="shared" si="108"/>
        <v>1.084834128</v>
      </c>
      <c r="K108" s="6">
        <f t="shared" si="3"/>
        <v>0.2516550077</v>
      </c>
      <c r="L108" s="7" t="b">
        <f>if(iferror(VLOOKUP($A108, NIL!$A$2:$F1000, 1, false), false), true, false)</f>
        <v>1</v>
      </c>
    </row>
    <row r="109">
      <c r="A109" s="1">
        <v>1085.0</v>
      </c>
      <c r="B109" s="1" t="s">
        <v>361</v>
      </c>
      <c r="C109" s="1">
        <v>73.2</v>
      </c>
      <c r="D109" s="1">
        <v>76.06</v>
      </c>
      <c r="E109" s="1">
        <v>66.0</v>
      </c>
      <c r="F109" s="1">
        <v>68.95</v>
      </c>
      <c r="G109" s="6">
        <f t="shared" ref="G109:J109" si="109">(C109-average(C:C))/stdev(C:C)</f>
        <v>-0.09008099982</v>
      </c>
      <c r="H109" s="6">
        <f t="shared" si="109"/>
        <v>0.5167471122</v>
      </c>
      <c r="I109" s="6">
        <f t="shared" si="109"/>
        <v>-0.3119427075</v>
      </c>
      <c r="J109" s="6">
        <f t="shared" si="109"/>
        <v>0.900119032</v>
      </c>
      <c r="K109" s="6">
        <f t="shared" si="3"/>
        <v>0.2537106092</v>
      </c>
      <c r="L109" s="7" t="b">
        <f>if(iferror(VLOOKUP($A109, NIL!$A$2:$F1000, 1, false), false), true, false)</f>
        <v>0</v>
      </c>
    </row>
    <row r="110">
      <c r="A110" s="1">
        <v>2045.0</v>
      </c>
      <c r="B110" s="1" t="s">
        <v>260</v>
      </c>
      <c r="C110" s="1">
        <v>73.79</v>
      </c>
      <c r="D110" s="1">
        <v>83.91</v>
      </c>
      <c r="E110" s="1">
        <v>63.09</v>
      </c>
      <c r="F110" s="1">
        <v>62.81</v>
      </c>
      <c r="G110" s="6">
        <f t="shared" ref="G110:J110" si="110">(C110-average(C:C))/stdev(C:C)</f>
        <v>-0.0492765546</v>
      </c>
      <c r="H110" s="6">
        <f t="shared" si="110"/>
        <v>1.04939269</v>
      </c>
      <c r="I110" s="6">
        <f t="shared" si="110"/>
        <v>-0.5209598197</v>
      </c>
      <c r="J110" s="6">
        <f t="shared" si="110"/>
        <v>0.5220688017</v>
      </c>
      <c r="K110" s="6">
        <f t="shared" si="3"/>
        <v>0.2503062794</v>
      </c>
      <c r="L110" s="7" t="b">
        <f>if(iferror(VLOOKUP($A110, NIL!$A$2:$F1000, 1, false), false), true, false)</f>
        <v>1</v>
      </c>
    </row>
    <row r="111">
      <c r="A111" s="1">
        <v>1874.0</v>
      </c>
      <c r="B111" s="1" t="s">
        <v>233</v>
      </c>
      <c r="C111" s="1">
        <v>77.92</v>
      </c>
      <c r="D111" s="1">
        <v>72.66</v>
      </c>
      <c r="E111" s="1">
        <v>69.82</v>
      </c>
      <c r="F111" s="1">
        <v>62.6</v>
      </c>
      <c r="G111" s="6">
        <f t="shared" ref="G111:J111" si="111">(C111-average(C:C))/stdev(C:C)</f>
        <v>0.2363545619</v>
      </c>
      <c r="H111" s="6">
        <f t="shared" si="111"/>
        <v>0.2860471167</v>
      </c>
      <c r="I111" s="6">
        <f t="shared" si="111"/>
        <v>-0.03756285585</v>
      </c>
      <c r="J111" s="6">
        <f t="shared" si="111"/>
        <v>0.509138745</v>
      </c>
      <c r="K111" s="6">
        <f t="shared" si="3"/>
        <v>0.2484943919</v>
      </c>
      <c r="L111" s="7" t="b">
        <f>if(iferror(VLOOKUP($A111, NIL!$A$2:$F1000, 1, false), false), true, false)</f>
        <v>1</v>
      </c>
    </row>
    <row r="112">
      <c r="A112" s="1">
        <v>2015.0</v>
      </c>
      <c r="B112" s="1" t="s">
        <v>257</v>
      </c>
      <c r="C112" s="1">
        <v>80.43</v>
      </c>
      <c r="D112" s="1">
        <v>74.26</v>
      </c>
      <c r="E112" s="1">
        <v>73.55</v>
      </c>
      <c r="F112" s="1">
        <v>54.72</v>
      </c>
      <c r="G112" s="6">
        <f t="shared" ref="G112:J112" si="112">(C112-average(C:C))/stdev(C:C)</f>
        <v>0.4099463543</v>
      </c>
      <c r="H112" s="6">
        <f t="shared" si="112"/>
        <v>0.3946118205</v>
      </c>
      <c r="I112" s="6">
        <f t="shared" si="112"/>
        <v>0.2303525491</v>
      </c>
      <c r="J112" s="6">
        <f t="shared" si="112"/>
        <v>0.02395375895</v>
      </c>
      <c r="K112" s="6">
        <f t="shared" si="3"/>
        <v>0.2647161207</v>
      </c>
      <c r="L112" s="7" t="b">
        <f>if(iferror(VLOOKUP($A112, NIL!$A$2:$F1000, 1, false), false), true, false)</f>
        <v>1</v>
      </c>
    </row>
    <row r="113">
      <c r="A113" s="1">
        <v>826.0</v>
      </c>
      <c r="B113" s="1" t="s">
        <v>69</v>
      </c>
      <c r="C113" s="1">
        <v>81.87</v>
      </c>
      <c r="D113" s="1">
        <v>74.79</v>
      </c>
      <c r="E113" s="1">
        <v>70.89</v>
      </c>
      <c r="F113" s="1">
        <v>55.31</v>
      </c>
      <c r="G113" s="6">
        <f t="shared" ref="G113:J113" si="113">(C113-average(C:C))/stdev(C:C)</f>
        <v>0.5095368646</v>
      </c>
      <c r="H113" s="6">
        <f t="shared" si="113"/>
        <v>0.4305738786</v>
      </c>
      <c r="I113" s="6">
        <f t="shared" si="113"/>
        <v>0.03929223349</v>
      </c>
      <c r="J113" s="6">
        <f t="shared" si="113"/>
        <v>0.0602810612</v>
      </c>
      <c r="K113" s="6">
        <f t="shared" si="3"/>
        <v>0.2599210095</v>
      </c>
      <c r="L113" s="7" t="b">
        <f>if(iferror(VLOOKUP($A113, NIL!$A$2:$F1000, 1, false), false), true, false)</f>
        <v>1</v>
      </c>
    </row>
    <row r="114">
      <c r="A114" s="1">
        <v>2189.0</v>
      </c>
      <c r="B114" s="1" t="s">
        <v>272</v>
      </c>
      <c r="C114" s="1">
        <v>79.69</v>
      </c>
      <c r="D114" s="1">
        <v>71.88</v>
      </c>
      <c r="E114" s="1">
        <v>68.75</v>
      </c>
      <c r="F114" s="1">
        <v>61.72</v>
      </c>
      <c r="G114" s="6">
        <f t="shared" ref="G114:J114" si="114">(C114-average(C:C))/stdev(C:C)</f>
        <v>0.3587678976</v>
      </c>
      <c r="H114" s="6">
        <f t="shared" si="114"/>
        <v>0.2331218236</v>
      </c>
      <c r="I114" s="6">
        <f t="shared" si="114"/>
        <v>-0.1144179452</v>
      </c>
      <c r="J114" s="6">
        <f t="shared" si="114"/>
        <v>0.4549556501</v>
      </c>
      <c r="K114" s="6">
        <f t="shared" si="3"/>
        <v>0.2331068565</v>
      </c>
      <c r="L114" s="7" t="b">
        <f>if(iferror(VLOOKUP($A114, NIL!$A$2:$F1000, 1, false), false), true, false)</f>
        <v>1</v>
      </c>
    </row>
    <row r="115">
      <c r="A115" s="1">
        <v>1826.0</v>
      </c>
      <c r="B115" s="1" t="s">
        <v>209</v>
      </c>
      <c r="C115" s="1">
        <v>74.65</v>
      </c>
      <c r="D115" s="1">
        <v>81.16</v>
      </c>
      <c r="E115" s="1">
        <v>67.85</v>
      </c>
      <c r="F115" s="1">
        <v>57.3</v>
      </c>
      <c r="G115" s="6">
        <f t="shared" ref="G115:J115" si="115">(C115-average(C:C))/stdev(C:C)</f>
        <v>0.0102011113</v>
      </c>
      <c r="H115" s="6">
        <f t="shared" si="115"/>
        <v>0.8627971056</v>
      </c>
      <c r="I115" s="6">
        <f t="shared" si="115"/>
        <v>-0.1790624129</v>
      </c>
      <c r="J115" s="6">
        <f t="shared" si="115"/>
        <v>0.1828087417</v>
      </c>
      <c r="K115" s="6">
        <f t="shared" si="3"/>
        <v>0.2191861364</v>
      </c>
      <c r="L115" s="7" t="b">
        <f>if(iferror(VLOOKUP($A115, NIL!$A$2:$F1000, 1, false), false), true, false)</f>
        <v>1</v>
      </c>
    </row>
    <row r="116">
      <c r="A116" s="1">
        <v>1117.0</v>
      </c>
      <c r="B116" s="1" t="s">
        <v>97</v>
      </c>
      <c r="C116" s="1">
        <v>74.39</v>
      </c>
      <c r="D116" s="1">
        <v>74.95</v>
      </c>
      <c r="E116" s="1">
        <v>71.26</v>
      </c>
      <c r="F116" s="1">
        <v>59.93</v>
      </c>
      <c r="G116" s="6">
        <f t="shared" ref="G116:J116" si="116">(C116-average(C:C))/stdev(C:C)</f>
        <v>-0.007780508622</v>
      </c>
      <c r="H116" s="6">
        <f t="shared" si="116"/>
        <v>0.441430349</v>
      </c>
      <c r="I116" s="6">
        <f t="shared" si="116"/>
        <v>0.06586829242</v>
      </c>
      <c r="J116" s="6">
        <f t="shared" si="116"/>
        <v>0.3447423094</v>
      </c>
      <c r="K116" s="6">
        <f t="shared" si="3"/>
        <v>0.2110651105</v>
      </c>
      <c r="L116" s="7" t="b">
        <f>if(iferror(VLOOKUP($A116, NIL!$A$2:$F1000, 1, false), false), true, false)</f>
        <v>1</v>
      </c>
    </row>
    <row r="117">
      <c r="A117" s="1">
        <v>758.0</v>
      </c>
      <c r="B117" s="1" t="s">
        <v>59</v>
      </c>
      <c r="C117" s="1">
        <v>74.53</v>
      </c>
      <c r="D117" s="1">
        <v>74.21</v>
      </c>
      <c r="E117" s="1">
        <v>70.0</v>
      </c>
      <c r="F117" s="1">
        <v>61.51</v>
      </c>
      <c r="G117" s="6">
        <f t="shared" ref="G117:J117" si="117">(C117-average(C:C))/stdev(C:C)</f>
        <v>0.001901902108</v>
      </c>
      <c r="H117" s="6">
        <f t="shared" si="117"/>
        <v>0.3912191735</v>
      </c>
      <c r="I117" s="6">
        <f t="shared" si="117"/>
        <v>-0.02463396232</v>
      </c>
      <c r="J117" s="6">
        <f t="shared" si="117"/>
        <v>0.4420255934</v>
      </c>
      <c r="K117" s="6">
        <f t="shared" si="3"/>
        <v>0.2026281767</v>
      </c>
      <c r="L117" s="7" t="b">
        <f>if(iferror(VLOOKUP($A117, NIL!$A$2:$F1000, 1, false), false), true, false)</f>
        <v>1</v>
      </c>
    </row>
    <row r="118">
      <c r="A118" s="1">
        <v>1597.0</v>
      </c>
      <c r="B118" s="1" t="s">
        <v>166</v>
      </c>
      <c r="C118" s="1">
        <v>79.95</v>
      </c>
      <c r="D118" s="1">
        <v>72.81</v>
      </c>
      <c r="E118" s="1">
        <v>70.54</v>
      </c>
      <c r="F118" s="1">
        <v>56.87</v>
      </c>
      <c r="G118" s="6">
        <f t="shared" ref="G118:J118" si="118">(C118-average(C:C))/stdev(C:C)</f>
        <v>0.3767495175</v>
      </c>
      <c r="H118" s="6">
        <f t="shared" si="118"/>
        <v>0.2962250577</v>
      </c>
      <c r="I118" s="6">
        <f t="shared" si="118"/>
        <v>0.01415271829</v>
      </c>
      <c r="J118" s="6">
        <f t="shared" si="118"/>
        <v>0.1563329112</v>
      </c>
      <c r="K118" s="6">
        <f t="shared" si="3"/>
        <v>0.2108650512</v>
      </c>
      <c r="L118" s="7" t="b">
        <f>if(iferror(VLOOKUP($A118, NIL!$A$2:$F1000, 1, false), false), true, false)</f>
        <v>1</v>
      </c>
    </row>
    <row r="119">
      <c r="A119" s="1">
        <v>2110.0</v>
      </c>
      <c r="B119" s="1" t="s">
        <v>276</v>
      </c>
      <c r="C119" s="1">
        <v>67.03</v>
      </c>
      <c r="D119" s="1">
        <v>70.86</v>
      </c>
      <c r="E119" s="1">
        <v>77.23</v>
      </c>
      <c r="F119" s="1">
        <v>64.61</v>
      </c>
      <c r="G119" s="6">
        <f t="shared" ref="G119:J119" si="119">(C119-average(C:C))/stdev(C:C)</f>
        <v>-0.5167986727</v>
      </c>
      <c r="H119" s="6">
        <f t="shared" si="119"/>
        <v>0.1639118249</v>
      </c>
      <c r="I119" s="6">
        <f t="shared" si="119"/>
        <v>0.4946765946</v>
      </c>
      <c r="J119" s="6">
        <f t="shared" si="119"/>
        <v>0.6328978594</v>
      </c>
      <c r="K119" s="6">
        <f t="shared" si="3"/>
        <v>0.1936719016</v>
      </c>
      <c r="L119" s="7" t="b">
        <f>if(iferror(VLOOKUP($A119, NIL!$A$2:$F1000, 1, false), false), true, false)</f>
        <v>1</v>
      </c>
    </row>
    <row r="120">
      <c r="A120" s="1">
        <v>810.0</v>
      </c>
      <c r="B120" s="1" t="s">
        <v>63</v>
      </c>
      <c r="C120" s="1">
        <v>87.66</v>
      </c>
      <c r="D120" s="1">
        <v>69.34</v>
      </c>
      <c r="E120" s="1">
        <v>69.73</v>
      </c>
      <c r="F120" s="1">
        <v>52.93</v>
      </c>
      <c r="G120" s="6">
        <f t="shared" ref="G120:J120" si="120">(C120-average(C:C))/stdev(C:C)</f>
        <v>0.9099737083</v>
      </c>
      <c r="H120" s="6">
        <f t="shared" si="120"/>
        <v>0.0607753563</v>
      </c>
      <c r="I120" s="6">
        <f t="shared" si="120"/>
        <v>-0.04402730262</v>
      </c>
      <c r="J120" s="6">
        <f t="shared" si="120"/>
        <v>-0.08625958179</v>
      </c>
      <c r="K120" s="6">
        <f t="shared" si="3"/>
        <v>0.2101155451</v>
      </c>
      <c r="L120" s="7" t="b">
        <f>if(iferror(VLOOKUP($A120, NIL!$A$2:$F1000, 1, false), false), true, false)</f>
        <v>1</v>
      </c>
    </row>
    <row r="121">
      <c r="A121" s="1">
        <v>2281.0</v>
      </c>
      <c r="B121" s="1" t="s">
        <v>275</v>
      </c>
      <c r="C121" s="1">
        <v>84.38</v>
      </c>
      <c r="D121" s="1">
        <v>71.88</v>
      </c>
      <c r="E121" s="1">
        <v>79.69</v>
      </c>
      <c r="F121" s="1">
        <v>42.97</v>
      </c>
      <c r="G121" s="6">
        <f t="shared" ref="G121:J121" si="121">(C121-average(C:C))/stdev(C:C)</f>
        <v>0.683128657</v>
      </c>
      <c r="H121" s="6">
        <f t="shared" si="121"/>
        <v>0.2331218236</v>
      </c>
      <c r="I121" s="6">
        <f t="shared" si="121"/>
        <v>0.671371473</v>
      </c>
      <c r="J121" s="6">
        <f t="shared" si="121"/>
        <v>-0.6995137012</v>
      </c>
      <c r="K121" s="6">
        <f t="shared" si="3"/>
        <v>0.2220270631</v>
      </c>
      <c r="L121" s="7" t="b">
        <f>if(iferror(VLOOKUP($A121, NIL!$A$2:$F1000, 1, false), false), true, false)</f>
        <v>1</v>
      </c>
    </row>
    <row r="122">
      <c r="A122" s="1">
        <v>1439.0</v>
      </c>
      <c r="B122" s="1" t="s">
        <v>131</v>
      </c>
      <c r="C122" s="1">
        <v>81.44</v>
      </c>
      <c r="D122" s="1">
        <v>67.59</v>
      </c>
      <c r="E122" s="1">
        <v>82.84</v>
      </c>
      <c r="F122" s="1">
        <v>46.76</v>
      </c>
      <c r="G122" s="6">
        <f t="shared" ref="G122:J122" si="122">(C122-average(C:C))/stdev(C:C)</f>
        <v>0.4797980317</v>
      </c>
      <c r="H122" s="6">
        <f t="shared" si="122"/>
        <v>-0.05796728848</v>
      </c>
      <c r="I122" s="6">
        <f t="shared" si="122"/>
        <v>0.8976271098</v>
      </c>
      <c r="J122" s="6">
        <f t="shared" si="122"/>
        <v>-0.466156963</v>
      </c>
      <c r="K122" s="6">
        <f t="shared" si="3"/>
        <v>0.2133252225</v>
      </c>
      <c r="L122" s="7" t="b">
        <f>if(iferror(VLOOKUP($A122, NIL!$A$2:$F1000, 1, false), false), true, false)</f>
        <v>1</v>
      </c>
    </row>
    <row r="123">
      <c r="A123" s="1">
        <v>2086.0</v>
      </c>
      <c r="B123" s="1" t="s">
        <v>332</v>
      </c>
      <c r="C123" s="1">
        <v>76.52</v>
      </c>
      <c r="D123" s="1">
        <v>79.96</v>
      </c>
      <c r="E123" s="1">
        <v>62.85</v>
      </c>
      <c r="F123" s="1">
        <v>59.22</v>
      </c>
      <c r="G123" s="6">
        <f t="shared" ref="G123:J123" si="123">(C123-average(C:C))/stdev(C:C)</f>
        <v>0.1395304546</v>
      </c>
      <c r="H123" s="6">
        <f t="shared" si="123"/>
        <v>0.7813735778</v>
      </c>
      <c r="I123" s="6">
        <f t="shared" si="123"/>
        <v>-0.5381983444</v>
      </c>
      <c r="J123" s="6">
        <f t="shared" si="123"/>
        <v>0.3010264033</v>
      </c>
      <c r="K123" s="6">
        <f t="shared" si="3"/>
        <v>0.1709330228</v>
      </c>
      <c r="L123" s="7" t="b">
        <f>if(iferror(VLOOKUP($A123, NIL!$A$2:$F1000, 1, false), false), true, false)</f>
        <v>0</v>
      </c>
    </row>
    <row r="124">
      <c r="A124" s="1">
        <v>1862.0</v>
      </c>
      <c r="B124" s="1" t="s">
        <v>224</v>
      </c>
      <c r="C124" s="1">
        <v>79.45</v>
      </c>
      <c r="D124" s="1">
        <v>68.82</v>
      </c>
      <c r="E124" s="1">
        <v>74.82</v>
      </c>
      <c r="F124" s="1">
        <v>53.88</v>
      </c>
      <c r="G124" s="6">
        <f t="shared" ref="G124:J124" si="124">(C124-average(C:C))/stdev(C:C)</f>
        <v>0.3421694792</v>
      </c>
      <c r="H124" s="6">
        <f t="shared" si="124"/>
        <v>0.02549182756</v>
      </c>
      <c r="I124" s="6">
        <f t="shared" si="124"/>
        <v>0.3215730757</v>
      </c>
      <c r="J124" s="6">
        <f t="shared" si="124"/>
        <v>-0.02776646799</v>
      </c>
      <c r="K124" s="6">
        <f t="shared" si="3"/>
        <v>0.1653669786</v>
      </c>
      <c r="L124" s="7" t="b">
        <f>if(iferror(VLOOKUP($A124, NIL!$A$2:$F1000, 1, false), false), true, false)</f>
        <v>1</v>
      </c>
    </row>
    <row r="125">
      <c r="A125" s="1">
        <v>2211.0</v>
      </c>
      <c r="B125" s="1" t="s">
        <v>280</v>
      </c>
      <c r="C125" s="1">
        <v>78.13</v>
      </c>
      <c r="D125" s="1">
        <v>72.66</v>
      </c>
      <c r="E125" s="1">
        <v>75.78</v>
      </c>
      <c r="F125" s="1">
        <v>50.0</v>
      </c>
      <c r="G125" s="6">
        <f t="shared" ref="G125:J125" si="125">(C125-average(C:C))/stdev(C:C)</f>
        <v>0.250878178</v>
      </c>
      <c r="H125" s="6">
        <f t="shared" si="125"/>
        <v>0.2860471167</v>
      </c>
      <c r="I125" s="6">
        <f t="shared" si="125"/>
        <v>0.3905271745</v>
      </c>
      <c r="J125" s="6">
        <f t="shared" si="125"/>
        <v>-0.2666646591</v>
      </c>
      <c r="K125" s="6">
        <f t="shared" si="3"/>
        <v>0.1651969525</v>
      </c>
      <c r="L125" s="7" t="b">
        <f>if(iferror(VLOOKUP($A125, NIL!$A$2:$F1000, 1, false), false), true, false)</f>
        <v>1</v>
      </c>
    </row>
    <row r="126">
      <c r="A126" s="1">
        <v>1752.0</v>
      </c>
      <c r="B126" s="1" t="s">
        <v>196</v>
      </c>
      <c r="C126" s="1">
        <v>83.52</v>
      </c>
      <c r="D126" s="1">
        <v>65.43</v>
      </c>
      <c r="E126" s="1">
        <v>81.04</v>
      </c>
      <c r="F126" s="1">
        <v>46.39</v>
      </c>
      <c r="G126" s="6">
        <f t="shared" ref="G126:J126" si="126">(C126-average(C:C))/stdev(C:C)</f>
        <v>0.6236509911</v>
      </c>
      <c r="H126" s="6">
        <f t="shared" si="126"/>
        <v>-0.2045296386</v>
      </c>
      <c r="I126" s="6">
        <f t="shared" si="126"/>
        <v>0.7683381745</v>
      </c>
      <c r="J126" s="6">
        <f t="shared" si="126"/>
        <v>-0.4889384915</v>
      </c>
      <c r="K126" s="6">
        <f t="shared" si="3"/>
        <v>0.1746302589</v>
      </c>
      <c r="L126" s="7" t="b">
        <f>if(iferror(VLOOKUP($A126, NIL!$A$2:$F1000, 1, false), false), true, false)</f>
        <v>1</v>
      </c>
    </row>
    <row r="127">
      <c r="A127" s="1">
        <v>1832.0</v>
      </c>
      <c r="B127" s="1" t="s">
        <v>211</v>
      </c>
      <c r="C127" s="1">
        <v>76.55</v>
      </c>
      <c r="D127" s="1">
        <v>71.71</v>
      </c>
      <c r="E127" s="1">
        <v>83.26</v>
      </c>
      <c r="F127" s="1">
        <v>44.38</v>
      </c>
      <c r="G127" s="6">
        <f t="shared" ref="G127:J127" si="127">(C127-average(C:C))/stdev(C:C)</f>
        <v>0.1416052569</v>
      </c>
      <c r="H127" s="6">
        <f t="shared" si="127"/>
        <v>0.2215868238</v>
      </c>
      <c r="I127" s="6">
        <f t="shared" si="127"/>
        <v>0.9277945281</v>
      </c>
      <c r="J127" s="6">
        <f t="shared" si="127"/>
        <v>-0.612697606</v>
      </c>
      <c r="K127" s="6">
        <f t="shared" si="3"/>
        <v>0.1695722507</v>
      </c>
      <c r="L127" s="7" t="b">
        <f>if(iferror(VLOOKUP($A127, NIL!$A$2:$F1000, 1, false), false), true, false)</f>
        <v>1</v>
      </c>
    </row>
    <row r="128">
      <c r="A128" s="1">
        <v>1594.0</v>
      </c>
      <c r="B128" s="1" t="s">
        <v>163</v>
      </c>
      <c r="C128" s="1">
        <v>85.69</v>
      </c>
      <c r="D128" s="1">
        <v>72.28</v>
      </c>
      <c r="E128" s="1">
        <v>65.54</v>
      </c>
      <c r="F128" s="1">
        <v>52.05</v>
      </c>
      <c r="G128" s="6">
        <f t="shared" ref="G128:J128" si="128">(C128-average(C:C))/stdev(C:C)</f>
        <v>0.7737283574</v>
      </c>
      <c r="H128" s="6">
        <f t="shared" si="128"/>
        <v>0.2602629995</v>
      </c>
      <c r="I128" s="6">
        <f t="shared" si="128"/>
        <v>-0.3449832132</v>
      </c>
      <c r="J128" s="6">
        <f t="shared" si="128"/>
        <v>-0.1404426767</v>
      </c>
      <c r="K128" s="6">
        <f t="shared" si="3"/>
        <v>0.1371413667</v>
      </c>
      <c r="L128" s="7" t="b">
        <f>if(iferror(VLOOKUP($A128, NIL!$A$2:$F1000, 1, false), false), true, false)</f>
        <v>1</v>
      </c>
    </row>
    <row r="129">
      <c r="A129" s="1">
        <v>1615.0</v>
      </c>
      <c r="B129" s="1" t="s">
        <v>170</v>
      </c>
      <c r="C129" s="1">
        <v>93.43</v>
      </c>
      <c r="D129" s="1">
        <v>70.59</v>
      </c>
      <c r="E129" s="1">
        <v>61.99</v>
      </c>
      <c r="F129" s="1">
        <v>48.73</v>
      </c>
      <c r="G129" s="6">
        <f t="shared" ref="G129:J129" si="129">(C129-average(C:C))/stdev(C:C)</f>
        <v>1.309027351</v>
      </c>
      <c r="H129" s="6">
        <f t="shared" si="129"/>
        <v>0.1455915311</v>
      </c>
      <c r="I129" s="6">
        <f t="shared" si="129"/>
        <v>-0.5999697246</v>
      </c>
      <c r="J129" s="6">
        <f t="shared" si="129"/>
        <v>-0.3448607165</v>
      </c>
      <c r="K129" s="6">
        <f t="shared" si="3"/>
        <v>0.1274471102</v>
      </c>
      <c r="L129" s="7" t="b">
        <f>if(iferror(VLOOKUP($A129, NIL!$A$2:$F1000, 1, false), false), true, false)</f>
        <v>1</v>
      </c>
    </row>
    <row r="130">
      <c r="A130" s="1">
        <v>2011.0</v>
      </c>
      <c r="B130" s="1" t="s">
        <v>255</v>
      </c>
      <c r="C130" s="1">
        <v>86.43</v>
      </c>
      <c r="D130" s="1">
        <v>67.57</v>
      </c>
      <c r="E130" s="1">
        <v>67.55</v>
      </c>
      <c r="F130" s="1">
        <v>52.6</v>
      </c>
      <c r="G130" s="6">
        <f t="shared" ref="G130:J130" si="130">(C130-average(C:C))/stdev(C:C)</f>
        <v>0.8249068141</v>
      </c>
      <c r="H130" s="6">
        <f t="shared" si="130"/>
        <v>-0.05932434728</v>
      </c>
      <c r="I130" s="6">
        <f t="shared" si="130"/>
        <v>-0.2006105688</v>
      </c>
      <c r="J130" s="6">
        <f t="shared" si="130"/>
        <v>-0.1065782424</v>
      </c>
      <c r="K130" s="6">
        <f t="shared" si="3"/>
        <v>0.1145984139</v>
      </c>
      <c r="L130" s="7" t="b">
        <f>if(iferror(VLOOKUP($A130, NIL!$A$2:$F1000, 1, false), false), true, false)</f>
        <v>1</v>
      </c>
    </row>
    <row r="131">
      <c r="A131" s="1">
        <v>2062.0</v>
      </c>
      <c r="B131" s="1" t="s">
        <v>261</v>
      </c>
      <c r="C131" s="1">
        <v>75.74</v>
      </c>
      <c r="D131" s="1">
        <v>68.52</v>
      </c>
      <c r="E131" s="1">
        <v>74.14</v>
      </c>
      <c r="F131" s="1">
        <v>55.04</v>
      </c>
      <c r="G131" s="6">
        <f t="shared" ref="G131:J131" si="131">(C131-average(C:C))/stdev(C:C)</f>
        <v>0.08558559484</v>
      </c>
      <c r="H131" s="6">
        <f t="shared" si="131"/>
        <v>0.005135945603</v>
      </c>
      <c r="I131" s="6">
        <f t="shared" si="131"/>
        <v>0.272730589</v>
      </c>
      <c r="J131" s="6">
        <f t="shared" si="131"/>
        <v>0.04365670255</v>
      </c>
      <c r="K131" s="6">
        <f t="shared" si="3"/>
        <v>0.101777208</v>
      </c>
      <c r="L131" s="7" t="b">
        <f>if(iferror(VLOOKUP($A131, NIL!$A$2:$F1000, 1, false), false), true, false)</f>
        <v>1</v>
      </c>
    </row>
    <row r="132">
      <c r="A132" s="1">
        <v>1729.0</v>
      </c>
      <c r="B132" s="1" t="s">
        <v>189</v>
      </c>
      <c r="C132" s="1">
        <v>62.79</v>
      </c>
      <c r="D132" s="1">
        <v>68.89</v>
      </c>
      <c r="E132" s="1">
        <v>77.2</v>
      </c>
      <c r="F132" s="1">
        <v>64.13</v>
      </c>
      <c r="G132" s="6">
        <f t="shared" ref="G132:J132" si="132">(C132-average(C:C))/stdev(C:C)</f>
        <v>-0.8100373976</v>
      </c>
      <c r="H132" s="6">
        <f t="shared" si="132"/>
        <v>0.03024153336</v>
      </c>
      <c r="I132" s="6">
        <f t="shared" si="132"/>
        <v>0.4925217791</v>
      </c>
      <c r="J132" s="6">
        <f t="shared" si="132"/>
        <v>0.6033434441</v>
      </c>
      <c r="K132" s="6">
        <f t="shared" si="3"/>
        <v>0.07901733972</v>
      </c>
      <c r="L132" s="7" t="b">
        <f>if(iferror(VLOOKUP($A132, NIL!$A$2:$F1000, 1, false), false), true, false)</f>
        <v>1</v>
      </c>
    </row>
    <row r="133">
      <c r="A133" s="1">
        <v>1448.0</v>
      </c>
      <c r="B133" s="1" t="s">
        <v>136</v>
      </c>
      <c r="C133" s="1">
        <v>75.54</v>
      </c>
      <c r="D133" s="1">
        <v>70.81</v>
      </c>
      <c r="E133" s="1">
        <v>71.93</v>
      </c>
      <c r="F133" s="1">
        <v>54.21</v>
      </c>
      <c r="G133" s="6">
        <f t="shared" ref="G133:J133" si="133">(C133-average(C:C))/stdev(C:C)</f>
        <v>0.07175357951</v>
      </c>
      <c r="H133" s="6">
        <f t="shared" si="133"/>
        <v>0.1605191779</v>
      </c>
      <c r="I133" s="6">
        <f t="shared" si="133"/>
        <v>0.1139925072</v>
      </c>
      <c r="J133" s="6">
        <f t="shared" si="133"/>
        <v>-0.007447807405</v>
      </c>
      <c r="K133" s="6">
        <f t="shared" si="3"/>
        <v>0.08470436432</v>
      </c>
      <c r="L133" s="7" t="b">
        <f>if(iferror(VLOOKUP($A133, NIL!$A$2:$F1000, 1, false), false), true, false)</f>
        <v>1</v>
      </c>
    </row>
    <row r="134">
      <c r="A134" s="1">
        <v>1760.0</v>
      </c>
      <c r="B134" s="1" t="s">
        <v>200</v>
      </c>
      <c r="C134" s="1">
        <v>76.56</v>
      </c>
      <c r="D134" s="1">
        <v>76.34</v>
      </c>
      <c r="E134" s="1">
        <v>75.17</v>
      </c>
      <c r="F134" s="1">
        <v>44.26</v>
      </c>
      <c r="G134" s="6">
        <f t="shared" ref="G134:J134" si="134">(C134-average(C:C))/stdev(C:C)</f>
        <v>0.1422968577</v>
      </c>
      <c r="H134" s="6">
        <f t="shared" si="134"/>
        <v>0.5357459354</v>
      </c>
      <c r="I134" s="6">
        <f t="shared" si="134"/>
        <v>0.3467125909</v>
      </c>
      <c r="J134" s="6">
        <f t="shared" si="134"/>
        <v>-0.6200862098</v>
      </c>
      <c r="K134" s="6">
        <f t="shared" si="3"/>
        <v>0.1011672935</v>
      </c>
      <c r="L134" s="7" t="b">
        <f>if(iferror(VLOOKUP($A134, NIL!$A$2:$F1000, 1, false), false), true, false)</f>
        <v>1</v>
      </c>
    </row>
    <row r="135">
      <c r="A135" s="1">
        <v>1873.0</v>
      </c>
      <c r="B135" s="1" t="s">
        <v>232</v>
      </c>
      <c r="C135" s="1">
        <v>67.76</v>
      </c>
      <c r="D135" s="1">
        <v>68.89</v>
      </c>
      <c r="E135" s="1">
        <v>81.06</v>
      </c>
      <c r="F135" s="1">
        <v>54.54</v>
      </c>
      <c r="G135" s="6">
        <f t="shared" ref="G135:J135" si="135">(C135-average(C:C))/stdev(C:C)</f>
        <v>-0.4663118167</v>
      </c>
      <c r="H135" s="6">
        <f t="shared" si="135"/>
        <v>0.03024153336</v>
      </c>
      <c r="I135" s="6">
        <f t="shared" si="135"/>
        <v>0.7697747182</v>
      </c>
      <c r="J135" s="6">
        <f t="shared" si="135"/>
        <v>0.01287085318</v>
      </c>
      <c r="K135" s="6">
        <f t="shared" si="3"/>
        <v>0.086643822</v>
      </c>
      <c r="L135" s="7" t="b">
        <f>if(iferror(VLOOKUP($A135, NIL!$A$2:$F1000, 1, false), false), true, false)</f>
        <v>1</v>
      </c>
    </row>
    <row r="136">
      <c r="A136" s="1">
        <v>1867.0</v>
      </c>
      <c r="B136" s="1" t="s">
        <v>226</v>
      </c>
      <c r="C136" s="1">
        <v>72.46</v>
      </c>
      <c r="D136" s="1">
        <v>71.64</v>
      </c>
      <c r="E136" s="1">
        <v>72.27</v>
      </c>
      <c r="F136" s="1">
        <v>55.47</v>
      </c>
      <c r="G136" s="6">
        <f t="shared" ref="G136:J136" si="136">(C136-average(C:C))/stdev(C:C)</f>
        <v>-0.1412594565</v>
      </c>
      <c r="H136" s="6">
        <f t="shared" si="136"/>
        <v>0.216837118</v>
      </c>
      <c r="I136" s="6">
        <f t="shared" si="136"/>
        <v>0.1384137506</v>
      </c>
      <c r="J136" s="6">
        <f t="shared" si="136"/>
        <v>0.070132533</v>
      </c>
      <c r="K136" s="6">
        <f t="shared" si="3"/>
        <v>0.07103098627</v>
      </c>
      <c r="L136" s="7" t="b">
        <f>if(iferror(VLOOKUP($A136, NIL!$A$2:$F1000, 1, false), false), true, false)</f>
        <v>1</v>
      </c>
    </row>
    <row r="137">
      <c r="A137" s="1">
        <v>2079.0</v>
      </c>
      <c r="B137" s="1" t="s">
        <v>263</v>
      </c>
      <c r="C137" s="1">
        <v>91.37</v>
      </c>
      <c r="D137" s="1">
        <v>68.01</v>
      </c>
      <c r="E137" s="1">
        <v>65.0</v>
      </c>
      <c r="F137" s="1">
        <v>47.11</v>
      </c>
      <c r="G137" s="6">
        <f t="shared" ref="G137:J137" si="137">(C137-average(C:C))/stdev(C:C)</f>
        <v>1.166557593</v>
      </c>
      <c r="H137" s="6">
        <f t="shared" si="137"/>
        <v>-0.02946905373</v>
      </c>
      <c r="I137" s="6">
        <f t="shared" si="137"/>
        <v>-0.3837698938</v>
      </c>
      <c r="J137" s="6">
        <f t="shared" si="137"/>
        <v>-0.4446068684</v>
      </c>
      <c r="K137" s="6">
        <f t="shared" si="3"/>
        <v>0.07717794417</v>
      </c>
      <c r="L137" s="7" t="b">
        <f>if(iferror(VLOOKUP($A137, NIL!$A$2:$F1000, 1, false), false), true, false)</f>
        <v>1</v>
      </c>
    </row>
    <row r="138">
      <c r="A138" s="1">
        <v>2108.0</v>
      </c>
      <c r="B138" s="1" t="s">
        <v>274</v>
      </c>
      <c r="C138" s="1">
        <v>85.74</v>
      </c>
      <c r="D138" s="1">
        <v>60.35</v>
      </c>
      <c r="E138" s="1">
        <v>78.91</v>
      </c>
      <c r="F138" s="1">
        <v>46.06</v>
      </c>
      <c r="G138" s="6">
        <f t="shared" ref="G138:J138" si="138">(C138-average(C:C))/stdev(C:C)</f>
        <v>0.7771863612</v>
      </c>
      <c r="H138" s="6">
        <f t="shared" si="138"/>
        <v>-0.5492225732</v>
      </c>
      <c r="I138" s="6">
        <f t="shared" si="138"/>
        <v>0.6153462676</v>
      </c>
      <c r="J138" s="6">
        <f t="shared" si="138"/>
        <v>-0.5092571521</v>
      </c>
      <c r="K138" s="6">
        <f t="shared" si="3"/>
        <v>0.08351322589</v>
      </c>
      <c r="L138" s="7" t="b">
        <f>if(iferror(VLOOKUP($A138, NIL!$A$2:$F1000, 1, false), false), true, false)</f>
        <v>1</v>
      </c>
    </row>
    <row r="139">
      <c r="A139" s="1">
        <v>2202.0</v>
      </c>
      <c r="B139" s="1" t="s">
        <v>279</v>
      </c>
      <c r="C139" s="1">
        <v>83.59</v>
      </c>
      <c r="D139" s="1">
        <v>65.63</v>
      </c>
      <c r="E139" s="1">
        <v>72.86</v>
      </c>
      <c r="F139" s="1">
        <v>48.44</v>
      </c>
      <c r="G139" s="6">
        <f t="shared" ref="G139:J139" si="139">(C139-average(C:C))/stdev(C:C)</f>
        <v>0.6284921964</v>
      </c>
      <c r="H139" s="6">
        <f t="shared" si="139"/>
        <v>-0.1909590506</v>
      </c>
      <c r="I139" s="6">
        <f t="shared" si="139"/>
        <v>0.1807917905</v>
      </c>
      <c r="J139" s="6">
        <f t="shared" si="139"/>
        <v>-0.3627165091</v>
      </c>
      <c r="K139" s="6">
        <f t="shared" si="3"/>
        <v>0.0639021068</v>
      </c>
      <c r="L139" s="7" t="b">
        <f>if(iferror(VLOOKUP($A139, NIL!$A$2:$F1000, 1, false), false), true, false)</f>
        <v>1</v>
      </c>
    </row>
    <row r="140">
      <c r="A140" s="1">
        <v>1018.0</v>
      </c>
      <c r="B140" s="1" t="s">
        <v>85</v>
      </c>
      <c r="C140" s="1">
        <v>88.82</v>
      </c>
      <c r="D140" s="1">
        <v>67.43</v>
      </c>
      <c r="E140" s="1">
        <v>75.76</v>
      </c>
      <c r="F140" s="1">
        <v>38.04</v>
      </c>
      <c r="G140" s="6">
        <f t="shared" ref="G140:J140" si="140">(C140-average(C:C))/stdev(C:C)</f>
        <v>0.9901993972</v>
      </c>
      <c r="H140" s="6">
        <f t="shared" si="140"/>
        <v>-0.06882375886</v>
      </c>
      <c r="I140" s="6">
        <f t="shared" si="140"/>
        <v>0.3890906308</v>
      </c>
      <c r="J140" s="6">
        <f t="shared" si="140"/>
        <v>-1.003062176</v>
      </c>
      <c r="K140" s="6">
        <f t="shared" si="3"/>
        <v>0.0768510233</v>
      </c>
      <c r="L140" s="7" t="b">
        <f>if(iferror(VLOOKUP($A140, NIL!$A$2:$F1000, 1, false), false), true, false)</f>
        <v>1</v>
      </c>
    </row>
    <row r="141">
      <c r="A141" s="1">
        <v>2090.0</v>
      </c>
      <c r="B141" s="1" t="s">
        <v>268</v>
      </c>
      <c r="C141" s="1">
        <v>71.37</v>
      </c>
      <c r="D141" s="1">
        <v>69.3</v>
      </c>
      <c r="E141" s="1">
        <v>74.22</v>
      </c>
      <c r="F141" s="1">
        <v>54.92</v>
      </c>
      <c r="G141" s="6">
        <f t="shared" ref="G141:J141" si="141">(C141-average(C:C))/stdev(C:C)</f>
        <v>-0.2166439401</v>
      </c>
      <c r="H141" s="6">
        <f t="shared" si="141"/>
        <v>0.0580612387</v>
      </c>
      <c r="I141" s="6">
        <f t="shared" si="141"/>
        <v>0.2784767639</v>
      </c>
      <c r="J141" s="6">
        <f t="shared" si="141"/>
        <v>0.0362680987</v>
      </c>
      <c r="K141" s="6">
        <f t="shared" si="3"/>
        <v>0.0390405403</v>
      </c>
      <c r="L141" s="7" t="b">
        <f>if(iferror(VLOOKUP($A141, NIL!$A$2:$F1000, 1, false), false), true, false)</f>
        <v>1</v>
      </c>
    </row>
    <row r="142">
      <c r="A142" s="1">
        <v>871.0</v>
      </c>
      <c r="B142" s="1" t="s">
        <v>76</v>
      </c>
      <c r="C142" s="1">
        <v>79.45</v>
      </c>
      <c r="D142" s="1">
        <v>71.42</v>
      </c>
      <c r="E142" s="1">
        <v>65.41</v>
      </c>
      <c r="F142" s="1">
        <v>52.09</v>
      </c>
      <c r="G142" s="6">
        <f t="shared" ref="G142:J142" si="142">(C142-average(C:C))/stdev(C:C)</f>
        <v>0.3421694792</v>
      </c>
      <c r="H142" s="6">
        <f t="shared" si="142"/>
        <v>0.2019094712</v>
      </c>
      <c r="I142" s="6">
        <f t="shared" si="142"/>
        <v>-0.3543207474</v>
      </c>
      <c r="J142" s="6">
        <f t="shared" si="142"/>
        <v>-0.1379798087</v>
      </c>
      <c r="K142" s="6">
        <f t="shared" si="3"/>
        <v>0.01294459856</v>
      </c>
      <c r="L142" s="7" t="b">
        <f>if(iferror(VLOOKUP($A142, NIL!$A$2:$F1000, 1, false), false), true, false)</f>
        <v>1</v>
      </c>
    </row>
    <row r="143">
      <c r="A143" s="1">
        <v>869.0</v>
      </c>
      <c r="B143" s="1" t="s">
        <v>75</v>
      </c>
      <c r="C143" s="1">
        <v>76.63</v>
      </c>
      <c r="D143" s="1">
        <v>71.6</v>
      </c>
      <c r="E143" s="1">
        <v>65.38</v>
      </c>
      <c r="F143" s="1">
        <v>54.56</v>
      </c>
      <c r="G143" s="6">
        <f t="shared" ref="G143:J143" si="143">(C143-average(C:C))/stdev(C:C)</f>
        <v>0.147138063</v>
      </c>
      <c r="H143" s="6">
        <f t="shared" si="143"/>
        <v>0.2141230004</v>
      </c>
      <c r="I143" s="6">
        <f t="shared" si="143"/>
        <v>-0.356475563</v>
      </c>
      <c r="J143" s="6">
        <f t="shared" si="143"/>
        <v>0.01410228715</v>
      </c>
      <c r="K143" s="6">
        <f t="shared" si="3"/>
        <v>0.004721946894</v>
      </c>
      <c r="L143" s="7" t="b">
        <f>if(iferror(VLOOKUP($A143, NIL!$A$2:$F1000, 1, false), false), true, false)</f>
        <v>1</v>
      </c>
    </row>
    <row r="144">
      <c r="A144" s="1">
        <v>2215.0</v>
      </c>
      <c r="B144" s="1" t="s">
        <v>287</v>
      </c>
      <c r="C144" s="1">
        <v>79.69</v>
      </c>
      <c r="D144" s="1">
        <v>67.19</v>
      </c>
      <c r="E144" s="1">
        <v>74.22</v>
      </c>
      <c r="F144" s="1">
        <v>46.88</v>
      </c>
      <c r="G144" s="6">
        <f t="shared" ref="G144:J144" si="144">(C144-average(C:C))/stdev(C:C)</f>
        <v>0.3587678976</v>
      </c>
      <c r="H144" s="6">
        <f t="shared" si="144"/>
        <v>-0.08510846443</v>
      </c>
      <c r="I144" s="6">
        <f t="shared" si="144"/>
        <v>0.2784767639</v>
      </c>
      <c r="J144" s="6">
        <f t="shared" si="144"/>
        <v>-0.4587683591</v>
      </c>
      <c r="K144" s="6">
        <f t="shared" si="3"/>
        <v>0.02334195947</v>
      </c>
      <c r="L144" s="7" t="b">
        <f>if(iferror(VLOOKUP($A144, NIL!$A$2:$F1000, 1, false), false), true, false)</f>
        <v>1</v>
      </c>
    </row>
    <row r="145">
      <c r="A145" s="1">
        <v>1745.0</v>
      </c>
      <c r="B145" s="1" t="s">
        <v>337</v>
      </c>
      <c r="C145" s="1">
        <v>83.2</v>
      </c>
      <c r="D145" s="1">
        <v>72.7</v>
      </c>
      <c r="E145" s="1">
        <v>68.48</v>
      </c>
      <c r="F145" s="1">
        <v>42.93</v>
      </c>
      <c r="G145" s="6">
        <f t="shared" ref="G145:J145" si="145">(C145-average(C:C))/stdev(C:C)</f>
        <v>0.6015197665</v>
      </c>
      <c r="H145" s="6">
        <f t="shared" si="145"/>
        <v>0.2887612343</v>
      </c>
      <c r="I145" s="6">
        <f t="shared" si="145"/>
        <v>-0.1338112855</v>
      </c>
      <c r="J145" s="6">
        <f t="shared" si="145"/>
        <v>-0.7019765691</v>
      </c>
      <c r="K145" s="6">
        <f t="shared" si="3"/>
        <v>0.01362328655</v>
      </c>
      <c r="L145" s="7" t="b">
        <f>if(iferror(VLOOKUP($A145, NIL!$A$2:$F1000, 1, false), false), true, false)</f>
        <v>0</v>
      </c>
    </row>
    <row r="146">
      <c r="A146" s="1">
        <v>2214.0</v>
      </c>
      <c r="B146" s="1" t="s">
        <v>286</v>
      </c>
      <c r="C146" s="1">
        <v>79.69</v>
      </c>
      <c r="D146" s="1">
        <v>60.94</v>
      </c>
      <c r="E146" s="1">
        <v>75.0</v>
      </c>
      <c r="F146" s="1">
        <v>51.56</v>
      </c>
      <c r="G146" s="6">
        <f t="shared" ref="G146:J146" si="146">(C146-average(C:C))/stdev(C:C)</f>
        <v>0.3587678976</v>
      </c>
      <c r="H146" s="6">
        <f t="shared" si="146"/>
        <v>-0.5091893386</v>
      </c>
      <c r="I146" s="6">
        <f t="shared" si="146"/>
        <v>0.3345019692</v>
      </c>
      <c r="J146" s="6">
        <f t="shared" si="146"/>
        <v>-0.1706128091</v>
      </c>
      <c r="K146" s="6">
        <f t="shared" si="3"/>
        <v>0.003366929764</v>
      </c>
      <c r="L146" s="7" t="b">
        <f>if(iferror(VLOOKUP($A146, NIL!$A$2:$F1000, 1, false), false), true, false)</f>
        <v>1</v>
      </c>
    </row>
    <row r="147">
      <c r="A147" s="1">
        <v>1846.0</v>
      </c>
      <c r="B147" s="1" t="s">
        <v>214</v>
      </c>
      <c r="C147" s="1">
        <v>79.91</v>
      </c>
      <c r="D147" s="1">
        <v>63.85</v>
      </c>
      <c r="E147" s="1">
        <v>68.47</v>
      </c>
      <c r="F147" s="1">
        <v>54.64</v>
      </c>
      <c r="G147" s="6">
        <f t="shared" ref="G147:J147" si="147">(C147-average(C:C))/stdev(C:C)</f>
        <v>0.3739831144</v>
      </c>
      <c r="H147" s="6">
        <f t="shared" si="147"/>
        <v>-0.3117372836</v>
      </c>
      <c r="I147" s="6">
        <f t="shared" si="147"/>
        <v>-0.1345295574</v>
      </c>
      <c r="J147" s="6">
        <f t="shared" si="147"/>
        <v>0.01902802305</v>
      </c>
      <c r="K147" s="6">
        <f t="shared" si="3"/>
        <v>-0.01331392588</v>
      </c>
      <c r="L147" s="7" t="b">
        <f>if(iferror(VLOOKUP($A147, NIL!$A$2:$F1000, 1, false), false), true, false)</f>
        <v>1</v>
      </c>
    </row>
    <row r="148">
      <c r="A148" s="1">
        <v>2009.0</v>
      </c>
      <c r="B148" s="1" t="s">
        <v>253</v>
      </c>
      <c r="C148" s="1">
        <v>84.27</v>
      </c>
      <c r="D148" s="1">
        <v>64.28</v>
      </c>
      <c r="E148" s="1">
        <v>63.44</v>
      </c>
      <c r="F148" s="1">
        <v>54.44</v>
      </c>
      <c r="G148" s="6">
        <f t="shared" ref="G148:J148" si="148">(C148-average(C:C))/stdev(C:C)</f>
        <v>0.6755210485</v>
      </c>
      <c r="H148" s="6">
        <f t="shared" si="148"/>
        <v>-0.2825605195</v>
      </c>
      <c r="I148" s="6">
        <f t="shared" si="148"/>
        <v>-0.4958203045</v>
      </c>
      <c r="J148" s="6">
        <f t="shared" si="148"/>
        <v>0.006713683304</v>
      </c>
      <c r="K148" s="6">
        <f t="shared" si="3"/>
        <v>-0.02403652302</v>
      </c>
      <c r="L148" s="7" t="b">
        <f>if(iferror(VLOOKUP($A148, NIL!$A$2:$F1000, 1, false), false), true, false)</f>
        <v>1</v>
      </c>
    </row>
    <row r="149">
      <c r="A149" s="1">
        <v>2014.0</v>
      </c>
      <c r="B149" s="1" t="s">
        <v>256</v>
      </c>
      <c r="C149" s="1">
        <v>78.34</v>
      </c>
      <c r="D149" s="1">
        <v>70.21</v>
      </c>
      <c r="E149" s="1">
        <v>69.71</v>
      </c>
      <c r="F149" s="1">
        <v>47.36</v>
      </c>
      <c r="G149" s="6">
        <f t="shared" ref="G149:J149" si="149">(C149-average(C:C))/stdev(C:C)</f>
        <v>0.2654017941</v>
      </c>
      <c r="H149" s="6">
        <f t="shared" si="149"/>
        <v>0.119807414</v>
      </c>
      <c r="I149" s="6">
        <f t="shared" si="149"/>
        <v>-0.04546384635</v>
      </c>
      <c r="J149" s="6">
        <f t="shared" si="149"/>
        <v>-0.4292139437</v>
      </c>
      <c r="K149" s="6">
        <f t="shared" si="3"/>
        <v>-0.0223671455</v>
      </c>
      <c r="L149" s="7" t="b">
        <f>if(iferror(VLOOKUP($A149, NIL!$A$2:$F1000, 1, false), false), true, false)</f>
        <v>1</v>
      </c>
    </row>
    <row r="150">
      <c r="A150" s="1">
        <v>2089.0</v>
      </c>
      <c r="B150" s="1" t="s">
        <v>267</v>
      </c>
      <c r="C150" s="1">
        <v>83.87</v>
      </c>
      <c r="D150" s="1">
        <v>69.18</v>
      </c>
      <c r="E150" s="1">
        <v>67.66</v>
      </c>
      <c r="F150" s="1">
        <v>44.85</v>
      </c>
      <c r="G150" s="6">
        <f t="shared" ref="G150:J150" si="150">(C150-average(C:C))/stdev(C:C)</f>
        <v>0.6478570179</v>
      </c>
      <c r="H150" s="6">
        <f t="shared" si="150"/>
        <v>0.04991888592</v>
      </c>
      <c r="I150" s="6">
        <f t="shared" si="150"/>
        <v>-0.1927095783</v>
      </c>
      <c r="J150" s="6">
        <f t="shared" si="150"/>
        <v>-0.5837589076</v>
      </c>
      <c r="K150" s="6">
        <f t="shared" si="3"/>
        <v>-0.01967314551</v>
      </c>
      <c r="L150" s="7" t="b">
        <f>if(iferror(VLOOKUP($A150, NIL!$A$2:$F1000, 1, false), false), true, false)</f>
        <v>1</v>
      </c>
    </row>
    <row r="151">
      <c r="A151" s="1">
        <v>1426.0</v>
      </c>
      <c r="B151" s="1" t="s">
        <v>128</v>
      </c>
      <c r="C151" s="1">
        <v>71.26</v>
      </c>
      <c r="D151" s="1">
        <v>65.58</v>
      </c>
      <c r="E151" s="1">
        <v>71.02</v>
      </c>
      <c r="F151" s="1">
        <v>57.37</v>
      </c>
      <c r="G151" s="6">
        <f t="shared" ref="G151:J151" si="151">(C151-average(C:C))/stdev(C:C)</f>
        <v>-0.2242515485</v>
      </c>
      <c r="H151" s="6">
        <f t="shared" si="151"/>
        <v>-0.1943516976</v>
      </c>
      <c r="I151" s="6">
        <f t="shared" si="151"/>
        <v>0.04862976771</v>
      </c>
      <c r="J151" s="6">
        <f t="shared" si="151"/>
        <v>0.1871187606</v>
      </c>
      <c r="K151" s="6">
        <f t="shared" si="3"/>
        <v>-0.04571367945</v>
      </c>
      <c r="L151" s="7" t="b">
        <f>if(iferror(VLOOKUP($A151, NIL!$A$2:$F1000, 1, false), false), true, false)</f>
        <v>1</v>
      </c>
    </row>
    <row r="152">
      <c r="A152" s="1">
        <v>2297.0</v>
      </c>
      <c r="B152" s="1" t="s">
        <v>291</v>
      </c>
      <c r="C152" s="1">
        <v>90.63</v>
      </c>
      <c r="D152" s="1">
        <v>60.94</v>
      </c>
      <c r="E152" s="1">
        <v>73.44</v>
      </c>
      <c r="F152" s="1">
        <v>39.84</v>
      </c>
      <c r="G152" s="6">
        <f t="shared" ref="G152:J152" si="152">(C152-average(C:C))/stdev(C:C)</f>
        <v>1.115379136</v>
      </c>
      <c r="H152" s="6">
        <f t="shared" si="152"/>
        <v>-0.5091893386</v>
      </c>
      <c r="I152" s="6">
        <f t="shared" si="152"/>
        <v>0.2224515586</v>
      </c>
      <c r="J152" s="6">
        <f t="shared" si="152"/>
        <v>-0.8922331182</v>
      </c>
      <c r="K152" s="6">
        <f t="shared" si="3"/>
        <v>-0.01589794059</v>
      </c>
      <c r="L152" s="7" t="b">
        <f>if(iferror(VLOOKUP($A152, NIL!$A$2:$F1000, 1, false), false), true, false)</f>
        <v>1</v>
      </c>
    </row>
    <row r="153">
      <c r="A153" s="1">
        <v>1655.0</v>
      </c>
      <c r="B153" s="1" t="s">
        <v>173</v>
      </c>
      <c r="C153" s="1">
        <v>83.14</v>
      </c>
      <c r="D153" s="1">
        <v>65.51</v>
      </c>
      <c r="E153" s="1">
        <v>69.17</v>
      </c>
      <c r="F153" s="1">
        <v>46.55</v>
      </c>
      <c r="G153" s="6">
        <f t="shared" ref="G153:J153" si="153">(C153-average(C:C))/stdev(C:C)</f>
        <v>0.5973701619</v>
      </c>
      <c r="H153" s="6">
        <f t="shared" si="153"/>
        <v>-0.1991014034</v>
      </c>
      <c r="I153" s="6">
        <f t="shared" si="153"/>
        <v>-0.08425052695</v>
      </c>
      <c r="J153" s="6">
        <f t="shared" si="153"/>
        <v>-0.4790870197</v>
      </c>
      <c r="K153" s="6">
        <f t="shared" si="3"/>
        <v>-0.04126719703</v>
      </c>
      <c r="L153" s="7" t="b">
        <f>if(iferror(VLOOKUP($A153, NIL!$A$2:$F1000, 1, false), false), true, false)</f>
        <v>1</v>
      </c>
    </row>
    <row r="154">
      <c r="A154" s="1">
        <v>1444.0</v>
      </c>
      <c r="B154" s="1" t="s">
        <v>133</v>
      </c>
      <c r="C154" s="1">
        <v>67.91</v>
      </c>
      <c r="D154" s="1">
        <v>71.52</v>
      </c>
      <c r="E154" s="1">
        <v>68.84</v>
      </c>
      <c r="F154" s="1">
        <v>56.08</v>
      </c>
      <c r="G154" s="6">
        <f t="shared" ref="G154:J154" si="154">(C154-average(C:C))/stdev(C:C)</f>
        <v>-0.4559378052</v>
      </c>
      <c r="H154" s="6">
        <f t="shared" si="154"/>
        <v>0.2086947652</v>
      </c>
      <c r="I154" s="6">
        <f t="shared" si="154"/>
        <v>-0.1079534984</v>
      </c>
      <c r="J154" s="6">
        <f t="shared" si="154"/>
        <v>0.1076912692</v>
      </c>
      <c r="K154" s="6">
        <f t="shared" si="3"/>
        <v>-0.0618763173</v>
      </c>
      <c r="L154" s="7" t="b">
        <f>if(iferror(VLOOKUP($A154, NIL!$A$2:$F1000, 1, false), false), true, false)</f>
        <v>1</v>
      </c>
    </row>
    <row r="155">
      <c r="A155" s="1">
        <v>2099.0</v>
      </c>
      <c r="B155" s="1" t="s">
        <v>270</v>
      </c>
      <c r="C155" s="1">
        <v>69.42</v>
      </c>
      <c r="D155" s="1">
        <v>73.65</v>
      </c>
      <c r="E155" s="1">
        <v>71.46</v>
      </c>
      <c r="F155" s="1">
        <v>49.38</v>
      </c>
      <c r="G155" s="6">
        <f t="shared" ref="G155:J155" si="155">(C155-average(C:C))/stdev(C:C)</f>
        <v>-0.3515060895</v>
      </c>
      <c r="H155" s="6">
        <f t="shared" si="155"/>
        <v>0.3532215272</v>
      </c>
      <c r="I155" s="6">
        <f t="shared" si="155"/>
        <v>0.08023372968</v>
      </c>
      <c r="J155" s="6">
        <f t="shared" si="155"/>
        <v>-0.3048391123</v>
      </c>
      <c r="K155" s="6">
        <f t="shared" si="3"/>
        <v>-0.05572248624</v>
      </c>
      <c r="L155" s="7" t="b">
        <f>if(iferror(VLOOKUP($A155, NIL!$A$2:$F1000, 1, false), false), true, false)</f>
        <v>1</v>
      </c>
    </row>
    <row r="156">
      <c r="A156" s="1">
        <v>2203.0</v>
      </c>
      <c r="B156" s="1" t="s">
        <v>281</v>
      </c>
      <c r="C156" s="1">
        <v>73.44</v>
      </c>
      <c r="D156" s="1">
        <v>65.63</v>
      </c>
      <c r="E156" s="1">
        <v>72.66</v>
      </c>
      <c r="F156" s="1">
        <v>51.56</v>
      </c>
      <c r="G156" s="6">
        <f t="shared" ref="G156:J156" si="156">(C156-average(C:C))/stdev(C:C)</f>
        <v>-0.07348258143</v>
      </c>
      <c r="H156" s="6">
        <f t="shared" si="156"/>
        <v>-0.1909590506</v>
      </c>
      <c r="I156" s="6">
        <f t="shared" si="156"/>
        <v>0.1664263532</v>
      </c>
      <c r="J156" s="6">
        <f t="shared" si="156"/>
        <v>-0.1706128091</v>
      </c>
      <c r="K156" s="6">
        <f t="shared" si="3"/>
        <v>-0.06715702197</v>
      </c>
      <c r="L156" s="7" t="b">
        <f>if(iferror(VLOOKUP($A156, NIL!$A$2:$F1000, 1, false), false), true, false)</f>
        <v>1</v>
      </c>
    </row>
    <row r="157">
      <c r="A157" s="1">
        <v>1708.0</v>
      </c>
      <c r="B157" s="1" t="s">
        <v>177</v>
      </c>
      <c r="C157" s="1">
        <v>67.68</v>
      </c>
      <c r="D157" s="1">
        <v>69.82</v>
      </c>
      <c r="E157" s="1">
        <v>66.4</v>
      </c>
      <c r="F157" s="1">
        <v>59.34</v>
      </c>
      <c r="G157" s="6">
        <f t="shared" ref="G157:J157" si="157">(C157-average(C:C))/stdev(C:C)</f>
        <v>-0.4718446229</v>
      </c>
      <c r="H157" s="6">
        <f t="shared" si="157"/>
        <v>0.09334476744</v>
      </c>
      <c r="I157" s="6">
        <f t="shared" si="157"/>
        <v>-0.283211833</v>
      </c>
      <c r="J157" s="6">
        <f t="shared" si="157"/>
        <v>0.3084150071</v>
      </c>
      <c r="K157" s="6">
        <f t="shared" si="3"/>
        <v>-0.08832417033</v>
      </c>
      <c r="L157" s="7" t="b">
        <f>if(iferror(VLOOKUP($A157, NIL!$A$2:$F1000, 1, false), false), true, false)</f>
        <v>1</v>
      </c>
    </row>
    <row r="158">
      <c r="A158" s="1">
        <v>2019.0</v>
      </c>
      <c r="B158" s="1" t="s">
        <v>258</v>
      </c>
      <c r="C158" s="1">
        <v>64.57</v>
      </c>
      <c r="D158" s="1">
        <v>63.67</v>
      </c>
      <c r="E158" s="1">
        <v>79.85</v>
      </c>
      <c r="F158" s="1">
        <v>55.12</v>
      </c>
      <c r="G158" s="6">
        <f t="shared" ref="G158:J158" si="158">(C158-average(C:C))/stdev(C:C)</f>
        <v>-0.6869324612</v>
      </c>
      <c r="H158" s="6">
        <f t="shared" si="158"/>
        <v>-0.3239508128</v>
      </c>
      <c r="I158" s="6">
        <f t="shared" si="158"/>
        <v>0.6828638228</v>
      </c>
      <c r="J158" s="6">
        <f t="shared" si="158"/>
        <v>0.04858243844</v>
      </c>
      <c r="K158" s="6">
        <f t="shared" si="3"/>
        <v>-0.06985925319</v>
      </c>
      <c r="L158" s="7" t="b">
        <f>if(iferror(VLOOKUP($A158, NIL!$A$2:$F1000, 1, false), false), true, false)</f>
        <v>1</v>
      </c>
    </row>
    <row r="159">
      <c r="A159" s="1">
        <v>176.0</v>
      </c>
      <c r="B159" s="1" t="s">
        <v>30</v>
      </c>
      <c r="C159" s="1">
        <v>69.46</v>
      </c>
      <c r="D159" s="1">
        <v>71.58</v>
      </c>
      <c r="E159" s="1">
        <v>75.7</v>
      </c>
      <c r="F159" s="1">
        <v>45.56</v>
      </c>
      <c r="G159" s="6">
        <f t="shared" ref="G159:J159" si="159">(C159-average(C:C))/stdev(C:C)</f>
        <v>-0.3487396864</v>
      </c>
      <c r="H159" s="6">
        <f t="shared" si="159"/>
        <v>0.2127659416</v>
      </c>
      <c r="I159" s="6">
        <f t="shared" si="159"/>
        <v>0.3847809996</v>
      </c>
      <c r="J159" s="6">
        <f t="shared" si="159"/>
        <v>-0.5400430015</v>
      </c>
      <c r="K159" s="6">
        <f t="shared" si="3"/>
        <v>-0.07280893667</v>
      </c>
      <c r="L159" s="7" t="b">
        <f>if(iferror(VLOOKUP($A159, NIL!$A$2:$F1000, 1, false), false), true, false)</f>
        <v>1</v>
      </c>
    </row>
    <row r="160">
      <c r="A160" s="1">
        <v>1304.0</v>
      </c>
      <c r="B160" s="1" t="s">
        <v>108</v>
      </c>
      <c r="C160" s="1">
        <v>79.9</v>
      </c>
      <c r="D160" s="1">
        <v>67.18</v>
      </c>
      <c r="E160" s="1">
        <v>68.43</v>
      </c>
      <c r="F160" s="1">
        <v>46.56</v>
      </c>
      <c r="G160" s="6">
        <f t="shared" ref="G160:J160" si="160">(C160-average(C:C))/stdev(C:C)</f>
        <v>0.3732915136</v>
      </c>
      <c r="H160" s="6">
        <f t="shared" si="160"/>
        <v>-0.08578699383</v>
      </c>
      <c r="I160" s="6">
        <f t="shared" si="160"/>
        <v>-0.1374026448</v>
      </c>
      <c r="J160" s="6">
        <f t="shared" si="160"/>
        <v>-0.4784713027</v>
      </c>
      <c r="K160" s="6">
        <f t="shared" si="3"/>
        <v>-0.08209235693</v>
      </c>
      <c r="L160" s="7" t="b">
        <f>if(iferror(VLOOKUP($A160, NIL!$A$2:$F1000, 1, false), false), true, false)</f>
        <v>1</v>
      </c>
    </row>
    <row r="161">
      <c r="A161" s="1">
        <v>1876.0</v>
      </c>
      <c r="B161" s="1" t="s">
        <v>234</v>
      </c>
      <c r="C161" s="1">
        <v>79.69</v>
      </c>
      <c r="D161" s="1">
        <v>72.66</v>
      </c>
      <c r="E161" s="1">
        <v>67.19</v>
      </c>
      <c r="F161" s="1">
        <v>42.19</v>
      </c>
      <c r="G161" s="6">
        <f t="shared" ref="G161:J161" si="161">(C161-average(C:C))/stdev(C:C)</f>
        <v>0.3587678976</v>
      </c>
      <c r="H161" s="6">
        <f t="shared" si="161"/>
        <v>0.2860471167</v>
      </c>
      <c r="I161" s="6">
        <f t="shared" si="161"/>
        <v>-0.2264683558</v>
      </c>
      <c r="J161" s="6">
        <f t="shared" si="161"/>
        <v>-0.7475396262</v>
      </c>
      <c r="K161" s="6">
        <f t="shared" si="3"/>
        <v>-0.08229824195</v>
      </c>
      <c r="L161" s="7" t="b">
        <f>if(iferror(VLOOKUP($A161, NIL!$A$2:$F1000, 1, false), false), true, false)</f>
        <v>1</v>
      </c>
    </row>
    <row r="162">
      <c r="A162" s="1">
        <v>244.0</v>
      </c>
      <c r="B162" s="1" t="s">
        <v>342</v>
      </c>
      <c r="C162" s="1">
        <v>76.8</v>
      </c>
      <c r="D162" s="1">
        <v>65.22</v>
      </c>
      <c r="E162" s="1">
        <v>67.35</v>
      </c>
      <c r="F162" s="1">
        <v>51.88</v>
      </c>
      <c r="G162" s="6">
        <f t="shared" ref="G162:J162" si="162">(C162-average(C:C))/stdev(C:C)</f>
        <v>0.1588952761</v>
      </c>
      <c r="H162" s="6">
        <f t="shared" si="162"/>
        <v>-0.218778756</v>
      </c>
      <c r="I162" s="6">
        <f t="shared" si="162"/>
        <v>-0.214976006</v>
      </c>
      <c r="J162" s="6">
        <f t="shared" si="162"/>
        <v>-0.1509098655</v>
      </c>
      <c r="K162" s="6">
        <f t="shared" si="3"/>
        <v>-0.1064423378</v>
      </c>
      <c r="L162" s="7" t="b">
        <f>if(iferror(VLOOKUP($A162, NIL!$A$2:$F1000, 1, false), false), true, false)</f>
        <v>0</v>
      </c>
    </row>
    <row r="163">
      <c r="A163" s="1">
        <v>239.0</v>
      </c>
      <c r="B163" s="1" t="s">
        <v>46</v>
      </c>
      <c r="C163" s="1">
        <v>68.22</v>
      </c>
      <c r="D163" s="1">
        <v>76.48</v>
      </c>
      <c r="E163" s="1">
        <v>59.72</v>
      </c>
      <c r="F163" s="1">
        <v>56.6</v>
      </c>
      <c r="G163" s="6">
        <f t="shared" ref="G163:J163" si="163">(C163-average(C:C))/stdev(C:C)</f>
        <v>-0.4344981815</v>
      </c>
      <c r="H163" s="6">
        <f t="shared" si="163"/>
        <v>0.545245347</v>
      </c>
      <c r="I163" s="6">
        <f t="shared" si="163"/>
        <v>-0.7630174375</v>
      </c>
      <c r="J163" s="6">
        <f t="shared" si="163"/>
        <v>0.1397085526</v>
      </c>
      <c r="K163" s="6">
        <f t="shared" si="3"/>
        <v>-0.1281404299</v>
      </c>
      <c r="L163" s="7" t="b">
        <f>if(iferror(VLOOKUP($A163, NIL!$A$2:$F1000, 1, false), false), true, false)</f>
        <v>1</v>
      </c>
    </row>
    <row r="164">
      <c r="A164" s="1">
        <v>2010.0</v>
      </c>
      <c r="B164" s="1" t="s">
        <v>254</v>
      </c>
      <c r="C164" s="1">
        <v>69.64</v>
      </c>
      <c r="D164" s="1">
        <v>64.97</v>
      </c>
      <c r="E164" s="1">
        <v>70.14</v>
      </c>
      <c r="F164" s="1">
        <v>55.8</v>
      </c>
      <c r="G164" s="6">
        <f t="shared" ref="G164:J164" si="164">(C164-average(C:C))/stdev(C:C)</f>
        <v>-0.3362908726</v>
      </c>
      <c r="H164" s="6">
        <f t="shared" si="164"/>
        <v>-0.2357419909</v>
      </c>
      <c r="I164" s="6">
        <f t="shared" si="164"/>
        <v>-0.01457815624</v>
      </c>
      <c r="J164" s="6">
        <f t="shared" si="164"/>
        <v>0.09045119358</v>
      </c>
      <c r="K164" s="6">
        <f t="shared" si="3"/>
        <v>-0.1240399566</v>
      </c>
      <c r="L164" s="7" t="b">
        <f>if(iferror(VLOOKUP($A164, NIL!$A$2:$F1000, 1, false), false), true, false)</f>
        <v>1</v>
      </c>
    </row>
    <row r="165">
      <c r="A165" s="1">
        <v>830.0</v>
      </c>
      <c r="B165" s="1" t="s">
        <v>70</v>
      </c>
      <c r="C165" s="1">
        <v>81.32</v>
      </c>
      <c r="D165" s="1">
        <v>67.5</v>
      </c>
      <c r="E165" s="1">
        <v>64.66</v>
      </c>
      <c r="F165" s="1">
        <v>46.92</v>
      </c>
      <c r="G165" s="6">
        <f t="shared" ref="G165:J165" si="165">(C165-average(C:C))/stdev(C:C)</f>
        <v>0.4714988225</v>
      </c>
      <c r="H165" s="6">
        <f t="shared" si="165"/>
        <v>-0.06407405307</v>
      </c>
      <c r="I165" s="6">
        <f t="shared" si="165"/>
        <v>-0.4081911372</v>
      </c>
      <c r="J165" s="6">
        <f t="shared" si="165"/>
        <v>-0.4563054912</v>
      </c>
      <c r="K165" s="6">
        <f t="shared" si="3"/>
        <v>-0.1142679647</v>
      </c>
      <c r="L165" s="7" t="b">
        <f>if(iferror(VLOOKUP($A165, NIL!$A$2:$F1000, 1, false), false), true, false)</f>
        <v>1</v>
      </c>
    </row>
    <row r="166">
      <c r="A166" s="1">
        <v>520.0</v>
      </c>
      <c r="B166" s="1" t="s">
        <v>300</v>
      </c>
      <c r="C166" s="1">
        <v>61.6</v>
      </c>
      <c r="D166" s="1">
        <v>70.84</v>
      </c>
      <c r="E166" s="1">
        <v>70.52</v>
      </c>
      <c r="F166" s="1">
        <v>56.26</v>
      </c>
      <c r="G166" s="6">
        <f t="shared" ref="G166:J166" si="166">(C166-average(C:C))/stdev(C:C)</f>
        <v>-0.8923378888</v>
      </c>
      <c r="H166" s="6">
        <f t="shared" si="166"/>
        <v>0.1625547661</v>
      </c>
      <c r="I166" s="6">
        <f t="shared" si="166"/>
        <v>0.01271617456</v>
      </c>
      <c r="J166" s="6">
        <f t="shared" si="166"/>
        <v>0.118774175</v>
      </c>
      <c r="K166" s="6">
        <f t="shared" si="3"/>
        <v>-0.1495731933</v>
      </c>
      <c r="L166" s="7" t="b">
        <f>if(iferror(VLOOKUP($A166, NIL!$A$2:$F1000, 1, false), false), true, false)</f>
        <v>1</v>
      </c>
    </row>
    <row r="167">
      <c r="A167" s="1">
        <v>2213.0</v>
      </c>
      <c r="B167" s="1" t="s">
        <v>285</v>
      </c>
      <c r="C167" s="1">
        <v>85.94</v>
      </c>
      <c r="D167" s="1">
        <v>64.06</v>
      </c>
      <c r="E167" s="1">
        <v>69.53</v>
      </c>
      <c r="F167" s="1">
        <v>39.06</v>
      </c>
      <c r="G167" s="6">
        <f t="shared" ref="G167:J167" si="167">(C167-average(C:C))/stdev(C:C)</f>
        <v>0.7910183765</v>
      </c>
      <c r="H167" s="6">
        <f t="shared" si="167"/>
        <v>-0.2974881662</v>
      </c>
      <c r="I167" s="6">
        <f t="shared" si="167"/>
        <v>-0.05839273988</v>
      </c>
      <c r="J167" s="6">
        <f t="shared" si="167"/>
        <v>-0.9402590432</v>
      </c>
      <c r="K167" s="6">
        <f t="shared" si="3"/>
        <v>-0.1262803932</v>
      </c>
      <c r="L167" s="7" t="b">
        <f>if(iferror(VLOOKUP($A167, NIL!$A$2:$F1000, 1, false), false), true, false)</f>
        <v>1</v>
      </c>
    </row>
    <row r="168">
      <c r="A168" s="1">
        <v>1949.0</v>
      </c>
      <c r="B168" s="1" t="s">
        <v>243</v>
      </c>
      <c r="C168" s="1">
        <v>79.07</v>
      </c>
      <c r="D168" s="1">
        <v>59.0</v>
      </c>
      <c r="E168" s="1">
        <v>68.01</v>
      </c>
      <c r="F168" s="1">
        <v>51.71</v>
      </c>
      <c r="G168" s="6">
        <f t="shared" ref="G168:J168" si="168">(C168-average(C:C))/stdev(C:C)</f>
        <v>0.31588865</v>
      </c>
      <c r="H168" s="6">
        <f t="shared" si="168"/>
        <v>-0.640824042</v>
      </c>
      <c r="I168" s="6">
        <f t="shared" si="168"/>
        <v>-0.1675700631</v>
      </c>
      <c r="J168" s="6">
        <f t="shared" si="168"/>
        <v>-0.1613770542</v>
      </c>
      <c r="K168" s="6">
        <f t="shared" si="3"/>
        <v>-0.1634706273</v>
      </c>
      <c r="L168" s="7" t="b">
        <f>if(iferror(VLOOKUP($A168, NIL!$A$2:$F1000, 1, false), false), true, false)</f>
        <v>1</v>
      </c>
    </row>
    <row r="169">
      <c r="A169" s="1">
        <v>676.0</v>
      </c>
      <c r="B169" s="1" t="s">
        <v>56</v>
      </c>
      <c r="C169" s="1">
        <v>68.68</v>
      </c>
      <c r="D169" s="1">
        <v>63.02</v>
      </c>
      <c r="E169" s="1">
        <v>77.09</v>
      </c>
      <c r="F169" s="1">
        <v>48.67</v>
      </c>
      <c r="G169" s="6">
        <f t="shared" ref="G169:J169" si="169">(C169-average(C:C))/stdev(C:C)</f>
        <v>-0.4026845462</v>
      </c>
      <c r="H169" s="6">
        <f t="shared" si="169"/>
        <v>-0.3680552237</v>
      </c>
      <c r="I169" s="6">
        <f t="shared" si="169"/>
        <v>0.4846207886</v>
      </c>
      <c r="J169" s="6">
        <f t="shared" si="169"/>
        <v>-0.3485550184</v>
      </c>
      <c r="K169" s="6">
        <f t="shared" si="3"/>
        <v>-0.1586684999</v>
      </c>
      <c r="L169" s="7" t="b">
        <f>if(iferror(VLOOKUP($A169, NIL!$A$2:$F1000, 1, false), false), true, false)</f>
        <v>1</v>
      </c>
    </row>
    <row r="170">
      <c r="A170" s="1">
        <v>2106.0</v>
      </c>
      <c r="B170" s="1" t="s">
        <v>273</v>
      </c>
      <c r="C170" s="1">
        <v>69.69</v>
      </c>
      <c r="D170" s="1">
        <v>64.22</v>
      </c>
      <c r="E170" s="1">
        <v>66.17</v>
      </c>
      <c r="F170" s="1">
        <v>56.99</v>
      </c>
      <c r="G170" s="6">
        <f t="shared" ref="G170:J170" si="170">(C170-average(C:C))/stdev(C:C)</f>
        <v>-0.3328328688</v>
      </c>
      <c r="H170" s="6">
        <f t="shared" si="170"/>
        <v>-0.2866316959</v>
      </c>
      <c r="I170" s="6">
        <f t="shared" si="170"/>
        <v>-0.2997320859</v>
      </c>
      <c r="J170" s="6">
        <f t="shared" si="170"/>
        <v>0.1637215151</v>
      </c>
      <c r="K170" s="6">
        <f t="shared" si="3"/>
        <v>-0.1888687839</v>
      </c>
      <c r="L170" s="7" t="b">
        <f>if(iferror(VLOOKUP($A170, NIL!$A$2:$F1000, 1, false), false), true, false)</f>
        <v>1</v>
      </c>
    </row>
    <row r="171">
      <c r="A171" s="1">
        <v>1850.0</v>
      </c>
      <c r="B171" s="1" t="s">
        <v>216</v>
      </c>
      <c r="C171" s="1">
        <v>85.13</v>
      </c>
      <c r="D171" s="1">
        <v>61.47</v>
      </c>
      <c r="E171" s="1">
        <v>77.15</v>
      </c>
      <c r="F171" s="1">
        <v>32.56</v>
      </c>
      <c r="G171" s="6">
        <f t="shared" ref="G171:J171" si="171">(C171-average(C:C))/stdev(C:C)</f>
        <v>0.7349987145</v>
      </c>
      <c r="H171" s="6">
        <f t="shared" si="171"/>
        <v>-0.4732272805</v>
      </c>
      <c r="I171" s="6">
        <f t="shared" si="171"/>
        <v>0.4889304197</v>
      </c>
      <c r="J171" s="6">
        <f t="shared" si="171"/>
        <v>-1.340475085</v>
      </c>
      <c r="K171" s="6">
        <f t="shared" si="3"/>
        <v>-0.1474433078</v>
      </c>
      <c r="L171" s="7" t="b">
        <f>if(iferror(VLOOKUP($A171, NIL!$A$2:$F1000, 1, false), false), true, false)</f>
        <v>1</v>
      </c>
    </row>
    <row r="172">
      <c r="A172" s="1">
        <v>1868.0</v>
      </c>
      <c r="B172" s="1" t="s">
        <v>227</v>
      </c>
      <c r="C172" s="1">
        <v>83.56</v>
      </c>
      <c r="D172" s="1">
        <v>61.68</v>
      </c>
      <c r="E172" s="1">
        <v>78.83</v>
      </c>
      <c r="F172" s="1">
        <v>31.0</v>
      </c>
      <c r="G172" s="6">
        <f t="shared" ref="G172:J172" si="172">(C172-average(C:C))/stdev(C:C)</f>
        <v>0.6264173941</v>
      </c>
      <c r="H172" s="6">
        <f t="shared" si="172"/>
        <v>-0.4589781631</v>
      </c>
      <c r="I172" s="6">
        <f t="shared" si="172"/>
        <v>0.6096000927</v>
      </c>
      <c r="J172" s="6">
        <f t="shared" si="172"/>
        <v>-1.436526935</v>
      </c>
      <c r="K172" s="6">
        <f t="shared" si="3"/>
        <v>-0.1648719028</v>
      </c>
      <c r="L172" s="7" t="b">
        <f>if(iferror(VLOOKUP($A172, NIL!$A$2:$F1000, 1, false), false), true, false)</f>
        <v>1</v>
      </c>
    </row>
    <row r="173">
      <c r="A173" s="1">
        <v>2209.0</v>
      </c>
      <c r="B173" s="1" t="s">
        <v>283</v>
      </c>
      <c r="C173" s="1">
        <v>81.25</v>
      </c>
      <c r="D173" s="1">
        <v>57.03</v>
      </c>
      <c r="E173" s="1">
        <v>71.09</v>
      </c>
      <c r="F173" s="1">
        <v>44.53</v>
      </c>
      <c r="G173" s="6">
        <f t="shared" ref="G173:J173" si="173">(C173-average(C:C))/stdev(C:C)</f>
        <v>0.4666576171</v>
      </c>
      <c r="H173" s="6">
        <f t="shared" si="173"/>
        <v>-0.7744943335</v>
      </c>
      <c r="I173" s="6">
        <f t="shared" si="173"/>
        <v>0.05365767075</v>
      </c>
      <c r="J173" s="6">
        <f t="shared" si="173"/>
        <v>-0.6034618512</v>
      </c>
      <c r="K173" s="6">
        <f t="shared" si="3"/>
        <v>-0.2144102242</v>
      </c>
      <c r="L173" s="7" t="b">
        <f>if(iferror(VLOOKUP($A173, NIL!$A$2:$F1000, 1, false), false), true, false)</f>
        <v>1</v>
      </c>
    </row>
    <row r="174">
      <c r="A174" s="1">
        <v>1713.0</v>
      </c>
      <c r="B174" s="1" t="s">
        <v>181</v>
      </c>
      <c r="C174" s="1">
        <v>72.12</v>
      </c>
      <c r="D174" s="1">
        <v>62.62</v>
      </c>
      <c r="E174" s="1">
        <v>71.62</v>
      </c>
      <c r="F174" s="1">
        <v>47.2</v>
      </c>
      <c r="G174" s="6">
        <f t="shared" ref="G174:J174" si="174">(C174-average(C:C))/stdev(C:C)</f>
        <v>-0.1647738826</v>
      </c>
      <c r="H174" s="6">
        <f t="shared" si="174"/>
        <v>-0.3951963996</v>
      </c>
      <c r="I174" s="6">
        <f t="shared" si="174"/>
        <v>0.09172607949</v>
      </c>
      <c r="J174" s="6">
        <f t="shared" si="174"/>
        <v>-0.4390654155</v>
      </c>
      <c r="K174" s="6">
        <f t="shared" si="3"/>
        <v>-0.2268274046</v>
      </c>
      <c r="L174" s="7" t="b">
        <f>if(iferror(VLOOKUP($A174, NIL!$A$2:$F1000, 1, false), false), true, false)</f>
        <v>1</v>
      </c>
    </row>
    <row r="175">
      <c r="A175" s="1">
        <v>1988.0</v>
      </c>
      <c r="B175" s="1" t="s">
        <v>247</v>
      </c>
      <c r="C175" s="1">
        <v>76.21</v>
      </c>
      <c r="D175" s="1">
        <v>74.22</v>
      </c>
      <c r="E175" s="1">
        <v>54.81</v>
      </c>
      <c r="F175" s="1">
        <v>45.04</v>
      </c>
      <c r="G175" s="6">
        <f t="shared" ref="G175:J175" si="175">(C175-average(C:C))/stdev(C:C)</f>
        <v>0.1180908309</v>
      </c>
      <c r="H175" s="6">
        <f t="shared" si="175"/>
        <v>0.3918977029</v>
      </c>
      <c r="I175" s="6">
        <f t="shared" si="175"/>
        <v>-1.115688922</v>
      </c>
      <c r="J175" s="6">
        <f t="shared" si="175"/>
        <v>-0.5720602848</v>
      </c>
      <c r="K175" s="6">
        <f t="shared" si="3"/>
        <v>-0.2944401683</v>
      </c>
      <c r="L175" s="7" t="b">
        <f>if(iferror(VLOOKUP($A175, NIL!$A$2:$F1000, 1, false), false), true, false)</f>
        <v>1</v>
      </c>
    </row>
    <row r="176">
      <c r="A176" s="1">
        <v>1062.0</v>
      </c>
      <c r="B176" s="1" t="s">
        <v>88</v>
      </c>
      <c r="C176" s="1">
        <v>66.77</v>
      </c>
      <c r="D176" s="1">
        <v>72.08</v>
      </c>
      <c r="E176" s="1">
        <v>62.46</v>
      </c>
      <c r="F176" s="1">
        <v>48.98</v>
      </c>
      <c r="G176" s="6">
        <f t="shared" ref="G176:J176" si="176">(C176-average(C:C))/stdev(C:C)</f>
        <v>-0.5347802926</v>
      </c>
      <c r="H176" s="6">
        <f t="shared" si="176"/>
        <v>0.2466924116</v>
      </c>
      <c r="I176" s="6">
        <f t="shared" si="176"/>
        <v>-0.566210947</v>
      </c>
      <c r="J176" s="6">
        <f t="shared" si="176"/>
        <v>-0.3294677918</v>
      </c>
      <c r="K176" s="6">
        <f t="shared" si="3"/>
        <v>-0.295941655</v>
      </c>
      <c r="L176" s="7" t="b">
        <f>if(iferror(VLOOKUP($A176, NIL!$A$2:$F1000, 1, false), false), true, false)</f>
        <v>1</v>
      </c>
    </row>
    <row r="177">
      <c r="A177" s="1">
        <v>1402.0</v>
      </c>
      <c r="B177" s="1" t="s">
        <v>362</v>
      </c>
      <c r="C177" s="1">
        <v>61.13</v>
      </c>
      <c r="D177" s="1">
        <v>72.1</v>
      </c>
      <c r="E177" s="1">
        <v>60.03</v>
      </c>
      <c r="F177" s="1">
        <v>56.52</v>
      </c>
      <c r="G177" s="6">
        <f t="shared" ref="G177:J177" si="177">(C177-average(C:C))/stdev(C:C)</f>
        <v>-0.9248431248</v>
      </c>
      <c r="H177" s="6">
        <f t="shared" si="177"/>
        <v>0.2480494703</v>
      </c>
      <c r="I177" s="6">
        <f t="shared" si="177"/>
        <v>-0.7407510098</v>
      </c>
      <c r="J177" s="6">
        <f t="shared" si="177"/>
        <v>0.1347828167</v>
      </c>
      <c r="K177" s="6">
        <f t="shared" si="3"/>
        <v>-0.3206904619</v>
      </c>
      <c r="L177" s="7" t="b">
        <f>if(iferror(VLOOKUP($A177, NIL!$A$2:$F1000, 1, false), false), true, false)</f>
        <v>0</v>
      </c>
    </row>
    <row r="178">
      <c r="A178" s="1">
        <v>1454.0</v>
      </c>
      <c r="B178" s="1" t="s">
        <v>140</v>
      </c>
      <c r="C178" s="1">
        <v>81.45</v>
      </c>
      <c r="D178" s="1">
        <v>64.33</v>
      </c>
      <c r="E178" s="1">
        <v>68.73</v>
      </c>
      <c r="F178" s="1">
        <v>34.75</v>
      </c>
      <c r="G178" s="6">
        <f t="shared" ref="G178:J178" si="178">(C178-average(C:C))/stdev(C:C)</f>
        <v>0.4804896324</v>
      </c>
      <c r="H178" s="6">
        <f t="shared" si="178"/>
        <v>-0.2791678725</v>
      </c>
      <c r="I178" s="6">
        <f t="shared" si="178"/>
        <v>-0.1158544889</v>
      </c>
      <c r="J178" s="6">
        <f t="shared" si="178"/>
        <v>-1.205633065</v>
      </c>
      <c r="K178" s="6">
        <f t="shared" si="3"/>
        <v>-0.2800414484</v>
      </c>
      <c r="L178" s="7" t="b">
        <f>if(iferror(VLOOKUP($A178, NIL!$A$2:$F1000, 1, false), false), true, false)</f>
        <v>1</v>
      </c>
    </row>
    <row r="179">
      <c r="A179" s="1">
        <v>245.0</v>
      </c>
      <c r="B179" s="1" t="s">
        <v>47</v>
      </c>
      <c r="C179" s="1">
        <v>66.5</v>
      </c>
      <c r="D179" s="1">
        <v>63.67</v>
      </c>
      <c r="E179" s="1">
        <v>64.73</v>
      </c>
      <c r="F179" s="1">
        <v>53.04</v>
      </c>
      <c r="G179" s="6">
        <f t="shared" ref="G179:J179" si="179">(C179-average(C:C))/stdev(C:C)</f>
        <v>-0.5534535133</v>
      </c>
      <c r="H179" s="6">
        <f t="shared" si="179"/>
        <v>-0.3239508128</v>
      </c>
      <c r="I179" s="6">
        <f t="shared" si="179"/>
        <v>-0.4031632341</v>
      </c>
      <c r="J179" s="6">
        <f t="shared" si="179"/>
        <v>-0.07948669493</v>
      </c>
      <c r="K179" s="6">
        <f t="shared" si="3"/>
        <v>-0.3400135638</v>
      </c>
      <c r="L179" s="7" t="b">
        <f>if(iferror(VLOOKUP($A179, NIL!$A$2:$F1000, 1, false), false), true, false)</f>
        <v>1</v>
      </c>
    </row>
    <row r="180">
      <c r="A180" s="1">
        <v>1672.0</v>
      </c>
      <c r="B180" s="1" t="s">
        <v>174</v>
      </c>
      <c r="C180" s="1">
        <v>64.87</v>
      </c>
      <c r="D180" s="1">
        <v>69.74</v>
      </c>
      <c r="E180" s="1">
        <v>54.89</v>
      </c>
      <c r="F180" s="1">
        <v>55.31</v>
      </c>
      <c r="G180" s="6">
        <f t="shared" ref="G180:J180" si="180">(C180-average(C:C))/stdev(C:C)</f>
        <v>-0.6661844382</v>
      </c>
      <c r="H180" s="6">
        <f t="shared" si="180"/>
        <v>0.08791653225</v>
      </c>
      <c r="I180" s="6">
        <f t="shared" si="180"/>
        <v>-1.109942747</v>
      </c>
      <c r="J180" s="6">
        <f t="shared" si="180"/>
        <v>0.0602810612</v>
      </c>
      <c r="K180" s="6">
        <f t="shared" si="3"/>
        <v>-0.406982398</v>
      </c>
      <c r="L180" s="7" t="b">
        <f>if(iferror(VLOOKUP($A180, NIL!$A$2:$F1000, 1, false), false), true, false)</f>
        <v>1</v>
      </c>
    </row>
    <row r="181">
      <c r="A181" s="1">
        <v>1222.0</v>
      </c>
      <c r="B181" s="1" t="s">
        <v>101</v>
      </c>
      <c r="C181" s="1">
        <v>62.83</v>
      </c>
      <c r="D181" s="1">
        <v>67.09</v>
      </c>
      <c r="E181" s="1">
        <v>61.01</v>
      </c>
      <c r="F181" s="1">
        <v>53.54</v>
      </c>
      <c r="G181" s="6">
        <f t="shared" ref="G181:J181" si="181">(C181-average(C:C))/stdev(C:C)</f>
        <v>-0.8072709945</v>
      </c>
      <c r="H181" s="6">
        <f t="shared" si="181"/>
        <v>-0.09189375842</v>
      </c>
      <c r="I181" s="6">
        <f t="shared" si="181"/>
        <v>-0.6703603672</v>
      </c>
      <c r="J181" s="6">
        <f t="shared" si="181"/>
        <v>-0.04870084556</v>
      </c>
      <c r="K181" s="6">
        <f t="shared" si="3"/>
        <v>-0.4045564914</v>
      </c>
      <c r="L181" s="7" t="b">
        <f>if(iferror(VLOOKUP($A181, NIL!$A$2:$F1000, 1, false), false), true, false)</f>
        <v>1</v>
      </c>
    </row>
    <row r="182">
      <c r="A182" s="1">
        <v>1552.0</v>
      </c>
      <c r="B182" s="1" t="s">
        <v>158</v>
      </c>
      <c r="C182" s="1">
        <v>69.94</v>
      </c>
      <c r="D182" s="1">
        <v>67.29</v>
      </c>
      <c r="E182" s="1">
        <v>57.72</v>
      </c>
      <c r="F182" s="1">
        <v>48.07</v>
      </c>
      <c r="G182" s="6">
        <f t="shared" ref="G182:J182" si="182">(C182-average(C:C))/stdev(C:C)</f>
        <v>-0.3155428497</v>
      </c>
      <c r="H182" s="6">
        <f t="shared" si="182"/>
        <v>-0.07832317044</v>
      </c>
      <c r="I182" s="6">
        <f t="shared" si="182"/>
        <v>-0.9066718101</v>
      </c>
      <c r="J182" s="6">
        <f t="shared" si="182"/>
        <v>-0.3854980376</v>
      </c>
      <c r="K182" s="6">
        <f t="shared" si="3"/>
        <v>-0.421508967</v>
      </c>
      <c r="L182" s="7" t="b">
        <f>if(iferror(VLOOKUP($A182, NIL!$A$2:$F1000, 1, false), false), true, false)</f>
        <v>1</v>
      </c>
    </row>
    <row r="183">
      <c r="A183" s="1">
        <v>1855.0</v>
      </c>
      <c r="B183" s="9" t="s">
        <v>220</v>
      </c>
      <c r="C183" s="1">
        <v>67.19</v>
      </c>
      <c r="D183" s="1">
        <v>60.63</v>
      </c>
      <c r="E183" s="1">
        <v>63.67</v>
      </c>
      <c r="F183" s="1">
        <v>50.47</v>
      </c>
      <c r="G183" s="6">
        <f t="shared" ref="G183:J183" si="183">(C183-average(C:C))/stdev(C:C)</f>
        <v>-0.5057330604</v>
      </c>
      <c r="H183" s="6">
        <f t="shared" si="183"/>
        <v>-0.53022375</v>
      </c>
      <c r="I183" s="6">
        <f t="shared" si="183"/>
        <v>-0.4793000516</v>
      </c>
      <c r="J183" s="6">
        <f t="shared" si="183"/>
        <v>-0.2377259607</v>
      </c>
      <c r="K183" s="6">
        <f t="shared" si="3"/>
        <v>-0.4382457057</v>
      </c>
      <c r="L183" s="7" t="b">
        <f>if(iferror(VLOOKUP($A183, NIL!$A$2:$F1000, 1, false), false), true, false)</f>
        <v>1</v>
      </c>
    </row>
    <row r="184">
      <c r="A184" s="1">
        <v>1712.0</v>
      </c>
      <c r="B184" s="1" t="s">
        <v>180</v>
      </c>
      <c r="C184" s="1">
        <v>57.64</v>
      </c>
      <c r="D184" s="1">
        <v>67.16</v>
      </c>
      <c r="E184" s="1">
        <v>59.96</v>
      </c>
      <c r="F184" s="1">
        <v>56.93</v>
      </c>
      <c r="G184" s="6">
        <f t="shared" ref="G184:J184" si="184">(C184-average(C:C))/stdev(C:C)</f>
        <v>-1.166211792</v>
      </c>
      <c r="H184" s="6">
        <f t="shared" si="184"/>
        <v>-0.08714405262</v>
      </c>
      <c r="I184" s="6">
        <f t="shared" si="184"/>
        <v>-0.7457789128</v>
      </c>
      <c r="J184" s="6">
        <f t="shared" si="184"/>
        <v>0.1600272132</v>
      </c>
      <c r="K184" s="6">
        <f t="shared" si="3"/>
        <v>-0.4597768861</v>
      </c>
      <c r="L184" s="7" t="b">
        <f>if(iferror(VLOOKUP($A184, NIL!$A$2:$F1000, 1, false), false), true, false)</f>
        <v>1</v>
      </c>
    </row>
    <row r="185">
      <c r="A185" s="1">
        <v>1975.0</v>
      </c>
      <c r="B185" s="1" t="s">
        <v>245</v>
      </c>
      <c r="C185" s="1">
        <v>67.87</v>
      </c>
      <c r="D185" s="1">
        <v>63.48</v>
      </c>
      <c r="E185" s="1">
        <v>59.06</v>
      </c>
      <c r="F185" s="1">
        <v>51.24</v>
      </c>
      <c r="G185" s="6">
        <f t="shared" ref="G185:J185" si="185">(C185-average(C:C))/stdev(C:C)</f>
        <v>-0.4587042083</v>
      </c>
      <c r="H185" s="6">
        <f t="shared" si="185"/>
        <v>-0.3368428714</v>
      </c>
      <c r="I185" s="6">
        <f t="shared" si="185"/>
        <v>-0.8104233805</v>
      </c>
      <c r="J185" s="6">
        <f t="shared" si="185"/>
        <v>-0.1903157526</v>
      </c>
      <c r="K185" s="6">
        <f t="shared" si="3"/>
        <v>-0.4490715532</v>
      </c>
      <c r="L185" s="7" t="b">
        <f>if(iferror(VLOOKUP($A185, NIL!$A$2:$F1000, 1, false), false), true, false)</f>
        <v>1</v>
      </c>
    </row>
    <row r="186">
      <c r="A186" s="1">
        <v>1581.0</v>
      </c>
      <c r="B186" s="1" t="s">
        <v>160</v>
      </c>
      <c r="C186" s="1">
        <v>72.33</v>
      </c>
      <c r="D186" s="1">
        <v>61.13</v>
      </c>
      <c r="E186" s="1">
        <v>64.48</v>
      </c>
      <c r="F186" s="1">
        <v>46.64</v>
      </c>
      <c r="G186" s="6">
        <f t="shared" ref="G186:J186" si="186">(C186-average(C:C))/stdev(C:C)</f>
        <v>-0.1502502665</v>
      </c>
      <c r="H186" s="6">
        <f t="shared" si="186"/>
        <v>-0.4962972801</v>
      </c>
      <c r="I186" s="6">
        <f t="shared" si="186"/>
        <v>-0.4211200307</v>
      </c>
      <c r="J186" s="6">
        <f t="shared" si="186"/>
        <v>-0.4735455668</v>
      </c>
      <c r="K186" s="6">
        <f t="shared" si="3"/>
        <v>-0.385303286</v>
      </c>
      <c r="L186" s="7" t="b">
        <f>if(iferror(VLOOKUP($A186, NIL!$A$2:$F1000, 1, false), false), true, false)</f>
        <v>1</v>
      </c>
    </row>
    <row r="187">
      <c r="A187" s="1">
        <v>1233.0</v>
      </c>
      <c r="B187" s="1" t="s">
        <v>103</v>
      </c>
      <c r="C187" s="1">
        <v>52.3</v>
      </c>
      <c r="D187" s="1">
        <v>62.48</v>
      </c>
      <c r="E187" s="1">
        <v>72.75</v>
      </c>
      <c r="F187" s="1">
        <v>51.75</v>
      </c>
      <c r="G187" s="6">
        <f t="shared" ref="G187:J187" si="187">(C187-average(C:C))/stdev(C:C)</f>
        <v>-1.535526602</v>
      </c>
      <c r="H187" s="6">
        <f t="shared" si="187"/>
        <v>-0.4046958112</v>
      </c>
      <c r="I187" s="6">
        <f t="shared" si="187"/>
        <v>0.1728908</v>
      </c>
      <c r="J187" s="6">
        <f t="shared" si="187"/>
        <v>-0.1589141863</v>
      </c>
      <c r="K187" s="6">
        <f t="shared" si="3"/>
        <v>-0.4815614498</v>
      </c>
      <c r="L187" s="7" t="b">
        <f>if(iferror(VLOOKUP($A187, NIL!$A$2:$F1000, 1, false), false), true, false)</f>
        <v>1</v>
      </c>
    </row>
    <row r="188">
      <c r="A188" s="1">
        <v>1087.0</v>
      </c>
      <c r="B188" s="1" t="s">
        <v>92</v>
      </c>
      <c r="C188" s="1">
        <v>69.58</v>
      </c>
      <c r="D188" s="1">
        <v>62.75</v>
      </c>
      <c r="E188" s="1">
        <v>63.22</v>
      </c>
      <c r="F188" s="1">
        <v>43.72</v>
      </c>
      <c r="G188" s="6">
        <f t="shared" ref="G188:J188" si="188">(C188-average(C:C))/stdev(C:C)</f>
        <v>-0.3404404772</v>
      </c>
      <c r="H188" s="6">
        <f t="shared" si="188"/>
        <v>-0.3863755175</v>
      </c>
      <c r="I188" s="6">
        <f t="shared" si="188"/>
        <v>-0.5116222854</v>
      </c>
      <c r="J188" s="6">
        <f t="shared" si="188"/>
        <v>-0.6533349271</v>
      </c>
      <c r="K188" s="6">
        <f t="shared" si="3"/>
        <v>-0.4729433018</v>
      </c>
      <c r="L188" s="7" t="b">
        <f>if(iferror(VLOOKUP($A188, NIL!$A$2:$F1000, 1, false), false), true, false)</f>
        <v>1</v>
      </c>
    </row>
    <row r="189">
      <c r="A189" s="1">
        <v>1464.0</v>
      </c>
      <c r="B189" s="1" t="s">
        <v>144</v>
      </c>
      <c r="C189" s="1">
        <v>69.22</v>
      </c>
      <c r="D189" s="1">
        <v>59.3</v>
      </c>
      <c r="E189" s="1">
        <v>67.97</v>
      </c>
      <c r="F189" s="1">
        <v>42.71</v>
      </c>
      <c r="G189" s="6">
        <f t="shared" ref="G189:J189" si="189">(C189-average(C:C))/stdev(C:C)</f>
        <v>-0.3653381048</v>
      </c>
      <c r="H189" s="6">
        <f t="shared" si="189"/>
        <v>-0.62046816</v>
      </c>
      <c r="I189" s="6">
        <f t="shared" si="189"/>
        <v>-0.1704431505</v>
      </c>
      <c r="J189" s="6">
        <f t="shared" si="189"/>
        <v>-0.7155223429</v>
      </c>
      <c r="K189" s="6">
        <f t="shared" si="3"/>
        <v>-0.4679429396</v>
      </c>
      <c r="L189" s="7" t="b">
        <f>if(iferror(VLOOKUP($A189, NIL!$A$2:$F1000, 1, false), false), true, false)</f>
        <v>1</v>
      </c>
    </row>
    <row r="190">
      <c r="A190" s="1">
        <v>1607.0</v>
      </c>
      <c r="B190" s="1" t="s">
        <v>167</v>
      </c>
      <c r="C190" s="1">
        <v>84.92</v>
      </c>
      <c r="D190" s="1">
        <v>53.67</v>
      </c>
      <c r="E190" s="1">
        <v>60.98</v>
      </c>
      <c r="F190" s="1">
        <v>38.79</v>
      </c>
      <c r="G190" s="6">
        <f t="shared" ref="G190:J190" si="190">(C190-average(C:C))/stdev(C:C)</f>
        <v>0.7204750984</v>
      </c>
      <c r="H190" s="6">
        <f t="shared" si="190"/>
        <v>-1.002480212</v>
      </c>
      <c r="I190" s="6">
        <f t="shared" si="190"/>
        <v>-0.6725151828</v>
      </c>
      <c r="J190" s="6">
        <f t="shared" si="190"/>
        <v>-0.9568834019</v>
      </c>
      <c r="K190" s="6">
        <f t="shared" si="3"/>
        <v>-0.4778509245</v>
      </c>
      <c r="L190" s="7" t="b">
        <f>if(iferror(VLOOKUP($A190, NIL!$A$2:$F1000, 1, false), false), true, false)</f>
        <v>1</v>
      </c>
    </row>
    <row r="191">
      <c r="A191" s="1">
        <v>1476.0</v>
      </c>
      <c r="B191" s="1" t="s">
        <v>333</v>
      </c>
      <c r="C191" s="1">
        <v>61.93</v>
      </c>
      <c r="D191" s="1">
        <v>57.62</v>
      </c>
      <c r="E191" s="1">
        <v>64.2</v>
      </c>
      <c r="F191" s="1">
        <v>50.71</v>
      </c>
      <c r="G191" s="6">
        <f t="shared" ref="G191:J191" si="191">(C191-average(C:C))/stdev(C:C)</f>
        <v>-0.8695150635</v>
      </c>
      <c r="H191" s="6">
        <f t="shared" si="191"/>
        <v>-0.734461099</v>
      </c>
      <c r="I191" s="6">
        <f t="shared" si="191"/>
        <v>-0.4412316429</v>
      </c>
      <c r="J191" s="6">
        <f t="shared" si="191"/>
        <v>-0.222948753</v>
      </c>
      <c r="K191" s="6">
        <f t="shared" si="3"/>
        <v>-0.5670391396</v>
      </c>
      <c r="L191" s="7" t="b">
        <f>if(iferror(VLOOKUP($A191, NIL!$A$2:$F1000, 1, false), false), true, false)</f>
        <v>0</v>
      </c>
    </row>
    <row r="192">
      <c r="A192" s="1">
        <v>2212.0</v>
      </c>
      <c r="B192" s="1" t="s">
        <v>284</v>
      </c>
      <c r="C192" s="1">
        <v>82.03</v>
      </c>
      <c r="D192" s="1">
        <v>56.25</v>
      </c>
      <c r="E192" s="1">
        <v>60.16</v>
      </c>
      <c r="F192" s="1">
        <v>35.16</v>
      </c>
      <c r="G192" s="6">
        <f t="shared" ref="G192:J192" si="192">(C192-average(C:C))/stdev(C:C)</f>
        <v>0.5206024769</v>
      </c>
      <c r="H192" s="6">
        <f t="shared" si="192"/>
        <v>-0.8274196266</v>
      </c>
      <c r="I192" s="6">
        <f t="shared" si="192"/>
        <v>-0.7314134755</v>
      </c>
      <c r="J192" s="6">
        <f t="shared" si="192"/>
        <v>-1.180388668</v>
      </c>
      <c r="K192" s="6">
        <f t="shared" si="3"/>
        <v>-0.5546548234</v>
      </c>
      <c r="L192" s="7" t="b">
        <f>if(iferror(VLOOKUP($A192, NIL!$A$2:$F1000, 1, false), false), true, false)</f>
        <v>1</v>
      </c>
    </row>
    <row r="193">
      <c r="A193" s="1">
        <v>1853.0</v>
      </c>
      <c r="B193" s="1" t="s">
        <v>219</v>
      </c>
      <c r="C193" s="1">
        <v>56.42</v>
      </c>
      <c r="D193" s="1">
        <v>58.87</v>
      </c>
      <c r="E193" s="1">
        <v>68.67</v>
      </c>
      <c r="F193" s="1">
        <v>49.2</v>
      </c>
      <c r="G193" s="6">
        <f t="shared" ref="G193:J193" si="193">(C193-average(C:C))/stdev(C:C)</f>
        <v>-1.250587086</v>
      </c>
      <c r="H193" s="6">
        <f t="shared" si="193"/>
        <v>-0.6496449242</v>
      </c>
      <c r="I193" s="6">
        <f t="shared" si="193"/>
        <v>-0.1201641201</v>
      </c>
      <c r="J193" s="6">
        <f t="shared" si="193"/>
        <v>-0.3159220181</v>
      </c>
      <c r="K193" s="6">
        <f t="shared" si="3"/>
        <v>-0.584079537</v>
      </c>
      <c r="L193" s="7" t="b">
        <f>if(iferror(VLOOKUP($A193, NIL!$A$2:$F1000, 1, false), false), true, false)</f>
        <v>1</v>
      </c>
    </row>
    <row r="194">
      <c r="A194" s="1">
        <v>1440.0</v>
      </c>
      <c r="B194" s="1" t="s">
        <v>132</v>
      </c>
      <c r="C194" s="1">
        <v>74.08</v>
      </c>
      <c r="D194" s="1">
        <v>63.92</v>
      </c>
      <c r="E194" s="1">
        <v>58.4</v>
      </c>
      <c r="F194" s="1">
        <v>36.2</v>
      </c>
      <c r="G194" s="6">
        <f t="shared" ref="G194:J194" si="194">(C194-average(C:C))/stdev(C:C)</f>
        <v>-0.02922013238</v>
      </c>
      <c r="H194" s="6">
        <f t="shared" si="194"/>
        <v>-0.3069875778</v>
      </c>
      <c r="I194" s="6">
        <f t="shared" si="194"/>
        <v>-0.8578293234</v>
      </c>
      <c r="J194" s="6">
        <f t="shared" si="194"/>
        <v>-1.116354102</v>
      </c>
      <c r="K194" s="6">
        <f t="shared" si="3"/>
        <v>-0.5775977838</v>
      </c>
      <c r="L194" s="7" t="b">
        <f>if(iferror(VLOOKUP($A194, NIL!$A$2:$F1000, 1, false), false), true, false)</f>
        <v>1</v>
      </c>
    </row>
    <row r="195">
      <c r="A195" s="1">
        <v>823.0</v>
      </c>
      <c r="B195" s="1" t="s">
        <v>66</v>
      </c>
      <c r="C195" s="1">
        <v>53.43</v>
      </c>
      <c r="D195" s="1">
        <v>57.23</v>
      </c>
      <c r="E195" s="1">
        <v>64.79</v>
      </c>
      <c r="F195" s="1">
        <v>57.08</v>
      </c>
      <c r="G195" s="6">
        <f t="shared" ref="G195:J195" si="195">(C195-average(C:C))/stdev(C:C)</f>
        <v>-1.457375715</v>
      </c>
      <c r="H195" s="6">
        <f t="shared" si="195"/>
        <v>-0.7609237456</v>
      </c>
      <c r="I195" s="6">
        <f t="shared" si="195"/>
        <v>-0.398853603</v>
      </c>
      <c r="J195" s="6">
        <f t="shared" si="195"/>
        <v>0.169262968</v>
      </c>
      <c r="K195" s="6">
        <f t="shared" si="3"/>
        <v>-0.6119725239</v>
      </c>
      <c r="L195" s="7" t="b">
        <f>if(iferror(VLOOKUP($A195, NIL!$A$2:$F1000, 1, false), false), true, false)</f>
        <v>1</v>
      </c>
    </row>
    <row r="196">
      <c r="A196" s="1">
        <v>1042.0</v>
      </c>
      <c r="B196" s="1" t="s">
        <v>86</v>
      </c>
      <c r="C196" s="1">
        <v>56.36</v>
      </c>
      <c r="D196" s="1">
        <v>54.49</v>
      </c>
      <c r="E196" s="1">
        <v>73.3</v>
      </c>
      <c r="F196" s="1">
        <v>48.05</v>
      </c>
      <c r="G196" s="6">
        <f t="shared" ref="G196:J196" si="196">(C196-average(C:C))/stdev(C:C)</f>
        <v>-1.25473669</v>
      </c>
      <c r="H196" s="6">
        <f t="shared" si="196"/>
        <v>-0.9468408008</v>
      </c>
      <c r="I196" s="6">
        <f t="shared" si="196"/>
        <v>0.2123957525</v>
      </c>
      <c r="J196" s="6">
        <f t="shared" si="196"/>
        <v>-0.3867294716</v>
      </c>
      <c r="K196" s="6">
        <f t="shared" si="3"/>
        <v>-0.5939778026</v>
      </c>
      <c r="L196" s="7" t="b">
        <f>if(iferror(VLOOKUP($A196, NIL!$A$2:$F1000, 1, false), false), true, false)</f>
        <v>1</v>
      </c>
    </row>
    <row r="197">
      <c r="A197" s="1">
        <v>1097.0</v>
      </c>
      <c r="B197" s="9" t="s">
        <v>94</v>
      </c>
      <c r="C197" s="1">
        <v>56.44</v>
      </c>
      <c r="D197" s="1">
        <v>61.54</v>
      </c>
      <c r="E197" s="1">
        <v>63.92</v>
      </c>
      <c r="F197" s="1">
        <v>49.97</v>
      </c>
      <c r="G197" s="6">
        <f t="shared" ref="G197:J197" si="197">(C197-average(C:C))/stdev(C:C)</f>
        <v>-1.249203884</v>
      </c>
      <c r="H197" s="6">
        <f t="shared" si="197"/>
        <v>-0.4684775747</v>
      </c>
      <c r="I197" s="6">
        <f t="shared" si="197"/>
        <v>-0.461343255</v>
      </c>
      <c r="J197" s="6">
        <f t="shared" si="197"/>
        <v>-0.26851181</v>
      </c>
      <c r="K197" s="6">
        <f t="shared" si="3"/>
        <v>-0.611884131</v>
      </c>
      <c r="L197" s="7" t="b">
        <f>if(iferror(VLOOKUP($A197, NIL!$A$2:$F1000, 1, false), false), true, false)</f>
        <v>1</v>
      </c>
    </row>
    <row r="198">
      <c r="A198" s="1">
        <v>1888.0</v>
      </c>
      <c r="B198" s="1" t="s">
        <v>339</v>
      </c>
      <c r="C198" s="1">
        <v>68.26</v>
      </c>
      <c r="D198" s="1">
        <v>58.06</v>
      </c>
      <c r="E198" s="1">
        <v>66.83</v>
      </c>
      <c r="F198" s="1">
        <v>38.1</v>
      </c>
      <c r="G198" s="6">
        <f t="shared" ref="G198:J198" si="198">(C198-average(C:C))/stdev(C:C)</f>
        <v>-0.4317317784</v>
      </c>
      <c r="H198" s="6">
        <f t="shared" si="198"/>
        <v>-0.7046058055</v>
      </c>
      <c r="I198" s="6">
        <f t="shared" si="198"/>
        <v>-0.2523261429</v>
      </c>
      <c r="J198" s="6">
        <f t="shared" si="198"/>
        <v>-0.999367874</v>
      </c>
      <c r="K198" s="6">
        <f t="shared" si="3"/>
        <v>-0.5970079002</v>
      </c>
      <c r="L198" s="7" t="b">
        <f>if(iferror(VLOOKUP($A198, NIL!$A$2:$F1000, 1, false), false), true, false)</f>
        <v>0</v>
      </c>
    </row>
    <row r="199">
      <c r="A199" s="1">
        <v>1852.0</v>
      </c>
      <c r="B199" s="1" t="s">
        <v>218</v>
      </c>
      <c r="C199" s="1">
        <v>70.26</v>
      </c>
      <c r="D199" s="1">
        <v>54.02</v>
      </c>
      <c r="E199" s="1">
        <v>69.68</v>
      </c>
      <c r="F199" s="1">
        <v>35.91</v>
      </c>
      <c r="G199" s="6">
        <f t="shared" ref="G199:J199" si="199">(C199-average(C:C))/stdev(C:C)</f>
        <v>-0.2934116251</v>
      </c>
      <c r="H199" s="6">
        <f t="shared" si="199"/>
        <v>-0.9787316826</v>
      </c>
      <c r="I199" s="6">
        <f t="shared" si="199"/>
        <v>-0.04761866193</v>
      </c>
      <c r="J199" s="6">
        <f t="shared" si="199"/>
        <v>-1.134209894</v>
      </c>
      <c r="K199" s="6">
        <f t="shared" si="3"/>
        <v>-0.613492966</v>
      </c>
      <c r="L199" s="7" t="b">
        <f>if(iferror(VLOOKUP($A199, NIL!$A$2:$F1000, 1, false), false), true, false)</f>
        <v>1</v>
      </c>
    </row>
    <row r="200">
      <c r="A200" s="1">
        <v>1827.0</v>
      </c>
      <c r="B200" s="1" t="s">
        <v>210</v>
      </c>
      <c r="C200" s="1">
        <v>77.93</v>
      </c>
      <c r="D200" s="1">
        <v>46.99</v>
      </c>
      <c r="E200" s="1">
        <v>58.2</v>
      </c>
      <c r="F200" s="1">
        <v>46.45</v>
      </c>
      <c r="G200" s="6">
        <f t="shared" ref="G200:J200" si="200">(C200-average(C:C))/stdev(C:C)</f>
        <v>0.2370461627</v>
      </c>
      <c r="H200" s="6">
        <f t="shared" si="200"/>
        <v>-1.45573785</v>
      </c>
      <c r="I200" s="6">
        <f t="shared" si="200"/>
        <v>-0.8721947607</v>
      </c>
      <c r="J200" s="6">
        <f t="shared" si="200"/>
        <v>-0.4852441896</v>
      </c>
      <c r="K200" s="6">
        <f t="shared" si="3"/>
        <v>-0.6440326594</v>
      </c>
      <c r="L200" s="7" t="b">
        <f>if(iferror(VLOOKUP($A200, NIL!$A$2:$F1000, 1, false), false), true, false)</f>
        <v>1</v>
      </c>
    </row>
    <row r="201">
      <c r="A201" s="1">
        <v>1973.0</v>
      </c>
      <c r="B201" s="1" t="s">
        <v>363</v>
      </c>
      <c r="C201" s="1">
        <v>52.58</v>
      </c>
      <c r="D201" s="1">
        <v>68.67</v>
      </c>
      <c r="E201" s="1">
        <v>60.47</v>
      </c>
      <c r="F201" s="1">
        <v>46.49</v>
      </c>
      <c r="G201" s="6">
        <f t="shared" ref="G201:J201" si="201">(C201-average(C:C))/stdev(C:C)</f>
        <v>-1.51616178</v>
      </c>
      <c r="H201" s="6">
        <f t="shared" si="201"/>
        <v>0.01531388658</v>
      </c>
      <c r="I201" s="6">
        <f t="shared" si="201"/>
        <v>-0.7091470478</v>
      </c>
      <c r="J201" s="6">
        <f t="shared" si="201"/>
        <v>-0.4827813216</v>
      </c>
      <c r="K201" s="6">
        <f t="shared" si="3"/>
        <v>-0.6731940657</v>
      </c>
      <c r="L201" s="7" t="b">
        <f>if(iferror(VLOOKUP($A201, NIL!$A$2:$F1000, 1, false), false), true, false)</f>
        <v>0</v>
      </c>
    </row>
    <row r="202">
      <c r="A202" s="1">
        <v>1505.0</v>
      </c>
      <c r="B202" s="1" t="s">
        <v>151</v>
      </c>
      <c r="C202" s="1">
        <v>70.85</v>
      </c>
      <c r="D202" s="1">
        <v>59.16</v>
      </c>
      <c r="E202" s="1">
        <v>57.56</v>
      </c>
      <c r="F202" s="1">
        <v>39.2</v>
      </c>
      <c r="G202" s="6">
        <f t="shared" ref="G202:J202" si="202">(C202-average(C:C))/stdev(C:C)</f>
        <v>-0.2526071799</v>
      </c>
      <c r="H202" s="6">
        <f t="shared" si="202"/>
        <v>-0.6299675716</v>
      </c>
      <c r="I202" s="6">
        <f t="shared" si="202"/>
        <v>-0.9181641599</v>
      </c>
      <c r="J202" s="6">
        <f t="shared" si="202"/>
        <v>-0.9316390054</v>
      </c>
      <c r="K202" s="6">
        <f t="shared" si="3"/>
        <v>-0.6830944792</v>
      </c>
      <c r="L202" s="7" t="b">
        <f>if(iferror(VLOOKUP($A202, NIL!$A$2:$F1000, 1, false), false), true, false)</f>
        <v>1</v>
      </c>
    </row>
    <row r="203">
      <c r="A203" s="1">
        <v>2119.0</v>
      </c>
      <c r="B203" s="1" t="s">
        <v>277</v>
      </c>
      <c r="C203" s="1">
        <v>65.63</v>
      </c>
      <c r="D203" s="1">
        <v>48.44</v>
      </c>
      <c r="E203" s="1">
        <v>67.19</v>
      </c>
      <c r="F203" s="1">
        <v>45.31</v>
      </c>
      <c r="G203" s="6">
        <f t="shared" ref="G203:J203" si="203">(C203-average(C:C))/stdev(C:C)</f>
        <v>-0.61362278</v>
      </c>
      <c r="H203" s="6">
        <f t="shared" si="203"/>
        <v>-1.357351087</v>
      </c>
      <c r="I203" s="6">
        <f t="shared" si="203"/>
        <v>-0.2264683558</v>
      </c>
      <c r="J203" s="6">
        <f t="shared" si="203"/>
        <v>-0.5554359262</v>
      </c>
      <c r="K203" s="6">
        <f t="shared" si="3"/>
        <v>-0.6882195372</v>
      </c>
      <c r="L203" s="7" t="b">
        <f>if(iferror(VLOOKUP($A203, NIL!$A$2:$F1000, 1, false), false), true, false)</f>
        <v>1</v>
      </c>
    </row>
    <row r="204">
      <c r="A204" s="1">
        <v>1591.0</v>
      </c>
      <c r="B204" s="1" t="s">
        <v>162</v>
      </c>
      <c r="C204" s="1">
        <v>57.16</v>
      </c>
      <c r="D204" s="1">
        <v>64.36</v>
      </c>
      <c r="E204" s="1">
        <v>60.75</v>
      </c>
      <c r="F204" s="1">
        <v>43.3</v>
      </c>
      <c r="G204" s="6">
        <f t="shared" ref="G204:J204" si="204">(C204-average(C:C))/stdev(C:C)</f>
        <v>-1.199408629</v>
      </c>
      <c r="H204" s="6">
        <f t="shared" si="204"/>
        <v>-0.2771322843</v>
      </c>
      <c r="I204" s="6">
        <f t="shared" si="204"/>
        <v>-0.6890354356</v>
      </c>
      <c r="J204" s="6">
        <f t="shared" si="204"/>
        <v>-0.6791950406</v>
      </c>
      <c r="K204" s="6">
        <f t="shared" si="3"/>
        <v>-0.7111928474</v>
      </c>
      <c r="L204" s="7" t="b">
        <f>if(iferror(VLOOKUP($A204, NIL!$A$2:$F1000, 1, false), false), true, false)</f>
        <v>1</v>
      </c>
    </row>
    <row r="205">
      <c r="A205" s="1">
        <v>1893.0</v>
      </c>
      <c r="B205" s="1" t="s">
        <v>236</v>
      </c>
      <c r="C205" s="1">
        <v>57.41</v>
      </c>
      <c r="D205" s="1">
        <v>59.88</v>
      </c>
      <c r="E205" s="1">
        <v>64.97</v>
      </c>
      <c r="F205" s="1">
        <v>43.15</v>
      </c>
      <c r="G205" s="6">
        <f t="shared" ref="G205:J205" si="205">(C205-average(C:C))/stdev(C:C)</f>
        <v>-1.18211861</v>
      </c>
      <c r="H205" s="6">
        <f t="shared" si="205"/>
        <v>-0.5811134549</v>
      </c>
      <c r="I205" s="6">
        <f t="shared" si="205"/>
        <v>-0.3859247094</v>
      </c>
      <c r="J205" s="6">
        <f t="shared" si="205"/>
        <v>-0.6884307954</v>
      </c>
      <c r="K205" s="6">
        <f t="shared" si="3"/>
        <v>-0.7093968924</v>
      </c>
      <c r="L205" s="7" t="b">
        <f>if(iferror(VLOOKUP($A205, NIL!$A$2:$F1000, 1, false), false), true, false)</f>
        <v>1</v>
      </c>
    </row>
    <row r="206">
      <c r="A206" s="1">
        <v>1721.0</v>
      </c>
      <c r="B206" s="1" t="s">
        <v>187</v>
      </c>
      <c r="C206" s="1">
        <v>67.74</v>
      </c>
      <c r="D206" s="1">
        <v>45.75</v>
      </c>
      <c r="E206" s="1">
        <v>69.18</v>
      </c>
      <c r="F206" s="1">
        <v>41.58</v>
      </c>
      <c r="G206" s="6">
        <f t="shared" ref="G206:J206" si="206">(C206-average(C:C))/stdev(C:C)</f>
        <v>-0.4676950183</v>
      </c>
      <c r="H206" s="6">
        <f t="shared" si="206"/>
        <v>-1.539875495</v>
      </c>
      <c r="I206" s="6">
        <f t="shared" si="206"/>
        <v>-0.08353225509</v>
      </c>
      <c r="J206" s="6">
        <f t="shared" si="206"/>
        <v>-0.7850983624</v>
      </c>
      <c r="K206" s="6">
        <f t="shared" si="3"/>
        <v>-0.7190502828</v>
      </c>
      <c r="L206" s="7" t="b">
        <f>if(iferror(VLOOKUP($A206, NIL!$A$2:$F1000, 1, false), false), true, false)</f>
        <v>1</v>
      </c>
    </row>
    <row r="207">
      <c r="A207" s="1">
        <v>2299.0</v>
      </c>
      <c r="B207" s="1" t="s">
        <v>292</v>
      </c>
      <c r="C207" s="1">
        <v>88.28</v>
      </c>
      <c r="D207" s="1">
        <v>67.19</v>
      </c>
      <c r="E207" s="1">
        <v>30.47</v>
      </c>
      <c r="F207" s="1">
        <v>37.5</v>
      </c>
      <c r="G207" s="6">
        <f t="shared" ref="G207:J207" si="207">(C207-average(C:C))/stdev(C:C)</f>
        <v>0.9528529559</v>
      </c>
      <c r="H207" s="6">
        <f t="shared" si="207"/>
        <v>-0.08510846443</v>
      </c>
      <c r="I207" s="6">
        <f t="shared" si="207"/>
        <v>-2.863962637</v>
      </c>
      <c r="J207" s="6">
        <f t="shared" si="207"/>
        <v>-1.036310893</v>
      </c>
      <c r="K207" s="6">
        <f t="shared" si="3"/>
        <v>-0.7581322597</v>
      </c>
      <c r="L207" s="7" t="b">
        <f>if(iferror(VLOOKUP($A207, NIL!$A$2:$F1000, 1, false), false), true, false)</f>
        <v>1</v>
      </c>
    </row>
    <row r="208">
      <c r="A208" s="1">
        <v>1446.0</v>
      </c>
      <c r="B208" s="1" t="s">
        <v>135</v>
      </c>
      <c r="C208" s="1">
        <v>68.79</v>
      </c>
      <c r="D208" s="1">
        <v>51.14</v>
      </c>
      <c r="E208" s="1">
        <v>77.94</v>
      </c>
      <c r="F208" s="1">
        <v>39.2</v>
      </c>
      <c r="G208" s="6">
        <f t="shared" ref="G208:J208" si="208">(C208-average(C:C))/stdev(C:C)</f>
        <v>-0.3950769378</v>
      </c>
      <c r="H208" s="6">
        <f t="shared" si="208"/>
        <v>-1.174148149</v>
      </c>
      <c r="I208" s="6">
        <f t="shared" si="208"/>
        <v>0.5456738969</v>
      </c>
      <c r="J208" s="6">
        <f t="shared" si="208"/>
        <v>-0.9316390054</v>
      </c>
      <c r="K208" s="6">
        <f t="shared" si="3"/>
        <v>-0.4887975489</v>
      </c>
      <c r="L208" s="7" t="b">
        <f>if(iferror(VLOOKUP($A208, NIL!$A$2:$F1000, 1, false), false), true, false)</f>
        <v>1</v>
      </c>
    </row>
    <row r="209">
      <c r="A209" s="1">
        <v>1984.0</v>
      </c>
      <c r="B209" s="1" t="s">
        <v>246</v>
      </c>
      <c r="C209" s="1">
        <v>71.77</v>
      </c>
      <c r="D209" s="1">
        <v>50.62</v>
      </c>
      <c r="E209" s="1">
        <v>63.26</v>
      </c>
      <c r="F209" s="1">
        <v>35.72</v>
      </c>
      <c r="G209" s="6">
        <f t="shared" ref="G209:J209" si="209">(C209-average(C:C))/stdev(C:C)</f>
        <v>-0.1889799094</v>
      </c>
      <c r="H209" s="6">
        <f t="shared" si="209"/>
        <v>-1.209431678</v>
      </c>
      <c r="I209" s="6">
        <f t="shared" si="209"/>
        <v>-0.508749198</v>
      </c>
      <c r="J209" s="6">
        <f t="shared" si="209"/>
        <v>-1.145908517</v>
      </c>
      <c r="K209" s="6">
        <f t="shared" si="3"/>
        <v>-0.7632673256</v>
      </c>
      <c r="L209" s="7" t="b">
        <f>if(iferror(VLOOKUP($A209, NIL!$A$2:$F1000, 1, false), false), true, false)</f>
        <v>1</v>
      </c>
    </row>
    <row r="210">
      <c r="A210" s="1">
        <v>1726.0</v>
      </c>
      <c r="B210" s="1" t="s">
        <v>188</v>
      </c>
      <c r="C210" s="1">
        <v>65.58</v>
      </c>
      <c r="D210" s="1">
        <v>49.8</v>
      </c>
      <c r="E210" s="1">
        <v>57.86</v>
      </c>
      <c r="F210" s="1">
        <v>46.12</v>
      </c>
      <c r="G210" s="6">
        <f t="shared" ref="G210:J210" si="210">(C210-average(C:C))/stdev(C:C)</f>
        <v>-0.6170807838</v>
      </c>
      <c r="H210" s="6">
        <f t="shared" si="210"/>
        <v>-1.265071089</v>
      </c>
      <c r="I210" s="6">
        <f t="shared" si="210"/>
        <v>-0.896616004</v>
      </c>
      <c r="J210" s="6">
        <f t="shared" si="210"/>
        <v>-0.5055628502</v>
      </c>
      <c r="K210" s="6">
        <f t="shared" si="3"/>
        <v>-0.8210826817</v>
      </c>
      <c r="L210" s="7" t="b">
        <f>if(iferror(VLOOKUP($A210, NIL!$A$2:$F1000, 1, false), false), true, false)</f>
        <v>1</v>
      </c>
    </row>
    <row r="211">
      <c r="A211" s="1">
        <v>2081.0</v>
      </c>
      <c r="B211" s="1" t="s">
        <v>264</v>
      </c>
      <c r="C211" s="1">
        <v>51.76</v>
      </c>
      <c r="D211" s="1">
        <v>65.63</v>
      </c>
      <c r="E211" s="1">
        <v>68.6</v>
      </c>
      <c r="F211" s="1">
        <v>33.36</v>
      </c>
      <c r="G211" s="6">
        <f t="shared" ref="G211:J211" si="211">(C211-average(C:C))/stdev(C:C)</f>
        <v>-1.572873043</v>
      </c>
      <c r="H211" s="6">
        <f t="shared" si="211"/>
        <v>-0.1909590506</v>
      </c>
      <c r="I211" s="6">
        <f t="shared" si="211"/>
        <v>-0.1251920231</v>
      </c>
      <c r="J211" s="6">
        <f t="shared" si="211"/>
        <v>-1.291217726</v>
      </c>
      <c r="K211" s="6">
        <f t="shared" si="3"/>
        <v>-0.7950604607</v>
      </c>
      <c r="L211" s="7" t="b">
        <f>if(iferror(VLOOKUP($A211, NIL!$A$2:$F1000, 1, false), false), true, false)</f>
        <v>1</v>
      </c>
    </row>
    <row r="212">
      <c r="A212" s="1">
        <v>2092.0</v>
      </c>
      <c r="B212" s="1" t="s">
        <v>269</v>
      </c>
      <c r="C212" s="1">
        <v>61.88</v>
      </c>
      <c r="D212" s="1">
        <v>57.27</v>
      </c>
      <c r="E212" s="1">
        <v>63.09</v>
      </c>
      <c r="F212" s="1">
        <v>35.31</v>
      </c>
      <c r="G212" s="6">
        <f t="shared" ref="G212:J212" si="212">(C212-average(C:C))/stdev(C:C)</f>
        <v>-0.8729730673</v>
      </c>
      <c r="H212" s="6">
        <f t="shared" si="212"/>
        <v>-0.758209628</v>
      </c>
      <c r="I212" s="6">
        <f t="shared" si="212"/>
        <v>-0.5209598197</v>
      </c>
      <c r="J212" s="6">
        <f t="shared" si="212"/>
        <v>-1.171152914</v>
      </c>
      <c r="K212" s="6">
        <f t="shared" si="3"/>
        <v>-0.8308238571</v>
      </c>
      <c r="L212" s="7" t="b">
        <f>if(iferror(VLOOKUP($A212, NIL!$A$2:$F1000, 1, false), false), true, false)</f>
        <v>1</v>
      </c>
    </row>
    <row r="213">
      <c r="A213" s="1">
        <v>1780.0</v>
      </c>
      <c r="B213" s="1" t="s">
        <v>203</v>
      </c>
      <c r="C213" s="1">
        <v>65.85</v>
      </c>
      <c r="D213" s="1">
        <v>54.48</v>
      </c>
      <c r="E213" s="1">
        <v>54.82</v>
      </c>
      <c r="F213" s="1">
        <v>41.03</v>
      </c>
      <c r="G213" s="6">
        <f t="shared" ref="G213:J213" si="213">(C213-average(C:C))/stdev(C:C)</f>
        <v>-0.5984075631</v>
      </c>
      <c r="H213" s="6">
        <f t="shared" si="213"/>
        <v>-0.9475193302</v>
      </c>
      <c r="I213" s="6">
        <f t="shared" si="213"/>
        <v>-1.11497065</v>
      </c>
      <c r="J213" s="6">
        <f t="shared" si="213"/>
        <v>-0.8189627967</v>
      </c>
      <c r="K213" s="6">
        <f t="shared" si="3"/>
        <v>-0.8699650851</v>
      </c>
      <c r="L213" s="7" t="b">
        <f>if(iferror(VLOOKUP($A213, NIL!$A$2:$F1000, 1, false), false), true, false)</f>
        <v>1</v>
      </c>
    </row>
    <row r="214">
      <c r="A214" s="1">
        <v>1851.0</v>
      </c>
      <c r="B214" s="1" t="s">
        <v>217</v>
      </c>
      <c r="C214" s="1">
        <v>58.87</v>
      </c>
      <c r="D214" s="1">
        <v>54.65</v>
      </c>
      <c r="E214" s="1">
        <v>59.3</v>
      </c>
      <c r="F214" s="1">
        <v>42.5</v>
      </c>
      <c r="G214" s="6">
        <f t="shared" ref="G214:J214" si="214">(C214-average(C:C))/stdev(C:C)</f>
        <v>-1.081144898</v>
      </c>
      <c r="H214" s="6">
        <f t="shared" si="214"/>
        <v>-0.9359843304</v>
      </c>
      <c r="I214" s="6">
        <f t="shared" si="214"/>
        <v>-0.7931848558</v>
      </c>
      <c r="J214" s="6">
        <f t="shared" si="214"/>
        <v>-0.7284523996</v>
      </c>
      <c r="K214" s="6">
        <f t="shared" si="3"/>
        <v>-0.884691621</v>
      </c>
      <c r="L214" s="7" t="b">
        <f>if(iferror(VLOOKUP($A214, NIL!$A$2:$F1000, 1, false), false), true, false)</f>
        <v>1</v>
      </c>
    </row>
    <row r="215">
      <c r="A215" s="1">
        <v>1468.0</v>
      </c>
      <c r="B215" s="1" t="s">
        <v>146</v>
      </c>
      <c r="C215" s="1">
        <v>65.84</v>
      </c>
      <c r="D215" s="1">
        <v>52.44</v>
      </c>
      <c r="E215" s="1">
        <v>65.11</v>
      </c>
      <c r="F215" s="1">
        <v>31.71</v>
      </c>
      <c r="G215" s="6">
        <f t="shared" ref="G215:J215" si="215">(C215-average(C:C))/stdev(C:C)</f>
        <v>-0.5990991639</v>
      </c>
      <c r="H215" s="6">
        <f t="shared" si="215"/>
        <v>-1.085939328</v>
      </c>
      <c r="I215" s="6">
        <f t="shared" si="215"/>
        <v>-0.3758689033</v>
      </c>
      <c r="J215" s="6">
        <f t="shared" si="215"/>
        <v>-1.392811029</v>
      </c>
      <c r="K215" s="6">
        <f t="shared" si="3"/>
        <v>-0.8634296059</v>
      </c>
      <c r="L215" s="7" t="b">
        <f>if(iferror(VLOOKUP($A215, NIL!$A$2:$F1000, 1, false), false), true, false)</f>
        <v>1</v>
      </c>
    </row>
    <row r="216">
      <c r="A216" s="1">
        <v>814.0</v>
      </c>
      <c r="B216" s="1" t="s">
        <v>334</v>
      </c>
      <c r="C216" s="1">
        <v>45.75</v>
      </c>
      <c r="D216" s="1">
        <v>66.18</v>
      </c>
      <c r="E216" s="1">
        <v>59.17</v>
      </c>
      <c r="F216" s="1">
        <v>43.81</v>
      </c>
      <c r="G216" s="6">
        <f t="shared" ref="G216:J216" si="216">(C216-average(C:C))/stdev(C:C)</f>
        <v>-1.988525103</v>
      </c>
      <c r="H216" s="6">
        <f t="shared" si="216"/>
        <v>-0.1536399337</v>
      </c>
      <c r="I216" s="6">
        <f t="shared" si="216"/>
        <v>-0.80252239</v>
      </c>
      <c r="J216" s="6">
        <f t="shared" si="216"/>
        <v>-0.6477934743</v>
      </c>
      <c r="K216" s="6">
        <f t="shared" si="3"/>
        <v>-0.8981202254</v>
      </c>
      <c r="L216" s="7" t="b">
        <f>if(iferror(VLOOKUP($A216, NIL!$A$2:$F1000, 1, false), false), true, false)</f>
        <v>0</v>
      </c>
    </row>
    <row r="217">
      <c r="A217" s="1">
        <v>1251.0</v>
      </c>
      <c r="B217" s="1" t="s">
        <v>106</v>
      </c>
      <c r="C217" s="1">
        <v>44.81</v>
      </c>
      <c r="D217" s="1">
        <v>60.08</v>
      </c>
      <c r="E217" s="1">
        <v>70.24</v>
      </c>
      <c r="F217" s="1">
        <v>39.47</v>
      </c>
      <c r="G217" s="6">
        <f t="shared" ref="G217:J217" si="217">(C217-average(C:C))/stdev(C:C)</f>
        <v>-2.053535576</v>
      </c>
      <c r="H217" s="6">
        <f t="shared" si="217"/>
        <v>-0.5675428669</v>
      </c>
      <c r="I217" s="6">
        <f t="shared" si="217"/>
        <v>-0.007395437605</v>
      </c>
      <c r="J217" s="6">
        <f t="shared" si="217"/>
        <v>-0.9150146468</v>
      </c>
      <c r="K217" s="6">
        <f t="shared" si="3"/>
        <v>-0.8858721317</v>
      </c>
      <c r="L217" s="7" t="b">
        <f>if(iferror(VLOOKUP($A217, NIL!$A$2:$F1000, 1, false), false), true, false)</f>
        <v>1</v>
      </c>
    </row>
    <row r="218">
      <c r="A218" s="1">
        <v>1451.0</v>
      </c>
      <c r="B218" s="1" t="s">
        <v>347</v>
      </c>
      <c r="C218" s="1">
        <v>64.65</v>
      </c>
      <c r="D218" s="1">
        <v>59.98</v>
      </c>
      <c r="E218" s="1">
        <v>49.75</v>
      </c>
      <c r="F218" s="1">
        <v>40.04</v>
      </c>
      <c r="G218" s="6">
        <f t="shared" ref="G218:J218" si="218">(C218-average(C:C))/stdev(C:C)</f>
        <v>-0.6813996551</v>
      </c>
      <c r="H218" s="6">
        <f t="shared" si="218"/>
        <v>-0.5743281609</v>
      </c>
      <c r="I218" s="6">
        <f t="shared" si="218"/>
        <v>-1.479134485</v>
      </c>
      <c r="J218" s="6">
        <f t="shared" si="218"/>
        <v>-0.8799187785</v>
      </c>
      <c r="K218" s="6">
        <f t="shared" si="3"/>
        <v>-0.9036952699</v>
      </c>
      <c r="L218" s="7" t="b">
        <f>if(iferror(VLOOKUP($A218, NIL!$A$2:$F1000, 1, false), false), true, false)</f>
        <v>0</v>
      </c>
    </row>
    <row r="219">
      <c r="A219" s="1">
        <v>1074.0</v>
      </c>
      <c r="B219" s="1" t="s">
        <v>89</v>
      </c>
      <c r="C219" s="1">
        <v>54.28</v>
      </c>
      <c r="D219" s="1">
        <v>62.27</v>
      </c>
      <c r="E219" s="1">
        <v>42.28</v>
      </c>
      <c r="F219" s="1">
        <v>53.76</v>
      </c>
      <c r="G219" s="6">
        <f t="shared" ref="G219:J219" si="219">(C219-average(C:C))/stdev(C:C)</f>
        <v>-1.39858965</v>
      </c>
      <c r="H219" s="6">
        <f t="shared" si="219"/>
        <v>-0.4189449286</v>
      </c>
      <c r="I219" s="6">
        <f t="shared" si="219"/>
        <v>-2.015683567</v>
      </c>
      <c r="J219" s="6">
        <f t="shared" si="219"/>
        <v>-0.03515507184</v>
      </c>
      <c r="K219" s="6">
        <f t="shared" si="3"/>
        <v>-0.9670933042</v>
      </c>
      <c r="L219" s="7" t="b">
        <f>if(iferror(VLOOKUP($A219, NIL!$A$2:$F1000, 1, false), false), true, false)</f>
        <v>1</v>
      </c>
    </row>
    <row r="220">
      <c r="A220" s="1">
        <v>1791.0</v>
      </c>
      <c r="B220" s="1" t="s">
        <v>204</v>
      </c>
      <c r="C220" s="1">
        <v>75.82</v>
      </c>
      <c r="D220" s="1">
        <v>53.71</v>
      </c>
      <c r="E220" s="1">
        <v>47.34</v>
      </c>
      <c r="F220" s="1">
        <v>35.35</v>
      </c>
      <c r="G220" s="6">
        <f t="shared" ref="G220:J220" si="220">(C220-average(C:C))/stdev(C:C)</f>
        <v>0.09111840097</v>
      </c>
      <c r="H220" s="6">
        <f t="shared" si="220"/>
        <v>-0.9997660939</v>
      </c>
      <c r="I220" s="6">
        <f t="shared" si="220"/>
        <v>-1.652238004</v>
      </c>
      <c r="J220" s="6">
        <f t="shared" si="220"/>
        <v>-1.168690046</v>
      </c>
      <c r="K220" s="6">
        <f t="shared" si="3"/>
        <v>-0.9323939356</v>
      </c>
      <c r="L220" s="7" t="b">
        <f>if(iferror(VLOOKUP($A220, NIL!$A$2:$F1000, 1, false), false), true, false)</f>
        <v>1</v>
      </c>
    </row>
    <row r="221">
      <c r="A221" s="1">
        <v>924.0</v>
      </c>
      <c r="B221" s="1" t="s">
        <v>79</v>
      </c>
      <c r="C221" s="1">
        <v>65.81</v>
      </c>
      <c r="D221" s="1">
        <v>55.46</v>
      </c>
      <c r="E221" s="1">
        <v>56.52</v>
      </c>
      <c r="F221" s="1">
        <v>33.61</v>
      </c>
      <c r="G221" s="6">
        <f t="shared" ref="G221:J221" si="221">(C221-average(C:C))/stdev(C:C)</f>
        <v>-0.6011739662</v>
      </c>
      <c r="H221" s="6">
        <f t="shared" si="221"/>
        <v>-0.8810234491</v>
      </c>
      <c r="I221" s="6">
        <f t="shared" si="221"/>
        <v>-0.9928644337</v>
      </c>
      <c r="J221" s="6">
        <f t="shared" si="221"/>
        <v>-1.275824801</v>
      </c>
      <c r="K221" s="6">
        <f t="shared" si="3"/>
        <v>-0.9377216626</v>
      </c>
      <c r="L221" s="7" t="b">
        <f>if(iferror(VLOOKUP($A221, NIL!$A$2:$F1000, 1, false), false), true, false)</f>
        <v>1</v>
      </c>
    </row>
    <row r="222">
      <c r="A222" s="1">
        <v>2071.0</v>
      </c>
      <c r="B222" s="1" t="s">
        <v>262</v>
      </c>
      <c r="C222" s="1">
        <v>66.41</v>
      </c>
      <c r="D222" s="1">
        <v>52.34</v>
      </c>
      <c r="E222" s="1">
        <v>55.47</v>
      </c>
      <c r="F222" s="1">
        <v>33.59</v>
      </c>
      <c r="G222" s="6">
        <f t="shared" ref="G222:J222" si="222">(C222-average(C:C))/stdev(C:C)</f>
        <v>-0.5596779202</v>
      </c>
      <c r="H222" s="6">
        <f t="shared" si="222"/>
        <v>-1.092724622</v>
      </c>
      <c r="I222" s="6">
        <f t="shared" si="222"/>
        <v>-1.068282979</v>
      </c>
      <c r="J222" s="6">
        <f t="shared" si="222"/>
        <v>-1.277056235</v>
      </c>
      <c r="K222" s="6">
        <f t="shared" si="3"/>
        <v>-0.9994354391</v>
      </c>
      <c r="L222" s="7" t="b">
        <f>if(iferror(VLOOKUP($A222, NIL!$A$2:$F1000, 1, false), false), true, false)</f>
        <v>1</v>
      </c>
    </row>
    <row r="223">
      <c r="A223" s="1">
        <v>1362.0</v>
      </c>
      <c r="B223" s="1" t="s">
        <v>117</v>
      </c>
      <c r="C223" s="1">
        <v>50.75</v>
      </c>
      <c r="D223" s="1">
        <v>48.35</v>
      </c>
      <c r="E223" s="1">
        <v>59.29</v>
      </c>
      <c r="F223" s="1">
        <v>48.71</v>
      </c>
      <c r="G223" s="6">
        <f t="shared" ref="G223:J223" si="223">(C223-average(C:C))/stdev(C:C)</f>
        <v>-1.64272472</v>
      </c>
      <c r="H223" s="6">
        <f t="shared" si="223"/>
        <v>-1.363457852</v>
      </c>
      <c r="I223" s="6">
        <f t="shared" si="223"/>
        <v>-0.7939031276</v>
      </c>
      <c r="J223" s="6">
        <f t="shared" si="223"/>
        <v>-0.3460921505</v>
      </c>
      <c r="K223" s="6">
        <f t="shared" si="3"/>
        <v>-1.036544463</v>
      </c>
      <c r="L223" s="7" t="b">
        <f>if(iferror(VLOOKUP($A223, NIL!$A$2:$F1000, 1, false), false), true, false)</f>
        <v>1</v>
      </c>
    </row>
    <row r="224">
      <c r="A224" s="1">
        <v>1717.0</v>
      </c>
      <c r="B224" s="1" t="s">
        <v>185</v>
      </c>
      <c r="C224" s="1">
        <v>64.05</v>
      </c>
      <c r="D224" s="1">
        <v>52.25</v>
      </c>
      <c r="E224" s="1">
        <v>49.92</v>
      </c>
      <c r="F224" s="1">
        <v>40.58</v>
      </c>
      <c r="G224" s="6">
        <f t="shared" ref="G224:J224" si="224">(C224-average(C:C))/stdev(C:C)</f>
        <v>-0.722895701</v>
      </c>
      <c r="H224" s="6">
        <f t="shared" si="224"/>
        <v>-1.098831386</v>
      </c>
      <c r="I224" s="6">
        <f t="shared" si="224"/>
        <v>-1.466923863</v>
      </c>
      <c r="J224" s="6">
        <f t="shared" si="224"/>
        <v>-0.8466700612</v>
      </c>
      <c r="K224" s="6">
        <f t="shared" si="3"/>
        <v>-1.033830253</v>
      </c>
      <c r="L224" s="7" t="b">
        <f>if(iferror(VLOOKUP($A224, NIL!$A$2:$F1000, 1, false), false), true, false)</f>
        <v>1</v>
      </c>
    </row>
    <row r="225">
      <c r="A225" s="1">
        <v>1895.0</v>
      </c>
      <c r="B225" s="1" t="s">
        <v>238</v>
      </c>
      <c r="C225" s="1">
        <v>59.13</v>
      </c>
      <c r="D225" s="1">
        <v>45.31</v>
      </c>
      <c r="E225" s="1">
        <v>55.52</v>
      </c>
      <c r="F225" s="1">
        <v>45.77</v>
      </c>
      <c r="G225" s="6">
        <f t="shared" ref="G225:J225" si="225">(C225-average(C:C))/stdev(C:C)</f>
        <v>-1.063163278</v>
      </c>
      <c r="H225" s="6">
        <f t="shared" si="225"/>
        <v>-1.569730789</v>
      </c>
      <c r="I225" s="6">
        <f t="shared" si="225"/>
        <v>-1.06469162</v>
      </c>
      <c r="J225" s="6">
        <f t="shared" si="225"/>
        <v>-0.5271129447</v>
      </c>
      <c r="K225" s="6">
        <f t="shared" si="3"/>
        <v>-1.056174658</v>
      </c>
      <c r="L225" s="7" t="b">
        <f>if(iferror(VLOOKUP($A225, NIL!$A$2:$F1000, 1, false), false), true, false)</f>
        <v>1</v>
      </c>
    </row>
    <row r="226">
      <c r="A226" s="1">
        <v>1746.0</v>
      </c>
      <c r="B226" s="1" t="s">
        <v>194</v>
      </c>
      <c r="C226" s="1">
        <v>70.26</v>
      </c>
      <c r="D226" s="1">
        <v>43.7</v>
      </c>
      <c r="E226" s="1">
        <v>59.55</v>
      </c>
      <c r="F226" s="1">
        <v>31.36</v>
      </c>
      <c r="G226" s="6">
        <f t="shared" ref="G226:J226" si="226">(C226-average(C:C))/stdev(C:C)</f>
        <v>-0.2934116251</v>
      </c>
      <c r="H226" s="6">
        <f t="shared" si="226"/>
        <v>-1.678974022</v>
      </c>
      <c r="I226" s="6">
        <f t="shared" si="226"/>
        <v>-0.7752280592</v>
      </c>
      <c r="J226" s="6">
        <f t="shared" si="226"/>
        <v>-1.414361124</v>
      </c>
      <c r="K226" s="6">
        <f t="shared" si="3"/>
        <v>-1.040493707</v>
      </c>
      <c r="L226" s="7" t="b">
        <f>if(iferror(VLOOKUP($A226, NIL!$A$2:$F1000, 1, false), false), true, false)</f>
        <v>1</v>
      </c>
    </row>
    <row r="227">
      <c r="A227" s="1">
        <v>1617.0</v>
      </c>
      <c r="B227" s="1" t="s">
        <v>171</v>
      </c>
      <c r="C227" s="1">
        <v>60.47</v>
      </c>
      <c r="D227" s="1">
        <v>46.32</v>
      </c>
      <c r="E227" s="1">
        <v>54.19</v>
      </c>
      <c r="F227" s="1">
        <v>42.32</v>
      </c>
      <c r="G227" s="6">
        <f t="shared" ref="G227:J227" si="227">(C227-average(C:C))/stdev(C:C)</f>
        <v>-0.9704887754</v>
      </c>
      <c r="H227" s="6">
        <f t="shared" si="227"/>
        <v>-1.50119932</v>
      </c>
      <c r="I227" s="6">
        <f t="shared" si="227"/>
        <v>-1.160221778</v>
      </c>
      <c r="J227" s="6">
        <f t="shared" si="227"/>
        <v>-0.7395353054</v>
      </c>
      <c r="K227" s="6">
        <f t="shared" si="3"/>
        <v>-1.092861295</v>
      </c>
      <c r="L227" s="7" t="b">
        <f>if(iferror(VLOOKUP($A227, NIL!$A$2:$F1000, 1, false), false), true, false)</f>
        <v>1</v>
      </c>
    </row>
    <row r="228">
      <c r="A228" s="1">
        <v>815.0</v>
      </c>
      <c r="B228" s="1" t="s">
        <v>64</v>
      </c>
      <c r="C228" s="1">
        <v>45.98</v>
      </c>
      <c r="D228" s="1">
        <v>52.85</v>
      </c>
      <c r="E228" s="1">
        <v>59.14</v>
      </c>
      <c r="F228" s="1">
        <v>43.83</v>
      </c>
      <c r="G228" s="6">
        <f t="shared" ref="G228:J228" si="228">(C228-average(C:C))/stdev(C:C)</f>
        <v>-1.972618286</v>
      </c>
      <c r="H228" s="6">
        <f t="shared" si="228"/>
        <v>-1.058119622</v>
      </c>
      <c r="I228" s="6">
        <f t="shared" si="228"/>
        <v>-0.8046772056</v>
      </c>
      <c r="J228" s="6">
        <f t="shared" si="228"/>
        <v>-0.6465620403</v>
      </c>
      <c r="K228" s="6">
        <f t="shared" si="3"/>
        <v>-1.120494288</v>
      </c>
      <c r="L228" s="7" t="b">
        <f>if(iferror(VLOOKUP($A228, NIL!$A$2:$F1000, 1, false), false), true, false)</f>
        <v>1</v>
      </c>
    </row>
    <row r="229">
      <c r="A229" s="1">
        <v>492.0</v>
      </c>
      <c r="B229" s="1" t="s">
        <v>49</v>
      </c>
      <c r="C229" s="1">
        <v>39.47</v>
      </c>
      <c r="D229" s="1">
        <v>62.94</v>
      </c>
      <c r="E229" s="1">
        <v>56.46</v>
      </c>
      <c r="F229" s="1">
        <v>41.79</v>
      </c>
      <c r="G229" s="6">
        <f t="shared" ref="G229:J229" si="229">(C229-average(C:C))/stdev(C:C)</f>
        <v>-2.422850385</v>
      </c>
      <c r="H229" s="6">
        <f t="shared" si="229"/>
        <v>-0.3734834589</v>
      </c>
      <c r="I229" s="6">
        <f t="shared" si="229"/>
        <v>-0.9971740649</v>
      </c>
      <c r="J229" s="6">
        <f t="shared" si="229"/>
        <v>-0.7721683057</v>
      </c>
      <c r="K229" s="6">
        <f t="shared" si="3"/>
        <v>-1.141419054</v>
      </c>
      <c r="L229" s="7" t="b">
        <f>if(iferror(VLOOKUP($A229, NIL!$A$2:$F1000, 1, false), false), true, false)</f>
        <v>1</v>
      </c>
    </row>
    <row r="230">
      <c r="A230" s="1">
        <v>1755.0</v>
      </c>
      <c r="B230" s="1" t="s">
        <v>198</v>
      </c>
      <c r="C230" s="1">
        <v>66.48</v>
      </c>
      <c r="D230" s="1">
        <v>37.04</v>
      </c>
      <c r="E230" s="1">
        <v>62.38</v>
      </c>
      <c r="F230" s="1">
        <v>33.67</v>
      </c>
      <c r="G230" s="6">
        <f t="shared" ref="G230:J230" si="230">(C230-average(C:C))/stdev(C:C)</f>
        <v>-0.5548367148</v>
      </c>
      <c r="H230" s="6">
        <f t="shared" si="230"/>
        <v>-2.130874602</v>
      </c>
      <c r="I230" s="6">
        <f t="shared" si="230"/>
        <v>-0.5719571219</v>
      </c>
      <c r="J230" s="6">
        <f t="shared" si="230"/>
        <v>-1.272130499</v>
      </c>
      <c r="K230" s="6">
        <f t="shared" si="3"/>
        <v>-1.132449734</v>
      </c>
      <c r="L230" s="7" t="b">
        <f>if(iferror(VLOOKUP($A230, NIL!$A$2:$F1000, 1, false), false), true, false)</f>
        <v>1</v>
      </c>
    </row>
    <row r="231">
      <c r="A231" s="1">
        <v>1833.0</v>
      </c>
      <c r="B231" s="1" t="s">
        <v>212</v>
      </c>
      <c r="C231" s="1">
        <v>70.82</v>
      </c>
      <c r="D231" s="1">
        <v>40.85</v>
      </c>
      <c r="E231" s="1">
        <v>60.65</v>
      </c>
      <c r="F231" s="1">
        <v>26.13</v>
      </c>
      <c r="G231" s="6">
        <f t="shared" ref="G231:J231" si="231">(C231-average(C:C))/stdev(C:C)</f>
        <v>-0.2546819822</v>
      </c>
      <c r="H231" s="6">
        <f t="shared" si="231"/>
        <v>-1.872354901</v>
      </c>
      <c r="I231" s="6">
        <f t="shared" si="231"/>
        <v>-0.6962181542</v>
      </c>
      <c r="J231" s="6">
        <f t="shared" si="231"/>
        <v>-1.736381108</v>
      </c>
      <c r="K231" s="6">
        <f t="shared" si="3"/>
        <v>-1.139909036</v>
      </c>
      <c r="L231" s="7" t="b">
        <f>if(iferror(VLOOKUP($A231, NIL!$A$2:$F1000, 1, false), false), true, false)</f>
        <v>1</v>
      </c>
    </row>
    <row r="232">
      <c r="A232" s="1">
        <v>1590.0</v>
      </c>
      <c r="B232" s="1" t="s">
        <v>346</v>
      </c>
      <c r="C232" s="1">
        <v>56.52</v>
      </c>
      <c r="D232" s="1">
        <v>52.54</v>
      </c>
      <c r="E232" s="1">
        <v>54.23</v>
      </c>
      <c r="F232" s="1">
        <v>34.68</v>
      </c>
      <c r="G232" s="6">
        <f t="shared" ref="G232:J232" si="232">(C232-average(C:C))/stdev(C:C)</f>
        <v>-1.243671078</v>
      </c>
      <c r="H232" s="6">
        <f t="shared" si="232"/>
        <v>-1.079154034</v>
      </c>
      <c r="I232" s="6">
        <f t="shared" si="232"/>
        <v>-1.15734869</v>
      </c>
      <c r="J232" s="6">
        <f t="shared" si="232"/>
        <v>-1.209943084</v>
      </c>
      <c r="K232" s="6">
        <f t="shared" si="3"/>
        <v>-1.172529221</v>
      </c>
      <c r="L232" s="7" t="b">
        <f>if(iferror(VLOOKUP($A232, NIL!$A$2:$F1000, 1, false), false), true, false)</f>
        <v>0</v>
      </c>
    </row>
    <row r="233">
      <c r="A233" s="1">
        <v>1904.0</v>
      </c>
      <c r="B233" s="1" t="s">
        <v>240</v>
      </c>
      <c r="C233" s="1">
        <v>66.95</v>
      </c>
      <c r="D233" s="1">
        <v>50.04</v>
      </c>
      <c r="E233" s="1">
        <v>48.44</v>
      </c>
      <c r="F233" s="1">
        <v>32.35</v>
      </c>
      <c r="G233" s="6">
        <f t="shared" ref="G233:J233" si="233">(C233-average(C:C))/stdev(C:C)</f>
        <v>-0.5223314788</v>
      </c>
      <c r="H233" s="6">
        <f t="shared" si="233"/>
        <v>-1.248786383</v>
      </c>
      <c r="I233" s="6">
        <f t="shared" si="233"/>
        <v>-1.573228099</v>
      </c>
      <c r="J233" s="6">
        <f t="shared" si="233"/>
        <v>-1.353405142</v>
      </c>
      <c r="K233" s="6">
        <f t="shared" si="3"/>
        <v>-1.174437776</v>
      </c>
      <c r="L233" s="7" t="b">
        <f>if(iferror(VLOOKUP($A233, NIL!$A$2:$F1000, 1, false), false), true, false)</f>
        <v>1</v>
      </c>
    </row>
    <row r="234">
      <c r="A234" s="1">
        <v>2292.0</v>
      </c>
      <c r="B234" s="1" t="s">
        <v>289</v>
      </c>
      <c r="C234" s="1">
        <v>77.34</v>
      </c>
      <c r="D234" s="1">
        <v>50.78</v>
      </c>
      <c r="E234" s="1">
        <v>55.47</v>
      </c>
      <c r="F234" s="1">
        <v>14.06</v>
      </c>
      <c r="G234" s="6">
        <f t="shared" ref="G234:J234" si="234">(C234-average(C:C))/stdev(C:C)</f>
        <v>0.1962417175</v>
      </c>
      <c r="H234" s="6">
        <f t="shared" si="234"/>
        <v>-1.198575208</v>
      </c>
      <c r="I234" s="6">
        <f t="shared" si="234"/>
        <v>-1.068282979</v>
      </c>
      <c r="J234" s="6">
        <f t="shared" si="234"/>
        <v>-2.479551512</v>
      </c>
      <c r="K234" s="6">
        <f t="shared" si="3"/>
        <v>-1.137541995</v>
      </c>
      <c r="L234" s="7" t="b">
        <f>if(iferror(VLOOKUP($A234, NIL!$A$2:$F1000, 1, false), false), true, false)</f>
        <v>1</v>
      </c>
    </row>
    <row r="235">
      <c r="A235" s="1">
        <v>1859.0</v>
      </c>
      <c r="B235" s="1" t="s">
        <v>222</v>
      </c>
      <c r="C235" s="1">
        <v>61.48</v>
      </c>
      <c r="D235" s="1">
        <v>46.68</v>
      </c>
      <c r="E235" s="1">
        <v>52.3</v>
      </c>
      <c r="F235" s="1">
        <v>35.35</v>
      </c>
      <c r="G235" s="6">
        <f t="shared" ref="G235:J235" si="235">(C235-average(C:C))/stdev(C:C)</f>
        <v>-0.900637098</v>
      </c>
      <c r="H235" s="6">
        <f t="shared" si="235"/>
        <v>-1.476772261</v>
      </c>
      <c r="I235" s="6">
        <f t="shared" si="235"/>
        <v>-1.29597516</v>
      </c>
      <c r="J235" s="6">
        <f t="shared" si="235"/>
        <v>-1.168690046</v>
      </c>
      <c r="K235" s="6">
        <f t="shared" si="3"/>
        <v>-1.210518641</v>
      </c>
      <c r="L235" s="7" t="b">
        <f>if(iferror(VLOOKUP($A235, NIL!$A$2:$F1000, 1, false), false), true, false)</f>
        <v>1</v>
      </c>
    </row>
    <row r="236">
      <c r="A236" s="1">
        <v>1871.0</v>
      </c>
      <c r="B236" s="1" t="s">
        <v>230</v>
      </c>
      <c r="C236" s="1">
        <v>59.51</v>
      </c>
      <c r="D236" s="1">
        <v>51.0</v>
      </c>
      <c r="E236" s="1">
        <v>53.86</v>
      </c>
      <c r="F236" s="1">
        <v>28.42</v>
      </c>
      <c r="G236" s="6">
        <f t="shared" ref="G236:J236" si="236">(C236-average(C:C))/stdev(C:C)</f>
        <v>-1.036882449</v>
      </c>
      <c r="H236" s="6">
        <f t="shared" si="236"/>
        <v>-1.183647561</v>
      </c>
      <c r="I236" s="6">
        <f t="shared" si="236"/>
        <v>-1.183924749</v>
      </c>
      <c r="J236" s="6">
        <f t="shared" si="236"/>
        <v>-1.595381918</v>
      </c>
      <c r="K236" s="6">
        <f t="shared" si="3"/>
        <v>-1.249959169</v>
      </c>
      <c r="L236" s="7" t="b">
        <f>if(iferror(VLOOKUP($A236, NIL!$A$2:$F1000, 1, false), false), true, false)</f>
        <v>1</v>
      </c>
    </row>
    <row r="237">
      <c r="A237" s="1">
        <v>1754.0</v>
      </c>
      <c r="B237" s="1" t="s">
        <v>197</v>
      </c>
      <c r="C237" s="1">
        <v>55.33</v>
      </c>
      <c r="D237" s="1">
        <v>43.37</v>
      </c>
      <c r="E237" s="1">
        <v>56.35</v>
      </c>
      <c r="F237" s="1">
        <v>34.56</v>
      </c>
      <c r="G237" s="6">
        <f t="shared" ref="G237:J237" si="237">(C237-average(C:C))/stdev(C:C)</f>
        <v>-1.325971569</v>
      </c>
      <c r="H237" s="6">
        <f t="shared" si="237"/>
        <v>-1.701365492</v>
      </c>
      <c r="I237" s="6">
        <f t="shared" si="237"/>
        <v>-1.005075055</v>
      </c>
      <c r="J237" s="6">
        <f t="shared" si="237"/>
        <v>-1.217331688</v>
      </c>
      <c r="K237" s="6">
        <f t="shared" si="3"/>
        <v>-1.312435951</v>
      </c>
      <c r="L237" s="7" t="b">
        <f>if(iferror(VLOOKUP($A237, NIL!$A$2:$F1000, 1, false), false), true, false)</f>
        <v>1</v>
      </c>
    </row>
    <row r="238">
      <c r="A238" s="1">
        <v>1529.0</v>
      </c>
      <c r="B238" s="1" t="s">
        <v>156</v>
      </c>
      <c r="C238" s="1">
        <v>40.55</v>
      </c>
      <c r="D238" s="1">
        <v>50.16</v>
      </c>
      <c r="E238" s="1">
        <v>54.53</v>
      </c>
      <c r="F238" s="1">
        <v>43.09</v>
      </c>
      <c r="G238" s="6">
        <f t="shared" ref="G238:J238" si="238">(C238-average(C:C))/stdev(C:C)</f>
        <v>-2.348157502</v>
      </c>
      <c r="H238" s="6">
        <f t="shared" si="238"/>
        <v>-1.24064403</v>
      </c>
      <c r="I238" s="6">
        <f t="shared" si="238"/>
        <v>-1.135800534</v>
      </c>
      <c r="J238" s="6">
        <f t="shared" si="238"/>
        <v>-0.6921250973</v>
      </c>
      <c r="K238" s="6">
        <f t="shared" si="3"/>
        <v>-1.354181791</v>
      </c>
      <c r="L238" s="7" t="b">
        <f>if(iferror(VLOOKUP($A238, NIL!$A$2:$F1000, 1, false), false), true, false)</f>
        <v>1</v>
      </c>
    </row>
    <row r="239">
      <c r="A239" s="1">
        <v>1885.0</v>
      </c>
      <c r="B239" s="1" t="s">
        <v>235</v>
      </c>
      <c r="C239" s="1">
        <v>46.88</v>
      </c>
      <c r="D239" s="1">
        <v>40.47</v>
      </c>
      <c r="E239" s="1">
        <v>59.92</v>
      </c>
      <c r="F239" s="1">
        <v>38.67</v>
      </c>
      <c r="G239" s="6">
        <f t="shared" ref="G239:J239" si="239">(C239-average(C:C))/stdev(C:C)</f>
        <v>-1.910374217</v>
      </c>
      <c r="H239" s="6">
        <f t="shared" si="239"/>
        <v>-1.898139018</v>
      </c>
      <c r="I239" s="6">
        <f t="shared" si="239"/>
        <v>-0.7486520002</v>
      </c>
      <c r="J239" s="6">
        <f t="shared" si="239"/>
        <v>-0.9642720058</v>
      </c>
      <c r="K239" s="6">
        <f t="shared" si="3"/>
        <v>-1.38035931</v>
      </c>
      <c r="L239" s="7" t="b">
        <f>if(iferror(VLOOKUP($A239, NIL!$A$2:$F1000, 1, false), false), true, false)</f>
        <v>1</v>
      </c>
    </row>
    <row r="240">
      <c r="A240" s="1">
        <v>1517.0</v>
      </c>
      <c r="B240" s="1" t="s">
        <v>154</v>
      </c>
      <c r="C240" s="1">
        <v>50.93</v>
      </c>
      <c r="D240" s="1">
        <v>47.48</v>
      </c>
      <c r="E240" s="1">
        <v>54.24</v>
      </c>
      <c r="F240" s="1">
        <v>33.24</v>
      </c>
      <c r="G240" s="6">
        <f t="shared" ref="G240:J240" si="240">(C240-average(C:C))/stdev(C:C)</f>
        <v>-1.630275907</v>
      </c>
      <c r="H240" s="6">
        <f t="shared" si="240"/>
        <v>-1.422489909</v>
      </c>
      <c r="I240" s="6">
        <f t="shared" si="240"/>
        <v>-1.156630418</v>
      </c>
      <c r="J240" s="6">
        <f t="shared" si="240"/>
        <v>-1.29860633</v>
      </c>
      <c r="K240" s="6">
        <f t="shared" si="3"/>
        <v>-1.377000641</v>
      </c>
      <c r="L240" s="7" t="b">
        <f>if(iferror(VLOOKUP($A240, NIL!$A$2:$F1000, 1, false), false), true, false)</f>
        <v>1</v>
      </c>
    </row>
    <row r="241">
      <c r="A241" s="1">
        <v>1449.0</v>
      </c>
      <c r="B241" s="1" t="s">
        <v>138</v>
      </c>
      <c r="C241" s="1">
        <v>64.81</v>
      </c>
      <c r="D241" s="1">
        <v>43.83</v>
      </c>
      <c r="E241" s="1">
        <v>51.21</v>
      </c>
      <c r="F241" s="1">
        <v>24.53</v>
      </c>
      <c r="G241" s="6">
        <f t="shared" ref="G241:J241" si="241">(C241-average(C:C))/stdev(C:C)</f>
        <v>-0.6703340428</v>
      </c>
      <c r="H241" s="6">
        <f t="shared" si="241"/>
        <v>-1.67015314</v>
      </c>
      <c r="I241" s="6">
        <f t="shared" si="241"/>
        <v>-1.374266793</v>
      </c>
      <c r="J241" s="6">
        <f t="shared" si="241"/>
        <v>-1.834895826</v>
      </c>
      <c r="K241" s="6">
        <f t="shared" si="3"/>
        <v>-1.38741245</v>
      </c>
      <c r="L241" s="7" t="b">
        <f>if(iferror(VLOOKUP($A241, NIL!$A$2:$F1000, 1, false), false), true, false)</f>
        <v>1</v>
      </c>
    </row>
    <row r="242">
      <c r="A242" s="1">
        <v>523.0</v>
      </c>
      <c r="B242" s="1" t="s">
        <v>53</v>
      </c>
      <c r="C242" s="1">
        <v>54.51</v>
      </c>
      <c r="D242" s="1">
        <v>41.05</v>
      </c>
      <c r="E242" s="1">
        <v>54.83</v>
      </c>
      <c r="F242" s="1">
        <v>32.13</v>
      </c>
      <c r="G242" s="6">
        <f t="shared" ref="G242:J242" si="242">(C242-average(C:C))/stdev(C:C)</f>
        <v>-1.382682832</v>
      </c>
      <c r="H242" s="6">
        <f t="shared" si="242"/>
        <v>-1.858784313</v>
      </c>
      <c r="I242" s="6">
        <f t="shared" si="242"/>
        <v>-1.114252379</v>
      </c>
      <c r="J242" s="6">
        <f t="shared" si="242"/>
        <v>-1.366950915</v>
      </c>
      <c r="K242" s="6">
        <f t="shared" si="3"/>
        <v>-1.43066761</v>
      </c>
      <c r="L242" s="7" t="b">
        <f>if(iferror(VLOOKUP($A242, NIL!$A$2:$F1000, 1, false), false), true, false)</f>
        <v>1</v>
      </c>
    </row>
    <row r="243">
      <c r="A243" s="1">
        <v>1518.0</v>
      </c>
      <c r="B243" s="1" t="s">
        <v>349</v>
      </c>
      <c r="C243" s="1">
        <v>45.48</v>
      </c>
      <c r="D243" s="1">
        <v>44.64</v>
      </c>
      <c r="E243" s="1">
        <v>54.8</v>
      </c>
      <c r="F243" s="1">
        <v>37.01</v>
      </c>
      <c r="G243" s="6">
        <f t="shared" ref="G243:J243" si="243">(C243-average(C:C))/stdev(C:C)</f>
        <v>-2.007198324</v>
      </c>
      <c r="H243" s="6">
        <f t="shared" si="243"/>
        <v>-1.615192259</v>
      </c>
      <c r="I243" s="6">
        <f t="shared" si="243"/>
        <v>-1.116407194</v>
      </c>
      <c r="J243" s="6">
        <f t="shared" si="243"/>
        <v>-1.066481026</v>
      </c>
      <c r="K243" s="6">
        <f t="shared" si="3"/>
        <v>-1.451319701</v>
      </c>
      <c r="L243" s="7" t="b">
        <f>if(iferror(VLOOKUP($A243, NIL!$A$2:$F1000, 1, false), false), true, false)</f>
        <v>0</v>
      </c>
    </row>
    <row r="244">
      <c r="A244" s="1">
        <v>1840.0</v>
      </c>
      <c r="B244" s="1" t="s">
        <v>213</v>
      </c>
      <c r="C244" s="1">
        <v>47.77</v>
      </c>
      <c r="D244" s="1">
        <v>37.86</v>
      </c>
      <c r="E244" s="1">
        <v>64.08</v>
      </c>
      <c r="F244" s="1">
        <v>31.95</v>
      </c>
      <c r="G244" s="6">
        <f t="shared" ref="G244:J244" si="244">(C244-average(C:C))/stdev(C:C)</f>
        <v>-1.848821749</v>
      </c>
      <c r="H244" s="6">
        <f t="shared" si="244"/>
        <v>-2.075235191</v>
      </c>
      <c r="I244" s="6">
        <f t="shared" si="244"/>
        <v>-0.4498509052</v>
      </c>
      <c r="J244" s="6">
        <f t="shared" si="244"/>
        <v>-1.378033821</v>
      </c>
      <c r="K244" s="6">
        <f t="shared" si="3"/>
        <v>-1.437985417</v>
      </c>
      <c r="L244" s="7" t="b">
        <f>if(iferror(VLOOKUP($A244, NIL!$A$2:$F1000, 1, false), false), true, false)</f>
        <v>1</v>
      </c>
    </row>
    <row r="245">
      <c r="A245" s="1">
        <v>1608.0</v>
      </c>
      <c r="B245" s="1" t="s">
        <v>169</v>
      </c>
      <c r="C245" s="1">
        <v>48.87</v>
      </c>
      <c r="D245" s="1">
        <v>50.69</v>
      </c>
      <c r="E245" s="1">
        <v>55.29</v>
      </c>
      <c r="F245" s="1">
        <v>26.42</v>
      </c>
      <c r="G245" s="6">
        <f t="shared" ref="G245:J245" si="245">(C245-average(C:C))/stdev(C:C)</f>
        <v>-1.772745664</v>
      </c>
      <c r="H245" s="6">
        <f t="shared" si="245"/>
        <v>-1.204681972</v>
      </c>
      <c r="I245" s="6">
        <f t="shared" si="245"/>
        <v>-1.081211873</v>
      </c>
      <c r="J245" s="6">
        <f t="shared" si="245"/>
        <v>-1.718525315</v>
      </c>
      <c r="K245" s="6">
        <f t="shared" si="3"/>
        <v>-1.444291206</v>
      </c>
      <c r="L245" s="7" t="b">
        <f>if(iferror(VLOOKUP($A245, NIL!$A$2:$F1000, 1, false), false), true, false)</f>
        <v>1</v>
      </c>
    </row>
    <row r="246">
      <c r="A246" s="1">
        <v>2283.0</v>
      </c>
      <c r="B246" s="1" t="s">
        <v>288</v>
      </c>
      <c r="C246" s="1">
        <v>64.84</v>
      </c>
      <c r="D246" s="1">
        <v>42.97</v>
      </c>
      <c r="E246" s="1">
        <v>38.28</v>
      </c>
      <c r="F246" s="1">
        <v>32.03</v>
      </c>
      <c r="G246" s="6">
        <f t="shared" ref="G246:J246" si="246">(C246-average(C:C))/stdev(C:C)</f>
        <v>-0.6682592405</v>
      </c>
      <c r="H246" s="6">
        <f t="shared" si="246"/>
        <v>-1.728506668</v>
      </c>
      <c r="I246" s="6">
        <f t="shared" si="246"/>
        <v>-2.302992312</v>
      </c>
      <c r="J246" s="6">
        <f t="shared" si="246"/>
        <v>-1.373108085</v>
      </c>
      <c r="K246" s="6">
        <f t="shared" si="3"/>
        <v>-1.518216576</v>
      </c>
      <c r="L246" s="7" t="b">
        <f>if(iferror(VLOOKUP($A246, NIL!$A$2:$F1000, 1, false), false), true, false)</f>
        <v>1</v>
      </c>
    </row>
    <row r="247">
      <c r="A247" s="1">
        <v>1870.0</v>
      </c>
      <c r="B247" s="1" t="s">
        <v>229</v>
      </c>
      <c r="C247" s="1">
        <v>37.25</v>
      </c>
      <c r="D247" s="1">
        <v>43.05</v>
      </c>
      <c r="E247" s="1">
        <v>60.53</v>
      </c>
      <c r="F247" s="1">
        <v>34.49</v>
      </c>
      <c r="G247" s="6">
        <f t="shared" ref="G247:J247" si="247">(C247-average(C:C))/stdev(C:C)</f>
        <v>-2.576385755</v>
      </c>
      <c r="H247" s="6">
        <f t="shared" si="247"/>
        <v>-1.723078433</v>
      </c>
      <c r="I247" s="6">
        <f t="shared" si="247"/>
        <v>-0.7048374166</v>
      </c>
      <c r="J247" s="6">
        <f t="shared" si="247"/>
        <v>-1.221641706</v>
      </c>
      <c r="K247" s="6">
        <f t="shared" si="3"/>
        <v>-1.556485828</v>
      </c>
      <c r="L247" s="7" t="b">
        <f>if(iferror(VLOOKUP($A247, NIL!$A$2:$F1000, 1, false), false), true, false)</f>
        <v>1</v>
      </c>
    </row>
    <row r="248">
      <c r="A248" s="1">
        <v>1864.0</v>
      </c>
      <c r="B248" s="1" t="s">
        <v>225</v>
      </c>
      <c r="C248" s="1">
        <v>62.42</v>
      </c>
      <c r="D248" s="1">
        <v>33.99</v>
      </c>
      <c r="E248" s="1">
        <v>48.21</v>
      </c>
      <c r="F248" s="1">
        <v>25.85</v>
      </c>
      <c r="G248" s="6">
        <f t="shared" ref="G248:J248" si="248">(C248-average(C:C))/stdev(C:C)</f>
        <v>-0.835626626</v>
      </c>
      <c r="H248" s="6">
        <f t="shared" si="248"/>
        <v>-2.337826068</v>
      </c>
      <c r="I248" s="6">
        <f t="shared" si="248"/>
        <v>-1.589748352</v>
      </c>
      <c r="J248" s="6">
        <f t="shared" si="248"/>
        <v>-1.753621184</v>
      </c>
      <c r="K248" s="6">
        <f t="shared" si="3"/>
        <v>-1.629205557</v>
      </c>
      <c r="L248" s="7" t="b">
        <f>if(iferror(VLOOKUP($A248, NIL!$A$2:$F1000, 1, false), false), true, false)</f>
        <v>1</v>
      </c>
    </row>
    <row r="249">
      <c r="A249" s="1">
        <v>2296.0</v>
      </c>
      <c r="B249" s="1" t="s">
        <v>290</v>
      </c>
      <c r="C249" s="1">
        <v>40.63</v>
      </c>
      <c r="D249" s="1">
        <v>43.75</v>
      </c>
      <c r="E249" s="1">
        <v>51.56</v>
      </c>
      <c r="F249" s="1">
        <v>30.47</v>
      </c>
      <c r="G249" s="6">
        <f t="shared" ref="G249:J249" si="249">(C249-average(C:C))/stdev(C:C)</f>
        <v>-2.342624696</v>
      </c>
      <c r="H249" s="6">
        <f t="shared" si="249"/>
        <v>-1.675581375</v>
      </c>
      <c r="I249" s="6">
        <f t="shared" si="249"/>
        <v>-1.349127278</v>
      </c>
      <c r="J249" s="6">
        <f t="shared" si="249"/>
        <v>-1.469159935</v>
      </c>
      <c r="K249" s="6">
        <f t="shared" si="3"/>
        <v>-1.709123321</v>
      </c>
      <c r="L249" s="7" t="b">
        <f>if(iferror(VLOOKUP($A249, NIL!$A$2:$F1000, 1, false), false), true, false)</f>
        <v>1</v>
      </c>
    </row>
    <row r="250">
      <c r="A250" s="1">
        <v>2023.0</v>
      </c>
      <c r="B250" s="1" t="s">
        <v>259</v>
      </c>
      <c r="C250" s="1">
        <v>54.69</v>
      </c>
      <c r="D250" s="1">
        <v>41.41</v>
      </c>
      <c r="E250" s="1">
        <v>41.41</v>
      </c>
      <c r="F250" s="1">
        <v>22.66</v>
      </c>
      <c r="G250" s="6">
        <f t="shared" ref="G250:J250" si="250">(C250-average(C:C))/stdev(C:C)</f>
        <v>-1.370234018</v>
      </c>
      <c r="H250" s="6">
        <f t="shared" si="250"/>
        <v>-1.834357254</v>
      </c>
      <c r="I250" s="6">
        <f t="shared" si="250"/>
        <v>-2.078173219</v>
      </c>
      <c r="J250" s="6">
        <f t="shared" si="250"/>
        <v>-1.950034903</v>
      </c>
      <c r="K250" s="6">
        <f t="shared" si="3"/>
        <v>-1.808199848</v>
      </c>
      <c r="L250" s="7" t="b">
        <f>if(iferror(VLOOKUP($A250, NIL!$A$2:$F1000, 1, false), false), true, false)</f>
        <v>1</v>
      </c>
    </row>
    <row r="251">
      <c r="A251" s="1">
        <v>1467.0</v>
      </c>
      <c r="B251" s="9" t="s">
        <v>145</v>
      </c>
      <c r="C251" s="1">
        <v>47.28</v>
      </c>
      <c r="D251" s="1">
        <v>40.72</v>
      </c>
      <c r="E251" s="1">
        <v>41.68</v>
      </c>
      <c r="F251" s="1">
        <v>27.91</v>
      </c>
      <c r="G251" s="6">
        <f t="shared" ref="G251:J251" si="251">(C251-average(C:C))/stdev(C:C)</f>
        <v>-1.882710186</v>
      </c>
      <c r="H251" s="6">
        <f t="shared" si="251"/>
        <v>-1.881175783</v>
      </c>
      <c r="I251" s="6">
        <f t="shared" si="251"/>
        <v>-2.058779878</v>
      </c>
      <c r="J251" s="6">
        <f t="shared" si="251"/>
        <v>-1.626783484</v>
      </c>
      <c r="K251" s="6">
        <f t="shared" si="3"/>
        <v>-1.862362333</v>
      </c>
      <c r="L251" s="7" t="b">
        <f>if(iferror(VLOOKUP($A251, NIL!$A$2:$F1000, 1, false), false), true, false)</f>
        <v>1</v>
      </c>
    </row>
    <row r="252">
      <c r="A252" s="1">
        <v>1931.0</v>
      </c>
      <c r="B252" s="1" t="s">
        <v>241</v>
      </c>
      <c r="C252" s="1">
        <v>32.69</v>
      </c>
      <c r="D252" s="1">
        <v>48.79</v>
      </c>
      <c r="E252" s="1">
        <v>46.37</v>
      </c>
      <c r="F252" s="1">
        <v>27.72</v>
      </c>
      <c r="G252" s="6">
        <f t="shared" ref="G252:J252" si="252">(C252-average(C:C))/stdev(C:C)</f>
        <v>-2.891755704</v>
      </c>
      <c r="H252" s="6">
        <f t="shared" si="252"/>
        <v>-1.333602558</v>
      </c>
      <c r="I252" s="6">
        <f t="shared" si="252"/>
        <v>-1.721910375</v>
      </c>
      <c r="J252" s="6">
        <f t="shared" si="252"/>
        <v>-1.638482107</v>
      </c>
      <c r="K252" s="6">
        <f t="shared" si="3"/>
        <v>-1.896437686</v>
      </c>
      <c r="L252" s="7" t="b">
        <f>if(iferror(VLOOKUP($A252, NIL!$A$2:$F1000, 1, false), false), true, false)</f>
        <v>1</v>
      </c>
    </row>
    <row r="253">
      <c r="A253" s="1">
        <v>1707.0</v>
      </c>
      <c r="B253" s="1" t="s">
        <v>176</v>
      </c>
      <c r="C253" s="1">
        <v>52.26</v>
      </c>
      <c r="D253" s="1">
        <v>34.43</v>
      </c>
      <c r="E253" s="1">
        <v>33.79</v>
      </c>
      <c r="F253" s="1">
        <v>30.45</v>
      </c>
      <c r="G253" s="6">
        <f t="shared" ref="G253:J253" si="253">(C253-average(C:C))/stdev(C:C)</f>
        <v>-1.538293005</v>
      </c>
      <c r="H253" s="6">
        <f t="shared" si="253"/>
        <v>-2.307970775</v>
      </c>
      <c r="I253" s="6">
        <f t="shared" si="253"/>
        <v>-2.625496378</v>
      </c>
      <c r="J253" s="6">
        <f t="shared" si="253"/>
        <v>-1.470391369</v>
      </c>
      <c r="K253" s="6">
        <f t="shared" si="3"/>
        <v>-1.985537882</v>
      </c>
      <c r="L253" s="7" t="b">
        <f>if(iferror(VLOOKUP($A253, NIL!$A$2:$F1000, 1, false), false), true, false)</f>
        <v>1</v>
      </c>
    </row>
    <row r="254">
      <c r="A254" s="1">
        <v>2205.0</v>
      </c>
      <c r="B254" s="1" t="s">
        <v>282</v>
      </c>
      <c r="C254" s="1">
        <v>48.44</v>
      </c>
      <c r="D254" s="1">
        <v>40.63</v>
      </c>
      <c r="E254" s="1">
        <v>35.16</v>
      </c>
      <c r="F254" s="1">
        <v>23.44</v>
      </c>
      <c r="G254" s="6">
        <f t="shared" ref="G254:J254" si="254">(C254-average(C:C))/stdev(C:C)</f>
        <v>-1.802484497</v>
      </c>
      <c r="H254" s="6">
        <f t="shared" si="254"/>
        <v>-1.887282547</v>
      </c>
      <c r="I254" s="6">
        <f t="shared" si="254"/>
        <v>-2.527093133</v>
      </c>
      <c r="J254" s="6">
        <f t="shared" si="254"/>
        <v>-1.902008977</v>
      </c>
      <c r="K254" s="6">
        <f t="shared" si="3"/>
        <v>-2.029717289</v>
      </c>
      <c r="L254" s="7" t="b">
        <f>if(iferror(VLOOKUP($A254, NIL!$A$2:$F1000, 1, false), false), true, false)</f>
        <v>1</v>
      </c>
    </row>
    <row r="255">
      <c r="A255" s="1">
        <v>205.0</v>
      </c>
      <c r="B255" s="1" t="s">
        <v>45</v>
      </c>
      <c r="C255" s="1">
        <v>37.67</v>
      </c>
      <c r="D255" s="1">
        <v>41.16</v>
      </c>
      <c r="E255" s="1">
        <v>36.57</v>
      </c>
      <c r="F255" s="1">
        <v>28.74</v>
      </c>
      <c r="G255" s="6">
        <f t="shared" ref="G255:J255" si="255">(C255-average(C:C))/stdev(C:C)</f>
        <v>-2.547338523</v>
      </c>
      <c r="H255" s="6">
        <f t="shared" si="255"/>
        <v>-1.851320489</v>
      </c>
      <c r="I255" s="6">
        <f t="shared" si="255"/>
        <v>-2.4258168</v>
      </c>
      <c r="J255" s="6">
        <f t="shared" si="255"/>
        <v>-1.575678974</v>
      </c>
      <c r="K255" s="6">
        <f t="shared" si="3"/>
        <v>-2.100038697</v>
      </c>
      <c r="L255" s="7" t="b">
        <f>if(iferror(VLOOKUP($A255, NIL!$A$2:$F1000, 1, false), false), true, false)</f>
        <v>1</v>
      </c>
    </row>
    <row r="256">
      <c r="A256" s="1">
        <v>1516.0</v>
      </c>
      <c r="B256" s="1" t="s">
        <v>153</v>
      </c>
      <c r="C256" s="1">
        <v>42.12</v>
      </c>
      <c r="D256" s="1">
        <v>41.97</v>
      </c>
      <c r="E256" s="1">
        <v>38.25</v>
      </c>
      <c r="F256" s="1">
        <v>18.92</v>
      </c>
      <c r="G256" s="6">
        <f t="shared" ref="G256:J256" si="256">(C256-average(C:C))/stdev(C:C)</f>
        <v>-2.239576182</v>
      </c>
      <c r="H256" s="6">
        <f t="shared" si="256"/>
        <v>-1.796359608</v>
      </c>
      <c r="I256" s="6">
        <f t="shared" si="256"/>
        <v>-2.305147127</v>
      </c>
      <c r="J256" s="6">
        <f t="shared" si="256"/>
        <v>-2.180313056</v>
      </c>
      <c r="K256" s="6">
        <f t="shared" si="3"/>
        <v>-2.130348993</v>
      </c>
      <c r="L256" s="7" t="b">
        <f>if(iferror(VLOOKUP($A256, NIL!$A$2:$F1000, 1, false), false), true, false)</f>
        <v>1</v>
      </c>
    </row>
    <row r="257">
      <c r="A257" s="1">
        <v>1757.0</v>
      </c>
      <c r="B257" s="1" t="s">
        <v>199</v>
      </c>
      <c r="C257" s="1">
        <v>40.94</v>
      </c>
      <c r="D257" s="1">
        <v>28.75</v>
      </c>
      <c r="E257" s="1">
        <v>36.25</v>
      </c>
      <c r="F257" s="1">
        <v>34.38</v>
      </c>
      <c r="G257" s="6">
        <f t="shared" ref="G257:J257" si="257">(C257-average(C:C))/stdev(C:C)</f>
        <v>-2.321185072</v>
      </c>
      <c r="H257" s="6">
        <f t="shared" si="257"/>
        <v>-2.693375473</v>
      </c>
      <c r="I257" s="6">
        <f t="shared" si="257"/>
        <v>-2.4488015</v>
      </c>
      <c r="J257" s="6">
        <f t="shared" si="257"/>
        <v>-1.228414593</v>
      </c>
      <c r="K257" s="6">
        <f t="shared" si="3"/>
        <v>-2.17294416</v>
      </c>
      <c r="L257" s="7" t="b">
        <f>if(iferror(VLOOKUP($A257, NIL!$A$2:$F1000, 1, false), false), true, false)</f>
        <v>1</v>
      </c>
    </row>
    <row r="258">
      <c r="A258" s="1">
        <v>1360.0</v>
      </c>
      <c r="B258" s="1" t="s">
        <v>115</v>
      </c>
      <c r="C258" s="1">
        <v>39.08</v>
      </c>
      <c r="D258" s="1">
        <v>45.09</v>
      </c>
      <c r="E258" s="1">
        <v>26.84</v>
      </c>
      <c r="F258" s="1">
        <v>23.45</v>
      </c>
      <c r="G258" s="6">
        <f t="shared" ref="G258:J258" si="258">(C258-average(C:C))/stdev(C:C)</f>
        <v>-2.449822815</v>
      </c>
      <c r="H258" s="6">
        <f t="shared" si="258"/>
        <v>-1.584658436</v>
      </c>
      <c r="I258" s="6">
        <f t="shared" si="258"/>
        <v>-3.124695323</v>
      </c>
      <c r="J258" s="6">
        <f t="shared" si="258"/>
        <v>-1.901393261</v>
      </c>
      <c r="K258" s="6">
        <f t="shared" si="3"/>
        <v>-2.265142458</v>
      </c>
      <c r="L258" s="7" t="b">
        <f>if(iferror(VLOOKUP($A258, NIL!$A$2:$F1000, 1, false), false), true, false)</f>
        <v>1</v>
      </c>
    </row>
    <row r="259">
      <c r="A259" s="1">
        <v>1585.0</v>
      </c>
      <c r="B259" s="1" t="s">
        <v>364</v>
      </c>
      <c r="C259" s="1">
        <v>30.98</v>
      </c>
      <c r="D259" s="1">
        <v>26.09</v>
      </c>
      <c r="E259" s="1">
        <v>27.63</v>
      </c>
      <c r="F259" s="1">
        <v>20.82</v>
      </c>
      <c r="G259" s="6">
        <f t="shared" ref="G259:J259" si="259">(C259-average(C:C))/stdev(C:C)</f>
        <v>-3.010019435</v>
      </c>
      <c r="H259" s="6">
        <f t="shared" si="259"/>
        <v>-2.873864293</v>
      </c>
      <c r="I259" s="6">
        <f t="shared" si="259"/>
        <v>-3.067951846</v>
      </c>
      <c r="J259" s="6">
        <f t="shared" si="259"/>
        <v>-2.063326828</v>
      </c>
      <c r="K259" s="6">
        <f t="shared" si="3"/>
        <v>-2.753790601</v>
      </c>
      <c r="L259" s="7" t="b">
        <f>if(iferror(VLOOKUP($A259, NIL!$A$2:$F1000, 1, false), false), true, false)</f>
        <v>0</v>
      </c>
    </row>
    <row r="260">
      <c r="A260" s="1">
        <v>1519.0</v>
      </c>
      <c r="B260" s="1" t="s">
        <v>155</v>
      </c>
      <c r="C260" s="1">
        <v>39.58</v>
      </c>
      <c r="D260" s="1">
        <v>26.1</v>
      </c>
      <c r="E260" s="1">
        <v>25.35</v>
      </c>
      <c r="F260" s="1">
        <v>10.85</v>
      </c>
      <c r="G260" s="6">
        <f t="shared" ref="G260:J260" si="260">(C260-average(C:C))/stdev(C:C)</f>
        <v>-2.415242776</v>
      </c>
      <c r="H260" s="6">
        <f t="shared" si="260"/>
        <v>-2.873185764</v>
      </c>
      <c r="I260" s="6">
        <f t="shared" si="260"/>
        <v>-3.231717831</v>
      </c>
      <c r="J260" s="6">
        <f t="shared" si="260"/>
        <v>-2.677196665</v>
      </c>
      <c r="K260" s="6">
        <f t="shared" si="3"/>
        <v>-2.799335759</v>
      </c>
      <c r="L260" s="7" t="b">
        <f>if(iferror(VLOOKUP($A260, NIL!$A$2:$F1000, 1, false), false), true, false)</f>
        <v>1</v>
      </c>
    </row>
    <row r="261">
      <c r="A261" s="1">
        <v>2182.0</v>
      </c>
      <c r="B261" s="1" t="s">
        <v>365</v>
      </c>
      <c r="C261" s="1">
        <v>25.78</v>
      </c>
      <c r="D261" s="1">
        <v>24.22</v>
      </c>
      <c r="E261" s="1">
        <v>18.75</v>
      </c>
      <c r="F261" s="1">
        <v>17.19</v>
      </c>
      <c r="G261" s="6">
        <f t="shared" ref="G261:J261" si="261">(C261-average(C:C))/stdev(C:C)</f>
        <v>-3.369651834</v>
      </c>
      <c r="H261" s="6">
        <f t="shared" si="261"/>
        <v>-3.000749291</v>
      </c>
      <c r="I261" s="6">
        <f t="shared" si="261"/>
        <v>-3.70577726</v>
      </c>
      <c r="J261" s="6">
        <f t="shared" si="261"/>
        <v>-2.286832095</v>
      </c>
      <c r="K261" s="6">
        <f t="shared" si="3"/>
        <v>-3.09075262</v>
      </c>
      <c r="L261" s="7" t="b">
        <f>if(iferror(VLOOKUP($A261, NIL!$A$2:$F1000, 1, false), false), true, false)</f>
        <v>0</v>
      </c>
    </row>
    <row r="262">
      <c r="A262" s="1">
        <v>2105.0</v>
      </c>
      <c r="B262" s="1" t="s">
        <v>271</v>
      </c>
    </row>
    <row r="263">
      <c r="A263" s="1">
        <v>2167.0</v>
      </c>
      <c r="B263" s="1" t="s">
        <v>278</v>
      </c>
    </row>
  </sheetData>
  <conditionalFormatting sqref="A1:L261">
    <cfRule type="expression" dxfId="0" priority="1">
      <formula>$L1=false</formula>
    </cfRule>
  </conditionalFormatting>
  <hyperlinks>
    <hyperlink r:id="rId1" ref="B29"/>
    <hyperlink r:id="rId2" ref="B97"/>
    <hyperlink r:id="rId3" ref="B183"/>
    <hyperlink r:id="rId4" ref="B197"/>
    <hyperlink r:id="rId5" ref="B251"/>
  </hyperlinks>
  <drawing r:id="rId6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13</v>
      </c>
      <c r="C1" s="1" t="s">
        <v>22</v>
      </c>
      <c r="D1" s="1" t="s">
        <v>24</v>
      </c>
      <c r="E1" s="2" t="s">
        <v>366</v>
      </c>
    </row>
    <row r="2">
      <c r="A2" s="1">
        <v>176.0</v>
      </c>
      <c r="B2" s="1" t="s">
        <v>30</v>
      </c>
      <c r="C2" s="1">
        <v>4.0</v>
      </c>
      <c r="D2" s="1">
        <v>1.0</v>
      </c>
      <c r="E2" s="7" t="b">
        <f t="shared" ref="E2:E263" si="1">or(C2=-1, not(C2))</f>
        <v>0</v>
      </c>
    </row>
    <row r="3">
      <c r="A3" s="1">
        <v>205.0</v>
      </c>
      <c r="B3" s="1" t="s">
        <v>45</v>
      </c>
      <c r="C3" s="1">
        <v>4.0</v>
      </c>
      <c r="D3" s="1">
        <v>1.0</v>
      </c>
      <c r="E3" s="7" t="b">
        <f t="shared" si="1"/>
        <v>0</v>
      </c>
    </row>
    <row r="4">
      <c r="A4" s="1">
        <v>239.0</v>
      </c>
      <c r="B4" s="1" t="s">
        <v>46</v>
      </c>
      <c r="C4" s="1">
        <v>4.0</v>
      </c>
      <c r="D4" s="1">
        <v>1.0</v>
      </c>
      <c r="E4" s="7" t="b">
        <f t="shared" si="1"/>
        <v>0</v>
      </c>
    </row>
    <row r="5">
      <c r="A5" s="1">
        <v>245.0</v>
      </c>
      <c r="B5" s="1" t="s">
        <v>47</v>
      </c>
      <c r="C5" s="1">
        <v>2.0</v>
      </c>
      <c r="D5" s="1">
        <v>1.0</v>
      </c>
      <c r="E5" s="7" t="b">
        <f t="shared" si="1"/>
        <v>0</v>
      </c>
    </row>
    <row r="6">
      <c r="A6" s="1">
        <v>492.0</v>
      </c>
      <c r="B6" s="1" t="s">
        <v>49</v>
      </c>
      <c r="C6" s="1">
        <v>2.0</v>
      </c>
      <c r="D6" s="1">
        <v>0.0</v>
      </c>
      <c r="E6" s="7" t="b">
        <f t="shared" si="1"/>
        <v>0</v>
      </c>
    </row>
    <row r="7">
      <c r="A7" s="1">
        <v>505.0</v>
      </c>
      <c r="B7" s="1" t="s">
        <v>50</v>
      </c>
      <c r="C7" s="1">
        <v>4.0</v>
      </c>
      <c r="D7" s="1">
        <v>1.0</v>
      </c>
      <c r="E7" s="7" t="b">
        <f t="shared" si="1"/>
        <v>0</v>
      </c>
    </row>
    <row r="8">
      <c r="A8" s="1">
        <v>520.0</v>
      </c>
      <c r="B8" s="1" t="s">
        <v>52</v>
      </c>
      <c r="C8" s="1">
        <v>4.0</v>
      </c>
      <c r="D8" s="1">
        <v>1.0</v>
      </c>
      <c r="E8" s="7" t="b">
        <f t="shared" si="1"/>
        <v>0</v>
      </c>
    </row>
    <row r="9">
      <c r="A9" s="1">
        <v>523.0</v>
      </c>
      <c r="B9" s="1" t="s">
        <v>53</v>
      </c>
      <c r="C9" s="1">
        <v>4.0</v>
      </c>
      <c r="D9" s="1">
        <v>1.0</v>
      </c>
      <c r="E9" s="7" t="b">
        <f t="shared" si="1"/>
        <v>0</v>
      </c>
    </row>
    <row r="10">
      <c r="A10" s="1">
        <v>541.0</v>
      </c>
      <c r="B10" s="1" t="s">
        <v>55</v>
      </c>
      <c r="C10" s="1">
        <v>4.0</v>
      </c>
      <c r="D10" s="1">
        <v>1.0</v>
      </c>
      <c r="E10" s="7" t="b">
        <f t="shared" si="1"/>
        <v>0</v>
      </c>
    </row>
    <row r="11">
      <c r="A11" s="1">
        <v>676.0</v>
      </c>
      <c r="B11" s="1" t="s">
        <v>56</v>
      </c>
      <c r="C11" s="1">
        <v>4.0</v>
      </c>
      <c r="D11" s="1">
        <v>1.0</v>
      </c>
      <c r="E11" s="7" t="b">
        <f t="shared" si="1"/>
        <v>0</v>
      </c>
    </row>
    <row r="12">
      <c r="A12" s="1">
        <v>755.0</v>
      </c>
      <c r="B12" s="1" t="s">
        <v>58</v>
      </c>
      <c r="C12" s="1">
        <v>4.0</v>
      </c>
      <c r="D12" s="1">
        <v>1.0</v>
      </c>
      <c r="E12" s="7" t="b">
        <f t="shared" si="1"/>
        <v>0</v>
      </c>
    </row>
    <row r="13">
      <c r="A13" s="1">
        <v>758.0</v>
      </c>
      <c r="B13" s="1" t="s">
        <v>59</v>
      </c>
      <c r="C13" s="1">
        <v>4.0</v>
      </c>
      <c r="D13" s="1">
        <v>0.0</v>
      </c>
      <c r="E13" s="7" t="b">
        <f t="shared" si="1"/>
        <v>0</v>
      </c>
    </row>
    <row r="14">
      <c r="A14" s="1">
        <v>808.0</v>
      </c>
      <c r="B14" s="1" t="s">
        <v>61</v>
      </c>
      <c r="C14" s="1">
        <v>4.0</v>
      </c>
      <c r="D14" s="1">
        <v>1.0</v>
      </c>
      <c r="E14" s="7" t="b">
        <f t="shared" si="1"/>
        <v>0</v>
      </c>
    </row>
    <row r="15">
      <c r="A15" s="1">
        <v>810.0</v>
      </c>
      <c r="B15" s="1" t="s">
        <v>63</v>
      </c>
      <c r="C15" s="1">
        <v>4.0</v>
      </c>
      <c r="D15" s="1">
        <v>1.0</v>
      </c>
      <c r="E15" s="7" t="b">
        <f t="shared" si="1"/>
        <v>0</v>
      </c>
    </row>
    <row r="16">
      <c r="A16" s="1">
        <v>815.0</v>
      </c>
      <c r="B16" s="1" t="s">
        <v>64</v>
      </c>
      <c r="C16" s="1">
        <v>4.0</v>
      </c>
      <c r="D16" s="1">
        <v>0.0</v>
      </c>
      <c r="E16" s="7" t="b">
        <f t="shared" si="1"/>
        <v>0</v>
      </c>
    </row>
    <row r="17">
      <c r="A17" s="1">
        <v>823.0</v>
      </c>
      <c r="B17" s="1" t="s">
        <v>66</v>
      </c>
      <c r="C17" s="1">
        <v>4.0</v>
      </c>
      <c r="D17" s="1">
        <v>1.0</v>
      </c>
      <c r="E17" s="7" t="b">
        <f t="shared" si="1"/>
        <v>0</v>
      </c>
    </row>
    <row r="18">
      <c r="A18" s="1">
        <v>825.0</v>
      </c>
      <c r="B18" s="1" t="s">
        <v>67</v>
      </c>
      <c r="C18" s="1">
        <v>4.0</v>
      </c>
      <c r="D18" s="1">
        <v>1.0</v>
      </c>
      <c r="E18" s="7" t="b">
        <f t="shared" si="1"/>
        <v>0</v>
      </c>
    </row>
    <row r="19">
      <c r="A19" s="1">
        <v>826.0</v>
      </c>
      <c r="B19" s="1" t="s">
        <v>69</v>
      </c>
      <c r="C19" s="1">
        <v>2.0</v>
      </c>
      <c r="D19" s="1">
        <v>0.0</v>
      </c>
      <c r="E19" s="7" t="b">
        <f t="shared" si="1"/>
        <v>0</v>
      </c>
    </row>
    <row r="20">
      <c r="A20" s="1">
        <v>830.0</v>
      </c>
      <c r="B20" s="1" t="s">
        <v>70</v>
      </c>
      <c r="C20" s="1">
        <v>4.0</v>
      </c>
      <c r="D20" s="1">
        <v>1.0</v>
      </c>
      <c r="E20" s="7" t="b">
        <f t="shared" si="1"/>
        <v>0</v>
      </c>
    </row>
    <row r="21">
      <c r="A21" s="1">
        <v>831.0</v>
      </c>
      <c r="B21" s="1" t="s">
        <v>72</v>
      </c>
      <c r="C21" s="1">
        <v>4.0</v>
      </c>
      <c r="D21" s="1">
        <v>1.0</v>
      </c>
      <c r="E21" s="7" t="b">
        <f t="shared" si="1"/>
        <v>0</v>
      </c>
    </row>
    <row r="22">
      <c r="A22" s="1">
        <v>865.0</v>
      </c>
      <c r="B22" s="1" t="s">
        <v>73</v>
      </c>
      <c r="C22" s="1">
        <v>4.0</v>
      </c>
      <c r="D22" s="1">
        <v>1.0</v>
      </c>
      <c r="E22" s="7" t="b">
        <f t="shared" si="1"/>
        <v>0</v>
      </c>
    </row>
    <row r="23">
      <c r="A23" s="1">
        <v>869.0</v>
      </c>
      <c r="B23" s="1" t="s">
        <v>75</v>
      </c>
      <c r="C23" s="1">
        <v>4.0</v>
      </c>
      <c r="D23" s="1">
        <v>1.0</v>
      </c>
      <c r="E23" s="7" t="b">
        <f t="shared" si="1"/>
        <v>0</v>
      </c>
    </row>
    <row r="24">
      <c r="A24" s="1">
        <v>871.0</v>
      </c>
      <c r="B24" s="1" t="s">
        <v>76</v>
      </c>
      <c r="C24" s="1">
        <v>4.0</v>
      </c>
      <c r="D24" s="1">
        <v>1.0</v>
      </c>
      <c r="E24" s="7" t="b">
        <f t="shared" si="1"/>
        <v>0</v>
      </c>
    </row>
    <row r="25">
      <c r="A25" s="1">
        <v>877.0</v>
      </c>
      <c r="B25" s="1" t="s">
        <v>78</v>
      </c>
      <c r="C25" s="1">
        <v>4.0</v>
      </c>
      <c r="D25" s="1">
        <v>1.0</v>
      </c>
      <c r="E25" s="7" t="b">
        <f t="shared" si="1"/>
        <v>0</v>
      </c>
    </row>
    <row r="26">
      <c r="A26" s="1">
        <v>924.0</v>
      </c>
      <c r="B26" s="1" t="s">
        <v>79</v>
      </c>
      <c r="C26" s="1">
        <v>4.0</v>
      </c>
      <c r="D26" s="1">
        <v>1.0</v>
      </c>
      <c r="E26" s="7" t="b">
        <f t="shared" si="1"/>
        <v>0</v>
      </c>
    </row>
    <row r="27">
      <c r="A27" s="1">
        <v>945.0</v>
      </c>
      <c r="B27" s="1" t="s">
        <v>80</v>
      </c>
      <c r="C27" s="1">
        <v>4.0</v>
      </c>
      <c r="D27" s="1">
        <v>1.0</v>
      </c>
      <c r="E27" s="7" t="b">
        <f t="shared" si="1"/>
        <v>0</v>
      </c>
    </row>
    <row r="28">
      <c r="A28" s="1">
        <v>949.0</v>
      </c>
      <c r="B28" s="1" t="s">
        <v>82</v>
      </c>
      <c r="C28" s="1">
        <v>4.0</v>
      </c>
      <c r="D28" s="1">
        <v>1.0</v>
      </c>
      <c r="E28" s="7" t="b">
        <f t="shared" si="1"/>
        <v>0</v>
      </c>
    </row>
    <row r="29">
      <c r="A29" s="1">
        <v>955.0</v>
      </c>
      <c r="B29" s="1" t="s">
        <v>83</v>
      </c>
      <c r="C29" s="1">
        <v>4.0</v>
      </c>
      <c r="D29" s="1">
        <v>1.0</v>
      </c>
      <c r="E29" s="7" t="b">
        <f t="shared" si="1"/>
        <v>0</v>
      </c>
    </row>
    <row r="30">
      <c r="A30" s="1">
        <v>1018.0</v>
      </c>
      <c r="B30" s="1" t="s">
        <v>85</v>
      </c>
      <c r="C30" s="1">
        <v>4.0</v>
      </c>
      <c r="D30" s="1">
        <v>1.0</v>
      </c>
      <c r="E30" s="7" t="b">
        <f t="shared" si="1"/>
        <v>0</v>
      </c>
    </row>
    <row r="31">
      <c r="A31" s="1">
        <v>1042.0</v>
      </c>
      <c r="B31" s="1" t="s">
        <v>86</v>
      </c>
      <c r="C31" s="1">
        <v>4.0</v>
      </c>
      <c r="D31" s="1">
        <v>1.0</v>
      </c>
      <c r="E31" s="7" t="b">
        <f t="shared" si="1"/>
        <v>0</v>
      </c>
    </row>
    <row r="32">
      <c r="A32" s="1">
        <v>1062.0</v>
      </c>
      <c r="B32" s="1" t="s">
        <v>88</v>
      </c>
      <c r="C32" s="1">
        <v>4.0</v>
      </c>
      <c r="D32" s="1">
        <v>1.0</v>
      </c>
      <c r="E32" s="7" t="b">
        <f t="shared" si="1"/>
        <v>0</v>
      </c>
    </row>
    <row r="33">
      <c r="A33" s="1">
        <v>1074.0</v>
      </c>
      <c r="B33" s="1" t="s">
        <v>89</v>
      </c>
      <c r="C33" s="1">
        <v>4.0</v>
      </c>
      <c r="D33" s="1">
        <v>1.0</v>
      </c>
      <c r="E33" s="7" t="b">
        <f t="shared" si="1"/>
        <v>0</v>
      </c>
    </row>
    <row r="34">
      <c r="A34" s="1">
        <v>1077.0</v>
      </c>
      <c r="B34" s="1" t="s">
        <v>90</v>
      </c>
      <c r="C34" s="1">
        <v>4.0</v>
      </c>
      <c r="D34" s="1">
        <v>1.0</v>
      </c>
      <c r="E34" s="7" t="b">
        <f t="shared" si="1"/>
        <v>0</v>
      </c>
    </row>
    <row r="35">
      <c r="A35" s="1">
        <v>1087.0</v>
      </c>
      <c r="B35" s="1" t="s">
        <v>92</v>
      </c>
      <c r="C35" s="1">
        <v>4.0</v>
      </c>
      <c r="D35" s="1">
        <v>1.0</v>
      </c>
      <c r="E35" s="7" t="b">
        <f t="shared" si="1"/>
        <v>0</v>
      </c>
    </row>
    <row r="36">
      <c r="A36" s="1">
        <v>1092.0</v>
      </c>
      <c r="B36" s="1" t="s">
        <v>93</v>
      </c>
      <c r="C36" s="1">
        <v>4.0</v>
      </c>
      <c r="D36" s="1">
        <v>1.0</v>
      </c>
      <c r="E36" s="7" t="b">
        <f t="shared" si="1"/>
        <v>0</v>
      </c>
    </row>
    <row r="37">
      <c r="A37" s="1">
        <v>1097.0</v>
      </c>
      <c r="B37" s="9" t="s">
        <v>94</v>
      </c>
      <c r="C37" s="1">
        <v>4.0</v>
      </c>
      <c r="D37" s="1">
        <v>1.0</v>
      </c>
      <c r="E37" s="7" t="b">
        <f t="shared" si="1"/>
        <v>0</v>
      </c>
    </row>
    <row r="38">
      <c r="A38" s="1">
        <v>1117.0</v>
      </c>
      <c r="B38" s="1" t="s">
        <v>97</v>
      </c>
      <c r="C38" s="1">
        <v>4.0</v>
      </c>
      <c r="D38" s="1">
        <v>1.0</v>
      </c>
      <c r="E38" s="7" t="b">
        <f t="shared" si="1"/>
        <v>0</v>
      </c>
    </row>
    <row r="39">
      <c r="A39" s="1">
        <v>1183.0</v>
      </c>
      <c r="B39" s="1" t="s">
        <v>98</v>
      </c>
      <c r="C39" s="1">
        <v>4.0</v>
      </c>
      <c r="D39" s="1">
        <v>1.0</v>
      </c>
      <c r="E39" s="7" t="b">
        <f t="shared" si="1"/>
        <v>0</v>
      </c>
    </row>
    <row r="40">
      <c r="A40" s="1">
        <v>1221.0</v>
      </c>
      <c r="B40" s="1" t="s">
        <v>100</v>
      </c>
      <c r="C40" s="1">
        <v>4.0</v>
      </c>
      <c r="D40" s="1">
        <v>1.0</v>
      </c>
      <c r="E40" s="7" t="b">
        <f t="shared" si="1"/>
        <v>0</v>
      </c>
    </row>
    <row r="41">
      <c r="A41" s="1">
        <v>1222.0</v>
      </c>
      <c r="B41" s="1" t="s">
        <v>101</v>
      </c>
      <c r="C41" s="1">
        <v>4.0</v>
      </c>
      <c r="D41" s="1">
        <v>1.0</v>
      </c>
      <c r="E41" s="7" t="b">
        <f t="shared" si="1"/>
        <v>0</v>
      </c>
    </row>
    <row r="42">
      <c r="A42" s="1">
        <v>1233.0</v>
      </c>
      <c r="B42" s="1" t="s">
        <v>103</v>
      </c>
      <c r="C42" s="1">
        <v>4.0</v>
      </c>
      <c r="D42" s="1">
        <v>1.0</v>
      </c>
      <c r="E42" s="7" t="b">
        <f t="shared" si="1"/>
        <v>0</v>
      </c>
    </row>
    <row r="43">
      <c r="A43" s="1">
        <v>1250.0</v>
      </c>
      <c r="B43" s="1" t="s">
        <v>105</v>
      </c>
      <c r="C43" s="1">
        <v>4.0</v>
      </c>
      <c r="D43" s="1">
        <v>1.0</v>
      </c>
      <c r="E43" s="7" t="b">
        <f t="shared" si="1"/>
        <v>0</v>
      </c>
    </row>
    <row r="44">
      <c r="A44" s="1">
        <v>1251.0</v>
      </c>
      <c r="B44" s="1" t="s">
        <v>106</v>
      </c>
      <c r="C44" s="1">
        <v>4.0</v>
      </c>
      <c r="D44" s="1">
        <v>1.0</v>
      </c>
      <c r="E44" s="7" t="b">
        <f t="shared" si="1"/>
        <v>0</v>
      </c>
    </row>
    <row r="45">
      <c r="A45" s="1">
        <v>1304.0</v>
      </c>
      <c r="B45" s="1" t="s">
        <v>108</v>
      </c>
      <c r="C45" s="1">
        <v>4.0</v>
      </c>
      <c r="D45" s="1">
        <v>1.0</v>
      </c>
      <c r="E45" s="7" t="b">
        <f t="shared" si="1"/>
        <v>0</v>
      </c>
    </row>
    <row r="46">
      <c r="A46" s="1">
        <v>1318.0</v>
      </c>
      <c r="B46" s="1" t="s">
        <v>109</v>
      </c>
      <c r="C46" s="1">
        <v>4.0</v>
      </c>
      <c r="D46" s="1">
        <v>1.0</v>
      </c>
      <c r="E46" s="7" t="b">
        <f t="shared" si="1"/>
        <v>0</v>
      </c>
    </row>
    <row r="47">
      <c r="A47" s="1">
        <v>1323.0</v>
      </c>
      <c r="B47" s="1" t="s">
        <v>111</v>
      </c>
      <c r="C47" s="1">
        <v>4.0</v>
      </c>
      <c r="D47" s="1">
        <v>0.0</v>
      </c>
      <c r="E47" s="7" t="b">
        <f t="shared" si="1"/>
        <v>0</v>
      </c>
    </row>
    <row r="48">
      <c r="A48" s="1">
        <v>1349.0</v>
      </c>
      <c r="B48" s="1" t="s">
        <v>112</v>
      </c>
      <c r="C48" s="1">
        <v>4.0</v>
      </c>
      <c r="D48" s="1">
        <v>1.0</v>
      </c>
      <c r="E48" s="7" t="b">
        <f t="shared" si="1"/>
        <v>0</v>
      </c>
    </row>
    <row r="49">
      <c r="A49" s="1">
        <v>1350.0</v>
      </c>
      <c r="B49" s="1" t="s">
        <v>113</v>
      </c>
      <c r="C49" s="1">
        <v>4.0</v>
      </c>
      <c r="D49" s="1">
        <v>1.0</v>
      </c>
      <c r="E49" s="7" t="b">
        <f t="shared" si="1"/>
        <v>0</v>
      </c>
    </row>
    <row r="50">
      <c r="A50" s="1">
        <v>1358.0</v>
      </c>
      <c r="B50" s="1" t="s">
        <v>114</v>
      </c>
      <c r="C50" s="1">
        <v>4.0</v>
      </c>
      <c r="D50" s="1">
        <v>1.0</v>
      </c>
      <c r="E50" s="7" t="b">
        <f t="shared" si="1"/>
        <v>0</v>
      </c>
    </row>
    <row r="51">
      <c r="A51" s="1">
        <v>1360.0</v>
      </c>
      <c r="B51" s="1" t="s">
        <v>115</v>
      </c>
      <c r="C51" s="1">
        <v>4.0</v>
      </c>
      <c r="D51" s="1">
        <v>1.0</v>
      </c>
      <c r="E51" s="7" t="b">
        <f t="shared" si="1"/>
        <v>0</v>
      </c>
    </row>
    <row r="52">
      <c r="A52" s="1">
        <v>1362.0</v>
      </c>
      <c r="B52" s="1" t="s">
        <v>117</v>
      </c>
      <c r="C52" s="1">
        <v>2.0</v>
      </c>
      <c r="D52" s="1">
        <v>1.0</v>
      </c>
      <c r="E52" s="7" t="b">
        <f t="shared" si="1"/>
        <v>0</v>
      </c>
    </row>
    <row r="53">
      <c r="A53" s="1">
        <v>1397.0</v>
      </c>
      <c r="B53" s="9" t="s">
        <v>118</v>
      </c>
      <c r="C53" s="1">
        <v>4.0</v>
      </c>
      <c r="D53" s="1">
        <v>1.0</v>
      </c>
      <c r="E53" s="7" t="b">
        <f t="shared" si="1"/>
        <v>0</v>
      </c>
    </row>
    <row r="54">
      <c r="A54" s="1">
        <v>1401.0</v>
      </c>
      <c r="B54" s="1" t="s">
        <v>121</v>
      </c>
      <c r="C54" s="1">
        <v>4.0</v>
      </c>
      <c r="D54" s="1">
        <v>1.0</v>
      </c>
      <c r="E54" s="7" t="b">
        <f t="shared" si="1"/>
        <v>0</v>
      </c>
    </row>
    <row r="55">
      <c r="A55" s="1">
        <v>1412.0</v>
      </c>
      <c r="B55" s="1" t="s">
        <v>125</v>
      </c>
      <c r="C55" s="1">
        <v>4.0</v>
      </c>
      <c r="D55" s="1">
        <v>1.0</v>
      </c>
      <c r="E55" s="7" t="b">
        <f t="shared" si="1"/>
        <v>0</v>
      </c>
    </row>
    <row r="56">
      <c r="A56" s="1">
        <v>1416.0</v>
      </c>
      <c r="B56" s="1" t="s">
        <v>99</v>
      </c>
      <c r="C56" s="1">
        <v>4.0</v>
      </c>
      <c r="D56" s="1">
        <v>1.0</v>
      </c>
      <c r="E56" s="7" t="b">
        <f t="shared" si="1"/>
        <v>0</v>
      </c>
    </row>
    <row r="57">
      <c r="A57" s="1">
        <v>1423.0</v>
      </c>
      <c r="B57" s="1" t="s">
        <v>127</v>
      </c>
      <c r="C57" s="1">
        <v>4.0</v>
      </c>
      <c r="D57" s="1">
        <v>1.0</v>
      </c>
      <c r="E57" s="7" t="b">
        <f t="shared" si="1"/>
        <v>0</v>
      </c>
    </row>
    <row r="58">
      <c r="A58" s="1">
        <v>1426.0</v>
      </c>
      <c r="B58" s="1" t="s">
        <v>128</v>
      </c>
      <c r="C58" s="1">
        <v>4.0</v>
      </c>
      <c r="D58" s="1">
        <v>1.0</v>
      </c>
      <c r="E58" s="7" t="b">
        <f t="shared" si="1"/>
        <v>0</v>
      </c>
    </row>
    <row r="59">
      <c r="A59" s="1">
        <v>1438.0</v>
      </c>
      <c r="B59" s="1" t="s">
        <v>130</v>
      </c>
      <c r="C59" s="1">
        <v>4.0</v>
      </c>
      <c r="D59" s="1">
        <v>1.0</v>
      </c>
      <c r="E59" s="7" t="b">
        <f t="shared" si="1"/>
        <v>0</v>
      </c>
    </row>
    <row r="60">
      <c r="A60" s="1">
        <v>1439.0</v>
      </c>
      <c r="B60" s="1" t="s">
        <v>131</v>
      </c>
      <c r="C60" s="1">
        <v>4.0</v>
      </c>
      <c r="D60" s="1">
        <v>1.0</v>
      </c>
      <c r="E60" s="7" t="b">
        <f t="shared" si="1"/>
        <v>0</v>
      </c>
    </row>
    <row r="61">
      <c r="A61" s="1">
        <v>1440.0</v>
      </c>
      <c r="B61" s="1" t="s">
        <v>132</v>
      </c>
      <c r="C61" s="1">
        <v>4.0</v>
      </c>
      <c r="D61" s="1">
        <v>1.0</v>
      </c>
      <c r="E61" s="7" t="b">
        <f t="shared" si="1"/>
        <v>0</v>
      </c>
    </row>
    <row r="62">
      <c r="A62" s="1">
        <v>1444.0</v>
      </c>
      <c r="B62" s="1" t="s">
        <v>133</v>
      </c>
      <c r="C62" s="1">
        <v>4.0</v>
      </c>
      <c r="D62" s="1">
        <v>1.0</v>
      </c>
      <c r="E62" s="7" t="b">
        <f t="shared" si="1"/>
        <v>0</v>
      </c>
    </row>
    <row r="63">
      <c r="A63" s="1">
        <v>1446.0</v>
      </c>
      <c r="B63" s="1" t="s">
        <v>135</v>
      </c>
      <c r="C63" s="1">
        <v>4.0</v>
      </c>
      <c r="D63" s="1">
        <v>1.0</v>
      </c>
      <c r="E63" s="7" t="b">
        <f t="shared" si="1"/>
        <v>0</v>
      </c>
    </row>
    <row r="64">
      <c r="A64" s="1">
        <v>1448.0</v>
      </c>
      <c r="B64" s="1" t="s">
        <v>136</v>
      </c>
      <c r="C64" s="1">
        <v>4.0</v>
      </c>
      <c r="D64" s="1">
        <v>1.0</v>
      </c>
      <c r="E64" s="7" t="b">
        <f t="shared" si="1"/>
        <v>0</v>
      </c>
    </row>
    <row r="65">
      <c r="A65" s="1">
        <v>1449.0</v>
      </c>
      <c r="B65" s="1" t="s">
        <v>138</v>
      </c>
      <c r="C65" s="1">
        <v>4.0</v>
      </c>
      <c r="D65" s="1">
        <v>1.0</v>
      </c>
      <c r="E65" s="7" t="b">
        <f t="shared" si="1"/>
        <v>0</v>
      </c>
    </row>
    <row r="66">
      <c r="A66" s="1">
        <v>1453.0</v>
      </c>
      <c r="B66" s="1" t="s">
        <v>81</v>
      </c>
      <c r="C66" s="1">
        <v>4.0</v>
      </c>
      <c r="D66" s="1">
        <v>1.0</v>
      </c>
      <c r="E66" s="7" t="b">
        <f t="shared" si="1"/>
        <v>0</v>
      </c>
    </row>
    <row r="67">
      <c r="A67" s="1">
        <v>1454.0</v>
      </c>
      <c r="B67" s="1" t="s">
        <v>140</v>
      </c>
      <c r="C67" s="1">
        <v>4.0</v>
      </c>
      <c r="D67" s="1">
        <v>0.0</v>
      </c>
      <c r="E67" s="7" t="b">
        <f t="shared" si="1"/>
        <v>0</v>
      </c>
    </row>
    <row r="68">
      <c r="A68" s="1">
        <v>1458.0</v>
      </c>
      <c r="B68" s="1" t="s">
        <v>134</v>
      </c>
      <c r="C68" s="1">
        <v>4.0</v>
      </c>
      <c r="D68" s="1">
        <v>1.0</v>
      </c>
      <c r="E68" s="7" t="b">
        <f t="shared" si="1"/>
        <v>0</v>
      </c>
    </row>
    <row r="69">
      <c r="A69" s="1">
        <v>1459.0</v>
      </c>
      <c r="B69" s="1" t="s">
        <v>65</v>
      </c>
      <c r="C69" s="1">
        <v>4.0</v>
      </c>
      <c r="D69" s="1">
        <v>1.0</v>
      </c>
      <c r="E69" s="7" t="b">
        <f t="shared" si="1"/>
        <v>0</v>
      </c>
    </row>
    <row r="70">
      <c r="A70" s="1">
        <v>1460.0</v>
      </c>
      <c r="B70" s="1" t="s">
        <v>31</v>
      </c>
      <c r="C70" s="1">
        <v>4.0</v>
      </c>
      <c r="D70" s="1">
        <v>1.0</v>
      </c>
      <c r="E70" s="7" t="b">
        <f t="shared" si="1"/>
        <v>0</v>
      </c>
    </row>
    <row r="71">
      <c r="A71" s="1">
        <v>1462.0</v>
      </c>
      <c r="B71" s="1" t="s">
        <v>143</v>
      </c>
      <c r="C71" s="1">
        <v>4.0</v>
      </c>
      <c r="D71" s="1">
        <v>1.0</v>
      </c>
      <c r="E71" s="7" t="b">
        <f t="shared" si="1"/>
        <v>0</v>
      </c>
    </row>
    <row r="72">
      <c r="A72" s="1">
        <v>1464.0</v>
      </c>
      <c r="B72" s="1" t="s">
        <v>144</v>
      </c>
      <c r="C72" s="1">
        <v>4.0</v>
      </c>
      <c r="D72" s="1">
        <v>1.0</v>
      </c>
      <c r="E72" s="7" t="b">
        <f t="shared" si="1"/>
        <v>0</v>
      </c>
    </row>
    <row r="73">
      <c r="A73" s="1">
        <v>1467.0</v>
      </c>
      <c r="B73" s="9" t="s">
        <v>145</v>
      </c>
      <c r="C73" s="1">
        <v>4.0</v>
      </c>
      <c r="D73" s="1">
        <v>1.0</v>
      </c>
      <c r="E73" s="7" t="b">
        <f t="shared" si="1"/>
        <v>0</v>
      </c>
    </row>
    <row r="74">
      <c r="A74" s="1">
        <v>1468.0</v>
      </c>
      <c r="B74" s="1" t="s">
        <v>146</v>
      </c>
      <c r="C74" s="1">
        <v>4.0</v>
      </c>
      <c r="D74" s="1">
        <v>1.0</v>
      </c>
      <c r="E74" s="7" t="b">
        <f t="shared" si="1"/>
        <v>0</v>
      </c>
    </row>
    <row r="75">
      <c r="A75" s="1">
        <v>1470.0</v>
      </c>
      <c r="B75" s="1" t="s">
        <v>148</v>
      </c>
      <c r="C75" s="1">
        <v>4.0</v>
      </c>
      <c r="D75" s="1">
        <v>1.0</v>
      </c>
      <c r="E75" s="7" t="b">
        <f t="shared" si="1"/>
        <v>0</v>
      </c>
    </row>
    <row r="76">
      <c r="A76" s="1">
        <v>1480.0</v>
      </c>
      <c r="B76" s="1" t="s">
        <v>149</v>
      </c>
      <c r="C76" s="1">
        <v>4.0</v>
      </c>
      <c r="D76" s="1">
        <v>1.0</v>
      </c>
      <c r="E76" s="7" t="b">
        <f t="shared" si="1"/>
        <v>0</v>
      </c>
    </row>
    <row r="77">
      <c r="A77" s="1">
        <v>1505.0</v>
      </c>
      <c r="B77" s="1" t="s">
        <v>151</v>
      </c>
      <c r="C77" s="1">
        <v>4.0</v>
      </c>
      <c r="D77" s="1">
        <v>0.0</v>
      </c>
      <c r="E77" s="7" t="b">
        <f t="shared" si="1"/>
        <v>0</v>
      </c>
    </row>
    <row r="78">
      <c r="A78" s="1">
        <v>1516.0</v>
      </c>
      <c r="B78" s="1" t="s">
        <v>153</v>
      </c>
      <c r="C78" s="1">
        <v>4.0</v>
      </c>
      <c r="D78" s="1">
        <v>0.0</v>
      </c>
      <c r="E78" s="7" t="b">
        <f t="shared" si="1"/>
        <v>0</v>
      </c>
    </row>
    <row r="79">
      <c r="A79" s="1">
        <v>1517.0</v>
      </c>
      <c r="B79" s="1" t="s">
        <v>154</v>
      </c>
      <c r="C79" s="1">
        <v>4.0</v>
      </c>
      <c r="D79" s="1">
        <v>0.0</v>
      </c>
      <c r="E79" s="7" t="b">
        <f t="shared" si="1"/>
        <v>0</v>
      </c>
    </row>
    <row r="80">
      <c r="A80" s="1">
        <v>1519.0</v>
      </c>
      <c r="B80" s="1" t="s">
        <v>155</v>
      </c>
      <c r="C80" s="1">
        <v>4.0</v>
      </c>
      <c r="D80" s="1">
        <v>0.0</v>
      </c>
      <c r="E80" s="7" t="b">
        <f t="shared" si="1"/>
        <v>0</v>
      </c>
    </row>
    <row r="81">
      <c r="A81" s="1">
        <v>1529.0</v>
      </c>
      <c r="B81" s="1" t="s">
        <v>156</v>
      </c>
      <c r="C81" s="1">
        <v>4.0</v>
      </c>
      <c r="D81" s="1">
        <v>0.0</v>
      </c>
      <c r="E81" s="7" t="b">
        <f t="shared" si="1"/>
        <v>0</v>
      </c>
    </row>
    <row r="82">
      <c r="A82" s="1">
        <v>1552.0</v>
      </c>
      <c r="B82" s="1" t="s">
        <v>158</v>
      </c>
      <c r="C82" s="1">
        <v>4.0</v>
      </c>
      <c r="D82" s="1">
        <v>0.0</v>
      </c>
      <c r="E82" s="7" t="b">
        <f t="shared" si="1"/>
        <v>0</v>
      </c>
    </row>
    <row r="83">
      <c r="A83" s="1">
        <v>1569.0</v>
      </c>
      <c r="B83" s="1" t="s">
        <v>159</v>
      </c>
      <c r="C83" s="1">
        <v>4.0</v>
      </c>
      <c r="D83" s="1">
        <v>1.0</v>
      </c>
      <c r="E83" s="7" t="b">
        <f t="shared" si="1"/>
        <v>0</v>
      </c>
    </row>
    <row r="84">
      <c r="A84" s="1">
        <v>1571.0</v>
      </c>
      <c r="B84" s="1" t="s">
        <v>44</v>
      </c>
      <c r="C84" s="1">
        <v>4.0</v>
      </c>
      <c r="D84" s="1">
        <v>1.0</v>
      </c>
      <c r="E84" s="7" t="b">
        <f t="shared" si="1"/>
        <v>0</v>
      </c>
    </row>
    <row r="85">
      <c r="A85" s="1">
        <v>1581.0</v>
      </c>
      <c r="B85" s="1" t="s">
        <v>160</v>
      </c>
      <c r="C85" s="1">
        <v>4.0</v>
      </c>
      <c r="D85" s="1">
        <v>0.0</v>
      </c>
      <c r="E85" s="7" t="b">
        <f t="shared" si="1"/>
        <v>0</v>
      </c>
    </row>
    <row r="86">
      <c r="A86" s="1">
        <v>1591.0</v>
      </c>
      <c r="B86" s="1" t="s">
        <v>162</v>
      </c>
      <c r="C86" s="1">
        <v>2.0</v>
      </c>
      <c r="D86" s="1">
        <v>0.0</v>
      </c>
      <c r="E86" s="7" t="b">
        <f t="shared" si="1"/>
        <v>0</v>
      </c>
    </row>
    <row r="87">
      <c r="A87" s="1">
        <v>1594.0</v>
      </c>
      <c r="B87" s="1" t="s">
        <v>163</v>
      </c>
      <c r="C87" s="1">
        <v>4.0</v>
      </c>
      <c r="D87" s="1">
        <v>1.0</v>
      </c>
      <c r="E87" s="7" t="b">
        <f t="shared" si="1"/>
        <v>0</v>
      </c>
    </row>
    <row r="88">
      <c r="A88" s="1">
        <v>1595.0</v>
      </c>
      <c r="B88" s="1" t="s">
        <v>95</v>
      </c>
      <c r="C88" s="1">
        <v>4.0</v>
      </c>
      <c r="D88" s="1">
        <v>1.0</v>
      </c>
      <c r="E88" s="7" t="b">
        <f t="shared" si="1"/>
        <v>0</v>
      </c>
    </row>
    <row r="89">
      <c r="A89" s="1">
        <v>1597.0</v>
      </c>
      <c r="B89" s="1" t="s">
        <v>166</v>
      </c>
      <c r="C89" s="1">
        <v>4.0</v>
      </c>
      <c r="D89" s="1">
        <v>1.0</v>
      </c>
      <c r="E89" s="7" t="b">
        <f t="shared" si="1"/>
        <v>0</v>
      </c>
    </row>
    <row r="90">
      <c r="A90" s="1">
        <v>1607.0</v>
      </c>
      <c r="B90" s="1" t="s">
        <v>167</v>
      </c>
      <c r="C90" s="1">
        <v>4.0</v>
      </c>
      <c r="D90" s="1">
        <v>1.0</v>
      </c>
      <c r="E90" s="7" t="b">
        <f t="shared" si="1"/>
        <v>0</v>
      </c>
    </row>
    <row r="91">
      <c r="A91" s="1">
        <v>1608.0</v>
      </c>
      <c r="B91" s="1" t="s">
        <v>169</v>
      </c>
      <c r="C91" s="1">
        <v>4.0</v>
      </c>
      <c r="D91" s="1">
        <v>0.0</v>
      </c>
      <c r="E91" s="7" t="b">
        <f t="shared" si="1"/>
        <v>0</v>
      </c>
    </row>
    <row r="92">
      <c r="A92" s="1">
        <v>1609.0</v>
      </c>
      <c r="B92" s="1" t="s">
        <v>319</v>
      </c>
      <c r="C92" s="1">
        <v>4.0</v>
      </c>
      <c r="D92" s="1">
        <v>0.0</v>
      </c>
      <c r="E92" s="7" t="b">
        <f t="shared" si="1"/>
        <v>0</v>
      </c>
    </row>
    <row r="93">
      <c r="A93" s="1">
        <v>1615.0</v>
      </c>
      <c r="B93" s="1" t="s">
        <v>170</v>
      </c>
      <c r="C93" s="1">
        <v>4.0</v>
      </c>
      <c r="D93" s="1">
        <v>1.0</v>
      </c>
      <c r="E93" s="7" t="b">
        <f t="shared" si="1"/>
        <v>0</v>
      </c>
    </row>
    <row r="94">
      <c r="A94" s="1">
        <v>1617.0</v>
      </c>
      <c r="B94" s="1" t="s">
        <v>171</v>
      </c>
      <c r="C94" s="1">
        <v>2.0</v>
      </c>
      <c r="D94" s="1">
        <v>0.0</v>
      </c>
      <c r="E94" s="7" t="b">
        <f t="shared" si="1"/>
        <v>0</v>
      </c>
    </row>
    <row r="95">
      <c r="A95" s="1">
        <v>1630.0</v>
      </c>
      <c r="B95" s="1" t="s">
        <v>68</v>
      </c>
      <c r="C95" s="1">
        <v>4.0</v>
      </c>
      <c r="D95" s="1">
        <v>1.0</v>
      </c>
      <c r="E95" s="7" t="b">
        <f t="shared" si="1"/>
        <v>0</v>
      </c>
    </row>
    <row r="96">
      <c r="A96" s="1">
        <v>1655.0</v>
      </c>
      <c r="B96" s="1" t="s">
        <v>173</v>
      </c>
      <c r="C96" s="1">
        <v>4.0</v>
      </c>
      <c r="D96" s="1">
        <v>1.0</v>
      </c>
      <c r="E96" s="7" t="b">
        <f t="shared" si="1"/>
        <v>0</v>
      </c>
    </row>
    <row r="97">
      <c r="A97" s="1">
        <v>1672.0</v>
      </c>
      <c r="B97" s="1" t="s">
        <v>174</v>
      </c>
      <c r="C97" s="1">
        <v>2.0</v>
      </c>
      <c r="D97" s="1">
        <v>0.0</v>
      </c>
      <c r="E97" s="7" t="b">
        <f t="shared" si="1"/>
        <v>0</v>
      </c>
    </row>
    <row r="98">
      <c r="A98" s="1">
        <v>1707.0</v>
      </c>
      <c r="B98" s="1" t="s">
        <v>176</v>
      </c>
      <c r="C98" s="1">
        <v>4.0</v>
      </c>
      <c r="D98" s="1">
        <v>1.0</v>
      </c>
      <c r="E98" s="7" t="b">
        <f t="shared" si="1"/>
        <v>0</v>
      </c>
    </row>
    <row r="99">
      <c r="A99" s="1">
        <v>1708.0</v>
      </c>
      <c r="B99" s="1" t="s">
        <v>177</v>
      </c>
      <c r="C99" s="1">
        <v>4.0</v>
      </c>
      <c r="D99" s="1">
        <v>1.0</v>
      </c>
      <c r="E99" s="7" t="b">
        <f t="shared" si="1"/>
        <v>0</v>
      </c>
    </row>
    <row r="100">
      <c r="A100" s="1">
        <v>1711.0</v>
      </c>
      <c r="B100" s="9" t="s">
        <v>122</v>
      </c>
      <c r="C100" s="1">
        <v>4.0</v>
      </c>
      <c r="D100" s="1">
        <v>0.0</v>
      </c>
      <c r="E100" s="7" t="b">
        <f t="shared" si="1"/>
        <v>0</v>
      </c>
    </row>
    <row r="101">
      <c r="A101" s="1">
        <v>1712.0</v>
      </c>
      <c r="B101" s="1" t="s">
        <v>180</v>
      </c>
      <c r="C101" s="1">
        <v>4.0</v>
      </c>
      <c r="D101" s="1">
        <v>1.0</v>
      </c>
      <c r="E101" s="7" t="b">
        <f t="shared" si="1"/>
        <v>0</v>
      </c>
    </row>
    <row r="102">
      <c r="A102" s="1">
        <v>1713.0</v>
      </c>
      <c r="B102" s="1" t="s">
        <v>181</v>
      </c>
      <c r="C102" s="1">
        <v>4.0</v>
      </c>
      <c r="D102" s="1">
        <v>1.0</v>
      </c>
      <c r="E102" s="7" t="b">
        <f t="shared" si="1"/>
        <v>0</v>
      </c>
    </row>
    <row r="103">
      <c r="A103" s="1">
        <v>1714.0</v>
      </c>
      <c r="B103" s="1" t="s">
        <v>104</v>
      </c>
      <c r="C103" s="1">
        <v>4.0</v>
      </c>
      <c r="D103" s="1">
        <v>1.0</v>
      </c>
      <c r="E103" s="7" t="b">
        <f t="shared" si="1"/>
        <v>0</v>
      </c>
    </row>
    <row r="104">
      <c r="A104" s="1">
        <v>1715.0</v>
      </c>
      <c r="B104" s="1" t="s">
        <v>96</v>
      </c>
      <c r="C104" s="1">
        <v>4.0</v>
      </c>
      <c r="D104" s="1">
        <v>1.0</v>
      </c>
      <c r="E104" s="7" t="b">
        <f t="shared" si="1"/>
        <v>0</v>
      </c>
    </row>
    <row r="105">
      <c r="A105" s="1">
        <v>1716.0</v>
      </c>
      <c r="B105" s="1" t="s">
        <v>183</v>
      </c>
      <c r="C105" s="1">
        <v>4.0</v>
      </c>
      <c r="D105" s="1">
        <v>1.0</v>
      </c>
      <c r="E105" s="7" t="b">
        <f t="shared" si="1"/>
        <v>0</v>
      </c>
    </row>
    <row r="106">
      <c r="A106" s="1">
        <v>1717.0</v>
      </c>
      <c r="B106" s="1" t="s">
        <v>185</v>
      </c>
      <c r="C106" s="1">
        <v>4.0</v>
      </c>
      <c r="D106" s="1">
        <v>1.0</v>
      </c>
      <c r="E106" s="7" t="b">
        <f t="shared" si="1"/>
        <v>0</v>
      </c>
    </row>
    <row r="107">
      <c r="A107" s="1">
        <v>1719.0</v>
      </c>
      <c r="B107" s="1" t="s">
        <v>186</v>
      </c>
      <c r="C107" s="1">
        <v>4.0</v>
      </c>
      <c r="D107" s="1">
        <v>1.0</v>
      </c>
      <c r="E107" s="7" t="b">
        <f t="shared" si="1"/>
        <v>0</v>
      </c>
    </row>
    <row r="108">
      <c r="A108" s="1">
        <v>1721.0</v>
      </c>
      <c r="B108" s="1" t="s">
        <v>187</v>
      </c>
      <c r="C108" s="1">
        <v>4.0</v>
      </c>
      <c r="D108" s="1">
        <v>1.0</v>
      </c>
      <c r="E108" s="7" t="b">
        <f t="shared" si="1"/>
        <v>0</v>
      </c>
    </row>
    <row r="109">
      <c r="A109" s="1">
        <v>1723.0</v>
      </c>
      <c r="B109" s="1" t="s">
        <v>74</v>
      </c>
      <c r="C109" s="1">
        <v>4.0</v>
      </c>
      <c r="D109" s="1">
        <v>1.0</v>
      </c>
      <c r="E109" s="7" t="b">
        <f t="shared" si="1"/>
        <v>0</v>
      </c>
    </row>
    <row r="110">
      <c r="A110" s="1">
        <v>1726.0</v>
      </c>
      <c r="B110" s="1" t="s">
        <v>188</v>
      </c>
      <c r="C110" s="1">
        <v>4.0</v>
      </c>
      <c r="D110" s="1">
        <v>1.0</v>
      </c>
      <c r="E110" s="7" t="b">
        <f t="shared" si="1"/>
        <v>0</v>
      </c>
    </row>
    <row r="111">
      <c r="A111" s="1">
        <v>1729.0</v>
      </c>
      <c r="B111" s="1" t="s">
        <v>189</v>
      </c>
      <c r="C111" s="1">
        <v>4.0</v>
      </c>
      <c r="D111" s="1">
        <v>1.0</v>
      </c>
      <c r="E111" s="7" t="b">
        <f t="shared" si="1"/>
        <v>0</v>
      </c>
    </row>
    <row r="112">
      <c r="A112" s="1">
        <v>1742.0</v>
      </c>
      <c r="B112" s="1" t="s">
        <v>191</v>
      </c>
      <c r="C112" s="1">
        <v>4.0</v>
      </c>
      <c r="D112" s="1">
        <v>0.0</v>
      </c>
      <c r="E112" s="7" t="b">
        <f t="shared" si="1"/>
        <v>0</v>
      </c>
    </row>
    <row r="113">
      <c r="A113" s="1">
        <v>1744.0</v>
      </c>
      <c r="B113" s="1" t="s">
        <v>192</v>
      </c>
      <c r="C113" s="1">
        <v>4.0</v>
      </c>
      <c r="D113" s="1">
        <v>1.0</v>
      </c>
      <c r="E113" s="7" t="b">
        <f t="shared" si="1"/>
        <v>0</v>
      </c>
    </row>
    <row r="114">
      <c r="A114" s="1">
        <v>1746.0</v>
      </c>
      <c r="B114" s="1" t="s">
        <v>194</v>
      </c>
      <c r="C114" s="1">
        <v>4.0</v>
      </c>
      <c r="D114" s="1">
        <v>1.0</v>
      </c>
      <c r="E114" s="7" t="b">
        <f t="shared" si="1"/>
        <v>0</v>
      </c>
    </row>
    <row r="115">
      <c r="A115" s="1">
        <v>1748.0</v>
      </c>
      <c r="B115" s="1" t="s">
        <v>119</v>
      </c>
      <c r="C115" s="1">
        <v>4.0</v>
      </c>
      <c r="D115" s="1">
        <v>1.0</v>
      </c>
      <c r="E115" s="7" t="b">
        <f t="shared" si="1"/>
        <v>0</v>
      </c>
    </row>
    <row r="116">
      <c r="A116" s="1">
        <v>1752.0</v>
      </c>
      <c r="B116" s="1" t="s">
        <v>196</v>
      </c>
      <c r="C116" s="1">
        <v>4.0</v>
      </c>
      <c r="D116" s="1">
        <v>1.0</v>
      </c>
      <c r="E116" s="7" t="b">
        <f t="shared" si="1"/>
        <v>0</v>
      </c>
    </row>
    <row r="117">
      <c r="A117" s="1">
        <v>1754.0</v>
      </c>
      <c r="B117" s="1" t="s">
        <v>197</v>
      </c>
      <c r="C117" s="1">
        <v>4.0</v>
      </c>
      <c r="D117" s="1">
        <v>1.0</v>
      </c>
      <c r="E117" s="7" t="b">
        <f t="shared" si="1"/>
        <v>0</v>
      </c>
    </row>
    <row r="118">
      <c r="A118" s="1">
        <v>1755.0</v>
      </c>
      <c r="B118" s="1" t="s">
        <v>198</v>
      </c>
      <c r="C118" s="1">
        <v>4.0</v>
      </c>
      <c r="D118" s="1">
        <v>1.0</v>
      </c>
      <c r="E118" s="7" t="b">
        <f t="shared" si="1"/>
        <v>0</v>
      </c>
    </row>
    <row r="119">
      <c r="A119" s="1">
        <v>1757.0</v>
      </c>
      <c r="B119" s="1" t="s">
        <v>199</v>
      </c>
      <c r="C119" s="1">
        <v>4.0</v>
      </c>
      <c r="D119" s="1">
        <v>0.0</v>
      </c>
      <c r="E119" s="7" t="b">
        <f t="shared" si="1"/>
        <v>0</v>
      </c>
    </row>
    <row r="120">
      <c r="A120" s="1">
        <v>1760.0</v>
      </c>
      <c r="B120" s="1" t="s">
        <v>200</v>
      </c>
      <c r="C120" s="1">
        <v>4.0</v>
      </c>
      <c r="D120" s="1">
        <v>0.0</v>
      </c>
      <c r="E120" s="7" t="b">
        <f t="shared" si="1"/>
        <v>0</v>
      </c>
    </row>
    <row r="121">
      <c r="A121" s="1">
        <v>1763.0</v>
      </c>
      <c r="B121" s="1" t="s">
        <v>201</v>
      </c>
      <c r="C121" s="1">
        <v>4.0</v>
      </c>
      <c r="D121" s="1">
        <v>1.0</v>
      </c>
      <c r="E121" s="7" t="b">
        <f t="shared" si="1"/>
        <v>0</v>
      </c>
    </row>
    <row r="122">
      <c r="A122" s="1">
        <v>1765.0</v>
      </c>
      <c r="B122" s="1" t="s">
        <v>202</v>
      </c>
      <c r="C122" s="1">
        <v>4.0</v>
      </c>
      <c r="D122" s="1">
        <v>1.0</v>
      </c>
      <c r="E122" s="7" t="b">
        <f t="shared" si="1"/>
        <v>0</v>
      </c>
    </row>
    <row r="123">
      <c r="A123" s="1">
        <v>1766.0</v>
      </c>
      <c r="B123" s="1" t="s">
        <v>168</v>
      </c>
      <c r="C123" s="1">
        <v>4.0</v>
      </c>
      <c r="D123" s="1">
        <v>1.0</v>
      </c>
      <c r="E123" s="7" t="b">
        <f t="shared" si="1"/>
        <v>0</v>
      </c>
    </row>
    <row r="124">
      <c r="A124" s="1">
        <v>1780.0</v>
      </c>
      <c r="B124" s="1" t="s">
        <v>203</v>
      </c>
      <c r="C124" s="1">
        <v>4.0</v>
      </c>
      <c r="D124" s="1">
        <v>1.0</v>
      </c>
      <c r="E124" s="7" t="b">
        <f t="shared" si="1"/>
        <v>0</v>
      </c>
    </row>
    <row r="125">
      <c r="A125" s="1">
        <v>1791.0</v>
      </c>
      <c r="B125" s="1" t="s">
        <v>204</v>
      </c>
      <c r="C125" s="1">
        <v>4.0</v>
      </c>
      <c r="D125" s="1">
        <v>1.0</v>
      </c>
      <c r="E125" s="7" t="b">
        <f t="shared" si="1"/>
        <v>0</v>
      </c>
    </row>
    <row r="126">
      <c r="A126" s="1">
        <v>1804.0</v>
      </c>
      <c r="B126" s="1" t="s">
        <v>206</v>
      </c>
      <c r="C126" s="1">
        <v>4.0</v>
      </c>
      <c r="D126" s="1">
        <v>1.0</v>
      </c>
      <c r="E126" s="7" t="b">
        <f t="shared" si="1"/>
        <v>0</v>
      </c>
    </row>
    <row r="127">
      <c r="A127" s="1">
        <v>1823.0</v>
      </c>
      <c r="B127" s="1" t="s">
        <v>207</v>
      </c>
      <c r="C127" s="1">
        <v>2.0</v>
      </c>
      <c r="D127" s="1">
        <v>1.0</v>
      </c>
      <c r="E127" s="7" t="b">
        <f t="shared" si="1"/>
        <v>0</v>
      </c>
    </row>
    <row r="128">
      <c r="A128" s="1">
        <v>1826.0</v>
      </c>
      <c r="B128" s="1" t="s">
        <v>209</v>
      </c>
      <c r="C128" s="1">
        <v>4.0</v>
      </c>
      <c r="D128" s="1">
        <v>1.0</v>
      </c>
      <c r="E128" s="7" t="b">
        <f t="shared" si="1"/>
        <v>0</v>
      </c>
    </row>
    <row r="129">
      <c r="A129" s="1">
        <v>1827.0</v>
      </c>
      <c r="B129" s="1" t="s">
        <v>210</v>
      </c>
      <c r="C129" s="1">
        <v>4.0</v>
      </c>
      <c r="D129" s="1">
        <v>1.0</v>
      </c>
      <c r="E129" s="7" t="b">
        <f t="shared" si="1"/>
        <v>0</v>
      </c>
    </row>
    <row r="130">
      <c r="A130" s="1">
        <v>1832.0</v>
      </c>
      <c r="B130" s="1" t="s">
        <v>211</v>
      </c>
      <c r="C130" s="1">
        <v>4.0</v>
      </c>
      <c r="D130" s="1">
        <v>1.0</v>
      </c>
      <c r="E130" s="7" t="b">
        <f t="shared" si="1"/>
        <v>0</v>
      </c>
    </row>
    <row r="131">
      <c r="A131" s="1">
        <v>1833.0</v>
      </c>
      <c r="B131" s="1" t="s">
        <v>212</v>
      </c>
      <c r="C131" s="1">
        <v>4.0</v>
      </c>
      <c r="D131" s="1">
        <v>1.0</v>
      </c>
      <c r="E131" s="7" t="b">
        <f t="shared" si="1"/>
        <v>0</v>
      </c>
    </row>
    <row r="132">
      <c r="A132" s="1">
        <v>1839.0</v>
      </c>
      <c r="B132" s="1" t="s">
        <v>129</v>
      </c>
      <c r="C132" s="1">
        <v>4.0</v>
      </c>
      <c r="D132" s="1">
        <v>1.0</v>
      </c>
      <c r="E132" s="7" t="b">
        <f t="shared" si="1"/>
        <v>0</v>
      </c>
    </row>
    <row r="133">
      <c r="A133" s="1">
        <v>1840.0</v>
      </c>
      <c r="B133" s="1" t="s">
        <v>213</v>
      </c>
      <c r="C133" s="1">
        <v>2.0</v>
      </c>
      <c r="D133" s="1">
        <v>0.0</v>
      </c>
      <c r="E133" s="7" t="b">
        <f t="shared" si="1"/>
        <v>0</v>
      </c>
    </row>
    <row r="134">
      <c r="A134" s="1">
        <v>1844.0</v>
      </c>
      <c r="B134" s="1" t="s">
        <v>123</v>
      </c>
      <c r="C134" s="1">
        <v>4.0</v>
      </c>
      <c r="D134" s="1">
        <v>1.0</v>
      </c>
      <c r="E134" s="7" t="b">
        <f t="shared" si="1"/>
        <v>0</v>
      </c>
    </row>
    <row r="135">
      <c r="A135" s="1">
        <v>1846.0</v>
      </c>
      <c r="B135" s="1" t="s">
        <v>214</v>
      </c>
      <c r="C135" s="1">
        <v>4.0</v>
      </c>
      <c r="D135" s="1">
        <v>1.0</v>
      </c>
      <c r="E135" s="7" t="b">
        <f t="shared" si="1"/>
        <v>0</v>
      </c>
    </row>
    <row r="136">
      <c r="A136" s="1">
        <v>1849.0</v>
      </c>
      <c r="B136" s="1" t="s">
        <v>215</v>
      </c>
      <c r="C136" s="1">
        <v>4.0</v>
      </c>
      <c r="D136" s="1">
        <v>0.0</v>
      </c>
      <c r="E136" s="7" t="b">
        <f t="shared" si="1"/>
        <v>0</v>
      </c>
    </row>
    <row r="137">
      <c r="A137" s="1">
        <v>1850.0</v>
      </c>
      <c r="B137" s="1" t="s">
        <v>216</v>
      </c>
      <c r="C137" s="1">
        <v>4.0</v>
      </c>
      <c r="D137" s="1">
        <v>0.0</v>
      </c>
      <c r="E137" s="7" t="b">
        <f t="shared" si="1"/>
        <v>0</v>
      </c>
    </row>
    <row r="138">
      <c r="A138" s="1">
        <v>1851.0</v>
      </c>
      <c r="B138" s="1" t="s">
        <v>217</v>
      </c>
      <c r="C138" s="1">
        <v>4.0</v>
      </c>
      <c r="D138" s="1">
        <v>0.0</v>
      </c>
      <c r="E138" s="7" t="b">
        <f t="shared" si="1"/>
        <v>0</v>
      </c>
    </row>
    <row r="139">
      <c r="A139" s="1">
        <v>1852.0</v>
      </c>
      <c r="B139" s="1" t="s">
        <v>218</v>
      </c>
      <c r="C139" s="1">
        <v>4.0</v>
      </c>
      <c r="D139" s="1">
        <v>0.0</v>
      </c>
      <c r="E139" s="7" t="b">
        <f t="shared" si="1"/>
        <v>0</v>
      </c>
    </row>
    <row r="140">
      <c r="A140" s="1">
        <v>1853.0</v>
      </c>
      <c r="B140" s="1" t="s">
        <v>219</v>
      </c>
      <c r="C140" s="1">
        <v>4.0</v>
      </c>
      <c r="D140" s="1">
        <v>0.0</v>
      </c>
      <c r="E140" s="7" t="b">
        <f t="shared" si="1"/>
        <v>0</v>
      </c>
    </row>
    <row r="141">
      <c r="A141" s="1">
        <v>1855.0</v>
      </c>
      <c r="B141" s="9" t="s">
        <v>220</v>
      </c>
      <c r="C141" s="1">
        <v>4.0</v>
      </c>
      <c r="D141" s="1">
        <v>0.0</v>
      </c>
      <c r="E141" s="7" t="b">
        <f t="shared" si="1"/>
        <v>0</v>
      </c>
    </row>
    <row r="142">
      <c r="A142" s="1">
        <v>1858.0</v>
      </c>
      <c r="B142" s="1" t="s">
        <v>182</v>
      </c>
      <c r="C142" s="1">
        <v>4.0</v>
      </c>
      <c r="D142" s="1">
        <v>1.0</v>
      </c>
      <c r="E142" s="7" t="b">
        <f t="shared" si="1"/>
        <v>0</v>
      </c>
    </row>
    <row r="143">
      <c r="A143" s="1">
        <v>1859.0</v>
      </c>
      <c r="B143" s="1" t="s">
        <v>222</v>
      </c>
      <c r="C143" s="1">
        <v>4.0</v>
      </c>
      <c r="D143" s="1">
        <v>1.0</v>
      </c>
      <c r="E143" s="7" t="b">
        <f t="shared" si="1"/>
        <v>0</v>
      </c>
    </row>
    <row r="144">
      <c r="A144" s="1">
        <v>1862.0</v>
      </c>
      <c r="B144" s="1" t="s">
        <v>224</v>
      </c>
      <c r="C144" s="1">
        <v>4.0</v>
      </c>
      <c r="D144" s="1">
        <v>1.0</v>
      </c>
      <c r="E144" s="7" t="b">
        <f t="shared" si="1"/>
        <v>0</v>
      </c>
    </row>
    <row r="145">
      <c r="A145" s="1">
        <v>1864.0</v>
      </c>
      <c r="B145" s="1" t="s">
        <v>225</v>
      </c>
      <c r="C145" s="1">
        <v>4.0</v>
      </c>
      <c r="D145" s="1">
        <v>0.0</v>
      </c>
      <c r="E145" s="7" t="b">
        <f t="shared" si="1"/>
        <v>0</v>
      </c>
    </row>
    <row r="146">
      <c r="A146" s="1">
        <v>1867.0</v>
      </c>
      <c r="B146" s="1" t="s">
        <v>226</v>
      </c>
      <c r="C146" s="1">
        <v>4.0</v>
      </c>
      <c r="D146" s="1">
        <v>1.0</v>
      </c>
      <c r="E146" s="7" t="b">
        <f t="shared" si="1"/>
        <v>0</v>
      </c>
    </row>
    <row r="147">
      <c r="A147" s="1">
        <v>1868.0</v>
      </c>
      <c r="B147" s="1" t="s">
        <v>227</v>
      </c>
      <c r="C147" s="1">
        <v>4.0</v>
      </c>
      <c r="D147" s="1">
        <v>1.0</v>
      </c>
      <c r="E147" s="7" t="b">
        <f t="shared" si="1"/>
        <v>0</v>
      </c>
    </row>
    <row r="148">
      <c r="A148" s="1">
        <v>1869.0</v>
      </c>
      <c r="B148" s="1" t="s">
        <v>228</v>
      </c>
      <c r="C148" s="1">
        <v>4.0</v>
      </c>
      <c r="D148" s="1">
        <v>0.0</v>
      </c>
      <c r="E148" s="7" t="b">
        <f t="shared" si="1"/>
        <v>0</v>
      </c>
    </row>
    <row r="149">
      <c r="A149" s="1">
        <v>1870.0</v>
      </c>
      <c r="B149" s="1" t="s">
        <v>229</v>
      </c>
      <c r="C149" s="1">
        <v>4.0</v>
      </c>
      <c r="D149" s="1">
        <v>1.0</v>
      </c>
      <c r="E149" s="7" t="b">
        <f t="shared" si="1"/>
        <v>0</v>
      </c>
    </row>
    <row r="150">
      <c r="A150" s="1">
        <v>1871.0</v>
      </c>
      <c r="B150" s="1" t="s">
        <v>230</v>
      </c>
      <c r="C150" s="1">
        <v>4.0</v>
      </c>
      <c r="D150" s="1">
        <v>0.0</v>
      </c>
      <c r="E150" s="7" t="b">
        <f t="shared" si="1"/>
        <v>0</v>
      </c>
    </row>
    <row r="151">
      <c r="A151" s="1">
        <v>1873.0</v>
      </c>
      <c r="B151" s="1" t="s">
        <v>232</v>
      </c>
      <c r="C151" s="1">
        <v>4.0</v>
      </c>
      <c r="D151" s="1">
        <v>1.0</v>
      </c>
      <c r="E151" s="7" t="b">
        <f t="shared" si="1"/>
        <v>0</v>
      </c>
    </row>
    <row r="152">
      <c r="A152" s="1">
        <v>1874.0</v>
      </c>
      <c r="B152" s="1" t="s">
        <v>233</v>
      </c>
      <c r="C152" s="1">
        <v>4.0</v>
      </c>
      <c r="D152" s="1">
        <v>1.0</v>
      </c>
      <c r="E152" s="7" t="b">
        <f t="shared" si="1"/>
        <v>0</v>
      </c>
    </row>
    <row r="153">
      <c r="A153" s="1">
        <v>1875.0</v>
      </c>
      <c r="B153" s="1" t="s">
        <v>124</v>
      </c>
      <c r="C153" s="1">
        <v>4.0</v>
      </c>
      <c r="D153" s="1">
        <v>1.0</v>
      </c>
      <c r="E153" s="7" t="b">
        <f t="shared" si="1"/>
        <v>0</v>
      </c>
    </row>
    <row r="154">
      <c r="A154" s="1">
        <v>1876.0</v>
      </c>
      <c r="B154" s="1" t="s">
        <v>234</v>
      </c>
      <c r="C154" s="1">
        <v>4.0</v>
      </c>
      <c r="D154" s="1">
        <v>1.0</v>
      </c>
      <c r="E154" s="7" t="b">
        <f t="shared" si="1"/>
        <v>0</v>
      </c>
    </row>
    <row r="155">
      <c r="A155" s="1">
        <v>1885.0</v>
      </c>
      <c r="B155" s="1" t="s">
        <v>235</v>
      </c>
      <c r="C155" s="1">
        <v>4.0</v>
      </c>
      <c r="D155" s="1">
        <v>0.0</v>
      </c>
      <c r="E155" s="7" t="b">
        <f t="shared" si="1"/>
        <v>0</v>
      </c>
    </row>
    <row r="156">
      <c r="A156" s="1">
        <v>1893.0</v>
      </c>
      <c r="B156" s="1" t="s">
        <v>236</v>
      </c>
      <c r="C156" s="1">
        <v>4.0</v>
      </c>
      <c r="D156" s="1">
        <v>1.0</v>
      </c>
      <c r="E156" s="7" t="b">
        <f t="shared" si="1"/>
        <v>0</v>
      </c>
    </row>
    <row r="157">
      <c r="A157" s="1">
        <v>1895.0</v>
      </c>
      <c r="B157" s="1" t="s">
        <v>238</v>
      </c>
      <c r="C157" s="1">
        <v>4.0</v>
      </c>
      <c r="D157" s="1">
        <v>1.0</v>
      </c>
      <c r="E157" s="7" t="b">
        <f t="shared" si="1"/>
        <v>0</v>
      </c>
    </row>
    <row r="158">
      <c r="A158" s="1">
        <v>1896.0</v>
      </c>
      <c r="B158" s="1" t="s">
        <v>157</v>
      </c>
      <c r="C158" s="1">
        <v>4.0</v>
      </c>
      <c r="D158" s="1">
        <v>1.0</v>
      </c>
      <c r="E158" s="7" t="b">
        <f t="shared" si="1"/>
        <v>0</v>
      </c>
    </row>
    <row r="159">
      <c r="A159" s="1">
        <v>1904.0</v>
      </c>
      <c r="B159" s="1" t="s">
        <v>240</v>
      </c>
      <c r="C159" s="1">
        <v>4.0</v>
      </c>
      <c r="D159" s="1">
        <v>1.0</v>
      </c>
      <c r="E159" s="7" t="b">
        <f t="shared" si="1"/>
        <v>0</v>
      </c>
    </row>
    <row r="160">
      <c r="A160" s="1">
        <v>1931.0</v>
      </c>
      <c r="B160" s="1" t="s">
        <v>241</v>
      </c>
      <c r="C160" s="1">
        <v>4.0</v>
      </c>
      <c r="D160" s="1">
        <v>0.0</v>
      </c>
      <c r="E160" s="7" t="b">
        <f t="shared" si="1"/>
        <v>0</v>
      </c>
    </row>
    <row r="161">
      <c r="A161" s="1">
        <v>1949.0</v>
      </c>
      <c r="B161" s="1" t="s">
        <v>243</v>
      </c>
      <c r="C161" s="1">
        <v>4.0</v>
      </c>
      <c r="D161" s="1">
        <v>1.0</v>
      </c>
      <c r="E161" s="7" t="b">
        <f t="shared" si="1"/>
        <v>0</v>
      </c>
    </row>
    <row r="162">
      <c r="A162" s="1">
        <v>1965.0</v>
      </c>
      <c r="B162" s="1" t="s">
        <v>164</v>
      </c>
      <c r="C162" s="1">
        <v>4.0</v>
      </c>
      <c r="D162" s="1">
        <v>1.0</v>
      </c>
      <c r="E162" s="7" t="b">
        <f t="shared" si="1"/>
        <v>0</v>
      </c>
    </row>
    <row r="163">
      <c r="A163" s="1">
        <v>1975.0</v>
      </c>
      <c r="B163" s="1" t="s">
        <v>245</v>
      </c>
      <c r="C163" s="1">
        <v>4.0</v>
      </c>
      <c r="D163" s="1">
        <v>1.0</v>
      </c>
      <c r="E163" s="7" t="b">
        <f t="shared" si="1"/>
        <v>0</v>
      </c>
    </row>
    <row r="164">
      <c r="A164" s="1">
        <v>1984.0</v>
      </c>
      <c r="B164" s="1" t="s">
        <v>246</v>
      </c>
      <c r="C164" s="1">
        <v>4.0</v>
      </c>
      <c r="D164" s="1">
        <v>1.0</v>
      </c>
      <c r="E164" s="7" t="b">
        <f t="shared" si="1"/>
        <v>0</v>
      </c>
    </row>
    <row r="165">
      <c r="A165" s="1">
        <v>1985.0</v>
      </c>
      <c r="B165" s="1" t="s">
        <v>60</v>
      </c>
      <c r="C165" s="1">
        <v>4.0</v>
      </c>
      <c r="D165" s="1">
        <v>1.0</v>
      </c>
      <c r="E165" s="7" t="b">
        <f t="shared" si="1"/>
        <v>0</v>
      </c>
    </row>
    <row r="166">
      <c r="A166" s="1">
        <v>1988.0</v>
      </c>
      <c r="B166" s="1" t="s">
        <v>247</v>
      </c>
      <c r="C166" s="1">
        <v>4.0</v>
      </c>
      <c r="D166" s="1">
        <v>1.0</v>
      </c>
      <c r="E166" s="7" t="b">
        <f t="shared" si="1"/>
        <v>0</v>
      </c>
    </row>
    <row r="167">
      <c r="A167" s="1">
        <v>1990.0</v>
      </c>
      <c r="B167" s="1" t="s">
        <v>193</v>
      </c>
      <c r="C167" s="1">
        <v>4.0</v>
      </c>
      <c r="D167" s="1">
        <v>1.0</v>
      </c>
      <c r="E167" s="7" t="b">
        <f t="shared" si="1"/>
        <v>0</v>
      </c>
    </row>
    <row r="168">
      <c r="A168" s="1">
        <v>1991.0</v>
      </c>
      <c r="B168" s="1" t="s">
        <v>150</v>
      </c>
      <c r="C168" s="1">
        <v>4.0</v>
      </c>
      <c r="D168" s="1">
        <v>1.0</v>
      </c>
      <c r="E168" s="7" t="b">
        <f t="shared" si="1"/>
        <v>0</v>
      </c>
    </row>
    <row r="169">
      <c r="A169" s="1">
        <v>1997.0</v>
      </c>
      <c r="B169" s="1" t="s">
        <v>249</v>
      </c>
      <c r="C169" s="1">
        <v>4.0</v>
      </c>
      <c r="D169" s="1">
        <v>1.0</v>
      </c>
      <c r="E169" s="7" t="b">
        <f t="shared" si="1"/>
        <v>0</v>
      </c>
    </row>
    <row r="170">
      <c r="A170" s="1">
        <v>1998.0</v>
      </c>
      <c r="B170" s="1" t="s">
        <v>250</v>
      </c>
      <c r="C170" s="1">
        <v>4.0</v>
      </c>
      <c r="D170" s="1">
        <v>0.0</v>
      </c>
      <c r="E170" s="7" t="b">
        <f t="shared" si="1"/>
        <v>0</v>
      </c>
    </row>
    <row r="171">
      <c r="A171" s="1">
        <v>1999.0</v>
      </c>
      <c r="B171" s="1" t="s">
        <v>142</v>
      </c>
      <c r="C171" s="1">
        <v>4.0</v>
      </c>
      <c r="D171" s="1">
        <v>1.0</v>
      </c>
      <c r="E171" s="7" t="b">
        <f t="shared" si="1"/>
        <v>0</v>
      </c>
    </row>
    <row r="172">
      <c r="A172" s="1">
        <v>2000.0</v>
      </c>
      <c r="B172" s="1" t="s">
        <v>91</v>
      </c>
      <c r="C172" s="1">
        <v>4.0</v>
      </c>
      <c r="D172" s="1">
        <v>1.0</v>
      </c>
      <c r="E172" s="7" t="b">
        <f t="shared" si="1"/>
        <v>0</v>
      </c>
    </row>
    <row r="173">
      <c r="A173" s="1">
        <v>2001.0</v>
      </c>
      <c r="B173" s="1" t="s">
        <v>77</v>
      </c>
      <c r="C173" s="1">
        <v>4.0</v>
      </c>
      <c r="D173" s="1">
        <v>1.0</v>
      </c>
      <c r="E173" s="7" t="b">
        <f t="shared" si="1"/>
        <v>0</v>
      </c>
    </row>
    <row r="174">
      <c r="A174" s="1">
        <v>2009.0</v>
      </c>
      <c r="B174" s="1" t="s">
        <v>253</v>
      </c>
      <c r="C174" s="1">
        <v>4.0</v>
      </c>
      <c r="D174" s="1">
        <v>1.0</v>
      </c>
      <c r="E174" s="7" t="b">
        <f t="shared" si="1"/>
        <v>0</v>
      </c>
    </row>
    <row r="175">
      <c r="A175" s="1">
        <v>2010.0</v>
      </c>
      <c r="B175" s="1" t="s">
        <v>254</v>
      </c>
      <c r="C175" s="1">
        <v>4.0</v>
      </c>
      <c r="D175" s="1">
        <v>1.0</v>
      </c>
      <c r="E175" s="7" t="b">
        <f t="shared" si="1"/>
        <v>0</v>
      </c>
    </row>
    <row r="176">
      <c r="A176" s="1">
        <v>2011.0</v>
      </c>
      <c r="B176" s="1" t="s">
        <v>255</v>
      </c>
      <c r="C176" s="1">
        <v>4.0</v>
      </c>
      <c r="D176" s="1">
        <v>1.0</v>
      </c>
      <c r="E176" s="7" t="b">
        <f t="shared" si="1"/>
        <v>0</v>
      </c>
    </row>
    <row r="177">
      <c r="A177" s="1">
        <v>2012.0</v>
      </c>
      <c r="B177" s="1" t="s">
        <v>147</v>
      </c>
      <c r="C177" s="1">
        <v>4.0</v>
      </c>
      <c r="D177" s="1">
        <v>1.0</v>
      </c>
      <c r="E177" s="7" t="b">
        <f t="shared" si="1"/>
        <v>0</v>
      </c>
    </row>
    <row r="178">
      <c r="A178" s="1">
        <v>2014.0</v>
      </c>
      <c r="B178" s="1" t="s">
        <v>256</v>
      </c>
      <c r="C178" s="1">
        <v>4.0</v>
      </c>
      <c r="D178" s="1">
        <v>1.0</v>
      </c>
      <c r="E178" s="7" t="b">
        <f t="shared" si="1"/>
        <v>0</v>
      </c>
    </row>
    <row r="179">
      <c r="A179" s="1">
        <v>2015.0</v>
      </c>
      <c r="B179" s="1" t="s">
        <v>257</v>
      </c>
      <c r="C179" s="1">
        <v>4.0</v>
      </c>
      <c r="D179" s="1">
        <v>0.0</v>
      </c>
      <c r="E179" s="7" t="b">
        <f t="shared" si="1"/>
        <v>0</v>
      </c>
    </row>
    <row r="180">
      <c r="A180" s="1">
        <v>2019.0</v>
      </c>
      <c r="B180" s="1" t="s">
        <v>258</v>
      </c>
      <c r="C180" s="1">
        <v>4.0</v>
      </c>
      <c r="D180" s="1">
        <v>1.0</v>
      </c>
      <c r="E180" s="7" t="b">
        <f t="shared" si="1"/>
        <v>0</v>
      </c>
    </row>
    <row r="181">
      <c r="A181" s="1">
        <v>2023.0</v>
      </c>
      <c r="B181" s="1" t="s">
        <v>259</v>
      </c>
      <c r="C181" s="1">
        <v>4.0</v>
      </c>
      <c r="D181" s="1">
        <v>1.0</v>
      </c>
      <c r="E181" s="7" t="b">
        <f t="shared" si="1"/>
        <v>0</v>
      </c>
    </row>
    <row r="182">
      <c r="A182" s="1">
        <v>2045.0</v>
      </c>
      <c r="B182" s="1" t="s">
        <v>260</v>
      </c>
      <c r="C182" s="1">
        <v>4.0</v>
      </c>
      <c r="D182" s="1">
        <v>1.0</v>
      </c>
      <c r="E182" s="7" t="b">
        <f t="shared" si="1"/>
        <v>0</v>
      </c>
    </row>
    <row r="183">
      <c r="A183" s="1">
        <v>2055.0</v>
      </c>
      <c r="B183" s="1" t="s">
        <v>231</v>
      </c>
      <c r="C183" s="1">
        <v>4.0</v>
      </c>
      <c r="D183" s="1">
        <v>1.0</v>
      </c>
      <c r="E183" s="7" t="b">
        <f t="shared" si="1"/>
        <v>0</v>
      </c>
    </row>
    <row r="184">
      <c r="A184" s="1">
        <v>2062.0</v>
      </c>
      <c r="B184" s="1" t="s">
        <v>261</v>
      </c>
      <c r="C184" s="1">
        <v>4.0</v>
      </c>
      <c r="D184" s="1">
        <v>1.0</v>
      </c>
      <c r="E184" s="7" t="b">
        <f t="shared" si="1"/>
        <v>0</v>
      </c>
    </row>
    <row r="185">
      <c r="A185" s="1">
        <v>2064.0</v>
      </c>
      <c r="B185" s="1" t="s">
        <v>139</v>
      </c>
      <c r="C185" s="1">
        <v>4.0</v>
      </c>
      <c r="D185" s="1">
        <v>1.0</v>
      </c>
      <c r="E185" s="7" t="b">
        <f t="shared" si="1"/>
        <v>0</v>
      </c>
    </row>
    <row r="186">
      <c r="A186" s="1">
        <v>2067.0</v>
      </c>
      <c r="B186" s="1" t="s">
        <v>190</v>
      </c>
      <c r="C186" s="1">
        <v>4.0</v>
      </c>
      <c r="D186" s="1">
        <v>1.0</v>
      </c>
      <c r="E186" s="7" t="b">
        <f t="shared" si="1"/>
        <v>0</v>
      </c>
    </row>
    <row r="187">
      <c r="A187" s="1">
        <v>2071.0</v>
      </c>
      <c r="B187" s="1" t="s">
        <v>262</v>
      </c>
      <c r="C187" s="1">
        <v>4.0</v>
      </c>
      <c r="D187" s="1">
        <v>1.0</v>
      </c>
      <c r="E187" s="7" t="b">
        <f t="shared" si="1"/>
        <v>0</v>
      </c>
    </row>
    <row r="188">
      <c r="A188" s="1">
        <v>2079.0</v>
      </c>
      <c r="B188" s="1" t="s">
        <v>263</v>
      </c>
      <c r="C188" s="1">
        <v>4.0</v>
      </c>
      <c r="D188" s="1">
        <v>1.0</v>
      </c>
      <c r="E188" s="7" t="b">
        <f t="shared" si="1"/>
        <v>0</v>
      </c>
    </row>
    <row r="189">
      <c r="A189" s="1">
        <v>2080.0</v>
      </c>
      <c r="B189" s="1" t="s">
        <v>84</v>
      </c>
      <c r="C189" s="1">
        <v>4.0</v>
      </c>
      <c r="D189" s="1">
        <v>1.0</v>
      </c>
      <c r="E189" s="7" t="b">
        <f t="shared" si="1"/>
        <v>0</v>
      </c>
    </row>
    <row r="190">
      <c r="A190" s="1">
        <v>2081.0</v>
      </c>
      <c r="B190" s="1" t="s">
        <v>264</v>
      </c>
      <c r="C190" s="1">
        <v>4.0</v>
      </c>
      <c r="D190" s="1">
        <v>1.0</v>
      </c>
      <c r="E190" s="7" t="b">
        <f t="shared" si="1"/>
        <v>0</v>
      </c>
    </row>
    <row r="191">
      <c r="A191" s="1">
        <v>2082.0</v>
      </c>
      <c r="B191" s="1" t="s">
        <v>223</v>
      </c>
      <c r="C191" s="1">
        <v>4.0</v>
      </c>
      <c r="D191" s="1">
        <v>1.0</v>
      </c>
      <c r="E191" s="7" t="b">
        <f t="shared" si="1"/>
        <v>0</v>
      </c>
    </row>
    <row r="192">
      <c r="A192" s="1">
        <v>2088.0</v>
      </c>
      <c r="B192" s="1" t="s">
        <v>266</v>
      </c>
      <c r="C192" s="1">
        <v>4.0</v>
      </c>
      <c r="D192" s="1">
        <v>1.0</v>
      </c>
      <c r="E192" s="7" t="b">
        <f t="shared" si="1"/>
        <v>0</v>
      </c>
    </row>
    <row r="193">
      <c r="A193" s="1">
        <v>2089.0</v>
      </c>
      <c r="B193" s="1" t="s">
        <v>267</v>
      </c>
      <c r="C193" s="1">
        <v>4.0</v>
      </c>
      <c r="D193" s="1">
        <v>1.0</v>
      </c>
      <c r="E193" s="7" t="b">
        <f t="shared" si="1"/>
        <v>0</v>
      </c>
    </row>
    <row r="194">
      <c r="A194" s="1">
        <v>2090.0</v>
      </c>
      <c r="B194" s="1" t="s">
        <v>268</v>
      </c>
      <c r="C194" s="1">
        <v>4.0</v>
      </c>
      <c r="D194" s="1">
        <v>1.0</v>
      </c>
      <c r="E194" s="7" t="b">
        <f t="shared" si="1"/>
        <v>0</v>
      </c>
    </row>
    <row r="195">
      <c r="A195" s="1">
        <v>2092.0</v>
      </c>
      <c r="B195" s="1" t="s">
        <v>269</v>
      </c>
      <c r="C195" s="1">
        <v>4.0</v>
      </c>
      <c r="D195" s="1">
        <v>1.0</v>
      </c>
      <c r="E195" s="7" t="b">
        <f t="shared" si="1"/>
        <v>0</v>
      </c>
    </row>
    <row r="196">
      <c r="A196" s="1">
        <v>2094.0</v>
      </c>
      <c r="B196" s="1" t="s">
        <v>178</v>
      </c>
      <c r="C196" s="1">
        <v>4.0</v>
      </c>
      <c r="D196" s="1">
        <v>1.0</v>
      </c>
      <c r="E196" s="7" t="b">
        <f t="shared" si="1"/>
        <v>0</v>
      </c>
    </row>
    <row r="197">
      <c r="A197" s="1">
        <v>2095.0</v>
      </c>
      <c r="B197" s="1" t="s">
        <v>120</v>
      </c>
      <c r="C197" s="1">
        <v>4.0</v>
      </c>
      <c r="D197" s="1">
        <v>1.0</v>
      </c>
      <c r="E197" s="7" t="b">
        <f t="shared" si="1"/>
        <v>0</v>
      </c>
    </row>
    <row r="198">
      <c r="A198" s="1">
        <v>2096.0</v>
      </c>
      <c r="B198" s="1" t="s">
        <v>137</v>
      </c>
      <c r="C198" s="1">
        <v>4.0</v>
      </c>
      <c r="D198" s="1">
        <v>1.0</v>
      </c>
      <c r="E198" s="7" t="b">
        <f t="shared" si="1"/>
        <v>0</v>
      </c>
    </row>
    <row r="199">
      <c r="A199" s="1">
        <v>2097.0</v>
      </c>
      <c r="B199" s="1" t="s">
        <v>126</v>
      </c>
      <c r="C199" s="1">
        <v>4.0</v>
      </c>
      <c r="D199" s="1">
        <v>1.0</v>
      </c>
      <c r="E199" s="7" t="b">
        <f t="shared" si="1"/>
        <v>0</v>
      </c>
    </row>
    <row r="200">
      <c r="A200" s="1">
        <v>2098.0</v>
      </c>
      <c r="B200" s="1" t="s">
        <v>48</v>
      </c>
      <c r="C200" s="1">
        <v>4.0</v>
      </c>
      <c r="D200" s="1">
        <v>1.0</v>
      </c>
      <c r="E200" s="7" t="b">
        <f t="shared" si="1"/>
        <v>0</v>
      </c>
    </row>
    <row r="201">
      <c r="A201" s="1">
        <v>2099.0</v>
      </c>
      <c r="B201" s="1" t="s">
        <v>270</v>
      </c>
      <c r="C201" s="1">
        <v>4.0</v>
      </c>
      <c r="D201" s="1">
        <v>1.0</v>
      </c>
      <c r="E201" s="7" t="b">
        <f t="shared" si="1"/>
        <v>0</v>
      </c>
    </row>
    <row r="202">
      <c r="A202" s="1">
        <v>2100.0</v>
      </c>
      <c r="B202" s="1" t="s">
        <v>252</v>
      </c>
      <c r="C202" s="1">
        <v>4.0</v>
      </c>
      <c r="D202" s="1">
        <v>1.0</v>
      </c>
      <c r="E202" s="7" t="b">
        <f t="shared" si="1"/>
        <v>0</v>
      </c>
    </row>
    <row r="203">
      <c r="A203" s="1">
        <v>2102.0</v>
      </c>
      <c r="B203" s="1" t="s">
        <v>71</v>
      </c>
      <c r="C203" s="1">
        <v>4.0</v>
      </c>
      <c r="D203" s="1">
        <v>1.0</v>
      </c>
      <c r="E203" s="7" t="b">
        <f t="shared" si="1"/>
        <v>0</v>
      </c>
    </row>
    <row r="204">
      <c r="A204" s="1">
        <v>2104.0</v>
      </c>
      <c r="B204" s="1" t="s">
        <v>165</v>
      </c>
      <c r="C204" s="1">
        <v>4.0</v>
      </c>
      <c r="D204" s="1">
        <v>1.0</v>
      </c>
      <c r="E204" s="7" t="b">
        <f t="shared" si="1"/>
        <v>0</v>
      </c>
    </row>
    <row r="205">
      <c r="A205" s="1">
        <v>2105.0</v>
      </c>
      <c r="B205" s="1" t="s">
        <v>271</v>
      </c>
      <c r="C205" s="1">
        <v>4.0</v>
      </c>
      <c r="D205" s="1">
        <v>1.0</v>
      </c>
      <c r="E205" s="7" t="b">
        <f t="shared" si="1"/>
        <v>0</v>
      </c>
    </row>
    <row r="206">
      <c r="A206" s="1">
        <v>2106.0</v>
      </c>
      <c r="B206" s="1" t="s">
        <v>273</v>
      </c>
      <c r="C206" s="1">
        <v>4.0</v>
      </c>
      <c r="D206" s="1">
        <v>1.0</v>
      </c>
      <c r="E206" s="7" t="b">
        <f t="shared" si="1"/>
        <v>0</v>
      </c>
    </row>
    <row r="207">
      <c r="A207" s="1">
        <v>2108.0</v>
      </c>
      <c r="B207" s="1" t="s">
        <v>274</v>
      </c>
      <c r="C207" s="1">
        <v>4.0</v>
      </c>
      <c r="D207" s="1">
        <v>1.0</v>
      </c>
      <c r="E207" s="7" t="b">
        <f t="shared" si="1"/>
        <v>0</v>
      </c>
    </row>
    <row r="208">
      <c r="A208" s="1">
        <v>2109.0</v>
      </c>
      <c r="B208" s="1" t="s">
        <v>242</v>
      </c>
      <c r="C208" s="1">
        <v>4.0</v>
      </c>
      <c r="D208" s="1">
        <v>1.0</v>
      </c>
      <c r="E208" s="7" t="b">
        <f t="shared" si="1"/>
        <v>0</v>
      </c>
    </row>
    <row r="209">
      <c r="A209" s="1">
        <v>2110.0</v>
      </c>
      <c r="B209" s="1" t="s">
        <v>276</v>
      </c>
      <c r="C209" s="1">
        <v>4.0</v>
      </c>
      <c r="D209" s="1">
        <v>1.0</v>
      </c>
      <c r="E209" s="7" t="b">
        <f t="shared" si="1"/>
        <v>0</v>
      </c>
    </row>
    <row r="210">
      <c r="A210" s="1">
        <v>2111.0</v>
      </c>
      <c r="B210" s="1" t="s">
        <v>237</v>
      </c>
      <c r="C210" s="1">
        <v>4.0</v>
      </c>
      <c r="D210" s="1">
        <v>1.0</v>
      </c>
      <c r="E210" s="7" t="b">
        <f t="shared" si="1"/>
        <v>0</v>
      </c>
    </row>
    <row r="211">
      <c r="A211" s="1">
        <v>2112.0</v>
      </c>
      <c r="B211" s="1" t="s">
        <v>161</v>
      </c>
      <c r="C211" s="1">
        <v>4.0</v>
      </c>
      <c r="D211" s="1">
        <v>1.0</v>
      </c>
      <c r="E211" s="7" t="b">
        <f t="shared" si="1"/>
        <v>0</v>
      </c>
    </row>
    <row r="212">
      <c r="A212" s="1">
        <v>2113.0</v>
      </c>
      <c r="B212" s="1" t="s">
        <v>195</v>
      </c>
      <c r="C212" s="1">
        <v>4.0</v>
      </c>
      <c r="D212" s="1">
        <v>1.0</v>
      </c>
      <c r="E212" s="7" t="b">
        <f t="shared" si="1"/>
        <v>0</v>
      </c>
    </row>
    <row r="213">
      <c r="A213" s="1">
        <v>2114.0</v>
      </c>
      <c r="B213" s="1" t="s">
        <v>110</v>
      </c>
      <c r="C213" s="1">
        <v>4.0</v>
      </c>
      <c r="D213" s="1">
        <v>1.0</v>
      </c>
      <c r="E213" s="7" t="b">
        <f t="shared" si="1"/>
        <v>0</v>
      </c>
    </row>
    <row r="214">
      <c r="A214" s="1">
        <v>2116.0</v>
      </c>
      <c r="B214" s="1" t="s">
        <v>141</v>
      </c>
      <c r="C214" s="1">
        <v>4.0</v>
      </c>
      <c r="D214" s="1">
        <v>1.0</v>
      </c>
      <c r="E214" s="7" t="b">
        <f t="shared" si="1"/>
        <v>0</v>
      </c>
    </row>
    <row r="215">
      <c r="A215" s="1">
        <v>2119.0</v>
      </c>
      <c r="B215" s="1" t="s">
        <v>277</v>
      </c>
      <c r="C215" s="1">
        <v>4.0</v>
      </c>
      <c r="D215" s="1">
        <v>1.0</v>
      </c>
      <c r="E215" s="7" t="b">
        <f t="shared" si="1"/>
        <v>0</v>
      </c>
    </row>
    <row r="216">
      <c r="A216" s="1">
        <v>2149.0</v>
      </c>
      <c r="B216" s="1" t="s">
        <v>62</v>
      </c>
      <c r="C216" s="1">
        <v>4.0</v>
      </c>
      <c r="D216" s="1">
        <v>1.0</v>
      </c>
      <c r="E216" s="7" t="b">
        <f t="shared" si="1"/>
        <v>0</v>
      </c>
    </row>
    <row r="217">
      <c r="A217" s="1">
        <v>2155.0</v>
      </c>
      <c r="B217" s="1" t="s">
        <v>172</v>
      </c>
      <c r="C217" s="1">
        <v>4.0</v>
      </c>
      <c r="D217" s="1">
        <v>1.0</v>
      </c>
      <c r="E217" s="7" t="b">
        <f t="shared" si="1"/>
        <v>0</v>
      </c>
    </row>
    <row r="218">
      <c r="A218" s="1">
        <v>2167.0</v>
      </c>
      <c r="B218" s="1" t="s">
        <v>278</v>
      </c>
      <c r="C218" s="1">
        <v>2.0</v>
      </c>
      <c r="D218" s="1">
        <v>0.0</v>
      </c>
      <c r="E218" s="7" t="b">
        <f t="shared" si="1"/>
        <v>0</v>
      </c>
    </row>
    <row r="219">
      <c r="A219" s="1">
        <v>2173.0</v>
      </c>
      <c r="B219" s="1" t="s">
        <v>107</v>
      </c>
      <c r="C219" s="1">
        <v>4.0</v>
      </c>
      <c r="D219" s="1">
        <v>1.0</v>
      </c>
      <c r="E219" s="7" t="b">
        <f t="shared" si="1"/>
        <v>0</v>
      </c>
    </row>
    <row r="220">
      <c r="A220" s="1">
        <v>2179.0</v>
      </c>
      <c r="B220" s="1" t="s">
        <v>205</v>
      </c>
      <c r="C220" s="1">
        <v>4.0</v>
      </c>
      <c r="D220" s="1">
        <v>1.0</v>
      </c>
      <c r="E220" s="7" t="b">
        <f t="shared" si="1"/>
        <v>0</v>
      </c>
    </row>
    <row r="221">
      <c r="A221" s="1">
        <v>2181.0</v>
      </c>
      <c r="B221" s="1" t="s">
        <v>239</v>
      </c>
      <c r="C221" s="1">
        <v>4.0</v>
      </c>
      <c r="D221" s="1">
        <v>1.0</v>
      </c>
      <c r="E221" s="7" t="b">
        <f t="shared" si="1"/>
        <v>0</v>
      </c>
    </row>
    <row r="222">
      <c r="A222" s="1">
        <v>2184.0</v>
      </c>
      <c r="B222" s="1" t="s">
        <v>116</v>
      </c>
      <c r="C222" s="1">
        <v>4.0</v>
      </c>
      <c r="D222" s="1">
        <v>1.0</v>
      </c>
      <c r="E222" s="7" t="b">
        <f t="shared" si="1"/>
        <v>0</v>
      </c>
    </row>
    <row r="223">
      <c r="A223" s="1">
        <v>2189.0</v>
      </c>
      <c r="B223" s="1" t="s">
        <v>272</v>
      </c>
      <c r="C223" s="1">
        <v>4.0</v>
      </c>
      <c r="D223" s="1">
        <v>1.0</v>
      </c>
      <c r="E223" s="7" t="b">
        <f t="shared" si="1"/>
        <v>0</v>
      </c>
    </row>
    <row r="224">
      <c r="A224" s="1">
        <v>2192.0</v>
      </c>
      <c r="B224" s="1" t="s">
        <v>175</v>
      </c>
      <c r="C224" s="1">
        <v>4.0</v>
      </c>
      <c r="D224" s="1">
        <v>1.0</v>
      </c>
      <c r="E224" s="7" t="b">
        <f t="shared" si="1"/>
        <v>0</v>
      </c>
    </row>
    <row r="225">
      <c r="A225" s="1">
        <v>2201.0</v>
      </c>
      <c r="B225" s="1" t="s">
        <v>57</v>
      </c>
      <c r="C225" s="1">
        <v>4.0</v>
      </c>
      <c r="D225" s="1">
        <v>1.0</v>
      </c>
      <c r="E225" s="7" t="b">
        <f t="shared" si="1"/>
        <v>0</v>
      </c>
    </row>
    <row r="226">
      <c r="A226" s="1">
        <v>2202.0</v>
      </c>
      <c r="B226" s="1" t="s">
        <v>279</v>
      </c>
      <c r="C226" s="1">
        <v>4.0</v>
      </c>
      <c r="D226" s="1">
        <v>1.0</v>
      </c>
      <c r="E226" s="7" t="b">
        <f t="shared" si="1"/>
        <v>0</v>
      </c>
    </row>
    <row r="227">
      <c r="A227" s="1">
        <v>2203.0</v>
      </c>
      <c r="B227" s="1" t="s">
        <v>281</v>
      </c>
      <c r="C227" s="1">
        <v>4.0</v>
      </c>
      <c r="D227" s="1">
        <v>1.0</v>
      </c>
      <c r="E227" s="7" t="b">
        <f t="shared" si="1"/>
        <v>0</v>
      </c>
    </row>
    <row r="228">
      <c r="A228" s="1">
        <v>2204.0</v>
      </c>
      <c r="B228" s="1" t="s">
        <v>248</v>
      </c>
      <c r="C228" s="1">
        <v>4.0</v>
      </c>
      <c r="D228" s="1">
        <v>1.0</v>
      </c>
      <c r="E228" s="7" t="b">
        <f t="shared" si="1"/>
        <v>0</v>
      </c>
    </row>
    <row r="229">
      <c r="A229" s="1">
        <v>2205.0</v>
      </c>
      <c r="B229" s="1" t="s">
        <v>282</v>
      </c>
      <c r="C229" s="1">
        <v>4.0</v>
      </c>
      <c r="D229" s="1">
        <v>1.0</v>
      </c>
      <c r="E229" s="7" t="b">
        <f t="shared" si="1"/>
        <v>0</v>
      </c>
    </row>
    <row r="230">
      <c r="A230" s="1">
        <v>2209.0</v>
      </c>
      <c r="B230" s="1" t="s">
        <v>283</v>
      </c>
      <c r="C230" s="1">
        <v>4.0</v>
      </c>
      <c r="D230" s="1">
        <v>1.0</v>
      </c>
      <c r="E230" s="7" t="b">
        <f t="shared" si="1"/>
        <v>0</v>
      </c>
    </row>
    <row r="231">
      <c r="A231" s="1">
        <v>2211.0</v>
      </c>
      <c r="B231" s="1" t="s">
        <v>280</v>
      </c>
      <c r="C231" s="1">
        <v>4.0</v>
      </c>
      <c r="D231" s="1">
        <v>1.0</v>
      </c>
      <c r="E231" s="7" t="b">
        <f t="shared" si="1"/>
        <v>0</v>
      </c>
    </row>
    <row r="232">
      <c r="A232" s="1">
        <v>2212.0</v>
      </c>
      <c r="B232" s="1" t="s">
        <v>284</v>
      </c>
      <c r="C232" s="1">
        <v>4.0</v>
      </c>
      <c r="D232" s="1">
        <v>1.0</v>
      </c>
      <c r="E232" s="7" t="b">
        <f t="shared" si="1"/>
        <v>0</v>
      </c>
    </row>
    <row r="233">
      <c r="A233" s="1">
        <v>2213.0</v>
      </c>
      <c r="B233" s="1" t="s">
        <v>285</v>
      </c>
      <c r="C233" s="1">
        <v>4.0</v>
      </c>
      <c r="D233" s="1">
        <v>1.0</v>
      </c>
      <c r="E233" s="7" t="b">
        <f t="shared" si="1"/>
        <v>0</v>
      </c>
    </row>
    <row r="234">
      <c r="A234" s="1">
        <v>2214.0</v>
      </c>
      <c r="B234" s="1" t="s">
        <v>286</v>
      </c>
      <c r="C234" s="1">
        <v>4.0</v>
      </c>
      <c r="D234" s="1">
        <v>1.0</v>
      </c>
      <c r="E234" s="7" t="b">
        <f t="shared" si="1"/>
        <v>0</v>
      </c>
    </row>
    <row r="235">
      <c r="A235" s="1">
        <v>2215.0</v>
      </c>
      <c r="B235" s="1" t="s">
        <v>287</v>
      </c>
      <c r="C235" s="1">
        <v>4.0</v>
      </c>
      <c r="D235" s="1">
        <v>1.0</v>
      </c>
      <c r="E235" s="7" t="b">
        <f t="shared" si="1"/>
        <v>0</v>
      </c>
    </row>
    <row r="236">
      <c r="A236" s="1">
        <v>2248.0</v>
      </c>
      <c r="B236" s="1" t="s">
        <v>244</v>
      </c>
      <c r="C236" s="1">
        <v>4.0</v>
      </c>
      <c r="D236" s="1">
        <v>1.0</v>
      </c>
      <c r="E236" s="7" t="b">
        <f t="shared" si="1"/>
        <v>0</v>
      </c>
    </row>
    <row r="237">
      <c r="A237" s="1">
        <v>2281.0</v>
      </c>
      <c r="B237" s="1" t="s">
        <v>275</v>
      </c>
      <c r="C237" s="1">
        <v>4.0</v>
      </c>
      <c r="D237" s="1">
        <v>1.0</v>
      </c>
      <c r="E237" s="7" t="b">
        <f t="shared" si="1"/>
        <v>0</v>
      </c>
    </row>
    <row r="238">
      <c r="A238" s="1">
        <v>2283.0</v>
      </c>
      <c r="B238" s="1" t="s">
        <v>288</v>
      </c>
      <c r="C238" s="1">
        <v>4.0</v>
      </c>
      <c r="D238" s="1">
        <v>1.0</v>
      </c>
      <c r="E238" s="7" t="b">
        <f t="shared" si="1"/>
        <v>0</v>
      </c>
    </row>
    <row r="239">
      <c r="A239" s="1">
        <v>2285.0</v>
      </c>
      <c r="B239" s="1" t="s">
        <v>221</v>
      </c>
      <c r="C239" s="1">
        <v>4.0</v>
      </c>
      <c r="D239" s="1">
        <v>1.0</v>
      </c>
      <c r="E239" s="7" t="b">
        <f t="shared" si="1"/>
        <v>0</v>
      </c>
    </row>
    <row r="240">
      <c r="A240" s="1">
        <v>2287.0</v>
      </c>
      <c r="B240" s="1" t="s">
        <v>102</v>
      </c>
      <c r="C240" s="1">
        <v>4.0</v>
      </c>
      <c r="D240" s="1">
        <v>1.0</v>
      </c>
      <c r="E240" s="7" t="b">
        <f t="shared" si="1"/>
        <v>0</v>
      </c>
    </row>
    <row r="241">
      <c r="A241" s="1">
        <v>2288.0</v>
      </c>
      <c r="B241" s="1" t="s">
        <v>251</v>
      </c>
      <c r="C241" s="1">
        <v>4.0</v>
      </c>
      <c r="D241" s="1">
        <v>1.0</v>
      </c>
      <c r="E241" s="7" t="b">
        <f t="shared" si="1"/>
        <v>0</v>
      </c>
    </row>
    <row r="242">
      <c r="A242" s="1">
        <v>2289.0</v>
      </c>
      <c r="B242" s="1" t="s">
        <v>152</v>
      </c>
      <c r="C242" s="1">
        <v>4.0</v>
      </c>
      <c r="D242" s="1">
        <v>1.0</v>
      </c>
      <c r="E242" s="7" t="b">
        <f t="shared" si="1"/>
        <v>0</v>
      </c>
    </row>
    <row r="243">
      <c r="A243" s="1">
        <v>2290.0</v>
      </c>
      <c r="B243" s="1" t="s">
        <v>54</v>
      </c>
      <c r="C243" s="1">
        <v>4.0</v>
      </c>
      <c r="D243" s="1">
        <v>1.0</v>
      </c>
      <c r="E243" s="7" t="b">
        <f t="shared" si="1"/>
        <v>0</v>
      </c>
    </row>
    <row r="244">
      <c r="A244" s="1">
        <v>2291.0</v>
      </c>
      <c r="B244" s="1" t="s">
        <v>179</v>
      </c>
      <c r="C244" s="1">
        <v>4.0</v>
      </c>
      <c r="D244" s="1">
        <v>1.0</v>
      </c>
      <c r="E244" s="7" t="b">
        <f t="shared" si="1"/>
        <v>0</v>
      </c>
    </row>
    <row r="245">
      <c r="A245" s="1">
        <v>2292.0</v>
      </c>
      <c r="B245" s="1" t="s">
        <v>289</v>
      </c>
      <c r="C245" s="1">
        <v>4.0</v>
      </c>
      <c r="D245" s="1">
        <v>1.0</v>
      </c>
      <c r="E245" s="7" t="b">
        <f t="shared" si="1"/>
        <v>0</v>
      </c>
    </row>
    <row r="246">
      <c r="A246" s="1">
        <v>2296.0</v>
      </c>
      <c r="B246" s="1" t="s">
        <v>290</v>
      </c>
      <c r="C246" s="1">
        <v>4.0</v>
      </c>
      <c r="D246" s="1">
        <v>1.0</v>
      </c>
      <c r="E246" s="7" t="b">
        <f t="shared" si="1"/>
        <v>0</v>
      </c>
    </row>
    <row r="247">
      <c r="A247" s="1">
        <v>2297.0</v>
      </c>
      <c r="B247" s="1" t="s">
        <v>291</v>
      </c>
      <c r="C247" s="1">
        <v>4.0</v>
      </c>
      <c r="D247" s="1">
        <v>1.0</v>
      </c>
      <c r="E247" s="7" t="b">
        <f t="shared" si="1"/>
        <v>0</v>
      </c>
    </row>
    <row r="248">
      <c r="A248" s="1">
        <v>2299.0</v>
      </c>
      <c r="B248" s="1" t="s">
        <v>292</v>
      </c>
      <c r="C248" s="1">
        <v>4.0</v>
      </c>
      <c r="D248" s="1">
        <v>1.0</v>
      </c>
      <c r="E248" s="7" t="b">
        <f t="shared" si="1"/>
        <v>0</v>
      </c>
    </row>
    <row r="249">
      <c r="A249" s="1">
        <v>2301.0</v>
      </c>
      <c r="B249" s="1" t="s">
        <v>208</v>
      </c>
      <c r="C249" s="1">
        <v>4.0</v>
      </c>
      <c r="D249" s="1">
        <v>1.0</v>
      </c>
      <c r="E249" s="7" t="b">
        <f t="shared" si="1"/>
        <v>0</v>
      </c>
    </row>
    <row r="250">
      <c r="A250" s="1">
        <v>244.0</v>
      </c>
      <c r="B250" s="1" t="s">
        <v>342</v>
      </c>
      <c r="C250" s="1">
        <v>-1.0</v>
      </c>
      <c r="E250" s="7" t="b">
        <f t="shared" si="1"/>
        <v>1</v>
      </c>
    </row>
    <row r="251">
      <c r="A251" s="1">
        <v>814.0</v>
      </c>
      <c r="B251" s="1" t="s">
        <v>334</v>
      </c>
      <c r="C251" s="1">
        <v>-1.0</v>
      </c>
      <c r="E251" s="7" t="b">
        <f t="shared" si="1"/>
        <v>1</v>
      </c>
    </row>
    <row r="252">
      <c r="A252" s="1">
        <v>1085.0</v>
      </c>
      <c r="B252" s="1" t="s">
        <v>361</v>
      </c>
      <c r="C252" s="1">
        <v>-1.0</v>
      </c>
      <c r="E252" s="7" t="b">
        <f t="shared" si="1"/>
        <v>1</v>
      </c>
    </row>
    <row r="253">
      <c r="A253" s="1">
        <v>1402.0</v>
      </c>
      <c r="B253" s="1" t="s">
        <v>362</v>
      </c>
      <c r="C253" s="1">
        <v>-1.0</v>
      </c>
      <c r="E253" s="7" t="b">
        <f t="shared" si="1"/>
        <v>1</v>
      </c>
    </row>
    <row r="254">
      <c r="A254" s="1">
        <v>1451.0</v>
      </c>
      <c r="B254" s="1" t="s">
        <v>347</v>
      </c>
      <c r="C254" s="1">
        <v>-1.0</v>
      </c>
      <c r="E254" s="7" t="b">
        <f t="shared" si="1"/>
        <v>1</v>
      </c>
    </row>
    <row r="255">
      <c r="A255" s="1">
        <v>1476.0</v>
      </c>
      <c r="B255" s="1" t="s">
        <v>333</v>
      </c>
      <c r="C255" s="1">
        <v>-1.0</v>
      </c>
      <c r="E255" s="7" t="b">
        <f t="shared" si="1"/>
        <v>1</v>
      </c>
    </row>
    <row r="256">
      <c r="A256" s="1">
        <v>1518.0</v>
      </c>
      <c r="B256" s="1" t="s">
        <v>349</v>
      </c>
      <c r="C256" s="1">
        <v>-1.0</v>
      </c>
      <c r="E256" s="7" t="b">
        <f t="shared" si="1"/>
        <v>1</v>
      </c>
    </row>
    <row r="257">
      <c r="A257" s="1">
        <v>1585.0</v>
      </c>
      <c r="B257" s="1" t="s">
        <v>364</v>
      </c>
      <c r="C257" s="1">
        <v>-1.0</v>
      </c>
      <c r="E257" s="7" t="b">
        <f t="shared" si="1"/>
        <v>1</v>
      </c>
    </row>
    <row r="258">
      <c r="A258" s="1">
        <v>1590.0</v>
      </c>
      <c r="B258" s="1" t="s">
        <v>346</v>
      </c>
      <c r="C258" s="1">
        <v>-1.0</v>
      </c>
      <c r="E258" s="7" t="b">
        <f t="shared" si="1"/>
        <v>1</v>
      </c>
    </row>
    <row r="259">
      <c r="A259" s="1">
        <v>1745.0</v>
      </c>
      <c r="B259" s="1" t="s">
        <v>337</v>
      </c>
      <c r="C259" s="1">
        <v>-1.0</v>
      </c>
      <c r="E259" s="7" t="b">
        <f t="shared" si="1"/>
        <v>1</v>
      </c>
    </row>
    <row r="260">
      <c r="A260" s="1">
        <v>1888.0</v>
      </c>
      <c r="B260" s="1" t="s">
        <v>339</v>
      </c>
      <c r="C260" s="1">
        <v>-1.0</v>
      </c>
      <c r="E260" s="7" t="b">
        <f t="shared" si="1"/>
        <v>1</v>
      </c>
    </row>
    <row r="261">
      <c r="A261" s="1">
        <v>1973.0</v>
      </c>
      <c r="B261" s="1" t="s">
        <v>363</v>
      </c>
      <c r="C261" s="1">
        <v>-1.0</v>
      </c>
      <c r="E261" s="7" t="b">
        <f t="shared" si="1"/>
        <v>1</v>
      </c>
    </row>
    <row r="262">
      <c r="A262" s="1">
        <v>2086.0</v>
      </c>
      <c r="B262" s="1" t="s">
        <v>332</v>
      </c>
      <c r="C262" s="1">
        <v>-1.0</v>
      </c>
      <c r="E262" s="7" t="b">
        <f t="shared" si="1"/>
        <v>1</v>
      </c>
    </row>
    <row r="263">
      <c r="A263" s="1">
        <v>2182.0</v>
      </c>
      <c r="B263" s="1" t="s">
        <v>365</v>
      </c>
      <c r="E263" s="7" t="b">
        <f t="shared" si="1"/>
        <v>1</v>
      </c>
    </row>
  </sheetData>
  <hyperlinks>
    <hyperlink r:id="rId1" ref="B37"/>
    <hyperlink r:id="rId2" ref="B53"/>
    <hyperlink r:id="rId3" ref="B73"/>
    <hyperlink r:id="rId4" ref="B100"/>
    <hyperlink r:id="rId5" ref="B141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3" t="s">
        <v>12</v>
      </c>
    </row>
    <row r="2">
      <c r="A2" s="1">
        <v>1460.0</v>
      </c>
      <c r="B2" s="1" t="s">
        <v>31</v>
      </c>
      <c r="C2" s="1">
        <v>94.53</v>
      </c>
      <c r="D2" s="1">
        <v>92.78</v>
      </c>
      <c r="E2" s="1">
        <v>91.51</v>
      </c>
      <c r="F2" s="1">
        <v>89.04</v>
      </c>
      <c r="G2" s="6">
        <f t="shared" ref="G2:J2" si="1">(C2-average(C:C))/stdev(C:C)</f>
        <v>1.379816649</v>
      </c>
      <c r="H2" s="6">
        <f t="shared" si="1"/>
        <v>1.649427269</v>
      </c>
      <c r="I2" s="6">
        <f t="shared" si="1"/>
        <v>1.513488162</v>
      </c>
      <c r="J2" s="6">
        <f t="shared" si="1"/>
        <v>2.103390096</v>
      </c>
      <c r="K2" s="6">
        <f t="shared" ref="K2:K247" si="3">average(G2:J2)</f>
        <v>1.661530544</v>
      </c>
      <c r="L2" s="7" t="b">
        <f>if(iferror(VLOOKUP($A2, NIL!$A$2:$F985, 1, false), false), true, false)</f>
        <v>1</v>
      </c>
    </row>
    <row r="3">
      <c r="A3" s="1">
        <v>2098.0</v>
      </c>
      <c r="B3" s="1" t="s">
        <v>48</v>
      </c>
      <c r="C3" s="1">
        <v>95.16</v>
      </c>
      <c r="D3" s="1">
        <v>92.35</v>
      </c>
      <c r="E3" s="1">
        <v>92.54</v>
      </c>
      <c r="F3" s="1">
        <v>86.25</v>
      </c>
      <c r="G3" s="6">
        <f t="shared" ref="G3:J3" si="2">(C3-average(C:C))/stdev(C:C)</f>
        <v>1.425416368</v>
      </c>
      <c r="H3" s="6">
        <f t="shared" si="2"/>
        <v>1.619626896</v>
      </c>
      <c r="I3" s="6">
        <f t="shared" si="2"/>
        <v>1.590168665</v>
      </c>
      <c r="J3" s="6">
        <f t="shared" si="2"/>
        <v>1.931117724</v>
      </c>
      <c r="K3" s="6">
        <f t="shared" si="3"/>
        <v>1.641582413</v>
      </c>
      <c r="L3" s="7" t="b">
        <f>if(iferror(VLOOKUP($A3, NIL!$A$2:$F985, 1, false), false), true, false)</f>
        <v>1</v>
      </c>
    </row>
    <row r="4">
      <c r="A4" s="1">
        <v>1571.0</v>
      </c>
      <c r="B4" s="1" t="s">
        <v>51</v>
      </c>
      <c r="C4" s="1">
        <v>91.23</v>
      </c>
      <c r="D4" s="1">
        <v>93.44</v>
      </c>
      <c r="E4" s="1">
        <v>94.16</v>
      </c>
      <c r="F4" s="1">
        <v>84.71</v>
      </c>
      <c r="G4" s="6">
        <f t="shared" ref="G4:J4" si="4">(C4-average(C:C))/stdev(C:C)</f>
        <v>1.14096098</v>
      </c>
      <c r="H4" s="6">
        <f t="shared" si="4"/>
        <v>1.695167376</v>
      </c>
      <c r="I4" s="6">
        <f t="shared" si="4"/>
        <v>1.710772951</v>
      </c>
      <c r="J4" s="6">
        <f t="shared" si="4"/>
        <v>1.836028314</v>
      </c>
      <c r="K4" s="6">
        <f t="shared" si="3"/>
        <v>1.595732405</v>
      </c>
      <c r="L4" s="7" t="b">
        <f>if(iferror(VLOOKUP($A4, NIL!$A$2:$F985, 1, false), false), true, false)</f>
        <v>1</v>
      </c>
    </row>
    <row r="5">
      <c r="A5" s="1">
        <v>2290.0</v>
      </c>
      <c r="B5" s="1" t="s">
        <v>54</v>
      </c>
      <c r="C5" s="1">
        <v>84.38</v>
      </c>
      <c r="D5" s="1">
        <v>92.19</v>
      </c>
      <c r="E5" s="1">
        <v>92.19</v>
      </c>
      <c r="F5" s="1">
        <v>85.16</v>
      </c>
      <c r="G5" s="6">
        <f t="shared" ref="G5:J5" si="5">(C5-average(C:C))/stdev(C:C)</f>
        <v>0.6451545164</v>
      </c>
      <c r="H5" s="6">
        <f t="shared" si="5"/>
        <v>1.608538385</v>
      </c>
      <c r="I5" s="6">
        <f t="shared" si="5"/>
        <v>1.564112183</v>
      </c>
      <c r="J5" s="6">
        <f t="shared" si="5"/>
        <v>1.86381418</v>
      </c>
      <c r="K5" s="6">
        <f t="shared" si="3"/>
        <v>1.420404816</v>
      </c>
      <c r="L5" s="7" t="b">
        <f>if(iferror(VLOOKUP($A5, NIL!$A$2:$F985, 1, false), false), true, false)</f>
        <v>1</v>
      </c>
    </row>
    <row r="6">
      <c r="A6" s="1">
        <v>2201.0</v>
      </c>
      <c r="B6" s="1" t="s">
        <v>57</v>
      </c>
      <c r="C6" s="1">
        <v>89.06</v>
      </c>
      <c r="D6" s="1">
        <v>89.84</v>
      </c>
      <c r="E6" s="1">
        <v>90.63</v>
      </c>
      <c r="F6" s="1">
        <v>82.81</v>
      </c>
      <c r="G6" s="6">
        <f t="shared" ref="G6:J6" si="6">(C6-average(C:C))/stdev(C:C)</f>
        <v>0.9838952831</v>
      </c>
      <c r="H6" s="6">
        <f t="shared" si="6"/>
        <v>1.445675881</v>
      </c>
      <c r="I6" s="6">
        <f t="shared" si="6"/>
        <v>1.447974722</v>
      </c>
      <c r="J6" s="6">
        <f t="shared" si="6"/>
        <v>1.718710211</v>
      </c>
      <c r="K6" s="6">
        <f t="shared" si="3"/>
        <v>1.399064024</v>
      </c>
      <c r="L6" s="7" t="b">
        <f>if(iferror(VLOOKUP($A6, NIL!$A$2:$F985, 1, false), false), true, false)</f>
        <v>1</v>
      </c>
    </row>
    <row r="7">
      <c r="A7" s="1">
        <v>1985.0</v>
      </c>
      <c r="B7" s="1" t="s">
        <v>60</v>
      </c>
      <c r="C7" s="1">
        <v>93.34</v>
      </c>
      <c r="D7" s="1">
        <v>90.12</v>
      </c>
      <c r="E7" s="1">
        <v>87.07</v>
      </c>
      <c r="F7" s="1">
        <v>79.66</v>
      </c>
      <c r="G7" s="6">
        <f t="shared" ref="G7:J7" si="7">(C7-average(C:C))/stdev(C:C)</f>
        <v>1.293683848</v>
      </c>
      <c r="H7" s="6">
        <f t="shared" si="7"/>
        <v>1.465080775</v>
      </c>
      <c r="I7" s="6">
        <f t="shared" si="7"/>
        <v>1.182943081</v>
      </c>
      <c r="J7" s="6">
        <f t="shared" si="7"/>
        <v>1.524209145</v>
      </c>
      <c r="K7" s="6">
        <f t="shared" si="3"/>
        <v>1.366479212</v>
      </c>
      <c r="L7" s="7" t="b">
        <f>if(iferror(VLOOKUP($A7, NIL!$A$2:$F985, 1, false), false), true, false)</f>
        <v>1</v>
      </c>
    </row>
    <row r="8">
      <c r="A8" s="1">
        <v>2149.0</v>
      </c>
      <c r="B8" s="1" t="s">
        <v>62</v>
      </c>
      <c r="C8" s="1">
        <v>92.19</v>
      </c>
      <c r="D8" s="1">
        <v>87.5</v>
      </c>
      <c r="E8" s="1">
        <v>92.97</v>
      </c>
      <c r="F8" s="1">
        <v>76.56</v>
      </c>
      <c r="G8" s="6">
        <f t="shared" ref="G8:J8" si="8">(C8-average(C:C))/stdev(C:C)</f>
        <v>1.210446266</v>
      </c>
      <c r="H8" s="6">
        <f t="shared" si="8"/>
        <v>1.283506408</v>
      </c>
      <c r="I8" s="6">
        <f t="shared" si="8"/>
        <v>1.622180914</v>
      </c>
      <c r="J8" s="6">
        <f t="shared" si="8"/>
        <v>1.332795398</v>
      </c>
      <c r="K8" s="6">
        <f t="shared" si="3"/>
        <v>1.362232246</v>
      </c>
      <c r="L8" s="7" t="b">
        <f>if(iferror(VLOOKUP($A8, NIL!$A$2:$F985, 1, false), false), true, false)</f>
        <v>1</v>
      </c>
    </row>
    <row r="9">
      <c r="A9" s="1">
        <v>1459.0</v>
      </c>
      <c r="B9" s="1" t="s">
        <v>65</v>
      </c>
      <c r="C9" s="1">
        <v>89.81</v>
      </c>
      <c r="D9" s="1">
        <v>87.21</v>
      </c>
      <c r="E9" s="1">
        <v>88.44</v>
      </c>
      <c r="F9" s="1">
        <v>80.59</v>
      </c>
      <c r="G9" s="6">
        <f t="shared" ref="G9:J9" si="9">(C9-average(C:C))/stdev(C:C)</f>
        <v>1.038180662</v>
      </c>
      <c r="H9" s="6">
        <f t="shared" si="9"/>
        <v>1.263408482</v>
      </c>
      <c r="I9" s="6">
        <f t="shared" si="9"/>
        <v>1.284935595</v>
      </c>
      <c r="J9" s="6">
        <f t="shared" si="9"/>
        <v>1.581633269</v>
      </c>
      <c r="K9" s="6">
        <f t="shared" si="3"/>
        <v>1.292039502</v>
      </c>
      <c r="L9" s="7" t="b">
        <f>if(iferror(VLOOKUP($A9, NIL!$A$2:$F985, 1, false), false), true, false)</f>
        <v>1</v>
      </c>
    </row>
    <row r="10">
      <c r="A10" s="1">
        <v>1630.0</v>
      </c>
      <c r="B10" s="1" t="s">
        <v>68</v>
      </c>
      <c r="C10" s="1">
        <v>89.79</v>
      </c>
      <c r="D10" s="1">
        <v>89.42</v>
      </c>
      <c r="E10" s="1">
        <v>84.01</v>
      </c>
      <c r="F10" s="1">
        <v>82.63</v>
      </c>
      <c r="G10" s="6">
        <f t="shared" ref="G10:J10" si="10">(C10-average(C:C))/stdev(C:C)</f>
        <v>1.036733052</v>
      </c>
      <c r="H10" s="6">
        <f t="shared" si="10"/>
        <v>1.416568539</v>
      </c>
      <c r="I10" s="6">
        <f t="shared" si="10"/>
        <v>0.9551349846</v>
      </c>
      <c r="J10" s="6">
        <f t="shared" si="10"/>
        <v>1.707595864</v>
      </c>
      <c r="K10" s="6">
        <f t="shared" si="3"/>
        <v>1.27900811</v>
      </c>
      <c r="L10" s="7" t="b">
        <f>if(iferror(VLOOKUP($A10, NIL!$A$2:$F985, 1, false), false), true, false)</f>
        <v>1</v>
      </c>
    </row>
    <row r="11">
      <c r="A11" s="1">
        <v>2102.0</v>
      </c>
      <c r="B11" s="1" t="s">
        <v>71</v>
      </c>
      <c r="C11" s="1">
        <v>88.99</v>
      </c>
      <c r="D11" s="1">
        <v>87.07</v>
      </c>
      <c r="E11" s="1">
        <v>89.53</v>
      </c>
      <c r="F11" s="1">
        <v>78.56</v>
      </c>
      <c r="G11" s="6">
        <f t="shared" ref="G11:J11" si="11">(C11-average(C:C))/stdev(C:C)</f>
        <v>0.9788286477</v>
      </c>
      <c r="H11" s="6">
        <f t="shared" si="11"/>
        <v>1.253706035</v>
      </c>
      <c r="I11" s="6">
        <f t="shared" si="11"/>
        <v>1.366082923</v>
      </c>
      <c r="J11" s="6">
        <f t="shared" si="11"/>
        <v>1.456288138</v>
      </c>
      <c r="K11" s="6">
        <f t="shared" si="3"/>
        <v>1.263726436</v>
      </c>
      <c r="L11" s="7" t="b">
        <f>if(iferror(VLOOKUP($A11, NIL!$A$2:$F985, 1, false), false), true, false)</f>
        <v>1</v>
      </c>
    </row>
    <row r="12">
      <c r="A12" s="1">
        <v>1723.0</v>
      </c>
      <c r="B12" s="1" t="s">
        <v>74</v>
      </c>
      <c r="C12" s="1">
        <v>84.16</v>
      </c>
      <c r="D12" s="1">
        <v>91.98</v>
      </c>
      <c r="E12" s="1">
        <v>85.65</v>
      </c>
      <c r="F12" s="1">
        <v>82.7</v>
      </c>
      <c r="G12" s="6">
        <f t="shared" ref="G12:J12" si="12">(C12-average(C:C))/stdev(C:C)</f>
        <v>0.6292308052</v>
      </c>
      <c r="H12" s="6">
        <f t="shared" si="12"/>
        <v>1.593984714</v>
      </c>
      <c r="I12" s="6">
        <f t="shared" si="12"/>
        <v>1.077228213</v>
      </c>
      <c r="J12" s="6">
        <f t="shared" si="12"/>
        <v>1.71191811</v>
      </c>
      <c r="K12" s="6">
        <f t="shared" si="3"/>
        <v>1.253090461</v>
      </c>
      <c r="L12" s="7" t="b">
        <f>if(iferror(VLOOKUP($A12, NIL!$A$2:$F985, 1, false), false), true, false)</f>
        <v>1</v>
      </c>
    </row>
    <row r="13">
      <c r="A13" s="1">
        <v>2001.0</v>
      </c>
      <c r="B13" s="1" t="s">
        <v>77</v>
      </c>
      <c r="C13" s="1">
        <v>85.55</v>
      </c>
      <c r="D13" s="1">
        <v>87.5</v>
      </c>
      <c r="E13" s="1">
        <v>90.28</v>
      </c>
      <c r="F13" s="1">
        <v>78.98</v>
      </c>
      <c r="G13" s="6">
        <f t="shared" ref="G13:J13" si="13">(C13-average(C:C))/stdev(C:C)</f>
        <v>0.7298397081</v>
      </c>
      <c r="H13" s="6">
        <f t="shared" si="13"/>
        <v>1.283506408</v>
      </c>
      <c r="I13" s="6">
        <f t="shared" si="13"/>
        <v>1.421918241</v>
      </c>
      <c r="J13" s="6">
        <f t="shared" si="13"/>
        <v>1.482221613</v>
      </c>
      <c r="K13" s="6">
        <f t="shared" si="3"/>
        <v>1.229371493</v>
      </c>
      <c r="L13" s="7" t="b">
        <f>if(iferror(VLOOKUP($A13, NIL!$A$2:$F985, 1, false), false), true, false)</f>
        <v>1</v>
      </c>
    </row>
    <row r="14">
      <c r="A14" s="1">
        <v>865.0</v>
      </c>
      <c r="B14" s="1" t="s">
        <v>73</v>
      </c>
      <c r="C14" s="1">
        <v>89.83</v>
      </c>
      <c r="D14" s="1">
        <v>83.22</v>
      </c>
      <c r="E14" s="1">
        <v>89.5</v>
      </c>
      <c r="F14" s="1">
        <v>79.67</v>
      </c>
      <c r="G14" s="6">
        <f t="shared" ref="G14:J14" si="14">(C14-average(C:C))/stdev(C:C)</f>
        <v>1.039628272</v>
      </c>
      <c r="H14" s="6">
        <f t="shared" si="14"/>
        <v>0.9868887411</v>
      </c>
      <c r="I14" s="6">
        <f t="shared" si="14"/>
        <v>1.36384951</v>
      </c>
      <c r="J14" s="6">
        <f t="shared" si="14"/>
        <v>1.524826609</v>
      </c>
      <c r="K14" s="6">
        <f t="shared" si="3"/>
        <v>1.228798283</v>
      </c>
      <c r="L14" s="7" t="b">
        <f>if(iferror(VLOOKUP($A14, NIL!$A$2:$F985, 1, false), false), true, false)</f>
        <v>1</v>
      </c>
    </row>
    <row r="15">
      <c r="A15" s="1">
        <v>1453.0</v>
      </c>
      <c r="B15" s="1" t="s">
        <v>81</v>
      </c>
      <c r="C15" s="1">
        <v>90.48</v>
      </c>
      <c r="D15" s="1">
        <v>89.78</v>
      </c>
      <c r="E15" s="1">
        <v>85.62</v>
      </c>
      <c r="F15" s="1">
        <v>76.06</v>
      </c>
      <c r="G15" s="6">
        <f t="shared" ref="G15:J15" si="15">(C15-average(C:C))/stdev(C:C)</f>
        <v>1.086675601</v>
      </c>
      <c r="H15" s="6">
        <f t="shared" si="15"/>
        <v>1.441517689</v>
      </c>
      <c r="I15" s="6">
        <f t="shared" si="15"/>
        <v>1.0749948</v>
      </c>
      <c r="J15" s="6">
        <f t="shared" si="15"/>
        <v>1.301922213</v>
      </c>
      <c r="K15" s="6">
        <f t="shared" si="3"/>
        <v>1.226277576</v>
      </c>
      <c r="L15" s="7" t="b">
        <f>if(iferror(VLOOKUP($A15, NIL!$A$2:$F985, 1, false), false), true, false)</f>
        <v>1</v>
      </c>
    </row>
    <row r="16">
      <c r="A16" s="1">
        <v>2080.0</v>
      </c>
      <c r="B16" s="1" t="s">
        <v>84</v>
      </c>
      <c r="C16" s="1">
        <v>92.77</v>
      </c>
      <c r="D16" s="1">
        <v>90.7</v>
      </c>
      <c r="E16" s="1">
        <v>80.74</v>
      </c>
      <c r="F16" s="1">
        <v>77.77</v>
      </c>
      <c r="G16" s="6">
        <f t="shared" ref="G16:J16" si="16">(C16-average(C:C))/stdev(C:C)</f>
        <v>1.252426959</v>
      </c>
      <c r="H16" s="6">
        <f t="shared" si="16"/>
        <v>1.505276627</v>
      </c>
      <c r="I16" s="6">
        <f t="shared" si="16"/>
        <v>0.7116929993</v>
      </c>
      <c r="J16" s="6">
        <f t="shared" si="16"/>
        <v>1.407508506</v>
      </c>
      <c r="K16" s="6">
        <f t="shared" si="3"/>
        <v>1.219226273</v>
      </c>
      <c r="L16" s="7" t="b">
        <f>if(iferror(VLOOKUP($A16, NIL!$A$2:$F985, 1, false), false), true, false)</f>
        <v>1</v>
      </c>
    </row>
    <row r="17">
      <c r="A17" s="1">
        <v>945.0</v>
      </c>
      <c r="B17" s="1" t="s">
        <v>87</v>
      </c>
      <c r="C17" s="1">
        <v>91.27</v>
      </c>
      <c r="D17" s="1">
        <v>90.65</v>
      </c>
      <c r="E17" s="1">
        <v>82.15</v>
      </c>
      <c r="F17" s="1">
        <v>77.16</v>
      </c>
      <c r="G17" s="6">
        <f t="shared" ref="G17:J17" si="17">(C17-average(C:C))/stdev(C:C)</f>
        <v>1.143856201</v>
      </c>
      <c r="H17" s="6">
        <f t="shared" si="17"/>
        <v>1.501811467</v>
      </c>
      <c r="I17" s="6">
        <f t="shared" si="17"/>
        <v>0.8166633966</v>
      </c>
      <c r="J17" s="6">
        <f t="shared" si="17"/>
        <v>1.36984322</v>
      </c>
      <c r="K17" s="6">
        <f t="shared" si="3"/>
        <v>1.208043571</v>
      </c>
      <c r="L17" s="7" t="b">
        <f>if(iferror(VLOOKUP($A17, NIL!$A$2:$F985, 1, false), false), true, false)</f>
        <v>1</v>
      </c>
    </row>
    <row r="18">
      <c r="A18" s="1">
        <v>2000.0</v>
      </c>
      <c r="B18" s="1" t="s">
        <v>91</v>
      </c>
      <c r="C18" s="1">
        <v>90.29</v>
      </c>
      <c r="D18" s="1">
        <v>90.62</v>
      </c>
      <c r="E18" s="1">
        <v>84.74</v>
      </c>
      <c r="F18" s="1">
        <v>75.02</v>
      </c>
      <c r="G18" s="6">
        <f t="shared" ref="G18:J18" si="18">(C18-average(C:C))/stdev(C:C)</f>
        <v>1.072923305</v>
      </c>
      <c r="H18" s="6">
        <f t="shared" si="18"/>
        <v>1.499732371</v>
      </c>
      <c r="I18" s="6">
        <f t="shared" si="18"/>
        <v>1.009481361</v>
      </c>
      <c r="J18" s="6">
        <f t="shared" si="18"/>
        <v>1.237705988</v>
      </c>
      <c r="K18" s="6">
        <f t="shared" si="3"/>
        <v>1.204960756</v>
      </c>
      <c r="L18" s="7" t="b">
        <f>if(iferror(VLOOKUP($A18, NIL!$A$2:$F985, 1, false), false), true, false)</f>
        <v>1</v>
      </c>
    </row>
    <row r="19">
      <c r="A19" s="1">
        <v>808.0</v>
      </c>
      <c r="B19" s="1" t="s">
        <v>61</v>
      </c>
      <c r="C19" s="1">
        <v>85.01</v>
      </c>
      <c r="D19" s="1">
        <v>83.27</v>
      </c>
      <c r="E19" s="1">
        <v>93.25</v>
      </c>
      <c r="F19" s="1">
        <v>79.02</v>
      </c>
      <c r="G19" s="6">
        <f t="shared" ref="G19:J19" si="19">(C19-average(C:C))/stdev(C:C)</f>
        <v>0.690754235</v>
      </c>
      <c r="H19" s="6">
        <f t="shared" si="19"/>
        <v>0.9903539007</v>
      </c>
      <c r="I19" s="6">
        <f t="shared" si="19"/>
        <v>1.643026099</v>
      </c>
      <c r="J19" s="6">
        <f t="shared" si="19"/>
        <v>1.484691468</v>
      </c>
      <c r="K19" s="6">
        <f t="shared" si="3"/>
        <v>1.202206426</v>
      </c>
      <c r="L19" s="7" t="b">
        <f>if(iferror(VLOOKUP($A19, NIL!$A$2:$F985, 1, false), false), true, false)</f>
        <v>1</v>
      </c>
    </row>
    <row r="20">
      <c r="A20" s="1">
        <v>1595.0</v>
      </c>
      <c r="B20" s="1" t="s">
        <v>95</v>
      </c>
      <c r="C20" s="1">
        <v>89.56</v>
      </c>
      <c r="D20" s="1">
        <v>86.68</v>
      </c>
      <c r="E20" s="1">
        <v>82.53</v>
      </c>
      <c r="F20" s="1">
        <v>81.95</v>
      </c>
      <c r="G20" s="6">
        <f t="shared" ref="G20:J20" si="20">(C20-average(C:C))/stdev(C:C)</f>
        <v>1.020085536</v>
      </c>
      <c r="H20" s="6">
        <f t="shared" si="20"/>
        <v>1.22667779</v>
      </c>
      <c r="I20" s="6">
        <f t="shared" si="20"/>
        <v>0.8449532909</v>
      </c>
      <c r="J20" s="6">
        <f t="shared" si="20"/>
        <v>1.665608332</v>
      </c>
      <c r="K20" s="6">
        <f t="shared" si="3"/>
        <v>1.189331237</v>
      </c>
      <c r="L20" s="7" t="b">
        <f>if(iferror(VLOOKUP($A20, NIL!$A$2:$F985, 1, false), false), true, false)</f>
        <v>1</v>
      </c>
    </row>
    <row r="21">
      <c r="A21" s="1">
        <v>1715.0</v>
      </c>
      <c r="B21" s="1" t="s">
        <v>96</v>
      </c>
      <c r="C21" s="1">
        <v>81.2</v>
      </c>
      <c r="D21" s="1">
        <v>88.91</v>
      </c>
      <c r="E21" s="1">
        <v>88.54</v>
      </c>
      <c r="F21" s="1">
        <v>80.19</v>
      </c>
      <c r="G21" s="6">
        <f t="shared" ref="G21:J21" si="21">(C21-average(C:C))/stdev(C:C)</f>
        <v>0.4149845083</v>
      </c>
      <c r="H21" s="6">
        <f t="shared" si="21"/>
        <v>1.381223911</v>
      </c>
      <c r="I21" s="6">
        <f t="shared" si="21"/>
        <v>1.292380304</v>
      </c>
      <c r="J21" s="6">
        <f t="shared" si="21"/>
        <v>1.556934721</v>
      </c>
      <c r="K21" s="6">
        <f t="shared" si="3"/>
        <v>1.161380861</v>
      </c>
      <c r="L21" s="7" t="b">
        <f>if(iferror(VLOOKUP($A21, NIL!$A$2:$F985, 1, false), false), true, false)</f>
        <v>1</v>
      </c>
    </row>
    <row r="22">
      <c r="A22" s="1">
        <v>1416.0</v>
      </c>
      <c r="B22" s="1" t="s">
        <v>99</v>
      </c>
      <c r="C22" s="1">
        <v>85.5</v>
      </c>
      <c r="D22" s="1">
        <v>88.53</v>
      </c>
      <c r="E22" s="1">
        <v>82.99</v>
      </c>
      <c r="F22" s="1">
        <v>81.08</v>
      </c>
      <c r="G22" s="6">
        <f t="shared" ref="G22:J22" si="22">(C22-average(C:C))/stdev(C:C)</f>
        <v>0.7262206828</v>
      </c>
      <c r="H22" s="6">
        <f t="shared" si="22"/>
        <v>1.354888697</v>
      </c>
      <c r="I22" s="6">
        <f t="shared" si="22"/>
        <v>0.8791989525</v>
      </c>
      <c r="J22" s="6">
        <f t="shared" si="22"/>
        <v>1.611888991</v>
      </c>
      <c r="K22" s="6">
        <f t="shared" si="3"/>
        <v>1.143049331</v>
      </c>
      <c r="L22" s="7" t="b">
        <f>if(iferror(VLOOKUP($A22, NIL!$A$2:$F985, 1, false), false), true, false)</f>
        <v>1</v>
      </c>
    </row>
    <row r="23">
      <c r="A23" s="1">
        <v>2287.0</v>
      </c>
      <c r="B23" s="1" t="s">
        <v>102</v>
      </c>
      <c r="C23" s="1">
        <v>87.5</v>
      </c>
      <c r="D23" s="1">
        <v>83.59</v>
      </c>
      <c r="E23" s="1">
        <v>85.94</v>
      </c>
      <c r="F23" s="1">
        <v>80.47</v>
      </c>
      <c r="G23" s="6">
        <f t="shared" ref="G23:J23" si="23">(C23-average(C:C))/stdev(C:C)</f>
        <v>0.8709816942</v>
      </c>
      <c r="H23" s="6">
        <f t="shared" si="23"/>
        <v>1.012530923</v>
      </c>
      <c r="I23" s="6">
        <f t="shared" si="23"/>
        <v>1.098817869</v>
      </c>
      <c r="J23" s="6">
        <f t="shared" si="23"/>
        <v>1.574223705</v>
      </c>
      <c r="K23" s="6">
        <f t="shared" si="3"/>
        <v>1.139138548</v>
      </c>
      <c r="L23" s="7" t="b">
        <f>if(iferror(VLOOKUP($A23, NIL!$A$2:$F985, 1, false), false), true, false)</f>
        <v>1</v>
      </c>
    </row>
    <row r="24">
      <c r="A24" s="1">
        <v>1714.0</v>
      </c>
      <c r="B24" s="1" t="s">
        <v>104</v>
      </c>
      <c r="C24" s="1">
        <v>86.57</v>
      </c>
      <c r="D24" s="1">
        <v>85.27</v>
      </c>
      <c r="E24" s="1">
        <v>81.49</v>
      </c>
      <c r="F24" s="1">
        <v>81.12</v>
      </c>
      <c r="G24" s="6">
        <f t="shared" ref="G24:J24" si="24">(C24-average(C:C))/stdev(C:C)</f>
        <v>0.8036678239</v>
      </c>
      <c r="H24" s="6">
        <f t="shared" si="24"/>
        <v>1.128960287</v>
      </c>
      <c r="I24" s="6">
        <f t="shared" si="24"/>
        <v>0.767528317</v>
      </c>
      <c r="J24" s="6">
        <f t="shared" si="24"/>
        <v>1.614358845</v>
      </c>
      <c r="K24" s="6">
        <f t="shared" si="3"/>
        <v>1.078628818</v>
      </c>
      <c r="L24" s="7" t="b">
        <f>if(iferror(VLOOKUP($A24, NIL!$A$2:$F985, 1, false), false), true, false)</f>
        <v>1</v>
      </c>
    </row>
    <row r="25">
      <c r="A25" s="1">
        <v>2173.0</v>
      </c>
      <c r="B25" s="1" t="s">
        <v>107</v>
      </c>
      <c r="C25" s="1">
        <v>88.28</v>
      </c>
      <c r="D25" s="1">
        <v>84.38</v>
      </c>
      <c r="E25" s="1">
        <v>92.19</v>
      </c>
      <c r="F25" s="1">
        <v>67.19</v>
      </c>
      <c r="G25" s="6">
        <f t="shared" ref="G25:J25" si="25">(C25-average(C:C))/stdev(C:C)</f>
        <v>0.9274384887</v>
      </c>
      <c r="H25" s="6">
        <f t="shared" si="25"/>
        <v>1.067280445</v>
      </c>
      <c r="I25" s="6">
        <f t="shared" si="25"/>
        <v>1.564112183</v>
      </c>
      <c r="J25" s="6">
        <f t="shared" si="25"/>
        <v>0.7542319103</v>
      </c>
      <c r="K25" s="6">
        <f t="shared" si="3"/>
        <v>1.078265757</v>
      </c>
      <c r="L25" s="7" t="b">
        <f>if(iferror(VLOOKUP($A25, NIL!$A$2:$F985, 1, false), false), true, false)</f>
        <v>1</v>
      </c>
    </row>
    <row r="26">
      <c r="A26" s="1">
        <v>2114.0</v>
      </c>
      <c r="B26" s="1" t="s">
        <v>110</v>
      </c>
      <c r="C26" s="1">
        <v>90.7</v>
      </c>
      <c r="D26" s="1">
        <v>83.4</v>
      </c>
      <c r="E26" s="1">
        <v>83.24</v>
      </c>
      <c r="F26" s="1">
        <v>75.43</v>
      </c>
      <c r="G26" s="6">
        <f t="shared" ref="G26:J26" si="26">(C26-average(C:C))/stdev(C:C)</f>
        <v>1.102599312</v>
      </c>
      <c r="H26" s="6">
        <f t="shared" si="26"/>
        <v>0.9993633159</v>
      </c>
      <c r="I26" s="6">
        <f t="shared" si="26"/>
        <v>0.8978107251</v>
      </c>
      <c r="J26" s="6">
        <f t="shared" si="26"/>
        <v>1.263022</v>
      </c>
      <c r="K26" s="6">
        <f t="shared" si="3"/>
        <v>1.065698838</v>
      </c>
      <c r="L26" s="7" t="b">
        <f>if(iferror(VLOOKUP($A26, NIL!$A$2:$F985, 1, false), false), true, false)</f>
        <v>1</v>
      </c>
    </row>
    <row r="27">
      <c r="A27" s="1">
        <v>877.0</v>
      </c>
      <c r="B27" s="1" t="s">
        <v>78</v>
      </c>
      <c r="C27" s="1">
        <v>88.14</v>
      </c>
      <c r="D27" s="1">
        <v>85.24</v>
      </c>
      <c r="E27" s="1">
        <v>84.77</v>
      </c>
      <c r="F27" s="1">
        <v>74.37</v>
      </c>
      <c r="G27" s="6">
        <f t="shared" ref="G27:J27" si="27">(C27-average(C:C))/stdev(C:C)</f>
        <v>0.9173052179</v>
      </c>
      <c r="H27" s="6">
        <f t="shared" si="27"/>
        <v>1.126881191</v>
      </c>
      <c r="I27" s="6">
        <f t="shared" si="27"/>
        <v>1.011714773</v>
      </c>
      <c r="J27" s="6">
        <f t="shared" si="27"/>
        <v>1.197570847</v>
      </c>
      <c r="K27" s="6">
        <f t="shared" si="3"/>
        <v>1.063368007</v>
      </c>
      <c r="L27" s="7" t="b">
        <f>if(iferror(VLOOKUP($A27, NIL!$A$2:$F985, 1, false), false), true, false)</f>
        <v>1</v>
      </c>
    </row>
    <row r="28">
      <c r="A28" s="1">
        <v>2184.0</v>
      </c>
      <c r="B28" s="1" t="s">
        <v>116</v>
      </c>
      <c r="C28" s="1">
        <v>96.88</v>
      </c>
      <c r="D28" s="1">
        <v>78.13</v>
      </c>
      <c r="E28" s="1">
        <v>88.28</v>
      </c>
      <c r="F28" s="1">
        <v>65.63</v>
      </c>
      <c r="G28" s="6">
        <f t="shared" ref="G28:J28" si="28">(C28-average(C:C))/stdev(C:C)</f>
        <v>1.549910838</v>
      </c>
      <c r="H28" s="6">
        <f t="shared" si="28"/>
        <v>0.6341354873</v>
      </c>
      <c r="I28" s="6">
        <f t="shared" si="28"/>
        <v>1.27302406</v>
      </c>
      <c r="J28" s="6">
        <f t="shared" si="28"/>
        <v>0.657907573</v>
      </c>
      <c r="K28" s="6">
        <f t="shared" si="3"/>
        <v>1.02874449</v>
      </c>
      <c r="L28" s="7" t="b">
        <f>if(iferror(VLOOKUP($A28, NIL!$A$2:$F985, 1, false), false), true, false)</f>
        <v>1</v>
      </c>
    </row>
    <row r="29">
      <c r="A29" s="1">
        <v>1748.0</v>
      </c>
      <c r="B29" s="1" t="s">
        <v>119</v>
      </c>
      <c r="C29" s="1">
        <v>83.08</v>
      </c>
      <c r="D29" s="1">
        <v>83.09</v>
      </c>
      <c r="E29" s="1">
        <v>85.94</v>
      </c>
      <c r="F29" s="1">
        <v>78.52</v>
      </c>
      <c r="G29" s="6">
        <f t="shared" ref="G29:J29" si="29">(C29-average(C:C))/stdev(C:C)</f>
        <v>0.551059859</v>
      </c>
      <c r="H29" s="6">
        <f t="shared" si="29"/>
        <v>0.9778793259</v>
      </c>
      <c r="I29" s="6">
        <f t="shared" si="29"/>
        <v>1.098817869</v>
      </c>
      <c r="J29" s="6">
        <f t="shared" si="29"/>
        <v>1.453818283</v>
      </c>
      <c r="K29" s="6">
        <f t="shared" si="3"/>
        <v>1.020393834</v>
      </c>
      <c r="L29" s="7" t="b">
        <f>if(iferror(VLOOKUP($A29, NIL!$A$2:$F985, 1, false), false), true, false)</f>
        <v>1</v>
      </c>
    </row>
    <row r="30">
      <c r="A30" s="1">
        <v>2095.0</v>
      </c>
      <c r="B30" s="1" t="s">
        <v>120</v>
      </c>
      <c r="C30" s="1">
        <v>92.19</v>
      </c>
      <c r="D30" s="1">
        <v>81.18</v>
      </c>
      <c r="E30" s="1">
        <v>90.04</v>
      </c>
      <c r="F30" s="1">
        <v>64.62</v>
      </c>
      <c r="G30" s="6">
        <f t="shared" ref="G30:J30" si="30">(C30-average(C:C))/stdev(C:C)</f>
        <v>1.210446266</v>
      </c>
      <c r="H30" s="6">
        <f t="shared" si="30"/>
        <v>0.8455102268</v>
      </c>
      <c r="I30" s="6">
        <f t="shared" si="30"/>
        <v>1.404050939</v>
      </c>
      <c r="J30" s="6">
        <f t="shared" si="30"/>
        <v>0.5955437393</v>
      </c>
      <c r="K30" s="6">
        <f t="shared" si="3"/>
        <v>1.013887793</v>
      </c>
      <c r="L30" s="7" t="b">
        <f>if(iferror(VLOOKUP($A30, NIL!$A$2:$F985, 1, false), false), true, false)</f>
        <v>1</v>
      </c>
    </row>
    <row r="31">
      <c r="A31" s="1">
        <v>1711.0</v>
      </c>
      <c r="B31" s="9" t="s">
        <v>122</v>
      </c>
      <c r="C31" s="1">
        <v>86.17</v>
      </c>
      <c r="D31" s="1">
        <v>82.13</v>
      </c>
      <c r="E31" s="1">
        <v>83.32</v>
      </c>
      <c r="F31" s="1">
        <v>78.0</v>
      </c>
      <c r="G31" s="6">
        <f t="shared" ref="G31:J31" si="31">(C31-average(C:C))/stdev(C:C)</f>
        <v>0.7747156216</v>
      </c>
      <c r="H31" s="6">
        <f t="shared" si="31"/>
        <v>0.9113482604</v>
      </c>
      <c r="I31" s="6">
        <f t="shared" si="31"/>
        <v>0.9037664923</v>
      </c>
      <c r="J31" s="6">
        <f t="shared" si="31"/>
        <v>1.421710171</v>
      </c>
      <c r="K31" s="6">
        <f t="shared" si="3"/>
        <v>1.002885136</v>
      </c>
      <c r="L31" s="7" t="b">
        <f>if(iferror(VLOOKUP($A31, NIL!$A$2:$F985, 1, false), false), true, false)</f>
        <v>1</v>
      </c>
    </row>
    <row r="32">
      <c r="A32" s="1">
        <v>1875.0</v>
      </c>
      <c r="B32" s="1" t="s">
        <v>124</v>
      </c>
      <c r="C32" s="1">
        <v>82.15</v>
      </c>
      <c r="D32" s="1">
        <v>89.42</v>
      </c>
      <c r="E32" s="1">
        <v>82.11</v>
      </c>
      <c r="F32" s="1">
        <v>75.59</v>
      </c>
      <c r="G32" s="6">
        <f t="shared" ref="G32:J32" si="32">(C32-average(C:C))/stdev(C:C)</f>
        <v>0.4837459887</v>
      </c>
      <c r="H32" s="6">
        <f t="shared" si="32"/>
        <v>1.416568539</v>
      </c>
      <c r="I32" s="6">
        <f t="shared" si="32"/>
        <v>0.813685513</v>
      </c>
      <c r="J32" s="6">
        <f t="shared" si="32"/>
        <v>1.272901419</v>
      </c>
      <c r="K32" s="6">
        <f t="shared" si="3"/>
        <v>0.996725365</v>
      </c>
      <c r="L32" s="7" t="b">
        <f>if(iferror(VLOOKUP($A32, NIL!$A$2:$F985, 1, false), false), true, false)</f>
        <v>1</v>
      </c>
    </row>
    <row r="33">
      <c r="A33" s="1">
        <v>2097.0</v>
      </c>
      <c r="B33" s="1" t="s">
        <v>126</v>
      </c>
      <c r="C33" s="1">
        <v>95.27</v>
      </c>
      <c r="D33" s="1">
        <v>79.65</v>
      </c>
      <c r="E33" s="1">
        <v>81.1</v>
      </c>
      <c r="F33" s="1">
        <v>72.27</v>
      </c>
      <c r="G33" s="6">
        <f t="shared" ref="G33:J33" si="33">(C33-average(C:C))/stdev(C:C)</f>
        <v>1.433378224</v>
      </c>
      <c r="H33" s="6">
        <f t="shared" si="33"/>
        <v>0.7394763411</v>
      </c>
      <c r="I33" s="6">
        <f t="shared" si="33"/>
        <v>0.7384939518</v>
      </c>
      <c r="J33" s="6">
        <f t="shared" si="33"/>
        <v>1.06790347</v>
      </c>
      <c r="K33" s="6">
        <f t="shared" si="3"/>
        <v>0.9948129967</v>
      </c>
      <c r="L33" s="7" t="b">
        <f>if(iferror(VLOOKUP($A33, NIL!$A$2:$F985, 1, false), false), true, false)</f>
        <v>1</v>
      </c>
    </row>
    <row r="34">
      <c r="A34" s="1">
        <v>1839.0</v>
      </c>
      <c r="B34" s="1" t="s">
        <v>129</v>
      </c>
      <c r="C34" s="1">
        <v>83.43</v>
      </c>
      <c r="D34" s="1">
        <v>85.56</v>
      </c>
      <c r="E34" s="1">
        <v>84.56</v>
      </c>
      <c r="F34" s="1">
        <v>74.31</v>
      </c>
      <c r="G34" s="6">
        <f t="shared" ref="G34:J34" si="34">(C34-average(C:C))/stdev(C:C)</f>
        <v>0.576393036</v>
      </c>
      <c r="H34" s="6">
        <f t="shared" si="34"/>
        <v>1.149058213</v>
      </c>
      <c r="I34" s="6">
        <f t="shared" si="34"/>
        <v>0.9960808843</v>
      </c>
      <c r="J34" s="6">
        <f t="shared" si="34"/>
        <v>1.193866065</v>
      </c>
      <c r="K34" s="6">
        <f t="shared" si="3"/>
        <v>0.9788495497</v>
      </c>
      <c r="L34" s="7" t="b">
        <f>if(iferror(VLOOKUP($A34, NIL!$A$2:$F985, 1, false), false), true, false)</f>
        <v>1</v>
      </c>
    </row>
    <row r="35">
      <c r="A35" s="1">
        <v>1183.0</v>
      </c>
      <c r="B35" s="1" t="s">
        <v>98</v>
      </c>
      <c r="C35" s="1">
        <v>92.67</v>
      </c>
      <c r="D35" s="1">
        <v>79.18</v>
      </c>
      <c r="E35" s="1">
        <v>83.44</v>
      </c>
      <c r="F35" s="1">
        <v>70.68</v>
      </c>
      <c r="G35" s="6">
        <f t="shared" ref="G35:J35" si="35">(C35-average(C:C))/stdev(C:C)</f>
        <v>1.245188909</v>
      </c>
      <c r="H35" s="6">
        <f t="shared" si="35"/>
        <v>0.7069038402</v>
      </c>
      <c r="I35" s="6">
        <f t="shared" si="35"/>
        <v>0.9127001431</v>
      </c>
      <c r="J35" s="6">
        <f t="shared" si="35"/>
        <v>0.9697267419</v>
      </c>
      <c r="K35" s="6">
        <f t="shared" si="3"/>
        <v>0.9586299085</v>
      </c>
      <c r="L35" s="7" t="b">
        <f>if(iferror(VLOOKUP($A35, NIL!$A$2:$F985, 1, false), false), true, false)</f>
        <v>1</v>
      </c>
    </row>
    <row r="36">
      <c r="A36" s="1">
        <v>1458.0</v>
      </c>
      <c r="B36" s="1" t="s">
        <v>134</v>
      </c>
      <c r="C36" s="1">
        <v>92.99</v>
      </c>
      <c r="D36" s="1">
        <v>77.41</v>
      </c>
      <c r="E36" s="1">
        <v>85.13</v>
      </c>
      <c r="F36" s="1">
        <v>70.22</v>
      </c>
      <c r="G36" s="6">
        <f t="shared" ref="G36:J36" si="36">(C36-average(C:C))/stdev(C:C)</f>
        <v>1.268350671</v>
      </c>
      <c r="H36" s="6">
        <f t="shared" si="36"/>
        <v>0.5842371881</v>
      </c>
      <c r="I36" s="6">
        <f t="shared" si="36"/>
        <v>1.038515726</v>
      </c>
      <c r="J36" s="6">
        <f t="shared" si="36"/>
        <v>0.9413234116</v>
      </c>
      <c r="K36" s="6">
        <f t="shared" si="3"/>
        <v>0.958106749</v>
      </c>
      <c r="L36" s="7" t="b">
        <f>if(iferror(VLOOKUP($A36, NIL!$A$2:$F985, 1, false), false), true, false)</f>
        <v>1</v>
      </c>
    </row>
    <row r="37">
      <c r="A37" s="1">
        <v>2096.0</v>
      </c>
      <c r="B37" s="1" t="s">
        <v>137</v>
      </c>
      <c r="C37" s="1">
        <v>87.74</v>
      </c>
      <c r="D37" s="1">
        <v>86.02</v>
      </c>
      <c r="E37" s="1">
        <v>78.28</v>
      </c>
      <c r="F37" s="1">
        <v>74.18</v>
      </c>
      <c r="G37" s="6">
        <f t="shared" ref="G37:J37" si="37">(C37-average(C:C))/stdev(C:C)</f>
        <v>0.8883530156</v>
      </c>
      <c r="H37" s="6">
        <f t="shared" si="37"/>
        <v>1.180937682</v>
      </c>
      <c r="I37" s="6">
        <f t="shared" si="37"/>
        <v>0.5285531571</v>
      </c>
      <c r="J37" s="6">
        <f t="shared" si="37"/>
        <v>1.185839037</v>
      </c>
      <c r="K37" s="6">
        <f t="shared" si="3"/>
        <v>0.945920723</v>
      </c>
      <c r="L37" s="7" t="b">
        <f>if(iferror(VLOOKUP($A37, NIL!$A$2:$F985, 1, false), false), true, false)</f>
        <v>1</v>
      </c>
    </row>
    <row r="38">
      <c r="A38" s="1">
        <v>2064.0</v>
      </c>
      <c r="B38" s="1" t="s">
        <v>139</v>
      </c>
      <c r="C38" s="1">
        <v>80.82</v>
      </c>
      <c r="D38" s="1">
        <v>83.28</v>
      </c>
      <c r="E38" s="1">
        <v>82.7</v>
      </c>
      <c r="F38" s="1">
        <v>79.96</v>
      </c>
      <c r="G38" s="6">
        <f t="shared" ref="G38:J38" si="38">(C38-average(C:C))/stdev(C:C)</f>
        <v>0.3874799161</v>
      </c>
      <c r="H38" s="6">
        <f t="shared" si="38"/>
        <v>0.9910469327</v>
      </c>
      <c r="I38" s="6">
        <f t="shared" si="38"/>
        <v>0.8576092963</v>
      </c>
      <c r="J38" s="6">
        <f t="shared" si="38"/>
        <v>1.542733056</v>
      </c>
      <c r="K38" s="6">
        <f t="shared" si="3"/>
        <v>0.9447173003</v>
      </c>
      <c r="L38" s="7" t="b">
        <f>if(iferror(VLOOKUP($A38, NIL!$A$2:$F985, 1, false), false), true, false)</f>
        <v>1</v>
      </c>
    </row>
    <row r="39">
      <c r="A39" s="1">
        <v>2116.0</v>
      </c>
      <c r="B39" s="1" t="s">
        <v>141</v>
      </c>
      <c r="C39" s="1">
        <v>79.69</v>
      </c>
      <c r="D39" s="1">
        <v>82.03</v>
      </c>
      <c r="E39" s="1">
        <v>87.5</v>
      </c>
      <c r="F39" s="1">
        <v>76.56</v>
      </c>
      <c r="G39" s="6">
        <f t="shared" ref="G39:J39" si="39">(C39-average(C:C))/stdev(C:C)</f>
        <v>0.3056899447</v>
      </c>
      <c r="H39" s="6">
        <f t="shared" si="39"/>
        <v>0.9044179411</v>
      </c>
      <c r="I39" s="6">
        <f t="shared" si="39"/>
        <v>1.21495533</v>
      </c>
      <c r="J39" s="6">
        <f t="shared" si="39"/>
        <v>1.332795398</v>
      </c>
      <c r="K39" s="6">
        <f t="shared" si="3"/>
        <v>0.9394646533</v>
      </c>
      <c r="L39" s="7" t="b">
        <f>if(iferror(VLOOKUP($A39, NIL!$A$2:$F985, 1, false), false), true, false)</f>
        <v>1</v>
      </c>
    </row>
    <row r="40">
      <c r="A40" s="1">
        <v>1999.0</v>
      </c>
      <c r="B40" s="1" t="s">
        <v>142</v>
      </c>
      <c r="C40" s="1">
        <v>85.76</v>
      </c>
      <c r="D40" s="1">
        <v>82.02</v>
      </c>
      <c r="E40" s="1">
        <v>82.14</v>
      </c>
      <c r="F40" s="1">
        <v>75.19</v>
      </c>
      <c r="G40" s="6">
        <f t="shared" ref="G40:J40" si="40">(C40-average(C:C))/stdev(C:C)</f>
        <v>0.7450396143</v>
      </c>
      <c r="H40" s="6">
        <f t="shared" si="40"/>
        <v>0.9037249091</v>
      </c>
      <c r="I40" s="6">
        <f t="shared" si="40"/>
        <v>0.8159189257</v>
      </c>
      <c r="J40" s="6">
        <f t="shared" si="40"/>
        <v>1.248202871</v>
      </c>
      <c r="K40" s="6">
        <f t="shared" si="3"/>
        <v>0.92822158</v>
      </c>
      <c r="L40" s="7" t="b">
        <f>if(iferror(VLOOKUP($A40, NIL!$A$2:$F985, 1, false), false), true, false)</f>
        <v>1</v>
      </c>
    </row>
    <row r="41">
      <c r="A41" s="1">
        <v>1438.0</v>
      </c>
      <c r="B41" s="1" t="s">
        <v>130</v>
      </c>
      <c r="C41" s="1">
        <v>87.54</v>
      </c>
      <c r="D41" s="1">
        <v>83.7</v>
      </c>
      <c r="E41" s="1">
        <v>84.2</v>
      </c>
      <c r="F41" s="1">
        <v>68.23</v>
      </c>
      <c r="G41" s="6">
        <f t="shared" ref="G41:J41" si="41">(C41-average(C:C))/stdev(C:C)</f>
        <v>0.8738769144</v>
      </c>
      <c r="H41" s="6">
        <f t="shared" si="41"/>
        <v>1.020154274</v>
      </c>
      <c r="I41" s="6">
        <f t="shared" si="41"/>
        <v>0.9692799318</v>
      </c>
      <c r="J41" s="6">
        <f t="shared" si="41"/>
        <v>0.8184481352</v>
      </c>
      <c r="K41" s="6">
        <f t="shared" si="3"/>
        <v>0.9204398138</v>
      </c>
      <c r="L41" s="7" t="b">
        <f>if(iferror(VLOOKUP($A41, NIL!$A$2:$F985, 1, false), false), true, false)</f>
        <v>1</v>
      </c>
    </row>
    <row r="42">
      <c r="A42" s="1">
        <v>1350.0</v>
      </c>
      <c r="B42" s="1" t="s">
        <v>113</v>
      </c>
      <c r="C42" s="1">
        <v>82.84</v>
      </c>
      <c r="D42" s="1">
        <v>81.04</v>
      </c>
      <c r="E42" s="1">
        <v>81.07</v>
      </c>
      <c r="F42" s="1">
        <v>79.02</v>
      </c>
      <c r="G42" s="6">
        <f t="shared" ref="G42:J42" si="42">(C42-average(C:C))/stdev(C:C)</f>
        <v>0.5336885377</v>
      </c>
      <c r="H42" s="6">
        <f t="shared" si="42"/>
        <v>0.8358077797</v>
      </c>
      <c r="I42" s="6">
        <f t="shared" si="42"/>
        <v>0.7362605391</v>
      </c>
      <c r="J42" s="6">
        <f t="shared" si="42"/>
        <v>1.484691468</v>
      </c>
      <c r="K42" s="6">
        <f t="shared" si="3"/>
        <v>0.8976120812</v>
      </c>
      <c r="L42" s="7" t="b">
        <f>if(iferror(VLOOKUP($A42, NIL!$A$2:$F985, 1, false), false), true, false)</f>
        <v>1</v>
      </c>
    </row>
    <row r="43">
      <c r="A43" s="1">
        <v>2012.0</v>
      </c>
      <c r="B43" s="1" t="s">
        <v>147</v>
      </c>
      <c r="C43" s="1">
        <v>87.07</v>
      </c>
      <c r="D43" s="1">
        <v>80.23</v>
      </c>
      <c r="E43" s="1">
        <v>84.61</v>
      </c>
      <c r="F43" s="1">
        <v>70.3</v>
      </c>
      <c r="G43" s="6">
        <f t="shared" ref="G43:J43" si="43">(C43-average(C:C))/stdev(C:C)</f>
        <v>0.8398580768</v>
      </c>
      <c r="H43" s="6">
        <f t="shared" si="43"/>
        <v>0.7796721932</v>
      </c>
      <c r="I43" s="6">
        <f t="shared" si="43"/>
        <v>0.9998032388</v>
      </c>
      <c r="J43" s="6">
        <f t="shared" si="43"/>
        <v>0.9462631212</v>
      </c>
      <c r="K43" s="6">
        <f t="shared" si="3"/>
        <v>0.8913991575</v>
      </c>
      <c r="L43" s="7" t="b">
        <f>if(iferror(VLOOKUP($A43, NIL!$A$2:$F985, 1, false), false), true, false)</f>
        <v>1</v>
      </c>
    </row>
    <row r="44">
      <c r="A44" s="1">
        <v>1991.0</v>
      </c>
      <c r="B44" s="1" t="s">
        <v>150</v>
      </c>
      <c r="C44" s="1">
        <v>83.57</v>
      </c>
      <c r="D44" s="1">
        <v>87.01</v>
      </c>
      <c r="E44" s="1">
        <v>85.39</v>
      </c>
      <c r="F44" s="1">
        <v>65.74</v>
      </c>
      <c r="G44" s="6">
        <f t="shared" ref="G44:J44" si="44">(C44-average(C:C))/stdev(C:C)</f>
        <v>0.5865263068</v>
      </c>
      <c r="H44" s="6">
        <f t="shared" si="44"/>
        <v>1.249547844</v>
      </c>
      <c r="I44" s="6">
        <f t="shared" si="44"/>
        <v>1.057871969</v>
      </c>
      <c r="J44" s="6">
        <f t="shared" si="44"/>
        <v>0.6646996737</v>
      </c>
      <c r="K44" s="6">
        <f t="shared" si="3"/>
        <v>0.8896614483</v>
      </c>
      <c r="L44" s="7" t="b">
        <f>if(iferror(VLOOKUP($A44, NIL!$A$2:$F985, 1, false), false), true, false)</f>
        <v>1</v>
      </c>
    </row>
    <row r="45">
      <c r="A45" s="1">
        <v>2289.0</v>
      </c>
      <c r="B45" s="1" t="s">
        <v>152</v>
      </c>
      <c r="C45" s="1">
        <v>88.28</v>
      </c>
      <c r="D45" s="1">
        <v>84.38</v>
      </c>
      <c r="E45" s="1">
        <v>81.25</v>
      </c>
      <c r="F45" s="1">
        <v>67.97</v>
      </c>
      <c r="G45" s="6">
        <f t="shared" ref="G45:J45" si="45">(C45-average(C:C))/stdev(C:C)</f>
        <v>0.9274384887</v>
      </c>
      <c r="H45" s="6">
        <f t="shared" si="45"/>
        <v>1.067280445</v>
      </c>
      <c r="I45" s="6">
        <f t="shared" si="45"/>
        <v>0.7496610153</v>
      </c>
      <c r="J45" s="6">
        <f t="shared" si="45"/>
        <v>0.802394079</v>
      </c>
      <c r="K45" s="6">
        <f t="shared" si="3"/>
        <v>0.8866935071</v>
      </c>
      <c r="L45" s="7" t="b">
        <f>if(iferror(VLOOKUP($A45, NIL!$A$2:$F985, 1, false), false), true, false)</f>
        <v>1</v>
      </c>
    </row>
    <row r="46">
      <c r="A46" s="1">
        <v>955.0</v>
      </c>
      <c r="B46" s="1" t="s">
        <v>83</v>
      </c>
      <c r="C46" s="1">
        <v>87.38</v>
      </c>
      <c r="D46" s="1">
        <v>85.42</v>
      </c>
      <c r="E46" s="1">
        <v>80.0</v>
      </c>
      <c r="F46" s="1">
        <v>68.96</v>
      </c>
      <c r="G46" s="6">
        <f t="shared" ref="G46:J46" si="46">(C46-average(C:C))/stdev(C:C)</f>
        <v>0.8622960335</v>
      </c>
      <c r="H46" s="6">
        <f t="shared" si="46"/>
        <v>1.139355766</v>
      </c>
      <c r="I46" s="6">
        <f t="shared" si="46"/>
        <v>0.6566021524</v>
      </c>
      <c r="J46" s="6">
        <f t="shared" si="46"/>
        <v>0.8635229853</v>
      </c>
      <c r="K46" s="6">
        <f t="shared" si="3"/>
        <v>0.8804442344</v>
      </c>
      <c r="L46" s="7" t="b">
        <f>if(iferror(VLOOKUP($A46, NIL!$A$2:$F985, 1, false), false), true, false)</f>
        <v>1</v>
      </c>
    </row>
    <row r="47">
      <c r="A47" s="1">
        <v>1896.0</v>
      </c>
      <c r="B47" s="1" t="s">
        <v>157</v>
      </c>
      <c r="C47" s="1">
        <v>79.9</v>
      </c>
      <c r="D47" s="1">
        <v>84.5</v>
      </c>
      <c r="E47" s="1">
        <v>86.33</v>
      </c>
      <c r="F47" s="1">
        <v>68.96</v>
      </c>
      <c r="G47" s="6">
        <f t="shared" ref="G47:J47" si="47">(C47-average(C:C))/stdev(C:C)</f>
        <v>0.3208898509</v>
      </c>
      <c r="H47" s="6">
        <f t="shared" si="47"/>
        <v>1.075596828</v>
      </c>
      <c r="I47" s="6">
        <f t="shared" si="47"/>
        <v>1.127852234</v>
      </c>
      <c r="J47" s="6">
        <f t="shared" si="47"/>
        <v>0.8635229853</v>
      </c>
      <c r="K47" s="6">
        <f t="shared" si="3"/>
        <v>0.8469654747</v>
      </c>
      <c r="L47" s="7" t="b">
        <f>if(iferror(VLOOKUP($A47, NIL!$A$2:$F985, 1, false), false), true, false)</f>
        <v>1</v>
      </c>
    </row>
    <row r="48">
      <c r="A48" s="1">
        <v>1221.0</v>
      </c>
      <c r="B48" s="1" t="s">
        <v>100</v>
      </c>
      <c r="C48" s="1">
        <v>89.17</v>
      </c>
      <c r="D48" s="1">
        <v>84.45</v>
      </c>
      <c r="E48" s="1">
        <v>80.25</v>
      </c>
      <c r="F48" s="1">
        <v>64.98</v>
      </c>
      <c r="G48" s="6">
        <f t="shared" ref="G48:J48" si="48">(C48-average(C:C))/stdev(C:C)</f>
        <v>0.9918571387</v>
      </c>
      <c r="H48" s="6">
        <f t="shared" si="48"/>
        <v>1.072131669</v>
      </c>
      <c r="I48" s="6">
        <f t="shared" si="48"/>
        <v>0.675213925</v>
      </c>
      <c r="J48" s="6">
        <f t="shared" si="48"/>
        <v>0.6177724325</v>
      </c>
      <c r="K48" s="6">
        <f t="shared" si="3"/>
        <v>0.8392437913</v>
      </c>
      <c r="L48" s="7" t="b">
        <f>if(iferror(VLOOKUP($A48, NIL!$A$2:$F985, 1, false), false), true, false)</f>
        <v>1</v>
      </c>
    </row>
    <row r="49">
      <c r="A49" s="1">
        <v>2112.0</v>
      </c>
      <c r="B49" s="1" t="s">
        <v>161</v>
      </c>
      <c r="C49" s="1">
        <v>87.07</v>
      </c>
      <c r="D49" s="1">
        <v>79.57</v>
      </c>
      <c r="E49" s="1">
        <v>80.47</v>
      </c>
      <c r="F49" s="1">
        <v>71.95</v>
      </c>
      <c r="G49" s="6">
        <f t="shared" ref="G49:J49" si="49">(C49-average(C:C))/stdev(C:C)</f>
        <v>0.8398580768</v>
      </c>
      <c r="H49" s="6">
        <f t="shared" si="49"/>
        <v>0.7339320856</v>
      </c>
      <c r="I49" s="6">
        <f t="shared" si="49"/>
        <v>0.6915922849</v>
      </c>
      <c r="J49" s="6">
        <f t="shared" si="49"/>
        <v>1.048144632</v>
      </c>
      <c r="K49" s="6">
        <f t="shared" si="3"/>
        <v>0.8283817698</v>
      </c>
      <c r="L49" s="7" t="b">
        <f>if(iferror(VLOOKUP($A49, NIL!$A$2:$F985, 1, false), false), true, false)</f>
        <v>1</v>
      </c>
    </row>
    <row r="50">
      <c r="A50" s="1">
        <v>1965.0</v>
      </c>
      <c r="B50" s="1" t="s">
        <v>164</v>
      </c>
      <c r="C50" s="1">
        <v>83.98</v>
      </c>
      <c r="D50" s="1">
        <v>87.07</v>
      </c>
      <c r="E50" s="1">
        <v>77.98</v>
      </c>
      <c r="F50" s="1">
        <v>68.21</v>
      </c>
      <c r="G50" s="6">
        <f t="shared" ref="G50:J50" si="50">(C50-average(C:C))/stdev(C:C)</f>
        <v>0.6162023142</v>
      </c>
      <c r="H50" s="6">
        <f t="shared" si="50"/>
        <v>1.253706035</v>
      </c>
      <c r="I50" s="6">
        <f t="shared" si="50"/>
        <v>0.50621903</v>
      </c>
      <c r="J50" s="6">
        <f t="shared" si="50"/>
        <v>0.8172132078</v>
      </c>
      <c r="K50" s="6">
        <f t="shared" si="3"/>
        <v>0.7983351468</v>
      </c>
      <c r="L50" s="7" t="b">
        <f>if(iferror(VLOOKUP($A50, NIL!$A$2:$F985, 1, false), false), true, false)</f>
        <v>1</v>
      </c>
    </row>
    <row r="51">
      <c r="A51" s="1">
        <v>2104.0</v>
      </c>
      <c r="B51" s="1" t="s">
        <v>165</v>
      </c>
      <c r="C51" s="1">
        <v>73.3</v>
      </c>
      <c r="D51" s="1">
        <v>81.81</v>
      </c>
      <c r="E51" s="1">
        <v>89.72</v>
      </c>
      <c r="F51" s="1">
        <v>72.4</v>
      </c>
      <c r="G51" s="6">
        <f t="shared" ref="G51:J51" si="51">(C51-average(C:C))/stdev(C:C)</f>
        <v>-0.1568214867</v>
      </c>
      <c r="H51" s="6">
        <f t="shared" si="51"/>
        <v>0.8891712386</v>
      </c>
      <c r="I51" s="6">
        <f t="shared" si="51"/>
        <v>1.38022787</v>
      </c>
      <c r="J51" s="6">
        <f t="shared" si="51"/>
        <v>1.075930498</v>
      </c>
      <c r="K51" s="6">
        <f t="shared" si="3"/>
        <v>0.7971270301</v>
      </c>
      <c r="L51" s="7" t="b">
        <f>if(iferror(VLOOKUP($A51, NIL!$A$2:$F985, 1, false), false), true, false)</f>
        <v>1</v>
      </c>
    </row>
    <row r="52">
      <c r="A52" s="1">
        <v>1766.0</v>
      </c>
      <c r="B52" s="1" t="s">
        <v>168</v>
      </c>
      <c r="C52" s="1">
        <v>76.92</v>
      </c>
      <c r="D52" s="1">
        <v>85.36</v>
      </c>
      <c r="E52" s="1">
        <v>85.03</v>
      </c>
      <c r="F52" s="1">
        <v>69.73</v>
      </c>
      <c r="G52" s="6">
        <f t="shared" ref="G52:J52" si="52">(C52-average(C:C))/stdev(C:C)</f>
        <v>0.1051959439</v>
      </c>
      <c r="H52" s="6">
        <f t="shared" si="52"/>
        <v>1.135197575</v>
      </c>
      <c r="I52" s="6">
        <f t="shared" si="52"/>
        <v>1.031071017</v>
      </c>
      <c r="J52" s="6">
        <f t="shared" si="52"/>
        <v>0.9110676903</v>
      </c>
      <c r="K52" s="6">
        <f t="shared" si="3"/>
        <v>0.7956330564</v>
      </c>
      <c r="L52" s="7" t="b">
        <f>if(iferror(VLOOKUP($A52, NIL!$A$2:$F985, 1, false), false), true, false)</f>
        <v>1</v>
      </c>
    </row>
    <row r="53">
      <c r="A53" s="1">
        <v>1423.0</v>
      </c>
      <c r="B53" s="1" t="s">
        <v>127</v>
      </c>
      <c r="C53" s="1">
        <v>75.6</v>
      </c>
      <c r="D53" s="1">
        <v>84.01</v>
      </c>
      <c r="E53" s="1">
        <v>78.13</v>
      </c>
      <c r="F53" s="1">
        <v>80.16</v>
      </c>
      <c r="G53" s="6">
        <f t="shared" ref="G53:J53" si="53">(C53-average(C:C))/stdev(C:C)</f>
        <v>0.00965367639</v>
      </c>
      <c r="H53" s="6">
        <f t="shared" si="53"/>
        <v>1.041638264</v>
      </c>
      <c r="I53" s="6">
        <f t="shared" si="53"/>
        <v>0.5173860935</v>
      </c>
      <c r="J53" s="6">
        <f t="shared" si="53"/>
        <v>1.55508233</v>
      </c>
      <c r="K53" s="6">
        <f t="shared" si="3"/>
        <v>0.7809400909</v>
      </c>
      <c r="L53" s="7" t="b">
        <f>if(iferror(VLOOKUP($A53, NIL!$A$2:$F985, 1, false), false), true, false)</f>
        <v>1</v>
      </c>
    </row>
    <row r="54">
      <c r="A54" s="1">
        <v>2155.0</v>
      </c>
      <c r="B54" s="1" t="s">
        <v>172</v>
      </c>
      <c r="C54" s="1">
        <v>84.38</v>
      </c>
      <c r="D54" s="1">
        <v>78.91</v>
      </c>
      <c r="E54" s="1">
        <v>79.69</v>
      </c>
      <c r="F54" s="1">
        <v>72.66</v>
      </c>
      <c r="G54" s="6">
        <f t="shared" ref="G54:J54" si="54">(C54-average(C:C))/stdev(C:C)</f>
        <v>0.6451545164</v>
      </c>
      <c r="H54" s="6">
        <f t="shared" si="54"/>
        <v>0.688191978</v>
      </c>
      <c r="I54" s="6">
        <f t="shared" si="54"/>
        <v>0.6335235544</v>
      </c>
      <c r="J54" s="6">
        <f t="shared" si="54"/>
        <v>1.091984555</v>
      </c>
      <c r="K54" s="6">
        <f t="shared" si="3"/>
        <v>0.7647136509</v>
      </c>
      <c r="L54" s="7" t="b">
        <f>if(iferror(VLOOKUP($A54, NIL!$A$2:$F985, 1, false), false), true, false)</f>
        <v>1</v>
      </c>
    </row>
    <row r="55">
      <c r="A55" s="1">
        <v>2192.0</v>
      </c>
      <c r="B55" s="1" t="s">
        <v>175</v>
      </c>
      <c r="C55" s="1">
        <v>84.38</v>
      </c>
      <c r="D55" s="1">
        <v>81.25</v>
      </c>
      <c r="E55" s="1">
        <v>85.16</v>
      </c>
      <c r="F55" s="1">
        <v>63.28</v>
      </c>
      <c r="G55" s="6">
        <f t="shared" ref="G55:J55" si="55">(C55-average(C:C))/stdev(C:C)</f>
        <v>0.6451545164</v>
      </c>
      <c r="H55" s="6">
        <f t="shared" si="55"/>
        <v>0.8503614503</v>
      </c>
      <c r="I55" s="6">
        <f t="shared" si="55"/>
        <v>1.040749138</v>
      </c>
      <c r="J55" s="6">
        <f t="shared" si="55"/>
        <v>0.5128036034</v>
      </c>
      <c r="K55" s="6">
        <f t="shared" si="3"/>
        <v>0.7622671771</v>
      </c>
      <c r="L55" s="7" t="b">
        <f>if(iferror(VLOOKUP($A55, NIL!$A$2:$F985, 1, false), false), true, false)</f>
        <v>1</v>
      </c>
    </row>
    <row r="56">
      <c r="A56" s="1">
        <v>2094.0</v>
      </c>
      <c r="B56" s="1" t="s">
        <v>178</v>
      </c>
      <c r="C56" s="1">
        <v>87.58</v>
      </c>
      <c r="D56" s="1">
        <v>80.78</v>
      </c>
      <c r="E56" s="1">
        <v>80.04</v>
      </c>
      <c r="F56" s="1">
        <v>65.59</v>
      </c>
      <c r="G56" s="6">
        <f t="shared" ref="G56:J56" si="56">(C56-average(C:C))/stdev(C:C)</f>
        <v>0.8767721347</v>
      </c>
      <c r="H56" s="6">
        <f t="shared" si="56"/>
        <v>0.8177889495</v>
      </c>
      <c r="I56" s="6">
        <f t="shared" si="56"/>
        <v>0.659580036</v>
      </c>
      <c r="J56" s="6">
        <f t="shared" si="56"/>
        <v>0.6554377182</v>
      </c>
      <c r="K56" s="6">
        <f t="shared" si="3"/>
        <v>0.7523947096</v>
      </c>
      <c r="L56" s="7" t="b">
        <f>if(iferror(VLOOKUP($A56, NIL!$A$2:$F985, 1, false), false), true, false)</f>
        <v>1</v>
      </c>
    </row>
    <row r="57">
      <c r="A57" s="1">
        <v>2291.0</v>
      </c>
      <c r="B57" s="1" t="s">
        <v>179</v>
      </c>
      <c r="C57" s="1">
        <v>92.97</v>
      </c>
      <c r="D57" s="1">
        <v>70.31</v>
      </c>
      <c r="E57" s="1">
        <v>88.28</v>
      </c>
      <c r="F57" s="1">
        <v>60.94</v>
      </c>
      <c r="G57" s="6">
        <f t="shared" ref="G57:J57" si="57">(C57-average(C:C))/stdev(C:C)</f>
        <v>1.26690306</v>
      </c>
      <c r="H57" s="6">
        <f t="shared" si="57"/>
        <v>0.09218451587</v>
      </c>
      <c r="I57" s="6">
        <f t="shared" si="57"/>
        <v>1.27302406</v>
      </c>
      <c r="J57" s="6">
        <f t="shared" si="57"/>
        <v>0.3683170974</v>
      </c>
      <c r="K57" s="6">
        <f t="shared" si="3"/>
        <v>0.7501071835</v>
      </c>
      <c r="L57" s="7" t="b">
        <f>if(iferror(VLOOKUP($A57, NIL!$A$2:$F985, 1, false), false), true, false)</f>
        <v>1</v>
      </c>
    </row>
    <row r="58">
      <c r="A58" s="1">
        <v>1844.0</v>
      </c>
      <c r="B58" s="1" t="s">
        <v>123</v>
      </c>
      <c r="C58" s="1">
        <v>83.03</v>
      </c>
      <c r="D58" s="1">
        <v>77.6</v>
      </c>
      <c r="E58" s="1">
        <v>76.5</v>
      </c>
      <c r="F58" s="1">
        <v>78.42</v>
      </c>
      <c r="G58" s="6">
        <f t="shared" ref="G58:J58" si="58">(C58-average(C:C))/stdev(C:C)</f>
        <v>0.5474408337</v>
      </c>
      <c r="H58" s="6">
        <f t="shared" si="58"/>
        <v>0.5974047949</v>
      </c>
      <c r="I58" s="6">
        <f t="shared" si="58"/>
        <v>0.3960373363</v>
      </c>
      <c r="J58" s="6">
        <f t="shared" si="58"/>
        <v>1.447643646</v>
      </c>
      <c r="K58" s="6">
        <f t="shared" si="3"/>
        <v>0.7471316528</v>
      </c>
      <c r="L58" s="7" t="b">
        <f>if(iferror(VLOOKUP($A58, NIL!$A$2:$F985, 1, false), false), true, false)</f>
        <v>1</v>
      </c>
    </row>
    <row r="59">
      <c r="A59" s="1">
        <v>1858.0</v>
      </c>
      <c r="B59" s="1" t="s">
        <v>182</v>
      </c>
      <c r="C59" s="1">
        <v>83.3</v>
      </c>
      <c r="D59" s="1">
        <v>80.02</v>
      </c>
      <c r="E59" s="1">
        <v>79.86</v>
      </c>
      <c r="F59" s="1">
        <v>71.22</v>
      </c>
      <c r="G59" s="6">
        <f t="shared" ref="G59:J59" si="59">(C59-average(C:C))/stdev(C:C)</f>
        <v>0.5669835703</v>
      </c>
      <c r="H59" s="6">
        <f t="shared" si="59"/>
        <v>0.7651185226</v>
      </c>
      <c r="I59" s="6">
        <f t="shared" si="59"/>
        <v>0.6461795598</v>
      </c>
      <c r="J59" s="6">
        <f t="shared" si="59"/>
        <v>1.003069782</v>
      </c>
      <c r="K59" s="6">
        <f t="shared" si="3"/>
        <v>0.7453378586</v>
      </c>
      <c r="L59" s="7" t="b">
        <f>if(iferror(VLOOKUP($A59, NIL!$A$2:$F985, 1, false), false), true, false)</f>
        <v>1</v>
      </c>
    </row>
    <row r="60">
      <c r="A60" s="1">
        <v>1077.0</v>
      </c>
      <c r="B60" s="1" t="s">
        <v>184</v>
      </c>
      <c r="C60" s="1">
        <v>85.89</v>
      </c>
      <c r="D60" s="1">
        <v>79.62</v>
      </c>
      <c r="E60" s="1">
        <v>83.35</v>
      </c>
      <c r="F60" s="1">
        <v>64.1</v>
      </c>
      <c r="G60" s="6">
        <f t="shared" ref="G60:J60" si="60">(C60-average(C:C))/stdev(C:C)</f>
        <v>0.75444908</v>
      </c>
      <c r="H60" s="6">
        <f t="shared" si="60"/>
        <v>0.7373972453</v>
      </c>
      <c r="I60" s="6">
        <f t="shared" si="60"/>
        <v>0.905999905</v>
      </c>
      <c r="J60" s="6">
        <f t="shared" si="60"/>
        <v>0.5634356268</v>
      </c>
      <c r="K60" s="6">
        <f t="shared" si="3"/>
        <v>0.7403204643</v>
      </c>
      <c r="L60" s="7" t="b">
        <f>if(iferror(VLOOKUP($A60, NIL!$A$2:$F985, 1, false), false), true, false)</f>
        <v>1</v>
      </c>
    </row>
    <row r="61">
      <c r="A61" s="1">
        <v>1318.0</v>
      </c>
      <c r="B61" s="1" t="s">
        <v>109</v>
      </c>
      <c r="C61" s="1">
        <v>79.66</v>
      </c>
      <c r="D61" s="1">
        <v>81.36</v>
      </c>
      <c r="E61" s="1">
        <v>83.35</v>
      </c>
      <c r="F61" s="1">
        <v>69.08</v>
      </c>
      <c r="G61" s="6">
        <f t="shared" ref="G61:J61" si="61">(C61-average(C:C))/stdev(C:C)</f>
        <v>0.3035185295</v>
      </c>
      <c r="H61" s="6">
        <f t="shared" si="61"/>
        <v>0.8579848016</v>
      </c>
      <c r="I61" s="6">
        <f t="shared" si="61"/>
        <v>0.905999905</v>
      </c>
      <c r="J61" s="6">
        <f t="shared" si="61"/>
        <v>0.8709325497</v>
      </c>
      <c r="K61" s="6">
        <f t="shared" si="3"/>
        <v>0.7346089465</v>
      </c>
      <c r="L61" s="7" t="b">
        <f>if(iferror(VLOOKUP($A61, NIL!$A$2:$F985, 1, false), false), true, false)</f>
        <v>1</v>
      </c>
    </row>
    <row r="62">
      <c r="A62" s="1">
        <v>1401.0</v>
      </c>
      <c r="B62" s="1" t="s">
        <v>121</v>
      </c>
      <c r="C62" s="1">
        <v>88.85</v>
      </c>
      <c r="D62" s="1">
        <v>77.6</v>
      </c>
      <c r="E62" s="1">
        <v>81.01</v>
      </c>
      <c r="F62" s="1">
        <v>65.15</v>
      </c>
      <c r="G62" s="6">
        <f t="shared" ref="G62:J62" si="62">(C62-average(C:C))/stdev(C:C)</f>
        <v>0.9686953769</v>
      </c>
      <c r="H62" s="6">
        <f t="shared" si="62"/>
        <v>0.5974047949</v>
      </c>
      <c r="I62" s="6">
        <f t="shared" si="62"/>
        <v>0.7317937137</v>
      </c>
      <c r="J62" s="6">
        <f t="shared" si="62"/>
        <v>0.6282693154</v>
      </c>
      <c r="K62" s="6">
        <f t="shared" si="3"/>
        <v>0.7315408002</v>
      </c>
      <c r="L62" s="7" t="b">
        <f>if(iferror(VLOOKUP($A62, NIL!$A$2:$F985, 1, false), false), true, false)</f>
        <v>1</v>
      </c>
    </row>
    <row r="63">
      <c r="A63" s="1">
        <v>2067.0</v>
      </c>
      <c r="B63" s="1" t="s">
        <v>190</v>
      </c>
      <c r="C63" s="1">
        <v>92.23</v>
      </c>
      <c r="D63" s="1">
        <v>80.98</v>
      </c>
      <c r="E63" s="1">
        <v>79.38</v>
      </c>
      <c r="F63" s="1">
        <v>58.99</v>
      </c>
      <c r="G63" s="6">
        <f t="shared" ref="G63:J63" si="63">(C63-average(C:C))/stdev(C:C)</f>
        <v>1.213341486</v>
      </c>
      <c r="H63" s="6">
        <f t="shared" si="63"/>
        <v>0.8316495881</v>
      </c>
      <c r="I63" s="6">
        <f t="shared" si="63"/>
        <v>0.6104449564</v>
      </c>
      <c r="J63" s="6">
        <f t="shared" si="63"/>
        <v>0.2479116758</v>
      </c>
      <c r="K63" s="6">
        <f t="shared" si="3"/>
        <v>0.7258369266</v>
      </c>
      <c r="L63" s="7" t="b">
        <f>if(iferror(VLOOKUP($A63, NIL!$A$2:$F985, 1, false), false), true, false)</f>
        <v>1</v>
      </c>
    </row>
    <row r="64">
      <c r="A64" s="1">
        <v>1990.0</v>
      </c>
      <c r="B64" s="1" t="s">
        <v>193</v>
      </c>
      <c r="C64" s="1">
        <v>85.9</v>
      </c>
      <c r="D64" s="1">
        <v>82.93</v>
      </c>
      <c r="E64" s="1">
        <v>79.1</v>
      </c>
      <c r="F64" s="1">
        <v>63.4</v>
      </c>
      <c r="G64" s="6">
        <f t="shared" ref="G64:J64" si="64">(C64-average(C:C))/stdev(C:C)</f>
        <v>0.7551728851</v>
      </c>
      <c r="H64" s="6">
        <f t="shared" si="64"/>
        <v>0.966790815</v>
      </c>
      <c r="I64" s="6">
        <f t="shared" si="64"/>
        <v>0.5895997712</v>
      </c>
      <c r="J64" s="6">
        <f t="shared" si="64"/>
        <v>0.5202131678</v>
      </c>
      <c r="K64" s="6">
        <f t="shared" si="3"/>
        <v>0.7079441598</v>
      </c>
      <c r="L64" s="7" t="b">
        <f>if(iferror(VLOOKUP($A64, NIL!$A$2:$F985, 1, false), false), true, false)</f>
        <v>1</v>
      </c>
    </row>
    <row r="65">
      <c r="A65" s="1">
        <v>2113.0</v>
      </c>
      <c r="B65" s="1" t="s">
        <v>195</v>
      </c>
      <c r="C65" s="1">
        <v>80.39</v>
      </c>
      <c r="D65" s="1">
        <v>82.93</v>
      </c>
      <c r="E65" s="1">
        <v>79.92</v>
      </c>
      <c r="F65" s="1">
        <v>67.38</v>
      </c>
      <c r="G65" s="6">
        <f t="shared" ref="G65:J65" si="65">(C65-average(C:C))/stdev(C:C)</f>
        <v>0.3563562987</v>
      </c>
      <c r="H65" s="6">
        <f t="shared" si="65"/>
        <v>0.966790815</v>
      </c>
      <c r="I65" s="6">
        <f t="shared" si="65"/>
        <v>0.6506463852</v>
      </c>
      <c r="J65" s="6">
        <f t="shared" si="65"/>
        <v>0.7659637206</v>
      </c>
      <c r="K65" s="6">
        <f t="shared" si="3"/>
        <v>0.6849393049</v>
      </c>
      <c r="L65" s="7" t="b">
        <f>if(iferror(VLOOKUP($A65, NIL!$A$2:$F985, 1, false), false), true, false)</f>
        <v>1</v>
      </c>
    </row>
    <row r="66">
      <c r="A66" s="1">
        <v>755.0</v>
      </c>
      <c r="B66" s="1" t="s">
        <v>58</v>
      </c>
      <c r="C66" s="1">
        <v>91.27</v>
      </c>
      <c r="D66" s="1">
        <v>75.26</v>
      </c>
      <c r="E66" s="1">
        <v>74.35</v>
      </c>
      <c r="F66" s="1">
        <v>69.87</v>
      </c>
      <c r="G66" s="6">
        <f t="shared" ref="G66:J66" si="66">(C66-average(C:C))/stdev(C:C)</f>
        <v>1.143856201</v>
      </c>
      <c r="H66" s="6">
        <f t="shared" si="66"/>
        <v>0.4352353226</v>
      </c>
      <c r="I66" s="6">
        <f t="shared" si="66"/>
        <v>0.2359760922</v>
      </c>
      <c r="J66" s="6">
        <f t="shared" si="66"/>
        <v>0.9197121821</v>
      </c>
      <c r="K66" s="6">
        <f t="shared" si="3"/>
        <v>0.6836949494</v>
      </c>
      <c r="L66" s="7" t="b">
        <f>if(iferror(VLOOKUP($A66, NIL!$A$2:$F985, 1, false), false), true, false)</f>
        <v>1</v>
      </c>
    </row>
    <row r="67">
      <c r="A67" s="1">
        <v>831.0</v>
      </c>
      <c r="B67" s="1" t="s">
        <v>72</v>
      </c>
      <c r="C67" s="1">
        <v>84.2</v>
      </c>
      <c r="D67" s="1">
        <v>84.06</v>
      </c>
      <c r="E67" s="1">
        <v>73.94</v>
      </c>
      <c r="F67" s="1">
        <v>68.75</v>
      </c>
      <c r="G67" s="6">
        <f t="shared" ref="G67:J67" si="67">(C67-average(C:C))/stdev(C:C)</f>
        <v>0.6321260254</v>
      </c>
      <c r="H67" s="6">
        <f t="shared" si="67"/>
        <v>1.045103423</v>
      </c>
      <c r="I67" s="6">
        <f t="shared" si="67"/>
        <v>0.2054527851</v>
      </c>
      <c r="J67" s="6">
        <f t="shared" si="67"/>
        <v>0.8505562476</v>
      </c>
      <c r="K67" s="6">
        <f t="shared" si="3"/>
        <v>0.6833096204</v>
      </c>
      <c r="L67" s="7" t="b">
        <f>if(iferror(VLOOKUP($A67, NIL!$A$2:$F985, 1, false), false), true, false)</f>
        <v>1</v>
      </c>
    </row>
    <row r="68">
      <c r="A68" s="1">
        <v>1250.0</v>
      </c>
      <c r="B68" s="1" t="s">
        <v>105</v>
      </c>
      <c r="C68" s="1">
        <v>87.85</v>
      </c>
      <c r="D68" s="1">
        <v>76.22</v>
      </c>
      <c r="E68" s="1">
        <v>78.84</v>
      </c>
      <c r="F68" s="1">
        <v>66.94</v>
      </c>
      <c r="G68" s="6">
        <f t="shared" ref="G68:J68" si="68">(C68-average(C:C))/stdev(C:C)</f>
        <v>0.8963148712</v>
      </c>
      <c r="H68" s="6">
        <f t="shared" si="68"/>
        <v>0.5017663881</v>
      </c>
      <c r="I68" s="6">
        <f t="shared" si="68"/>
        <v>0.5702435277</v>
      </c>
      <c r="J68" s="6">
        <f t="shared" si="68"/>
        <v>0.7387953178</v>
      </c>
      <c r="K68" s="6">
        <f t="shared" si="3"/>
        <v>0.6767800262</v>
      </c>
      <c r="L68" s="7" t="b">
        <f>if(iferror(VLOOKUP($A68, NIL!$A$2:$F985, 1, false), false), true, false)</f>
        <v>1</v>
      </c>
    </row>
    <row r="69">
      <c r="A69" s="1">
        <v>1470.0</v>
      </c>
      <c r="B69" s="1" t="s">
        <v>148</v>
      </c>
      <c r="C69" s="1">
        <v>79.78</v>
      </c>
      <c r="D69" s="1">
        <v>78.82</v>
      </c>
      <c r="E69" s="1">
        <v>85.92</v>
      </c>
      <c r="F69" s="1">
        <v>63.17</v>
      </c>
      <c r="G69" s="6">
        <f t="shared" ref="G69:J69" si="69">(C69-average(C:C))/stdev(C:C)</f>
        <v>0.3122041902</v>
      </c>
      <c r="H69" s="6">
        <f t="shared" si="69"/>
        <v>0.6819546907</v>
      </c>
      <c r="I69" s="6">
        <f t="shared" si="69"/>
        <v>1.097328927</v>
      </c>
      <c r="J69" s="6">
        <f t="shared" si="69"/>
        <v>0.5060115027</v>
      </c>
      <c r="K69" s="6">
        <f t="shared" si="3"/>
        <v>0.6493748277</v>
      </c>
      <c r="L69" s="7" t="b">
        <f>if(iferror(VLOOKUP($A69, NIL!$A$2:$F985, 1, false), false), true, false)</f>
        <v>1</v>
      </c>
    </row>
    <row r="70">
      <c r="A70" s="1">
        <v>2179.0</v>
      </c>
      <c r="B70" s="1" t="s">
        <v>205</v>
      </c>
      <c r="C70" s="1">
        <v>78.13</v>
      </c>
      <c r="D70" s="1">
        <v>81.25</v>
      </c>
      <c r="E70" s="1">
        <v>89.84</v>
      </c>
      <c r="F70" s="1">
        <v>57.03</v>
      </c>
      <c r="G70" s="6">
        <f t="shared" ref="G70:J70" si="70">(C70-average(C:C))/stdev(C:C)</f>
        <v>0.1927763558</v>
      </c>
      <c r="H70" s="6">
        <f t="shared" si="70"/>
        <v>0.8503614503</v>
      </c>
      <c r="I70" s="6">
        <f t="shared" si="70"/>
        <v>1.389161521</v>
      </c>
      <c r="J70" s="6">
        <f t="shared" si="70"/>
        <v>0.1268887905</v>
      </c>
      <c r="K70" s="6">
        <f t="shared" si="3"/>
        <v>0.6397970294</v>
      </c>
      <c r="L70" s="7" t="b">
        <f>if(iferror(VLOOKUP($A70, NIL!$A$2:$F985, 1, false), false), true, false)</f>
        <v>1</v>
      </c>
    </row>
    <row r="71">
      <c r="A71" s="1">
        <v>2301.0</v>
      </c>
      <c r="B71" s="1" t="s">
        <v>208</v>
      </c>
      <c r="C71" s="1">
        <v>85.94</v>
      </c>
      <c r="D71" s="1">
        <v>78.13</v>
      </c>
      <c r="E71" s="1">
        <v>79.69</v>
      </c>
      <c r="F71" s="1">
        <v>62.5</v>
      </c>
      <c r="G71" s="6">
        <f t="shared" ref="G71:J71" si="71">(C71-average(C:C))/stdev(C:C)</f>
        <v>0.7580681053</v>
      </c>
      <c r="H71" s="6">
        <f t="shared" si="71"/>
        <v>0.6341354873</v>
      </c>
      <c r="I71" s="6">
        <f t="shared" si="71"/>
        <v>0.6335235544</v>
      </c>
      <c r="J71" s="6">
        <f t="shared" si="71"/>
        <v>0.4646414347</v>
      </c>
      <c r="K71" s="6">
        <f t="shared" si="3"/>
        <v>0.6225921454</v>
      </c>
      <c r="L71" s="7" t="b">
        <f>if(iferror(VLOOKUP($A71, NIL!$A$2:$F985, 1, false), false), true, false)</f>
        <v>1</v>
      </c>
    </row>
    <row r="72">
      <c r="A72" s="1">
        <v>825.0</v>
      </c>
      <c r="B72" s="1" t="s">
        <v>67</v>
      </c>
      <c r="C72" s="1">
        <v>86.4</v>
      </c>
      <c r="D72" s="1">
        <v>81.1</v>
      </c>
      <c r="E72" s="1">
        <v>77.98</v>
      </c>
      <c r="F72" s="1">
        <v>60.64</v>
      </c>
      <c r="G72" s="6">
        <f t="shared" ref="G72:J72" si="72">(C72-average(C:C))/stdev(C:C)</f>
        <v>0.7913631379</v>
      </c>
      <c r="H72" s="6">
        <f t="shared" si="72"/>
        <v>0.8399659713</v>
      </c>
      <c r="I72" s="6">
        <f t="shared" si="72"/>
        <v>0.50621903</v>
      </c>
      <c r="J72" s="6">
        <f t="shared" si="72"/>
        <v>0.3497931864</v>
      </c>
      <c r="K72" s="6">
        <f t="shared" si="3"/>
        <v>0.6218353314</v>
      </c>
      <c r="L72" s="7" t="b">
        <f>if(iferror(VLOOKUP($A72, NIL!$A$2:$F985, 1, false), false), true, false)</f>
        <v>1</v>
      </c>
    </row>
    <row r="73">
      <c r="A73" s="1">
        <v>1480.0</v>
      </c>
      <c r="B73" s="1" t="s">
        <v>149</v>
      </c>
      <c r="C73" s="1">
        <v>86.02</v>
      </c>
      <c r="D73" s="1">
        <v>76.13</v>
      </c>
      <c r="E73" s="1">
        <v>76.13</v>
      </c>
      <c r="F73" s="1">
        <v>68.71</v>
      </c>
      <c r="G73" s="6">
        <f t="shared" ref="G73:J73" si="73">(C73-average(C:C))/stdev(C:C)</f>
        <v>0.7638585458</v>
      </c>
      <c r="H73" s="6">
        <f t="shared" si="73"/>
        <v>0.4955291007</v>
      </c>
      <c r="I73" s="6">
        <f t="shared" si="73"/>
        <v>0.3684919129</v>
      </c>
      <c r="J73" s="6">
        <f t="shared" si="73"/>
        <v>0.8480863928</v>
      </c>
      <c r="K73" s="6">
        <f t="shared" si="3"/>
        <v>0.6189914881</v>
      </c>
      <c r="L73" s="7" t="b">
        <f>if(iferror(VLOOKUP($A73, NIL!$A$2:$F985, 1, false), false), true, false)</f>
        <v>1</v>
      </c>
    </row>
    <row r="74">
      <c r="A74" s="1">
        <v>1358.0</v>
      </c>
      <c r="B74" s="1" t="s">
        <v>114</v>
      </c>
      <c r="C74" s="1">
        <v>84.22</v>
      </c>
      <c r="D74" s="1">
        <v>77.51</v>
      </c>
      <c r="E74" s="1">
        <v>84.28</v>
      </c>
      <c r="F74" s="1">
        <v>59.09</v>
      </c>
      <c r="G74" s="6">
        <f t="shared" ref="G74:J74" si="74">(C74-average(C:C))/stdev(C:C)</f>
        <v>0.6335736355</v>
      </c>
      <c r="H74" s="6">
        <f t="shared" si="74"/>
        <v>0.5911675075</v>
      </c>
      <c r="I74" s="6">
        <f t="shared" si="74"/>
        <v>0.975235699</v>
      </c>
      <c r="J74" s="6">
        <f t="shared" si="74"/>
        <v>0.2540863128</v>
      </c>
      <c r="K74" s="6">
        <f t="shared" si="3"/>
        <v>0.6135157887</v>
      </c>
      <c r="L74" s="7" t="b">
        <f>if(iferror(VLOOKUP($A74, NIL!$A$2:$F985, 1, false), false), true, false)</f>
        <v>1</v>
      </c>
    </row>
    <row r="75">
      <c r="A75" s="1">
        <v>1092.0</v>
      </c>
      <c r="B75" s="1" t="s">
        <v>93</v>
      </c>
      <c r="C75" s="1">
        <v>84.42</v>
      </c>
      <c r="D75" s="1">
        <v>74.05</v>
      </c>
      <c r="E75" s="1">
        <v>80.83</v>
      </c>
      <c r="F75" s="1">
        <v>66.01</v>
      </c>
      <c r="G75" s="6">
        <f t="shared" ref="G75:J75" si="75">(C75-average(C:C))/stdev(C:C)</f>
        <v>0.6480497367</v>
      </c>
      <c r="H75" s="6">
        <f t="shared" si="75"/>
        <v>0.3513784587</v>
      </c>
      <c r="I75" s="6">
        <f t="shared" si="75"/>
        <v>0.7183932374</v>
      </c>
      <c r="J75" s="6">
        <f t="shared" si="75"/>
        <v>0.6813711937</v>
      </c>
      <c r="K75" s="6">
        <f t="shared" si="3"/>
        <v>0.5997981566</v>
      </c>
      <c r="L75" s="7" t="b">
        <f>if(iferror(VLOOKUP($A75, NIL!$A$2:$F985, 1, false), false), true, false)</f>
        <v>1</v>
      </c>
    </row>
    <row r="76">
      <c r="A76" s="1">
        <v>1323.0</v>
      </c>
      <c r="B76" s="1" t="s">
        <v>111</v>
      </c>
      <c r="C76" s="1">
        <v>82.92</v>
      </c>
      <c r="D76" s="1">
        <v>78.01</v>
      </c>
      <c r="E76" s="1">
        <v>77.69</v>
      </c>
      <c r="F76" s="1">
        <v>66.57</v>
      </c>
      <c r="G76" s="6">
        <f t="shared" ref="G76:J76" si="76">(C76-average(C:C))/stdev(C:C)</f>
        <v>0.5394789781</v>
      </c>
      <c r="H76" s="6">
        <f t="shared" si="76"/>
        <v>0.6258191041</v>
      </c>
      <c r="I76" s="6">
        <f t="shared" si="76"/>
        <v>0.4846293738</v>
      </c>
      <c r="J76" s="6">
        <f t="shared" si="76"/>
        <v>0.7159491609</v>
      </c>
      <c r="K76" s="6">
        <f t="shared" si="3"/>
        <v>0.5914691542</v>
      </c>
      <c r="L76" s="7" t="b">
        <f>if(iferror(VLOOKUP($A76, NIL!$A$2:$F985, 1, false), false), true, false)</f>
        <v>1</v>
      </c>
    </row>
    <row r="77">
      <c r="A77" s="1">
        <v>1823.0</v>
      </c>
      <c r="B77" s="1" t="s">
        <v>207</v>
      </c>
      <c r="C77" s="1">
        <v>85.9</v>
      </c>
      <c r="D77" s="1">
        <v>80.63</v>
      </c>
      <c r="E77" s="1">
        <v>75.86</v>
      </c>
      <c r="F77" s="1">
        <v>62.23</v>
      </c>
      <c r="G77" s="6">
        <f t="shared" ref="G77:J77" si="77">(C77-average(C:C))/stdev(C:C)</f>
        <v>0.7551728851</v>
      </c>
      <c r="H77" s="6">
        <f t="shared" si="77"/>
        <v>0.8073934705</v>
      </c>
      <c r="I77" s="6">
        <f t="shared" si="77"/>
        <v>0.3483911985</v>
      </c>
      <c r="J77" s="6">
        <f t="shared" si="77"/>
        <v>0.4479699148</v>
      </c>
      <c r="K77" s="6">
        <f t="shared" si="3"/>
        <v>0.5897318672</v>
      </c>
      <c r="L77" s="7" t="b">
        <f>if(iferror(VLOOKUP($A77, NIL!$A$2:$F985, 1, false), false), true, false)</f>
        <v>1</v>
      </c>
    </row>
    <row r="78">
      <c r="A78" s="1">
        <v>1804.0</v>
      </c>
      <c r="B78" s="1" t="s">
        <v>206</v>
      </c>
      <c r="C78" s="1">
        <v>81.33</v>
      </c>
      <c r="D78" s="1">
        <v>79.63</v>
      </c>
      <c r="E78" s="1">
        <v>75.32</v>
      </c>
      <c r="F78" s="1">
        <v>69.32</v>
      </c>
      <c r="G78" s="6">
        <f t="shared" ref="G78:J78" si="78">(C78-average(C:C))/stdev(C:C)</f>
        <v>0.424393974</v>
      </c>
      <c r="H78" s="6">
        <f t="shared" si="78"/>
        <v>0.7380902772</v>
      </c>
      <c r="I78" s="6">
        <f t="shared" si="78"/>
        <v>0.3081897698</v>
      </c>
      <c r="J78" s="6">
        <f t="shared" si="78"/>
        <v>0.8857516786</v>
      </c>
      <c r="K78" s="6">
        <f t="shared" si="3"/>
        <v>0.5891064249</v>
      </c>
      <c r="L78" s="7" t="b">
        <f>if(iferror(VLOOKUP($A78, NIL!$A$2:$F985, 1, false), false), true, false)</f>
        <v>1</v>
      </c>
    </row>
    <row r="79">
      <c r="A79" s="1">
        <v>2285.0</v>
      </c>
      <c r="B79" s="1" t="s">
        <v>221</v>
      </c>
      <c r="C79" s="1">
        <v>85.94</v>
      </c>
      <c r="D79" s="1">
        <v>71.88</v>
      </c>
      <c r="E79" s="1">
        <v>76.56</v>
      </c>
      <c r="F79" s="1">
        <v>70.31</v>
      </c>
      <c r="G79" s="6">
        <f t="shared" ref="G79:J79" si="79">(C79-average(C:C))/stdev(C:C)</f>
        <v>0.7580681053</v>
      </c>
      <c r="H79" s="6">
        <f t="shared" si="79"/>
        <v>0.2009905293</v>
      </c>
      <c r="I79" s="6">
        <f t="shared" si="79"/>
        <v>0.4005041618</v>
      </c>
      <c r="J79" s="6">
        <f t="shared" si="79"/>
        <v>0.9468805849</v>
      </c>
      <c r="K79" s="6">
        <f t="shared" si="3"/>
        <v>0.5766108453</v>
      </c>
      <c r="L79" s="7" t="b">
        <f>if(iferror(VLOOKUP($A79, NIL!$A$2:$F985, 1, false), false), true, false)</f>
        <v>1</v>
      </c>
    </row>
    <row r="80">
      <c r="A80" s="1">
        <v>2082.0</v>
      </c>
      <c r="B80" s="1" t="s">
        <v>223</v>
      </c>
      <c r="C80" s="1">
        <v>83.44</v>
      </c>
      <c r="D80" s="1">
        <v>71.45</v>
      </c>
      <c r="E80" s="1">
        <v>82.27</v>
      </c>
      <c r="F80" s="1">
        <v>66.52</v>
      </c>
      <c r="G80" s="6">
        <f t="shared" ref="G80:J80" si="80">(C80-average(C:C))/stdev(C:C)</f>
        <v>0.5771168411</v>
      </c>
      <c r="H80" s="6">
        <f t="shared" si="80"/>
        <v>0.1711901562</v>
      </c>
      <c r="I80" s="6">
        <f t="shared" si="80"/>
        <v>0.8255970474</v>
      </c>
      <c r="J80" s="6">
        <f t="shared" si="80"/>
        <v>0.7128618424</v>
      </c>
      <c r="K80" s="6">
        <f t="shared" si="3"/>
        <v>0.5716914718</v>
      </c>
      <c r="L80" s="7" t="b">
        <f>if(iferror(VLOOKUP($A80, NIL!$A$2:$F985, 1, false), false), true, false)</f>
        <v>1</v>
      </c>
    </row>
    <row r="81">
      <c r="A81" s="1">
        <v>1569.0</v>
      </c>
      <c r="B81" s="1" t="s">
        <v>159</v>
      </c>
      <c r="C81" s="1">
        <v>86.81</v>
      </c>
      <c r="D81" s="1">
        <v>78.67</v>
      </c>
      <c r="E81" s="1">
        <v>80.1</v>
      </c>
      <c r="F81" s="1">
        <v>56.53</v>
      </c>
      <c r="G81" s="6">
        <f t="shared" ref="G81:J81" si="81">(C81-average(C:C))/stdev(C:C)</f>
        <v>0.8210391453</v>
      </c>
      <c r="H81" s="6">
        <f t="shared" si="81"/>
        <v>0.6715592117</v>
      </c>
      <c r="I81" s="6">
        <f t="shared" si="81"/>
        <v>0.6640468615</v>
      </c>
      <c r="J81" s="6">
        <f t="shared" si="81"/>
        <v>0.09601560545</v>
      </c>
      <c r="K81" s="6">
        <f t="shared" si="3"/>
        <v>0.563165206</v>
      </c>
      <c r="L81" s="7" t="b">
        <f>if(iferror(VLOOKUP($A81, NIL!$A$2:$F985, 1, false), false), true, false)</f>
        <v>1</v>
      </c>
    </row>
    <row r="82">
      <c r="A82" s="1">
        <v>1349.0</v>
      </c>
      <c r="B82" s="1" t="s">
        <v>112</v>
      </c>
      <c r="C82" s="1">
        <v>84.35</v>
      </c>
      <c r="D82" s="1">
        <v>79.35</v>
      </c>
      <c r="E82" s="1">
        <v>75.29</v>
      </c>
      <c r="F82" s="1">
        <v>62.19</v>
      </c>
      <c r="G82" s="6">
        <f t="shared" ref="G82:J82" si="82">(C82-average(C:C))/stdev(C:C)</f>
        <v>0.6429831013</v>
      </c>
      <c r="H82" s="6">
        <f t="shared" si="82"/>
        <v>0.7186853831</v>
      </c>
      <c r="I82" s="6">
        <f t="shared" si="82"/>
        <v>0.3059563571</v>
      </c>
      <c r="J82" s="6">
        <f t="shared" si="82"/>
        <v>0.44550006</v>
      </c>
      <c r="K82" s="6">
        <f t="shared" si="3"/>
        <v>0.5282812254</v>
      </c>
      <c r="L82" s="7" t="b">
        <f>if(iferror(VLOOKUP($A82, NIL!$A$2:$F985, 1, false), false), true, false)</f>
        <v>1</v>
      </c>
    </row>
    <row r="83">
      <c r="A83" s="1">
        <v>1716.0</v>
      </c>
      <c r="B83" s="1" t="s">
        <v>183</v>
      </c>
      <c r="C83" s="1">
        <v>78.0</v>
      </c>
      <c r="D83" s="1">
        <v>78.94</v>
      </c>
      <c r="E83" s="1">
        <v>74.77</v>
      </c>
      <c r="F83" s="1">
        <v>70.51</v>
      </c>
      <c r="G83" s="6">
        <f t="shared" ref="G83:J83" si="83">(C83-average(C:C))/stdev(C:C)</f>
        <v>0.1833668901</v>
      </c>
      <c r="H83" s="6">
        <f t="shared" si="83"/>
        <v>0.6902710738</v>
      </c>
      <c r="I83" s="6">
        <f t="shared" si="83"/>
        <v>0.2672438701</v>
      </c>
      <c r="J83" s="6">
        <f t="shared" si="83"/>
        <v>0.9592298589</v>
      </c>
      <c r="K83" s="6">
        <f t="shared" si="3"/>
        <v>0.5250279232</v>
      </c>
      <c r="L83" s="7" t="b">
        <f>if(iferror(VLOOKUP($A83, NIL!$A$2:$F985, 1, false), false), true, false)</f>
        <v>1</v>
      </c>
    </row>
    <row r="84">
      <c r="A84" s="1">
        <v>2055.0</v>
      </c>
      <c r="B84" s="1" t="s">
        <v>231</v>
      </c>
      <c r="C84" s="1">
        <v>93.52</v>
      </c>
      <c r="D84" s="1">
        <v>73.05</v>
      </c>
      <c r="E84" s="1">
        <v>78.56</v>
      </c>
      <c r="F84" s="1">
        <v>53.99</v>
      </c>
      <c r="G84" s="6">
        <f t="shared" ref="G84:J84" si="84">(C84-average(C:C))/stdev(C:C)</f>
        <v>1.306712339</v>
      </c>
      <c r="H84" s="6">
        <f t="shared" si="84"/>
        <v>0.2820752654</v>
      </c>
      <c r="I84" s="6">
        <f t="shared" si="84"/>
        <v>0.5493983424</v>
      </c>
      <c r="J84" s="6">
        <f t="shared" si="84"/>
        <v>-0.06082017451</v>
      </c>
      <c r="K84" s="6">
        <f t="shared" si="3"/>
        <v>0.519341443</v>
      </c>
      <c r="L84" s="7" t="b">
        <f>if(iferror(VLOOKUP($A84, NIL!$A$2:$F985, 1, false), false), true, false)</f>
        <v>1</v>
      </c>
    </row>
    <row r="85">
      <c r="A85" s="1">
        <v>1744.0</v>
      </c>
      <c r="B85" s="1" t="s">
        <v>192</v>
      </c>
      <c r="C85" s="1">
        <v>79.75</v>
      </c>
      <c r="D85" s="1">
        <v>78.96</v>
      </c>
      <c r="E85" s="1">
        <v>75.43</v>
      </c>
      <c r="F85" s="1">
        <v>66.16</v>
      </c>
      <c r="G85" s="6">
        <f t="shared" ref="G85:J85" si="85">(C85-average(C:C))/stdev(C:C)</f>
        <v>0.310032775</v>
      </c>
      <c r="H85" s="6">
        <f t="shared" si="85"/>
        <v>0.6916571377</v>
      </c>
      <c r="I85" s="6">
        <f t="shared" si="85"/>
        <v>0.3163789497</v>
      </c>
      <c r="J85" s="6">
        <f t="shared" si="85"/>
        <v>0.6906331492</v>
      </c>
      <c r="K85" s="6">
        <f t="shared" si="3"/>
        <v>0.5021755029</v>
      </c>
      <c r="L85" s="7" t="b">
        <f>if(iferror(VLOOKUP($A85, NIL!$A$2:$F985, 1, false), false), true, false)</f>
        <v>1</v>
      </c>
    </row>
    <row r="86">
      <c r="A86" s="1">
        <v>1742.0</v>
      </c>
      <c r="B86" s="1" t="s">
        <v>191</v>
      </c>
      <c r="C86" s="1">
        <v>89.16</v>
      </c>
      <c r="D86" s="1">
        <v>64.61</v>
      </c>
      <c r="E86" s="1">
        <v>89.48</v>
      </c>
      <c r="F86" s="1">
        <v>53.58</v>
      </c>
      <c r="G86" s="6">
        <f t="shared" ref="G86:J86" si="86">(C86-average(C:C))/stdev(C:C)</f>
        <v>0.9911333337</v>
      </c>
      <c r="H86" s="6">
        <f t="shared" si="86"/>
        <v>-0.3028436858</v>
      </c>
      <c r="I86" s="6">
        <f t="shared" si="86"/>
        <v>1.362360569</v>
      </c>
      <c r="J86" s="6">
        <f t="shared" si="86"/>
        <v>-0.08613618624</v>
      </c>
      <c r="K86" s="6">
        <f t="shared" si="3"/>
        <v>0.4911285076</v>
      </c>
      <c r="L86" s="7" t="b">
        <f>if(iferror(VLOOKUP($A86, NIL!$A$2:$F985, 1, false), false), true, false)</f>
        <v>1</v>
      </c>
    </row>
    <row r="87">
      <c r="A87" s="1">
        <v>2111.0</v>
      </c>
      <c r="B87" s="1" t="s">
        <v>237</v>
      </c>
      <c r="C87" s="1">
        <v>83.05</v>
      </c>
      <c r="D87" s="1">
        <v>78.28</v>
      </c>
      <c r="E87" s="1">
        <v>79.92</v>
      </c>
      <c r="F87" s="1">
        <v>55.82</v>
      </c>
      <c r="G87" s="6">
        <f t="shared" ref="G87:J87" si="87">(C87-average(C:C))/stdev(C:C)</f>
        <v>0.5488884439</v>
      </c>
      <c r="H87" s="6">
        <f t="shared" si="87"/>
        <v>0.6445309663</v>
      </c>
      <c r="I87" s="6">
        <f t="shared" si="87"/>
        <v>0.6506463852</v>
      </c>
      <c r="J87" s="6">
        <f t="shared" si="87"/>
        <v>0.0521756827</v>
      </c>
      <c r="K87" s="6">
        <f t="shared" si="3"/>
        <v>0.4740603695</v>
      </c>
      <c r="L87" s="7" t="b">
        <f>if(iferror(VLOOKUP($A87, NIL!$A$2:$F985, 1, false), false), true, false)</f>
        <v>1</v>
      </c>
    </row>
    <row r="88">
      <c r="A88" s="1">
        <v>2181.0</v>
      </c>
      <c r="B88" s="1" t="s">
        <v>239</v>
      </c>
      <c r="C88" s="1">
        <v>75.0</v>
      </c>
      <c r="D88" s="1">
        <v>78.13</v>
      </c>
      <c r="E88" s="1">
        <v>82.81</v>
      </c>
      <c r="F88" s="1">
        <v>61.72</v>
      </c>
      <c r="G88" s="6">
        <f t="shared" ref="G88:J88" si="88">(C88-average(C:C))/stdev(C:C)</f>
        <v>-0.03377462703</v>
      </c>
      <c r="H88" s="6">
        <f t="shared" si="88"/>
        <v>0.6341354873</v>
      </c>
      <c r="I88" s="6">
        <f t="shared" si="88"/>
        <v>0.8657984762</v>
      </c>
      <c r="J88" s="6">
        <f t="shared" si="88"/>
        <v>0.4164792661</v>
      </c>
      <c r="K88" s="6">
        <f t="shared" si="3"/>
        <v>0.4706596506</v>
      </c>
      <c r="L88" s="7" t="b">
        <f>if(iferror(VLOOKUP($A88, NIL!$A$2:$F985, 1, false), false), true, false)</f>
        <v>1</v>
      </c>
    </row>
    <row r="89">
      <c r="A89" s="1">
        <v>2109.0</v>
      </c>
      <c r="B89" s="1" t="s">
        <v>242</v>
      </c>
      <c r="C89" s="1">
        <v>82.77</v>
      </c>
      <c r="D89" s="1">
        <v>76.64</v>
      </c>
      <c r="E89" s="1">
        <v>80.9</v>
      </c>
      <c r="F89" s="1">
        <v>55.86</v>
      </c>
      <c r="G89" s="6">
        <f t="shared" ref="G89:J89" si="89">(C89-average(C:C))/stdev(C:C)</f>
        <v>0.5286219023</v>
      </c>
      <c r="H89" s="6">
        <f t="shared" si="89"/>
        <v>0.5308737293</v>
      </c>
      <c r="I89" s="6">
        <f t="shared" si="89"/>
        <v>0.7236045337</v>
      </c>
      <c r="J89" s="6">
        <f t="shared" si="89"/>
        <v>0.05464553751</v>
      </c>
      <c r="K89" s="6">
        <f t="shared" si="3"/>
        <v>0.4594364257</v>
      </c>
      <c r="L89" s="7" t="b">
        <f>if(iferror(VLOOKUP($A89, NIL!$A$2:$F985, 1, false), false), true, false)</f>
        <v>1</v>
      </c>
    </row>
    <row r="90">
      <c r="A90" s="1">
        <v>2248.0</v>
      </c>
      <c r="B90" s="1" t="s">
        <v>244</v>
      </c>
      <c r="C90" s="1">
        <v>85.16</v>
      </c>
      <c r="D90" s="1">
        <v>72.66</v>
      </c>
      <c r="E90" s="1">
        <v>84.38</v>
      </c>
      <c r="F90" s="1">
        <v>53.13</v>
      </c>
      <c r="G90" s="6">
        <f t="shared" ref="G90:J90" si="90">(C90-average(C:C))/stdev(C:C)</f>
        <v>0.7016113109</v>
      </c>
      <c r="H90" s="6">
        <f t="shared" si="90"/>
        <v>0.2550470201</v>
      </c>
      <c r="I90" s="6">
        <f t="shared" si="90"/>
        <v>0.982680408</v>
      </c>
      <c r="J90" s="6">
        <f t="shared" si="90"/>
        <v>-0.1139220528</v>
      </c>
      <c r="K90" s="6">
        <f t="shared" si="3"/>
        <v>0.4563541715</v>
      </c>
      <c r="L90" s="7" t="b">
        <f>if(iferror(VLOOKUP($A90, NIL!$A$2:$F985, 1, false), false), true, false)</f>
        <v>1</v>
      </c>
    </row>
    <row r="91">
      <c r="A91" s="1">
        <v>1869.0</v>
      </c>
      <c r="B91" s="1" t="s">
        <v>228</v>
      </c>
      <c r="C91" s="1">
        <v>80.94</v>
      </c>
      <c r="D91" s="1">
        <v>80.23</v>
      </c>
      <c r="E91" s="1">
        <v>77.93</v>
      </c>
      <c r="F91" s="1">
        <v>56.95</v>
      </c>
      <c r="G91" s="6">
        <f t="shared" ref="G91:J91" si="91">(C91-average(C:C))/stdev(C:C)</f>
        <v>0.3961655768</v>
      </c>
      <c r="H91" s="6">
        <f t="shared" si="91"/>
        <v>0.7796721932</v>
      </c>
      <c r="I91" s="6">
        <f t="shared" si="91"/>
        <v>0.5024966755</v>
      </c>
      <c r="J91" s="6">
        <f t="shared" si="91"/>
        <v>0.1219490809</v>
      </c>
      <c r="K91" s="6">
        <f t="shared" si="3"/>
        <v>0.4500708816</v>
      </c>
      <c r="L91" s="7" t="b">
        <f>if(iferror(VLOOKUP($A91, NIL!$A$2:$F985, 1, false), false), true, false)</f>
        <v>1</v>
      </c>
    </row>
    <row r="92">
      <c r="A92" s="1">
        <v>2204.0</v>
      </c>
      <c r="B92" s="1" t="s">
        <v>248</v>
      </c>
      <c r="C92" s="1">
        <v>92.19</v>
      </c>
      <c r="D92" s="1">
        <v>67.19</v>
      </c>
      <c r="E92" s="1">
        <v>82.81</v>
      </c>
      <c r="F92" s="1">
        <v>49.22</v>
      </c>
      <c r="G92" s="6">
        <f t="shared" ref="G92:J92" si="92">(C92-average(C:C))/stdev(C:C)</f>
        <v>1.210446266</v>
      </c>
      <c r="H92" s="6">
        <f t="shared" si="92"/>
        <v>-0.1240414472</v>
      </c>
      <c r="I92" s="6">
        <f t="shared" si="92"/>
        <v>0.8657984762</v>
      </c>
      <c r="J92" s="6">
        <f t="shared" si="92"/>
        <v>-0.3553503597</v>
      </c>
      <c r="K92" s="6">
        <f t="shared" si="3"/>
        <v>0.3992132338</v>
      </c>
      <c r="L92" s="7" t="b">
        <f>if(iferror(VLOOKUP($A92, NIL!$A$2:$F985, 1, false), false), true, false)</f>
        <v>1</v>
      </c>
    </row>
    <row r="93">
      <c r="A93" s="1">
        <v>1997.0</v>
      </c>
      <c r="B93" s="1" t="s">
        <v>249</v>
      </c>
      <c r="C93" s="1">
        <v>85.68</v>
      </c>
      <c r="D93" s="1">
        <v>71.35</v>
      </c>
      <c r="E93" s="1">
        <v>77.15</v>
      </c>
      <c r="F93" s="1">
        <v>54.35</v>
      </c>
      <c r="G93" s="6">
        <f t="shared" ref="G93:J93" si="93">(C93-average(C:C))/stdev(C:C)</f>
        <v>0.7392491738</v>
      </c>
      <c r="H93" s="6">
        <f t="shared" si="93"/>
        <v>0.1642598369</v>
      </c>
      <c r="I93" s="6">
        <f t="shared" si="93"/>
        <v>0.444427945</v>
      </c>
      <c r="J93" s="6">
        <f t="shared" si="93"/>
        <v>-0.03859148129</v>
      </c>
      <c r="K93" s="6">
        <f t="shared" si="3"/>
        <v>0.3273363686</v>
      </c>
      <c r="L93" s="7" t="b">
        <f>if(iferror(VLOOKUP($A93, NIL!$A$2:$F985, 1, false), false), true, false)</f>
        <v>1</v>
      </c>
    </row>
    <row r="94">
      <c r="A94" s="1">
        <v>1763.0</v>
      </c>
      <c r="B94" s="1" t="s">
        <v>201</v>
      </c>
      <c r="C94" s="1">
        <v>80.8</v>
      </c>
      <c r="D94" s="1">
        <v>68.55</v>
      </c>
      <c r="E94" s="1">
        <v>69.45</v>
      </c>
      <c r="F94" s="1">
        <v>72.4</v>
      </c>
      <c r="G94" s="6">
        <f t="shared" ref="G94:J94" si="94">(C94-average(C:C))/stdev(C:C)</f>
        <v>0.386032306</v>
      </c>
      <c r="H94" s="6">
        <f t="shared" si="94"/>
        <v>-0.0297891043</v>
      </c>
      <c r="I94" s="6">
        <f t="shared" si="94"/>
        <v>-0.1288146504</v>
      </c>
      <c r="J94" s="6">
        <f t="shared" si="94"/>
        <v>1.075930498</v>
      </c>
      <c r="K94" s="6">
        <f t="shared" si="3"/>
        <v>0.3258397624</v>
      </c>
      <c r="L94" s="7" t="b">
        <f>if(iferror(VLOOKUP($A94, NIL!$A$2:$F985, 1, false), false), true, false)</f>
        <v>1</v>
      </c>
    </row>
    <row r="95">
      <c r="A95" s="1">
        <v>2288.0</v>
      </c>
      <c r="B95" s="1" t="s">
        <v>251</v>
      </c>
      <c r="C95" s="1">
        <v>82.81</v>
      </c>
      <c r="D95" s="1">
        <v>75.78</v>
      </c>
      <c r="E95" s="1">
        <v>77.34</v>
      </c>
      <c r="F95" s="1">
        <v>52.34</v>
      </c>
      <c r="G95" s="6">
        <f t="shared" ref="G95:J95" si="95">(C95-average(C:C))/stdev(C:C)</f>
        <v>0.5315171225</v>
      </c>
      <c r="H95" s="6">
        <f t="shared" si="95"/>
        <v>0.4712729831</v>
      </c>
      <c r="I95" s="6">
        <f t="shared" si="95"/>
        <v>0.4585728922</v>
      </c>
      <c r="J95" s="6">
        <f t="shared" si="95"/>
        <v>-0.1627016851</v>
      </c>
      <c r="K95" s="6">
        <f t="shared" si="3"/>
        <v>0.3246653282</v>
      </c>
      <c r="L95" s="7" t="b">
        <f>if(iferror(VLOOKUP($A95, NIL!$A$2:$F985, 1, false), false), true, false)</f>
        <v>1</v>
      </c>
    </row>
    <row r="96">
      <c r="A96" s="1">
        <v>2100.0</v>
      </c>
      <c r="B96" s="1" t="s">
        <v>252</v>
      </c>
      <c r="C96" s="1">
        <v>79.18</v>
      </c>
      <c r="D96" s="1">
        <v>71.37</v>
      </c>
      <c r="E96" s="1">
        <v>80.7</v>
      </c>
      <c r="F96" s="1">
        <v>56.8</v>
      </c>
      <c r="G96" s="6">
        <f t="shared" ref="G96:J96" si="96">(C96-average(C:C))/stdev(C:C)</f>
        <v>0.2687758868</v>
      </c>
      <c r="H96" s="6">
        <f t="shared" si="96"/>
        <v>0.1656459007</v>
      </c>
      <c r="I96" s="6">
        <f t="shared" si="96"/>
        <v>0.7087151157</v>
      </c>
      <c r="J96" s="6">
        <f t="shared" si="96"/>
        <v>0.1126871254</v>
      </c>
      <c r="K96" s="6">
        <f t="shared" si="3"/>
        <v>0.3139560071</v>
      </c>
      <c r="L96" s="7" t="b">
        <f>if(iferror(VLOOKUP($A96, NIL!$A$2:$F985, 1, false), false), true, false)</f>
        <v>1</v>
      </c>
    </row>
    <row r="97">
      <c r="A97" s="1">
        <v>1462.0</v>
      </c>
      <c r="B97" s="1" t="s">
        <v>143</v>
      </c>
      <c r="C97" s="1">
        <v>81.29</v>
      </c>
      <c r="D97" s="1">
        <v>76.13</v>
      </c>
      <c r="E97" s="1">
        <v>69.18</v>
      </c>
      <c r="F97" s="1">
        <v>62.66</v>
      </c>
      <c r="G97" s="6">
        <f t="shared" ref="G97:J97" si="97">(C97-average(C:C))/stdev(C:C)</f>
        <v>0.4214987538</v>
      </c>
      <c r="H97" s="6">
        <f t="shared" si="97"/>
        <v>0.4955291007</v>
      </c>
      <c r="I97" s="6">
        <f t="shared" si="97"/>
        <v>-0.1489153648</v>
      </c>
      <c r="J97" s="6">
        <f t="shared" si="97"/>
        <v>0.4745208539</v>
      </c>
      <c r="K97" s="6">
        <f t="shared" si="3"/>
        <v>0.3106583359</v>
      </c>
      <c r="L97" s="7" t="b">
        <f>if(iferror(VLOOKUP($A97, NIL!$A$2:$F985, 1, false), false), true, false)</f>
        <v>1</v>
      </c>
    </row>
    <row r="98">
      <c r="A98" s="1">
        <v>1397.0</v>
      </c>
      <c r="B98" s="9" t="s">
        <v>118</v>
      </c>
      <c r="C98" s="1">
        <v>76.46</v>
      </c>
      <c r="D98" s="1">
        <v>71.02</v>
      </c>
      <c r="E98" s="1">
        <v>77.82</v>
      </c>
      <c r="F98" s="1">
        <v>63.45</v>
      </c>
      <c r="G98" s="6">
        <f t="shared" ref="G98:J98" si="98">(C98-average(C:C))/stdev(C:C)</f>
        <v>0.07190091129</v>
      </c>
      <c r="H98" s="6">
        <f t="shared" si="98"/>
        <v>0.1413897831</v>
      </c>
      <c r="I98" s="6">
        <f t="shared" si="98"/>
        <v>0.4943074956</v>
      </c>
      <c r="J98" s="6">
        <f t="shared" si="98"/>
        <v>0.5233004863</v>
      </c>
      <c r="K98" s="6">
        <f t="shared" si="3"/>
        <v>0.3077246691</v>
      </c>
      <c r="L98" s="7" t="b">
        <f>if(iferror(VLOOKUP($A98, NIL!$A$2:$F985, 1, false), false), true, false)</f>
        <v>1</v>
      </c>
    </row>
    <row r="99">
      <c r="A99" s="1">
        <v>949.0</v>
      </c>
      <c r="B99" s="1" t="s">
        <v>82</v>
      </c>
      <c r="C99" s="1">
        <v>88.05</v>
      </c>
      <c r="D99" s="1">
        <v>76.6</v>
      </c>
      <c r="E99" s="1">
        <v>71.33</v>
      </c>
      <c r="F99" s="1">
        <v>49.79</v>
      </c>
      <c r="G99" s="6">
        <f t="shared" ref="G99:J99" si="99">(C99-average(C:C))/stdev(C:C)</f>
        <v>0.9107909724</v>
      </c>
      <c r="H99" s="6">
        <f t="shared" si="99"/>
        <v>0.5281016016</v>
      </c>
      <c r="I99" s="6">
        <f t="shared" si="99"/>
        <v>0.01114587942</v>
      </c>
      <c r="J99" s="6">
        <f t="shared" si="99"/>
        <v>-0.3201549288</v>
      </c>
      <c r="K99" s="6">
        <f t="shared" si="3"/>
        <v>0.2824708811</v>
      </c>
      <c r="L99" s="7" t="b">
        <f>if(iferror(VLOOKUP($A99, NIL!$A$2:$F985, 1, false), false), true, false)</f>
        <v>1</v>
      </c>
    </row>
    <row r="100">
      <c r="A100" s="1">
        <v>1849.0</v>
      </c>
      <c r="B100" s="1" t="s">
        <v>215</v>
      </c>
      <c r="C100" s="1">
        <v>79.14</v>
      </c>
      <c r="D100" s="1">
        <v>75.7</v>
      </c>
      <c r="E100" s="1">
        <v>71.76</v>
      </c>
      <c r="F100" s="1">
        <v>60.63</v>
      </c>
      <c r="G100" s="6">
        <f t="shared" ref="G100:J100" si="100">(C100-average(C:C))/stdev(C:C)</f>
        <v>0.2658806666</v>
      </c>
      <c r="H100" s="6">
        <f t="shared" si="100"/>
        <v>0.4657287276</v>
      </c>
      <c r="I100" s="6">
        <f t="shared" si="100"/>
        <v>0.04315812825</v>
      </c>
      <c r="J100" s="6">
        <f t="shared" si="100"/>
        <v>0.3491757227</v>
      </c>
      <c r="K100" s="6">
        <f t="shared" si="3"/>
        <v>0.2809858113</v>
      </c>
      <c r="L100" s="7" t="b">
        <f>if(iferror(VLOOKUP($A100, NIL!$A$2:$F985, 1, false), false), true, false)</f>
        <v>1</v>
      </c>
    </row>
    <row r="101">
      <c r="A101" s="1">
        <v>1765.0</v>
      </c>
      <c r="B101" s="1" t="s">
        <v>202</v>
      </c>
      <c r="C101" s="1">
        <v>79.53</v>
      </c>
      <c r="D101" s="1">
        <v>79.18</v>
      </c>
      <c r="E101" s="1">
        <v>70.92</v>
      </c>
      <c r="F101" s="1">
        <v>55.73</v>
      </c>
      <c r="G101" s="6">
        <f t="shared" ref="G101:J101" si="101">(C101-average(C:C))/stdev(C:C)</f>
        <v>0.2941090638</v>
      </c>
      <c r="H101" s="6">
        <f t="shared" si="101"/>
        <v>0.7069038402</v>
      </c>
      <c r="I101" s="6">
        <f t="shared" si="101"/>
        <v>-0.01937742761</v>
      </c>
      <c r="J101" s="6">
        <f t="shared" si="101"/>
        <v>0.0466185094</v>
      </c>
      <c r="K101" s="6">
        <f t="shared" si="3"/>
        <v>0.2570634965</v>
      </c>
      <c r="L101" s="7" t="b">
        <f>if(iferror(VLOOKUP($A101, NIL!$A$2:$F985, 1, false), false), true, false)</f>
        <v>1</v>
      </c>
    </row>
    <row r="102">
      <c r="A102" s="1">
        <v>1412.0</v>
      </c>
      <c r="B102" s="1" t="s">
        <v>125</v>
      </c>
      <c r="C102" s="1">
        <v>77.23</v>
      </c>
      <c r="D102" s="1">
        <v>77.62</v>
      </c>
      <c r="E102" s="1">
        <v>70.74</v>
      </c>
      <c r="F102" s="1">
        <v>59.69</v>
      </c>
      <c r="G102" s="6">
        <f t="shared" ref="G102:J102" si="102">(C102-average(C:C))/stdev(C:C)</f>
        <v>0.1276339007</v>
      </c>
      <c r="H102" s="6">
        <f t="shared" si="102"/>
        <v>0.5987908587</v>
      </c>
      <c r="I102" s="6">
        <f t="shared" si="102"/>
        <v>-0.03277790387</v>
      </c>
      <c r="J102" s="6">
        <f t="shared" si="102"/>
        <v>0.2911341349</v>
      </c>
      <c r="K102" s="6">
        <f t="shared" si="3"/>
        <v>0.2461952476</v>
      </c>
      <c r="L102" s="7" t="b">
        <f>if(iferror(VLOOKUP($A102, NIL!$A$2:$F985, 1, false), false), true, false)</f>
        <v>1</v>
      </c>
    </row>
    <row r="103">
      <c r="A103" s="1">
        <v>541.0</v>
      </c>
      <c r="B103" s="1" t="s">
        <v>55</v>
      </c>
      <c r="C103" s="1">
        <v>77.47</v>
      </c>
      <c r="D103" s="1">
        <v>69.56</v>
      </c>
      <c r="E103" s="1">
        <v>72.0</v>
      </c>
      <c r="F103" s="1">
        <v>66.68</v>
      </c>
      <c r="G103" s="6">
        <f t="shared" ref="G103:J103" si="103">(C103-average(C:C))/stdev(C:C)</f>
        <v>0.145005222</v>
      </c>
      <c r="H103" s="6">
        <f t="shared" si="103"/>
        <v>0.04020712091</v>
      </c>
      <c r="I103" s="6">
        <f t="shared" si="103"/>
        <v>0.06102542993</v>
      </c>
      <c r="J103" s="6">
        <f t="shared" si="103"/>
        <v>0.7227412616</v>
      </c>
      <c r="K103" s="6">
        <f t="shared" si="3"/>
        <v>0.2422447586</v>
      </c>
      <c r="L103" s="7" t="b">
        <f>if(iferror(VLOOKUP($A103, NIL!$A$2:$F985, 1, false), false), true, false)</f>
        <v>1</v>
      </c>
    </row>
    <row r="104">
      <c r="A104" s="1">
        <v>505.0</v>
      </c>
      <c r="B104" s="1" t="s">
        <v>50</v>
      </c>
      <c r="C104" s="1">
        <v>76.52</v>
      </c>
      <c r="D104" s="1">
        <v>81.26</v>
      </c>
      <c r="E104" s="1">
        <v>65.43</v>
      </c>
      <c r="F104" s="1">
        <v>62.02</v>
      </c>
      <c r="G104" s="6">
        <f t="shared" ref="G104:J104" si="104">(C104-average(C:C))/stdev(C:C)</f>
        <v>0.07624374163</v>
      </c>
      <c r="H104" s="6">
        <f t="shared" si="104"/>
        <v>0.8510544822</v>
      </c>
      <c r="I104" s="6">
        <f t="shared" si="104"/>
        <v>-0.4280919534</v>
      </c>
      <c r="J104" s="6">
        <f t="shared" si="104"/>
        <v>0.4350031771</v>
      </c>
      <c r="K104" s="6">
        <f t="shared" si="3"/>
        <v>0.2335523619</v>
      </c>
      <c r="L104" s="7" t="b">
        <f>if(iferror(VLOOKUP($A104, NIL!$A$2:$F985, 1, false), false), true, false)</f>
        <v>1</v>
      </c>
    </row>
    <row r="105">
      <c r="A105" s="1">
        <v>2088.0</v>
      </c>
      <c r="B105" s="1" t="s">
        <v>266</v>
      </c>
      <c r="C105" s="1">
        <v>75.0</v>
      </c>
      <c r="D105" s="1">
        <v>71.88</v>
      </c>
      <c r="E105" s="1">
        <v>71.88</v>
      </c>
      <c r="F105" s="1">
        <v>66.41</v>
      </c>
      <c r="G105" s="6">
        <f t="shared" ref="G105:J105" si="105">(C105-average(C:C))/stdev(C:C)</f>
        <v>-0.03377462703</v>
      </c>
      <c r="H105" s="6">
        <f t="shared" si="105"/>
        <v>0.2009905293</v>
      </c>
      <c r="I105" s="6">
        <f t="shared" si="105"/>
        <v>0.05209177909</v>
      </c>
      <c r="J105" s="6">
        <f t="shared" si="105"/>
        <v>0.7060697417</v>
      </c>
      <c r="K105" s="6">
        <f t="shared" si="3"/>
        <v>0.2313443558</v>
      </c>
      <c r="L105" s="7" t="b">
        <f>if(iferror(VLOOKUP($A105, NIL!$A$2:$F985, 1, false), false), true, false)</f>
        <v>1</v>
      </c>
    </row>
    <row r="106">
      <c r="A106" s="1">
        <v>2015.0</v>
      </c>
      <c r="B106" s="1" t="s">
        <v>257</v>
      </c>
      <c r="C106" s="1">
        <v>80.43</v>
      </c>
      <c r="D106" s="1">
        <v>74.26</v>
      </c>
      <c r="E106" s="1">
        <v>73.55</v>
      </c>
      <c r="F106" s="1">
        <v>54.72</v>
      </c>
      <c r="G106" s="6">
        <f t="shared" ref="G106:J106" si="106">(C106-average(C:C))/stdev(C:C)</f>
        <v>0.3592515189</v>
      </c>
      <c r="H106" s="6">
        <f t="shared" si="106"/>
        <v>0.3659321293</v>
      </c>
      <c r="I106" s="6">
        <f t="shared" si="106"/>
        <v>0.1764184199</v>
      </c>
      <c r="J106" s="6">
        <f t="shared" si="106"/>
        <v>-0.01574532437</v>
      </c>
      <c r="K106" s="6">
        <f t="shared" si="3"/>
        <v>0.2214641859</v>
      </c>
      <c r="L106" s="7" t="b">
        <f>if(iferror(VLOOKUP($A106, NIL!$A$2:$F985, 1, false), false), true, false)</f>
        <v>1</v>
      </c>
    </row>
    <row r="107">
      <c r="A107" s="1">
        <v>826.0</v>
      </c>
      <c r="B107" s="1" t="s">
        <v>69</v>
      </c>
      <c r="C107" s="1">
        <v>81.87</v>
      </c>
      <c r="D107" s="1">
        <v>74.79</v>
      </c>
      <c r="E107" s="1">
        <v>70.89</v>
      </c>
      <c r="F107" s="1">
        <v>55.31</v>
      </c>
      <c r="G107" s="6">
        <f t="shared" ref="G107:J107" si="107">(C107-average(C:C))/stdev(C:C)</f>
        <v>0.4634794471</v>
      </c>
      <c r="H107" s="6">
        <f t="shared" si="107"/>
        <v>0.4026628217</v>
      </c>
      <c r="I107" s="6">
        <f t="shared" si="107"/>
        <v>-0.02161084032</v>
      </c>
      <c r="J107" s="6">
        <f t="shared" si="107"/>
        <v>0.02068503397</v>
      </c>
      <c r="K107" s="6">
        <f t="shared" si="3"/>
        <v>0.2163041156</v>
      </c>
      <c r="L107" s="7" t="b">
        <f>if(iferror(VLOOKUP($A107, NIL!$A$2:$F985, 1, false), false), true, false)</f>
        <v>1</v>
      </c>
    </row>
    <row r="108">
      <c r="A108" s="1">
        <v>1874.0</v>
      </c>
      <c r="B108" s="1" t="s">
        <v>233</v>
      </c>
      <c r="C108" s="1">
        <v>77.92</v>
      </c>
      <c r="D108" s="1">
        <v>72.66</v>
      </c>
      <c r="E108" s="1">
        <v>69.82</v>
      </c>
      <c r="F108" s="1">
        <v>62.6</v>
      </c>
      <c r="G108" s="6">
        <f t="shared" ref="G108:J108" si="108">(C108-average(C:C))/stdev(C:C)</f>
        <v>0.1775764496</v>
      </c>
      <c r="H108" s="6">
        <f t="shared" si="108"/>
        <v>0.2550470201</v>
      </c>
      <c r="I108" s="6">
        <f t="shared" si="108"/>
        <v>-0.101269227</v>
      </c>
      <c r="J108" s="6">
        <f t="shared" si="108"/>
        <v>0.4708160717</v>
      </c>
      <c r="K108" s="6">
        <f t="shared" si="3"/>
        <v>0.2005425786</v>
      </c>
      <c r="L108" s="7" t="b">
        <f>if(iferror(VLOOKUP($A108, NIL!$A$2:$F985, 1, false), false), true, false)</f>
        <v>1</v>
      </c>
    </row>
    <row r="109">
      <c r="A109" s="1">
        <v>2045.0</v>
      </c>
      <c r="B109" s="1" t="s">
        <v>260</v>
      </c>
      <c r="C109" s="1">
        <v>73.79</v>
      </c>
      <c r="D109" s="1">
        <v>83.91</v>
      </c>
      <c r="E109" s="1">
        <v>63.09</v>
      </c>
      <c r="F109" s="1">
        <v>62.81</v>
      </c>
      <c r="G109" s="6">
        <f t="shared" ref="G109:J109" si="109">(C109-average(C:C))/stdev(C:C)</f>
        <v>-0.1213550389</v>
      </c>
      <c r="H109" s="6">
        <f t="shared" si="109"/>
        <v>1.034707944</v>
      </c>
      <c r="I109" s="6">
        <f t="shared" si="109"/>
        <v>-0.6022981448</v>
      </c>
      <c r="J109" s="6">
        <f t="shared" si="109"/>
        <v>0.4837828094</v>
      </c>
      <c r="K109" s="6">
        <f t="shared" si="3"/>
        <v>0.1987093925</v>
      </c>
      <c r="L109" s="7" t="b">
        <f>if(iferror(VLOOKUP($A109, NIL!$A$2:$F985, 1, false), false), true, false)</f>
        <v>1</v>
      </c>
    </row>
    <row r="110">
      <c r="A110" s="1">
        <v>1998.0</v>
      </c>
      <c r="B110" s="1" t="s">
        <v>250</v>
      </c>
      <c r="C110" s="1">
        <v>71.6</v>
      </c>
      <c r="D110" s="1">
        <v>73.63</v>
      </c>
      <c r="E110" s="1">
        <v>67.15</v>
      </c>
      <c r="F110" s="1">
        <v>71.95</v>
      </c>
      <c r="G110" s="6">
        <f t="shared" ref="G110:J110" si="110">(C110-average(C:C))/stdev(C:C)</f>
        <v>-0.2798683464</v>
      </c>
      <c r="H110" s="6">
        <f t="shared" si="110"/>
        <v>0.3222711175</v>
      </c>
      <c r="I110" s="6">
        <f t="shared" si="110"/>
        <v>-0.3000429581</v>
      </c>
      <c r="J110" s="6">
        <f t="shared" si="110"/>
        <v>1.048144632</v>
      </c>
      <c r="K110" s="6">
        <f t="shared" si="3"/>
        <v>0.1976261112</v>
      </c>
      <c r="L110" s="7" t="b">
        <f>if(iferror(VLOOKUP($A110, NIL!$A$2:$F985, 1, false), false), true, false)</f>
        <v>1</v>
      </c>
    </row>
    <row r="111">
      <c r="A111" s="1">
        <v>2189.0</v>
      </c>
      <c r="B111" s="1" t="s">
        <v>272</v>
      </c>
      <c r="C111" s="1">
        <v>79.69</v>
      </c>
      <c r="D111" s="1">
        <v>71.88</v>
      </c>
      <c r="E111" s="1">
        <v>68.75</v>
      </c>
      <c r="F111" s="1">
        <v>61.72</v>
      </c>
      <c r="G111" s="6">
        <f t="shared" ref="G111:J111" si="111">(C111-average(C:C))/stdev(C:C)</f>
        <v>0.3056899447</v>
      </c>
      <c r="H111" s="6">
        <f t="shared" si="111"/>
        <v>0.2009905293</v>
      </c>
      <c r="I111" s="6">
        <f t="shared" si="111"/>
        <v>-0.1809276136</v>
      </c>
      <c r="J111" s="6">
        <f t="shared" si="111"/>
        <v>0.4164792661</v>
      </c>
      <c r="K111" s="6">
        <f t="shared" si="3"/>
        <v>0.1855580316</v>
      </c>
      <c r="L111" s="7" t="b">
        <f>if(iferror(VLOOKUP($A111, NIL!$A$2:$F985, 1, false), false), true, false)</f>
        <v>1</v>
      </c>
    </row>
    <row r="112">
      <c r="A112" s="1">
        <v>2281.0</v>
      </c>
      <c r="B112" s="1" t="s">
        <v>275</v>
      </c>
      <c r="C112" s="1">
        <v>84.38</v>
      </c>
      <c r="D112" s="1">
        <v>71.88</v>
      </c>
      <c r="E112" s="1">
        <v>79.69</v>
      </c>
      <c r="F112" s="1">
        <v>42.97</v>
      </c>
      <c r="G112" s="6">
        <f t="shared" ref="G112:J112" si="112">(C112-average(C:C))/stdev(C:C)</f>
        <v>0.6451545164</v>
      </c>
      <c r="H112" s="6">
        <f t="shared" si="112"/>
        <v>0.2009905293</v>
      </c>
      <c r="I112" s="6">
        <f t="shared" si="112"/>
        <v>0.6335235544</v>
      </c>
      <c r="J112" s="6">
        <f t="shared" si="112"/>
        <v>-0.7412651726</v>
      </c>
      <c r="K112" s="6">
        <f t="shared" si="3"/>
        <v>0.1846008569</v>
      </c>
      <c r="L112" s="7" t="b">
        <f>if(iferror(VLOOKUP($A112, NIL!$A$2:$F985, 1, false), false), true, false)</f>
        <v>1</v>
      </c>
    </row>
    <row r="113">
      <c r="A113" s="1">
        <v>1439.0</v>
      </c>
      <c r="B113" s="1" t="s">
        <v>131</v>
      </c>
      <c r="C113" s="1">
        <v>81.44</v>
      </c>
      <c r="D113" s="1">
        <v>67.59</v>
      </c>
      <c r="E113" s="1">
        <v>82.84</v>
      </c>
      <c r="F113" s="1">
        <v>46.76</v>
      </c>
      <c r="G113" s="6">
        <f t="shared" ref="G113:J113" si="113">(C113-average(C:C))/stdev(C:C)</f>
        <v>0.4323558297</v>
      </c>
      <c r="H113" s="6">
        <f t="shared" si="113"/>
        <v>-0.09632016984</v>
      </c>
      <c r="I113" s="6">
        <f t="shared" si="113"/>
        <v>0.8680318889</v>
      </c>
      <c r="J113" s="6">
        <f t="shared" si="113"/>
        <v>-0.5072464301</v>
      </c>
      <c r="K113" s="6">
        <f t="shared" si="3"/>
        <v>0.1742052797</v>
      </c>
      <c r="L113" s="7" t="b">
        <f>if(iferror(VLOOKUP($A113, NIL!$A$2:$F985, 1, false), false), true, false)</f>
        <v>1</v>
      </c>
    </row>
    <row r="114">
      <c r="A114" s="1">
        <v>1826.0</v>
      </c>
      <c r="B114" s="1" t="s">
        <v>209</v>
      </c>
      <c r="C114" s="1">
        <v>74.65</v>
      </c>
      <c r="D114" s="1">
        <v>81.16</v>
      </c>
      <c r="E114" s="1">
        <v>67.85</v>
      </c>
      <c r="F114" s="1">
        <v>57.3</v>
      </c>
      <c r="G114" s="6">
        <f t="shared" ref="G114:J114" si="114">(C114-average(C:C))/stdev(C:C)</f>
        <v>-0.05910780402</v>
      </c>
      <c r="H114" s="6">
        <f t="shared" si="114"/>
        <v>0.8441241629</v>
      </c>
      <c r="I114" s="6">
        <f t="shared" si="114"/>
        <v>-0.2479299949</v>
      </c>
      <c r="J114" s="6">
        <f t="shared" si="114"/>
        <v>0.1435603104</v>
      </c>
      <c r="K114" s="6">
        <f t="shared" si="3"/>
        <v>0.1701616686</v>
      </c>
      <c r="L114" s="7" t="b">
        <f>if(iferror(VLOOKUP($A114, NIL!$A$2:$F985, 1, false), false), true, false)</f>
        <v>1</v>
      </c>
    </row>
    <row r="115">
      <c r="A115" s="1">
        <v>810.0</v>
      </c>
      <c r="B115" s="1" t="s">
        <v>63</v>
      </c>
      <c r="C115" s="1">
        <v>87.66</v>
      </c>
      <c r="D115" s="1">
        <v>69.34</v>
      </c>
      <c r="E115" s="1">
        <v>69.73</v>
      </c>
      <c r="F115" s="1">
        <v>52.93</v>
      </c>
      <c r="G115" s="6">
        <f t="shared" ref="G115:J115" si="115">(C115-average(C:C))/stdev(C:C)</f>
        <v>0.8825625751</v>
      </c>
      <c r="H115" s="6">
        <f t="shared" si="115"/>
        <v>0.02496041839</v>
      </c>
      <c r="I115" s="6">
        <f t="shared" si="115"/>
        <v>-0.1079694651</v>
      </c>
      <c r="J115" s="6">
        <f t="shared" si="115"/>
        <v>-0.1262713268</v>
      </c>
      <c r="K115" s="6">
        <f t="shared" si="3"/>
        <v>0.1683205504</v>
      </c>
      <c r="L115" s="7" t="b">
        <f>if(iferror(VLOOKUP($A115, NIL!$A$2:$F985, 1, false), false), true, false)</f>
        <v>1</v>
      </c>
    </row>
    <row r="116">
      <c r="A116" s="1">
        <v>1597.0</v>
      </c>
      <c r="B116" s="1" t="s">
        <v>166</v>
      </c>
      <c r="C116" s="1">
        <v>79.95</v>
      </c>
      <c r="D116" s="1">
        <v>72.81</v>
      </c>
      <c r="E116" s="1">
        <v>70.54</v>
      </c>
      <c r="F116" s="1">
        <v>56.87</v>
      </c>
      <c r="G116" s="6">
        <f t="shared" ref="G116:J116" si="116">(C116-average(C:C))/stdev(C:C)</f>
        <v>0.3245088762</v>
      </c>
      <c r="H116" s="6">
        <f t="shared" si="116"/>
        <v>0.2654424991</v>
      </c>
      <c r="I116" s="6">
        <f t="shared" si="116"/>
        <v>-0.04766732193</v>
      </c>
      <c r="J116" s="6">
        <f t="shared" si="116"/>
        <v>0.1170093713</v>
      </c>
      <c r="K116" s="6">
        <f t="shared" si="3"/>
        <v>0.1648233561</v>
      </c>
      <c r="L116" s="7" t="b">
        <f>if(iferror(VLOOKUP($A116, NIL!$A$2:$F985, 1, false), false), true, false)</f>
        <v>1</v>
      </c>
    </row>
    <row r="117">
      <c r="A117" s="1">
        <v>1117.0</v>
      </c>
      <c r="B117" s="1" t="s">
        <v>97</v>
      </c>
      <c r="C117" s="1">
        <v>74.39</v>
      </c>
      <c r="D117" s="1">
        <v>74.95</v>
      </c>
      <c r="E117" s="1">
        <v>71.26</v>
      </c>
      <c r="F117" s="1">
        <v>59.93</v>
      </c>
      <c r="G117" s="6">
        <f t="shared" ref="G117:J117" si="117">(C117-average(C:C))/stdev(C:C)</f>
        <v>-0.07792673551</v>
      </c>
      <c r="H117" s="6">
        <f t="shared" si="117"/>
        <v>0.4137513327</v>
      </c>
      <c r="I117" s="6">
        <f t="shared" si="117"/>
        <v>0.005934583094</v>
      </c>
      <c r="J117" s="6">
        <f t="shared" si="117"/>
        <v>0.3059532637</v>
      </c>
      <c r="K117" s="6">
        <f t="shared" si="3"/>
        <v>0.161928111</v>
      </c>
      <c r="L117" s="7" t="b">
        <f>if(iferror(VLOOKUP($A117, NIL!$A$2:$F985, 1, false), false), true, false)</f>
        <v>1</v>
      </c>
    </row>
    <row r="118">
      <c r="A118" s="1">
        <v>758.0</v>
      </c>
      <c r="B118" s="1" t="s">
        <v>59</v>
      </c>
      <c r="C118" s="1">
        <v>74.53</v>
      </c>
      <c r="D118" s="1">
        <v>74.21</v>
      </c>
      <c r="E118" s="1">
        <v>70.0</v>
      </c>
      <c r="F118" s="1">
        <v>61.51</v>
      </c>
      <c r="G118" s="6">
        <f t="shared" ref="G118:J118" si="118">(C118-average(C:C))/stdev(C:C)</f>
        <v>-0.06779346471</v>
      </c>
      <c r="H118" s="6">
        <f t="shared" si="118"/>
        <v>0.3624669696</v>
      </c>
      <c r="I118" s="6">
        <f t="shared" si="118"/>
        <v>-0.0878687507</v>
      </c>
      <c r="J118" s="6">
        <f t="shared" si="118"/>
        <v>0.4035125284</v>
      </c>
      <c r="K118" s="6">
        <f t="shared" si="3"/>
        <v>0.1525793207</v>
      </c>
      <c r="L118" s="7" t="b">
        <f>if(iferror(VLOOKUP($A118, NIL!$A$2:$F985, 1, false), false), true, false)</f>
        <v>1</v>
      </c>
    </row>
    <row r="119">
      <c r="A119" s="1">
        <v>2110.0</v>
      </c>
      <c r="B119" s="1" t="s">
        <v>276</v>
      </c>
      <c r="C119" s="1">
        <v>67.03</v>
      </c>
      <c r="D119" s="1">
        <v>70.86</v>
      </c>
      <c r="E119" s="1">
        <v>77.23</v>
      </c>
      <c r="F119" s="1">
        <v>64.61</v>
      </c>
      <c r="G119" s="6">
        <f t="shared" ref="G119:J119" si="119">(C119-average(C:C))/stdev(C:C)</f>
        <v>-0.6106472575</v>
      </c>
      <c r="H119" s="6">
        <f t="shared" si="119"/>
        <v>0.1303012722</v>
      </c>
      <c r="I119" s="6">
        <f t="shared" si="119"/>
        <v>0.4503837123</v>
      </c>
      <c r="J119" s="6">
        <f t="shared" si="119"/>
        <v>0.5949262756</v>
      </c>
      <c r="K119" s="6">
        <f t="shared" si="3"/>
        <v>0.1412410006</v>
      </c>
      <c r="L119" s="7" t="b">
        <f>if(iferror(VLOOKUP($A119, NIL!$A$2:$F985, 1, false), false), true, false)</f>
        <v>1</v>
      </c>
    </row>
    <row r="120">
      <c r="A120" s="1">
        <v>1752.0</v>
      </c>
      <c r="B120" s="1" t="s">
        <v>196</v>
      </c>
      <c r="C120" s="1">
        <v>83.52</v>
      </c>
      <c r="D120" s="1">
        <v>65.43</v>
      </c>
      <c r="E120" s="1">
        <v>81.04</v>
      </c>
      <c r="F120" s="1">
        <v>46.39</v>
      </c>
      <c r="G120" s="6">
        <f t="shared" ref="G120:J120" si="120">(C120-average(C:C))/stdev(C:C)</f>
        <v>0.5829072815</v>
      </c>
      <c r="H120" s="6">
        <f t="shared" si="120"/>
        <v>-0.2460150673</v>
      </c>
      <c r="I120" s="6">
        <f t="shared" si="120"/>
        <v>0.7340271264</v>
      </c>
      <c r="J120" s="6">
        <f t="shared" si="120"/>
        <v>-0.530092587</v>
      </c>
      <c r="K120" s="6">
        <f t="shared" si="3"/>
        <v>0.1352066884</v>
      </c>
      <c r="L120" s="7" t="b">
        <f>if(iferror(VLOOKUP($A120, NIL!$A$2:$F985, 1, false), false), true, false)</f>
        <v>1</v>
      </c>
    </row>
    <row r="121">
      <c r="A121" s="1">
        <v>1832.0</v>
      </c>
      <c r="B121" s="1" t="s">
        <v>211</v>
      </c>
      <c r="C121" s="1">
        <v>76.55</v>
      </c>
      <c r="D121" s="1">
        <v>71.71</v>
      </c>
      <c r="E121" s="1">
        <v>83.26</v>
      </c>
      <c r="F121" s="1">
        <v>44.38</v>
      </c>
      <c r="G121" s="6">
        <f t="shared" ref="G121:J121" si="121">(C121-average(C:C))/stdev(C:C)</f>
        <v>0.0784151568</v>
      </c>
      <c r="H121" s="6">
        <f t="shared" si="121"/>
        <v>0.1892089865</v>
      </c>
      <c r="I121" s="6">
        <f t="shared" si="121"/>
        <v>0.8992996669</v>
      </c>
      <c r="J121" s="6">
        <f t="shared" si="121"/>
        <v>-0.6542027908</v>
      </c>
      <c r="K121" s="6">
        <f t="shared" si="3"/>
        <v>0.1281802548</v>
      </c>
      <c r="L121" s="7" t="b">
        <f>if(iferror(VLOOKUP($A121, NIL!$A$2:$F985, 1, false), false), true, false)</f>
        <v>1</v>
      </c>
    </row>
    <row r="122">
      <c r="A122" s="1">
        <v>2211.0</v>
      </c>
      <c r="B122" s="1" t="s">
        <v>280</v>
      </c>
      <c r="C122" s="1">
        <v>78.13</v>
      </c>
      <c r="D122" s="1">
        <v>72.66</v>
      </c>
      <c r="E122" s="1">
        <v>75.78</v>
      </c>
      <c r="F122" s="1">
        <v>50.0</v>
      </c>
      <c r="G122" s="6">
        <f t="shared" ref="G122:J122" si="122">(C122-average(C:C))/stdev(C:C)</f>
        <v>0.1927763558</v>
      </c>
      <c r="H122" s="6">
        <f t="shared" si="122"/>
        <v>0.2550470201</v>
      </c>
      <c r="I122" s="6">
        <f t="shared" si="122"/>
        <v>0.3424354313</v>
      </c>
      <c r="J122" s="6">
        <f t="shared" si="122"/>
        <v>-0.3071881911</v>
      </c>
      <c r="K122" s="6">
        <f t="shared" si="3"/>
        <v>0.120767654</v>
      </c>
      <c r="L122" s="7" t="b">
        <f>if(iferror(VLOOKUP($A122, NIL!$A$2:$F985, 1, false), false), true, false)</f>
        <v>1</v>
      </c>
    </row>
    <row r="123">
      <c r="A123" s="1">
        <v>1862.0</v>
      </c>
      <c r="B123" s="1" t="s">
        <v>224</v>
      </c>
      <c r="C123" s="1">
        <v>79.45</v>
      </c>
      <c r="D123" s="1">
        <v>68.82</v>
      </c>
      <c r="E123" s="1">
        <v>74.82</v>
      </c>
      <c r="F123" s="1">
        <v>53.88</v>
      </c>
      <c r="G123" s="6">
        <f t="shared" ref="G123:J123" si="123">(C123-average(C:C))/stdev(C:C)</f>
        <v>0.2883186233</v>
      </c>
      <c r="H123" s="6">
        <f t="shared" si="123"/>
        <v>-0.01107724211</v>
      </c>
      <c r="I123" s="6">
        <f t="shared" si="123"/>
        <v>0.2709662246</v>
      </c>
      <c r="J123" s="6">
        <f t="shared" si="123"/>
        <v>-0.06761227522</v>
      </c>
      <c r="K123" s="6">
        <f t="shared" si="3"/>
        <v>0.1201488327</v>
      </c>
      <c r="L123" s="7" t="b">
        <f>if(iferror(VLOOKUP($A123, NIL!$A$2:$F985, 1, false), false), true, false)</f>
        <v>1</v>
      </c>
    </row>
    <row r="124">
      <c r="A124" s="1">
        <v>1594.0</v>
      </c>
      <c r="B124" s="1" t="s">
        <v>163</v>
      </c>
      <c r="C124" s="1">
        <v>85.69</v>
      </c>
      <c r="D124" s="1">
        <v>72.28</v>
      </c>
      <c r="E124" s="1">
        <v>65.54</v>
      </c>
      <c r="F124" s="1">
        <v>52.05</v>
      </c>
      <c r="G124" s="6">
        <f t="shared" ref="G124:J124" si="124">(C124-average(C:C))/stdev(C:C)</f>
        <v>0.7399729789</v>
      </c>
      <c r="H124" s="6">
        <f t="shared" si="124"/>
        <v>0.2287118066</v>
      </c>
      <c r="I124" s="6">
        <f t="shared" si="124"/>
        <v>-0.4199027735</v>
      </c>
      <c r="J124" s="6">
        <f t="shared" si="124"/>
        <v>-0.1806081324</v>
      </c>
      <c r="K124" s="6">
        <f t="shared" si="3"/>
        <v>0.0920434699</v>
      </c>
      <c r="L124" s="7" t="b">
        <f>if(iferror(VLOOKUP($A124, NIL!$A$2:$F985, 1, false), false), true, false)</f>
        <v>1</v>
      </c>
    </row>
    <row r="125">
      <c r="A125" s="1">
        <v>1615.0</v>
      </c>
      <c r="B125" s="1" t="s">
        <v>170</v>
      </c>
      <c r="C125" s="1">
        <v>93.43</v>
      </c>
      <c r="D125" s="1">
        <v>70.59</v>
      </c>
      <c r="E125" s="1">
        <v>61.99</v>
      </c>
      <c r="F125" s="1">
        <v>48.73</v>
      </c>
      <c r="G125" s="6">
        <f t="shared" ref="G125:J125" si="125">(C125-average(C:C))/stdev(C:C)</f>
        <v>1.300198093</v>
      </c>
      <c r="H125" s="6">
        <f t="shared" si="125"/>
        <v>0.11158941</v>
      </c>
      <c r="I125" s="6">
        <f t="shared" si="125"/>
        <v>-0.6841899441</v>
      </c>
      <c r="J125" s="6">
        <f t="shared" si="125"/>
        <v>-0.385606081</v>
      </c>
      <c r="K125" s="6">
        <f t="shared" si="3"/>
        <v>0.08549786946</v>
      </c>
      <c r="L125" s="7" t="b">
        <f>if(iferror(VLOOKUP($A125, NIL!$A$2:$F985, 1, false), false), true, false)</f>
        <v>1</v>
      </c>
    </row>
    <row r="126">
      <c r="A126" s="1">
        <v>2011.0</v>
      </c>
      <c r="B126" s="1" t="s">
        <v>255</v>
      </c>
      <c r="C126" s="1">
        <v>86.43</v>
      </c>
      <c r="D126" s="1">
        <v>67.57</v>
      </c>
      <c r="E126" s="1">
        <v>67.55</v>
      </c>
      <c r="F126" s="1">
        <v>52.6</v>
      </c>
      <c r="G126" s="6">
        <f t="shared" ref="G126:J126" si="126">(C126-average(C:C))/stdev(C:C)</f>
        <v>0.7935345531</v>
      </c>
      <c r="H126" s="6">
        <f t="shared" si="126"/>
        <v>-0.09770623371</v>
      </c>
      <c r="I126" s="6">
        <f t="shared" si="126"/>
        <v>-0.270264122</v>
      </c>
      <c r="J126" s="6">
        <f t="shared" si="126"/>
        <v>-0.1466476289</v>
      </c>
      <c r="K126" s="6">
        <f t="shared" si="3"/>
        <v>0.06972914213</v>
      </c>
      <c r="L126" s="7" t="b">
        <f>if(iferror(VLOOKUP($A126, NIL!$A$2:$F985, 1, false), false), true, false)</f>
        <v>1</v>
      </c>
    </row>
    <row r="127">
      <c r="A127" s="1">
        <v>1760.0</v>
      </c>
      <c r="B127" s="1" t="s">
        <v>200</v>
      </c>
      <c r="C127" s="1">
        <v>76.56</v>
      </c>
      <c r="D127" s="1">
        <v>76.34</v>
      </c>
      <c r="E127" s="1">
        <v>75.17</v>
      </c>
      <c r="F127" s="1">
        <v>44.26</v>
      </c>
      <c r="G127" s="6">
        <f t="shared" ref="G127:J127" si="127">(C127-average(C:C))/stdev(C:C)</f>
        <v>0.07913896186</v>
      </c>
      <c r="H127" s="6">
        <f t="shared" si="127"/>
        <v>0.5100827713</v>
      </c>
      <c r="I127" s="6">
        <f t="shared" si="127"/>
        <v>0.2970227062</v>
      </c>
      <c r="J127" s="6">
        <f t="shared" si="127"/>
        <v>-0.6616123552</v>
      </c>
      <c r="K127" s="6">
        <f t="shared" si="3"/>
        <v>0.05615802104</v>
      </c>
      <c r="L127" s="7" t="b">
        <f>if(iferror(VLOOKUP($A127, NIL!$A$2:$F985, 1, false), false), true, false)</f>
        <v>1</v>
      </c>
    </row>
    <row r="128">
      <c r="A128" s="1">
        <v>2062.0</v>
      </c>
      <c r="B128" s="1" t="s">
        <v>261</v>
      </c>
      <c r="C128" s="1">
        <v>75.74</v>
      </c>
      <c r="D128" s="1">
        <v>68.52</v>
      </c>
      <c r="E128" s="1">
        <v>74.14</v>
      </c>
      <c r="F128" s="1">
        <v>55.04</v>
      </c>
      <c r="G128" s="6">
        <f t="shared" ref="G128:J128" si="128">(C128-average(C:C))/stdev(C:C)</f>
        <v>0.01978694719</v>
      </c>
      <c r="H128" s="6">
        <f t="shared" si="128"/>
        <v>-0.0318682001</v>
      </c>
      <c r="I128" s="6">
        <f t="shared" si="128"/>
        <v>0.2203422032</v>
      </c>
      <c r="J128" s="6">
        <f t="shared" si="128"/>
        <v>0.004013514054</v>
      </c>
      <c r="K128" s="6">
        <f t="shared" si="3"/>
        <v>0.05306861609</v>
      </c>
      <c r="L128" s="7" t="b">
        <f>if(iferror(VLOOKUP($A128, NIL!$A$2:$F985, 1, false), false), true, false)</f>
        <v>1</v>
      </c>
    </row>
    <row r="129">
      <c r="A129" s="1">
        <v>2108.0</v>
      </c>
      <c r="B129" s="1" t="s">
        <v>274</v>
      </c>
      <c r="C129" s="1">
        <v>85.74</v>
      </c>
      <c r="D129" s="1">
        <v>60.35</v>
      </c>
      <c r="E129" s="1">
        <v>78.91</v>
      </c>
      <c r="F129" s="1">
        <v>46.06</v>
      </c>
      <c r="G129" s="6">
        <f t="shared" ref="G129:J129" si="129">(C129-average(C:C))/stdev(C:C)</f>
        <v>0.7435920042</v>
      </c>
      <c r="H129" s="6">
        <f t="shared" si="129"/>
        <v>-0.5980752892</v>
      </c>
      <c r="I129" s="6">
        <f t="shared" si="129"/>
        <v>0.575454824</v>
      </c>
      <c r="J129" s="6">
        <f t="shared" si="129"/>
        <v>-0.5504688891</v>
      </c>
      <c r="K129" s="6">
        <f t="shared" si="3"/>
        <v>0.04262566247</v>
      </c>
      <c r="L129" s="7" t="b">
        <f>if(iferror(VLOOKUP($A129, NIL!$A$2:$F985, 1, false), false), true, false)</f>
        <v>1</v>
      </c>
    </row>
    <row r="130">
      <c r="A130" s="1">
        <v>1018.0</v>
      </c>
      <c r="B130" s="1" t="s">
        <v>85</v>
      </c>
      <c r="C130" s="1">
        <v>88.82</v>
      </c>
      <c r="D130" s="1">
        <v>67.43</v>
      </c>
      <c r="E130" s="1">
        <v>75.76</v>
      </c>
      <c r="F130" s="1">
        <v>38.04</v>
      </c>
      <c r="G130" s="6">
        <f t="shared" ref="G130:J130" si="130">(C130-average(C:C))/stdev(C:C)</f>
        <v>0.9665239617</v>
      </c>
      <c r="H130" s="6">
        <f t="shared" si="130"/>
        <v>-0.1074086808</v>
      </c>
      <c r="I130" s="6">
        <f t="shared" si="130"/>
        <v>0.3409464895</v>
      </c>
      <c r="J130" s="6">
        <f t="shared" si="130"/>
        <v>-1.045674777</v>
      </c>
      <c r="K130" s="6">
        <f t="shared" si="3"/>
        <v>0.03859674836</v>
      </c>
      <c r="L130" s="7" t="b">
        <f>if(iferror(VLOOKUP($A130, NIL!$A$2:$F985, 1, false), false), true, false)</f>
        <v>1</v>
      </c>
    </row>
    <row r="131">
      <c r="A131" s="1">
        <v>1873.0</v>
      </c>
      <c r="B131" s="1" t="s">
        <v>232</v>
      </c>
      <c r="C131" s="1">
        <v>67.76</v>
      </c>
      <c r="D131" s="1">
        <v>68.89</v>
      </c>
      <c r="E131" s="1">
        <v>81.06</v>
      </c>
      <c r="F131" s="1">
        <v>54.54</v>
      </c>
      <c r="G131" s="6">
        <f t="shared" ref="G131:J131" si="131">(C131-average(C:C))/stdev(C:C)</f>
        <v>-0.5578094883</v>
      </c>
      <c r="H131" s="6">
        <f t="shared" si="131"/>
        <v>-0.006226018583</v>
      </c>
      <c r="I131" s="6">
        <f t="shared" si="131"/>
        <v>0.7355160682</v>
      </c>
      <c r="J131" s="6">
        <f t="shared" si="131"/>
        <v>-0.02685967098</v>
      </c>
      <c r="K131" s="6">
        <f t="shared" si="3"/>
        <v>0.03615522258</v>
      </c>
      <c r="L131" s="7" t="b">
        <f>if(iferror(VLOOKUP($A131, NIL!$A$2:$F985, 1, false), false), true, false)</f>
        <v>1</v>
      </c>
    </row>
    <row r="132">
      <c r="A132" s="1">
        <v>1448.0</v>
      </c>
      <c r="B132" s="1" t="s">
        <v>136</v>
      </c>
      <c r="C132" s="1">
        <v>75.54</v>
      </c>
      <c r="D132" s="1">
        <v>70.81</v>
      </c>
      <c r="E132" s="1">
        <v>71.93</v>
      </c>
      <c r="F132" s="1">
        <v>54.21</v>
      </c>
      <c r="G132" s="6">
        <f t="shared" ref="G132:J132" si="132">(C132-average(C:C))/stdev(C:C)</f>
        <v>0.005310846048</v>
      </c>
      <c r="H132" s="6">
        <f t="shared" si="132"/>
        <v>0.1268361125</v>
      </c>
      <c r="I132" s="6">
        <f t="shared" si="132"/>
        <v>0.0558141336</v>
      </c>
      <c r="J132" s="6">
        <f t="shared" si="132"/>
        <v>-0.0472359731</v>
      </c>
      <c r="K132" s="6">
        <f t="shared" si="3"/>
        <v>0.03518127977</v>
      </c>
      <c r="L132" s="7" t="b">
        <f>if(iferror(VLOOKUP($A132, NIL!$A$2:$F985, 1, false), false), true, false)</f>
        <v>1</v>
      </c>
    </row>
    <row r="133">
      <c r="A133" s="1">
        <v>2079.0</v>
      </c>
      <c r="B133" s="1" t="s">
        <v>263</v>
      </c>
      <c r="C133" s="1">
        <v>91.37</v>
      </c>
      <c r="D133" s="1">
        <v>68.01</v>
      </c>
      <c r="E133" s="1">
        <v>65.0</v>
      </c>
      <c r="F133" s="1">
        <v>47.11</v>
      </c>
      <c r="G133" s="6">
        <f t="shared" ref="G133:J133" si="133">(C133-average(C:C))/stdev(C:C)</f>
        <v>1.151094251</v>
      </c>
      <c r="H133" s="6">
        <f t="shared" si="133"/>
        <v>-0.06721282867</v>
      </c>
      <c r="I133" s="6">
        <f t="shared" si="133"/>
        <v>-0.4601042023</v>
      </c>
      <c r="J133" s="6">
        <f t="shared" si="133"/>
        <v>-0.4856352006</v>
      </c>
      <c r="K133" s="6">
        <f t="shared" si="3"/>
        <v>0.03453550495</v>
      </c>
      <c r="L133" s="7" t="b">
        <f>if(iferror(VLOOKUP($A133, NIL!$A$2:$F985, 1, false), false), true, false)</f>
        <v>1</v>
      </c>
    </row>
    <row r="134">
      <c r="A134" s="1">
        <v>1729.0</v>
      </c>
      <c r="B134" s="1" t="s">
        <v>189</v>
      </c>
      <c r="C134" s="1">
        <v>62.79</v>
      </c>
      <c r="D134" s="1">
        <v>68.89</v>
      </c>
      <c r="E134" s="1">
        <v>77.2</v>
      </c>
      <c r="F134" s="1">
        <v>64.13</v>
      </c>
      <c r="G134" s="6">
        <f t="shared" ref="G134:J134" si="134">(C134-average(C:C))/stdev(C:C)</f>
        <v>-0.9175406016</v>
      </c>
      <c r="H134" s="6">
        <f t="shared" si="134"/>
        <v>-0.006226018583</v>
      </c>
      <c r="I134" s="6">
        <f t="shared" si="134"/>
        <v>0.4481502996</v>
      </c>
      <c r="J134" s="6">
        <f t="shared" si="134"/>
        <v>0.5652880179</v>
      </c>
      <c r="K134" s="6">
        <f t="shared" si="3"/>
        <v>0.02241792432</v>
      </c>
      <c r="L134" s="7" t="b">
        <f>if(iferror(VLOOKUP($A134, NIL!$A$2:$F985, 1, false), false), true, false)</f>
        <v>1</v>
      </c>
    </row>
    <row r="135">
      <c r="A135" s="1">
        <v>1867.0</v>
      </c>
      <c r="B135" s="1" t="s">
        <v>226</v>
      </c>
      <c r="C135" s="1">
        <v>72.46</v>
      </c>
      <c r="D135" s="1">
        <v>71.64</v>
      </c>
      <c r="E135" s="1">
        <v>72.27</v>
      </c>
      <c r="F135" s="1">
        <v>55.47</v>
      </c>
      <c r="G135" s="6">
        <f t="shared" ref="G135:J135" si="135">(C135-average(C:C))/stdev(C:C)</f>
        <v>-0.2176211115</v>
      </c>
      <c r="H135" s="6">
        <f t="shared" si="135"/>
        <v>0.1843577629</v>
      </c>
      <c r="I135" s="6">
        <f t="shared" si="135"/>
        <v>0.08112614431</v>
      </c>
      <c r="J135" s="6">
        <f t="shared" si="135"/>
        <v>0.03056445318</v>
      </c>
      <c r="K135" s="6">
        <f t="shared" si="3"/>
        <v>0.01960681223</v>
      </c>
      <c r="L135" s="7" t="b">
        <f>if(iferror(VLOOKUP($A135, NIL!$A$2:$F985, 1, false), false), true, false)</f>
        <v>1</v>
      </c>
    </row>
    <row r="136">
      <c r="A136" s="1">
        <v>2202.0</v>
      </c>
      <c r="B136" s="1" t="s">
        <v>279</v>
      </c>
      <c r="C136" s="1">
        <v>83.59</v>
      </c>
      <c r="D136" s="1">
        <v>65.63</v>
      </c>
      <c r="E136" s="1">
        <v>72.86</v>
      </c>
      <c r="F136" s="1">
        <v>48.44</v>
      </c>
      <c r="G136" s="6">
        <f t="shared" ref="G136:J136" si="136">(C136-average(C:C))/stdev(C:C)</f>
        <v>0.5879739169</v>
      </c>
      <c r="H136" s="6">
        <f t="shared" si="136"/>
        <v>-0.2321544287</v>
      </c>
      <c r="I136" s="6">
        <f t="shared" si="136"/>
        <v>0.1250499276</v>
      </c>
      <c r="J136" s="6">
        <f t="shared" si="136"/>
        <v>-0.4035125284</v>
      </c>
      <c r="K136" s="6">
        <f t="shared" si="3"/>
        <v>0.01933922187</v>
      </c>
      <c r="L136" s="7" t="b">
        <f>if(iferror(VLOOKUP($A136, NIL!$A$2:$F985, 1, false), false), true, false)</f>
        <v>1</v>
      </c>
    </row>
    <row r="137">
      <c r="A137" s="1">
        <v>2090.0</v>
      </c>
      <c r="B137" s="1" t="s">
        <v>268</v>
      </c>
      <c r="C137" s="1">
        <v>71.37</v>
      </c>
      <c r="D137" s="1">
        <v>69.3</v>
      </c>
      <c r="E137" s="1">
        <v>74.22</v>
      </c>
      <c r="F137" s="1">
        <v>54.92</v>
      </c>
      <c r="G137" s="6">
        <f t="shared" ref="G137:J137" si="137">(C137-average(C:C))/stdev(C:C)</f>
        <v>-0.2965158627</v>
      </c>
      <c r="H137" s="6">
        <f t="shared" si="137"/>
        <v>0.02218829066</v>
      </c>
      <c r="I137" s="6">
        <f t="shared" si="137"/>
        <v>0.2262979704</v>
      </c>
      <c r="J137" s="6">
        <f t="shared" si="137"/>
        <v>-0.003396050354</v>
      </c>
      <c r="K137" s="6">
        <f t="shared" si="3"/>
        <v>-0.012856413</v>
      </c>
      <c r="L137" s="7" t="b">
        <f>if(iferror(VLOOKUP($A137, NIL!$A$2:$F985, 1, false), false), true, false)</f>
        <v>1</v>
      </c>
    </row>
    <row r="138">
      <c r="A138" s="1">
        <v>2215.0</v>
      </c>
      <c r="B138" s="1" t="s">
        <v>287</v>
      </c>
      <c r="C138" s="1">
        <v>79.69</v>
      </c>
      <c r="D138" s="1">
        <v>67.19</v>
      </c>
      <c r="E138" s="1">
        <v>74.22</v>
      </c>
      <c r="F138" s="1">
        <v>46.88</v>
      </c>
      <c r="G138" s="6">
        <f t="shared" ref="G138:J138" si="138">(C138-average(C:C))/stdev(C:C)</f>
        <v>0.3056899447</v>
      </c>
      <c r="H138" s="6">
        <f t="shared" si="138"/>
        <v>-0.1240414472</v>
      </c>
      <c r="I138" s="6">
        <f t="shared" si="138"/>
        <v>0.2262979704</v>
      </c>
      <c r="J138" s="6">
        <f t="shared" si="138"/>
        <v>-0.4998368657</v>
      </c>
      <c r="K138" s="6">
        <f t="shared" si="3"/>
        <v>-0.02297259942</v>
      </c>
      <c r="L138" s="7" t="b">
        <f>if(iferror(VLOOKUP($A138, NIL!$A$2:$F985, 1, false), false), true, false)</f>
        <v>1</v>
      </c>
    </row>
    <row r="139">
      <c r="A139" s="1">
        <v>871.0</v>
      </c>
      <c r="B139" s="1" t="s">
        <v>76</v>
      </c>
      <c r="C139" s="1">
        <v>79.45</v>
      </c>
      <c r="D139" s="1">
        <v>71.42</v>
      </c>
      <c r="E139" s="1">
        <v>65.41</v>
      </c>
      <c r="F139" s="1">
        <v>52.09</v>
      </c>
      <c r="G139" s="6">
        <f t="shared" ref="G139:J139" si="139">(C139-average(C:C))/stdev(C:C)</f>
        <v>0.2883186233</v>
      </c>
      <c r="H139" s="6">
        <f t="shared" si="139"/>
        <v>0.1691110604</v>
      </c>
      <c r="I139" s="6">
        <f t="shared" si="139"/>
        <v>-0.4295808952</v>
      </c>
      <c r="J139" s="6">
        <f t="shared" si="139"/>
        <v>-0.1781382776</v>
      </c>
      <c r="K139" s="6">
        <f t="shared" si="3"/>
        <v>-0.03757237228</v>
      </c>
      <c r="L139" s="7" t="b">
        <f>if(iferror(VLOOKUP($A139, NIL!$A$2:$F985, 1, false), false), true, false)</f>
        <v>1</v>
      </c>
    </row>
    <row r="140">
      <c r="A140" s="1">
        <v>2214.0</v>
      </c>
      <c r="B140" s="1" t="s">
        <v>286</v>
      </c>
      <c r="C140" s="1">
        <v>79.69</v>
      </c>
      <c r="D140" s="1">
        <v>60.94</v>
      </c>
      <c r="E140" s="1">
        <v>75.0</v>
      </c>
      <c r="F140" s="1">
        <v>51.56</v>
      </c>
      <c r="G140" s="6">
        <f t="shared" ref="G140:J140" si="140">(C140-average(C:C))/stdev(C:C)</f>
        <v>0.3056899447</v>
      </c>
      <c r="H140" s="6">
        <f t="shared" si="140"/>
        <v>-0.5571864051</v>
      </c>
      <c r="I140" s="6">
        <f t="shared" si="140"/>
        <v>0.2843667009</v>
      </c>
      <c r="J140" s="6">
        <f t="shared" si="140"/>
        <v>-0.2108638538</v>
      </c>
      <c r="K140" s="6">
        <f t="shared" si="3"/>
        <v>-0.04449840333</v>
      </c>
      <c r="L140" s="7" t="b">
        <f>if(iferror(VLOOKUP($A140, NIL!$A$2:$F985, 1, false), false), true, false)</f>
        <v>1</v>
      </c>
    </row>
    <row r="141">
      <c r="A141" s="1">
        <v>869.0</v>
      </c>
      <c r="B141" s="1" t="s">
        <v>75</v>
      </c>
      <c r="C141" s="1">
        <v>76.63</v>
      </c>
      <c r="D141" s="1">
        <v>71.6</v>
      </c>
      <c r="E141" s="1">
        <v>65.38</v>
      </c>
      <c r="F141" s="1">
        <v>54.56</v>
      </c>
      <c r="G141" s="6">
        <f t="shared" ref="G141:J141" si="141">(C141-average(C:C))/stdev(C:C)</f>
        <v>0.08420559726</v>
      </c>
      <c r="H141" s="6">
        <f t="shared" si="141"/>
        <v>0.1815856352</v>
      </c>
      <c r="I141" s="6">
        <f t="shared" si="141"/>
        <v>-0.431814308</v>
      </c>
      <c r="J141" s="6">
        <f t="shared" si="141"/>
        <v>-0.02562474358</v>
      </c>
      <c r="K141" s="6">
        <f t="shared" si="3"/>
        <v>-0.04791195477</v>
      </c>
      <c r="L141" s="7" t="b">
        <f>if(iferror(VLOOKUP($A141, NIL!$A$2:$F985, 1, false), false), true, false)</f>
        <v>1</v>
      </c>
    </row>
    <row r="142">
      <c r="A142" s="1">
        <v>2297.0</v>
      </c>
      <c r="B142" s="1" t="s">
        <v>291</v>
      </c>
      <c r="C142" s="1">
        <v>90.63</v>
      </c>
      <c r="D142" s="1">
        <v>60.94</v>
      </c>
      <c r="E142" s="1">
        <v>73.44</v>
      </c>
      <c r="F142" s="1">
        <v>39.84</v>
      </c>
      <c r="G142" s="6">
        <f t="shared" ref="G142:J142" si="142">(C142-average(C:C))/stdev(C:C)</f>
        <v>1.097532677</v>
      </c>
      <c r="H142" s="6">
        <f t="shared" si="142"/>
        <v>-0.5571864051</v>
      </c>
      <c r="I142" s="6">
        <f t="shared" si="142"/>
        <v>0.16822924</v>
      </c>
      <c r="J142" s="6">
        <f t="shared" si="142"/>
        <v>-0.9345313109</v>
      </c>
      <c r="K142" s="6">
        <f t="shared" si="3"/>
        <v>-0.05648894975</v>
      </c>
      <c r="L142" s="7" t="b">
        <f>if(iferror(VLOOKUP($A142, NIL!$A$2:$F985, 1, false), false), true, false)</f>
        <v>1</v>
      </c>
    </row>
    <row r="143">
      <c r="A143" s="1">
        <v>1846.0</v>
      </c>
      <c r="B143" s="1" t="s">
        <v>214</v>
      </c>
      <c r="C143" s="1">
        <v>79.91</v>
      </c>
      <c r="D143" s="1">
        <v>63.85</v>
      </c>
      <c r="E143" s="1">
        <v>68.47</v>
      </c>
      <c r="F143" s="1">
        <v>54.64</v>
      </c>
      <c r="G143" s="6">
        <f t="shared" ref="G143:J143" si="143">(C143-average(C:C))/stdev(C:C)</f>
        <v>0.321613656</v>
      </c>
      <c r="H143" s="6">
        <f t="shared" si="143"/>
        <v>-0.3555141127</v>
      </c>
      <c r="I143" s="6">
        <f t="shared" si="143"/>
        <v>-0.2017727989</v>
      </c>
      <c r="J143" s="6">
        <f t="shared" si="143"/>
        <v>-0.02068503397</v>
      </c>
      <c r="K143" s="6">
        <f t="shared" si="3"/>
        <v>-0.0640895724</v>
      </c>
      <c r="L143" s="7" t="b">
        <f>if(iferror(VLOOKUP($A143, NIL!$A$2:$F985, 1, false), false), true, false)</f>
        <v>1</v>
      </c>
    </row>
    <row r="144">
      <c r="A144" s="1">
        <v>2089.0</v>
      </c>
      <c r="B144" s="1" t="s">
        <v>267</v>
      </c>
      <c r="C144" s="1">
        <v>83.87</v>
      </c>
      <c r="D144" s="1">
        <v>69.18</v>
      </c>
      <c r="E144" s="1">
        <v>67.66</v>
      </c>
      <c r="F144" s="1">
        <v>44.85</v>
      </c>
      <c r="G144" s="6">
        <f t="shared" ref="G144:J144" si="144">(C144-average(C:C))/stdev(C:C)</f>
        <v>0.6082404585</v>
      </c>
      <c r="H144" s="6">
        <f t="shared" si="144"/>
        <v>0.01387190747</v>
      </c>
      <c r="I144" s="6">
        <f t="shared" si="144"/>
        <v>-0.262074942</v>
      </c>
      <c r="J144" s="6">
        <f t="shared" si="144"/>
        <v>-0.6251819969</v>
      </c>
      <c r="K144" s="6">
        <f t="shared" si="3"/>
        <v>-0.06628614323</v>
      </c>
      <c r="L144" s="7" t="b">
        <f>if(iferror(VLOOKUP($A144, NIL!$A$2:$F985, 1, false), false), true, false)</f>
        <v>1</v>
      </c>
    </row>
    <row r="145">
      <c r="A145" s="1">
        <v>2014.0</v>
      </c>
      <c r="B145" s="1" t="s">
        <v>256</v>
      </c>
      <c r="C145" s="1">
        <v>78.34</v>
      </c>
      <c r="D145" s="1">
        <v>70.21</v>
      </c>
      <c r="E145" s="1">
        <v>69.71</v>
      </c>
      <c r="F145" s="1">
        <v>47.36</v>
      </c>
      <c r="G145" s="6">
        <f t="shared" ref="G145:J145" si="145">(C145-average(C:C))/stdev(C:C)</f>
        <v>0.207976262</v>
      </c>
      <c r="H145" s="6">
        <f t="shared" si="145"/>
        <v>0.08525419654</v>
      </c>
      <c r="I145" s="6">
        <f t="shared" si="145"/>
        <v>-0.1094584069</v>
      </c>
      <c r="J145" s="6">
        <f t="shared" si="145"/>
        <v>-0.470198608</v>
      </c>
      <c r="K145" s="6">
        <f t="shared" si="3"/>
        <v>-0.07160663909</v>
      </c>
      <c r="L145" s="7" t="b">
        <f>if(iferror(VLOOKUP($A145, NIL!$A$2:$F985, 1, false), false), true, false)</f>
        <v>1</v>
      </c>
    </row>
    <row r="146">
      <c r="A146" s="1">
        <v>2009.0</v>
      </c>
      <c r="B146" s="1" t="s">
        <v>253</v>
      </c>
      <c r="C146" s="1">
        <v>84.27</v>
      </c>
      <c r="D146" s="1">
        <v>64.28</v>
      </c>
      <c r="E146" s="1">
        <v>63.44</v>
      </c>
      <c r="F146" s="1">
        <v>54.44</v>
      </c>
      <c r="G146" s="6">
        <f t="shared" ref="G146:J146" si="146">(C146-average(C:C))/stdev(C:C)</f>
        <v>0.6371926608</v>
      </c>
      <c r="H146" s="6">
        <f t="shared" si="146"/>
        <v>-0.3257137396</v>
      </c>
      <c r="I146" s="6">
        <f t="shared" si="146"/>
        <v>-0.5762416632</v>
      </c>
      <c r="J146" s="6">
        <f t="shared" si="146"/>
        <v>-0.03303430798</v>
      </c>
      <c r="K146" s="6">
        <f t="shared" si="3"/>
        <v>-0.07444926248</v>
      </c>
      <c r="L146" s="7" t="b">
        <f>if(iferror(VLOOKUP($A146, NIL!$A$2:$F985, 1, false), false), true, false)</f>
        <v>1</v>
      </c>
    </row>
    <row r="147">
      <c r="A147" s="1">
        <v>1655.0</v>
      </c>
      <c r="B147" s="1" t="s">
        <v>173</v>
      </c>
      <c r="C147" s="1">
        <v>83.14</v>
      </c>
      <c r="D147" s="1">
        <v>65.51</v>
      </c>
      <c r="E147" s="1">
        <v>69.17</v>
      </c>
      <c r="F147" s="1">
        <v>46.55</v>
      </c>
      <c r="G147" s="6">
        <f t="shared" ref="G147:J147" si="147">(C147-average(C:C))/stdev(C:C)</f>
        <v>0.5554026894</v>
      </c>
      <c r="H147" s="6">
        <f t="shared" si="147"/>
        <v>-0.2404708119</v>
      </c>
      <c r="I147" s="6">
        <f t="shared" si="147"/>
        <v>-0.1496598357</v>
      </c>
      <c r="J147" s="6">
        <f t="shared" si="147"/>
        <v>-0.5202131678</v>
      </c>
      <c r="K147" s="6">
        <f t="shared" si="3"/>
        <v>-0.08873528149</v>
      </c>
      <c r="L147" s="7" t="b">
        <f>if(iferror(VLOOKUP($A147, NIL!$A$2:$F985, 1, false), false), true, false)</f>
        <v>1</v>
      </c>
    </row>
    <row r="148">
      <c r="A148" s="1">
        <v>1426.0</v>
      </c>
      <c r="B148" s="1" t="s">
        <v>128</v>
      </c>
      <c r="C148" s="1">
        <v>71.26</v>
      </c>
      <c r="D148" s="1">
        <v>65.58</v>
      </c>
      <c r="E148" s="1">
        <v>71.02</v>
      </c>
      <c r="F148" s="1">
        <v>57.37</v>
      </c>
      <c r="G148" s="6">
        <f t="shared" ref="G148:J148" si="148">(C148-average(C:C))/stdev(C:C)</f>
        <v>-0.3044777183</v>
      </c>
      <c r="H148" s="6">
        <f t="shared" si="148"/>
        <v>-0.2356195883</v>
      </c>
      <c r="I148" s="6">
        <f t="shared" si="148"/>
        <v>-0.01193271858</v>
      </c>
      <c r="J148" s="6">
        <f t="shared" si="148"/>
        <v>0.1478825563</v>
      </c>
      <c r="K148" s="6">
        <f t="shared" si="3"/>
        <v>-0.1010368672</v>
      </c>
      <c r="L148" s="7" t="b">
        <f>if(iferror(VLOOKUP($A148, NIL!$A$2:$F985, 1, false), false), true, false)</f>
        <v>1</v>
      </c>
    </row>
    <row r="149">
      <c r="A149" s="1">
        <v>2099.0</v>
      </c>
      <c r="B149" s="1" t="s">
        <v>270</v>
      </c>
      <c r="C149" s="1">
        <v>69.42</v>
      </c>
      <c r="D149" s="1">
        <v>73.65</v>
      </c>
      <c r="E149" s="1">
        <v>71.46</v>
      </c>
      <c r="F149" s="1">
        <v>49.38</v>
      </c>
      <c r="G149" s="6">
        <f t="shared" ref="G149:J149" si="149">(C149-average(C:C))/stdev(C:C)</f>
        <v>-0.4376578488</v>
      </c>
      <c r="H149" s="6">
        <f t="shared" si="149"/>
        <v>0.3236571814</v>
      </c>
      <c r="I149" s="6">
        <f t="shared" si="149"/>
        <v>0.02082400116</v>
      </c>
      <c r="J149" s="6">
        <f t="shared" si="149"/>
        <v>-0.3454709405</v>
      </c>
      <c r="K149" s="6">
        <f t="shared" si="3"/>
        <v>-0.1096619017</v>
      </c>
      <c r="L149" s="7" t="b">
        <f>if(iferror(VLOOKUP($A149, NIL!$A$2:$F985, 1, false), false), true, false)</f>
        <v>1</v>
      </c>
    </row>
    <row r="150">
      <c r="A150" s="1">
        <v>1444.0</v>
      </c>
      <c r="B150" s="1" t="s">
        <v>133</v>
      </c>
      <c r="C150" s="1">
        <v>67.91</v>
      </c>
      <c r="D150" s="1">
        <v>71.52</v>
      </c>
      <c r="E150" s="1">
        <v>68.84</v>
      </c>
      <c r="F150" s="1">
        <v>56.08</v>
      </c>
      <c r="G150" s="6">
        <f t="shared" ref="G150:J150" si="150">(C150-average(C:C))/stdev(C:C)</f>
        <v>-0.5469524124</v>
      </c>
      <c r="H150" s="6">
        <f t="shared" si="150"/>
        <v>0.1760413797</v>
      </c>
      <c r="I150" s="6">
        <f t="shared" si="150"/>
        <v>-0.1742273755</v>
      </c>
      <c r="J150" s="6">
        <f t="shared" si="150"/>
        <v>0.06822973892</v>
      </c>
      <c r="K150" s="6">
        <f t="shared" si="3"/>
        <v>-0.1192271673</v>
      </c>
      <c r="L150" s="7" t="b">
        <f>if(iferror(VLOOKUP($A150, NIL!$A$2:$F985, 1, false), false), true, false)</f>
        <v>1</v>
      </c>
    </row>
    <row r="151">
      <c r="A151" s="1">
        <v>2203.0</v>
      </c>
      <c r="B151" s="1" t="s">
        <v>281</v>
      </c>
      <c r="C151" s="1">
        <v>73.44</v>
      </c>
      <c r="D151" s="1">
        <v>65.63</v>
      </c>
      <c r="E151" s="1">
        <v>72.66</v>
      </c>
      <c r="F151" s="1">
        <v>51.56</v>
      </c>
      <c r="G151" s="6">
        <f t="shared" ref="G151:J151" si="151">(C151-average(C:C))/stdev(C:C)</f>
        <v>-0.1466882159</v>
      </c>
      <c r="H151" s="6">
        <f t="shared" si="151"/>
        <v>-0.2321544287</v>
      </c>
      <c r="I151" s="6">
        <f t="shared" si="151"/>
        <v>0.1101605095</v>
      </c>
      <c r="J151" s="6">
        <f t="shared" si="151"/>
        <v>-0.2108638538</v>
      </c>
      <c r="K151" s="6">
        <f t="shared" si="3"/>
        <v>-0.1198864972</v>
      </c>
      <c r="L151" s="7" t="b">
        <f>if(iferror(VLOOKUP($A151, NIL!$A$2:$F985, 1, false), false), true, false)</f>
        <v>1</v>
      </c>
    </row>
    <row r="152">
      <c r="A152" s="1">
        <v>176.0</v>
      </c>
      <c r="B152" s="1" t="s">
        <v>30</v>
      </c>
      <c r="C152" s="1">
        <v>69.46</v>
      </c>
      <c r="D152" s="1">
        <v>71.58</v>
      </c>
      <c r="E152" s="1">
        <v>75.7</v>
      </c>
      <c r="F152" s="1">
        <v>45.56</v>
      </c>
      <c r="G152" s="6">
        <f t="shared" ref="G152:J152" si="152">(C152-average(C:C))/stdev(C:C)</f>
        <v>-0.4347626286</v>
      </c>
      <c r="H152" s="6">
        <f t="shared" si="152"/>
        <v>0.1801995713</v>
      </c>
      <c r="I152" s="6">
        <f t="shared" si="152"/>
        <v>0.3364796641</v>
      </c>
      <c r="J152" s="6">
        <f t="shared" si="152"/>
        <v>-0.5813420742</v>
      </c>
      <c r="K152" s="6">
        <f t="shared" si="3"/>
        <v>-0.1248563668</v>
      </c>
      <c r="L152" s="7" t="b">
        <f>if(iferror(VLOOKUP($A152, NIL!$A$2:$F985, 1, false), false), true, false)</f>
        <v>1</v>
      </c>
    </row>
    <row r="153">
      <c r="A153" s="1">
        <v>2019.0</v>
      </c>
      <c r="B153" s="1" t="s">
        <v>258</v>
      </c>
      <c r="C153" s="1">
        <v>64.57</v>
      </c>
      <c r="D153" s="1">
        <v>63.67</v>
      </c>
      <c r="E153" s="1">
        <v>79.85</v>
      </c>
      <c r="F153" s="1">
        <v>55.12</v>
      </c>
      <c r="G153" s="6">
        <f t="shared" ref="G153:J153" si="153">(C153-average(C:C))/stdev(C:C)</f>
        <v>-0.7887033015</v>
      </c>
      <c r="H153" s="6">
        <f t="shared" si="153"/>
        <v>-0.3679886875</v>
      </c>
      <c r="I153" s="6">
        <f t="shared" si="153"/>
        <v>0.6454350889</v>
      </c>
      <c r="J153" s="6">
        <f t="shared" si="153"/>
        <v>0.008953223659</v>
      </c>
      <c r="K153" s="6">
        <f t="shared" si="3"/>
        <v>-0.1255759191</v>
      </c>
      <c r="L153" s="7" t="b">
        <f>if(iferror(VLOOKUP($A153, NIL!$A$2:$F985, 1, false), false), true, false)</f>
        <v>1</v>
      </c>
    </row>
    <row r="154">
      <c r="A154" s="1">
        <v>1876.0</v>
      </c>
      <c r="B154" s="1" t="s">
        <v>234</v>
      </c>
      <c r="C154" s="1">
        <v>79.69</v>
      </c>
      <c r="D154" s="1">
        <v>72.66</v>
      </c>
      <c r="E154" s="1">
        <v>67.19</v>
      </c>
      <c r="F154" s="1">
        <v>42.19</v>
      </c>
      <c r="G154" s="6">
        <f t="shared" ref="G154:J154" si="154">(C154-average(C:C))/stdev(C:C)</f>
        <v>0.3056899447</v>
      </c>
      <c r="H154" s="6">
        <f t="shared" si="154"/>
        <v>0.2550470201</v>
      </c>
      <c r="I154" s="6">
        <f t="shared" si="154"/>
        <v>-0.2970650745</v>
      </c>
      <c r="J154" s="6">
        <f t="shared" si="154"/>
        <v>-0.7894273413</v>
      </c>
      <c r="K154" s="6">
        <f t="shared" si="3"/>
        <v>-0.1314388627</v>
      </c>
      <c r="L154" s="7" t="b">
        <f>if(iferror(VLOOKUP($A154, NIL!$A$2:$F985, 1, false), false), true, false)</f>
        <v>1</v>
      </c>
    </row>
    <row r="155">
      <c r="A155" s="1">
        <v>1304.0</v>
      </c>
      <c r="B155" s="1" t="s">
        <v>108</v>
      </c>
      <c r="C155" s="1">
        <v>79.9</v>
      </c>
      <c r="D155" s="1">
        <v>67.18</v>
      </c>
      <c r="E155" s="1">
        <v>68.43</v>
      </c>
      <c r="F155" s="1">
        <v>46.56</v>
      </c>
      <c r="G155" s="6">
        <f t="shared" ref="G155:J155" si="155">(C155-average(C:C))/stdev(C:C)</f>
        <v>0.3208898509</v>
      </c>
      <c r="H155" s="6">
        <f t="shared" si="155"/>
        <v>-0.1247344791</v>
      </c>
      <c r="I155" s="6">
        <f t="shared" si="155"/>
        <v>-0.2047506825</v>
      </c>
      <c r="J155" s="6">
        <f t="shared" si="155"/>
        <v>-0.5195957041</v>
      </c>
      <c r="K155" s="6">
        <f t="shared" si="3"/>
        <v>-0.1320477537</v>
      </c>
      <c r="L155" s="7" t="b">
        <f>if(iferror(VLOOKUP($A155, NIL!$A$2:$F985, 1, false), false), true, false)</f>
        <v>1</v>
      </c>
    </row>
    <row r="156">
      <c r="A156" s="1">
        <v>1708.0</v>
      </c>
      <c r="B156" s="1" t="s">
        <v>177</v>
      </c>
      <c r="C156" s="1">
        <v>67.68</v>
      </c>
      <c r="D156" s="1">
        <v>69.82</v>
      </c>
      <c r="E156" s="1">
        <v>66.4</v>
      </c>
      <c r="F156" s="1">
        <v>59.34</v>
      </c>
      <c r="G156" s="6">
        <f t="shared" ref="G156:J156" si="156">(C156-average(C:C))/stdev(C:C)</f>
        <v>-0.5635999288</v>
      </c>
      <c r="H156" s="6">
        <f t="shared" si="156"/>
        <v>0.05822595116</v>
      </c>
      <c r="I156" s="6">
        <f t="shared" si="156"/>
        <v>-0.3558782758</v>
      </c>
      <c r="J156" s="6">
        <f t="shared" si="156"/>
        <v>0.2695229053</v>
      </c>
      <c r="K156" s="6">
        <f t="shared" si="3"/>
        <v>-0.147932337</v>
      </c>
      <c r="L156" s="7" t="b">
        <f>if(iferror(VLOOKUP($A156, NIL!$A$2:$F985, 1, false), false), true, false)</f>
        <v>1</v>
      </c>
    </row>
    <row r="157">
      <c r="A157" s="1">
        <v>830.0</v>
      </c>
      <c r="B157" s="1" t="s">
        <v>70</v>
      </c>
      <c r="C157" s="1">
        <v>81.32</v>
      </c>
      <c r="D157" s="1">
        <v>67.5</v>
      </c>
      <c r="E157" s="1">
        <v>64.66</v>
      </c>
      <c r="F157" s="1">
        <v>46.92</v>
      </c>
      <c r="G157" s="6">
        <f t="shared" ref="G157:J157" si="157">(C157-average(C:C))/stdev(C:C)</f>
        <v>0.423670169</v>
      </c>
      <c r="H157" s="6">
        <f t="shared" si="157"/>
        <v>-0.1025574572</v>
      </c>
      <c r="I157" s="6">
        <f t="shared" si="157"/>
        <v>-0.485416213</v>
      </c>
      <c r="J157" s="6">
        <f t="shared" si="157"/>
        <v>-0.4973670109</v>
      </c>
      <c r="K157" s="6">
        <f t="shared" si="3"/>
        <v>-0.165417628</v>
      </c>
      <c r="L157" s="7" t="b">
        <f>if(iferror(VLOOKUP($A157, NIL!$A$2:$F985, 1, false), false), true, false)</f>
        <v>1</v>
      </c>
    </row>
    <row r="158">
      <c r="A158" s="1">
        <v>2213.0</v>
      </c>
      <c r="B158" s="1" t="s">
        <v>285</v>
      </c>
      <c r="C158" s="1">
        <v>85.94</v>
      </c>
      <c r="D158" s="1">
        <v>64.06</v>
      </c>
      <c r="E158" s="1">
        <v>69.53</v>
      </c>
      <c r="F158" s="1">
        <v>39.06</v>
      </c>
      <c r="G158" s="6">
        <f t="shared" ref="G158:J158" si="158">(C158-average(C:C))/stdev(C:C)</f>
        <v>0.7580681053</v>
      </c>
      <c r="H158" s="6">
        <f t="shared" si="158"/>
        <v>-0.3409604421</v>
      </c>
      <c r="I158" s="6">
        <f t="shared" si="158"/>
        <v>-0.1228588831</v>
      </c>
      <c r="J158" s="6">
        <f t="shared" si="158"/>
        <v>-0.9826934796</v>
      </c>
      <c r="K158" s="6">
        <f t="shared" si="3"/>
        <v>-0.1721111749</v>
      </c>
      <c r="L158" s="7" t="b">
        <f>if(iferror(VLOOKUP($A158, NIL!$A$2:$F985, 1, false), false), true, false)</f>
        <v>1</v>
      </c>
    </row>
    <row r="159">
      <c r="A159" s="1">
        <v>2010.0</v>
      </c>
      <c r="B159" s="1" t="s">
        <v>254</v>
      </c>
      <c r="C159" s="1">
        <v>69.64</v>
      </c>
      <c r="D159" s="1">
        <v>64.97</v>
      </c>
      <c r="E159" s="1">
        <v>70.14</v>
      </c>
      <c r="F159" s="1">
        <v>55.8</v>
      </c>
      <c r="G159" s="6">
        <f t="shared" ref="G159:J159" si="159">(C159-average(C:C))/stdev(C:C)</f>
        <v>-0.4217341376</v>
      </c>
      <c r="H159" s="6">
        <f t="shared" si="159"/>
        <v>-0.2778945362</v>
      </c>
      <c r="I159" s="6">
        <f t="shared" si="159"/>
        <v>-0.07744615806</v>
      </c>
      <c r="J159" s="6">
        <f t="shared" si="159"/>
        <v>0.0509407553</v>
      </c>
      <c r="K159" s="6">
        <f t="shared" si="3"/>
        <v>-0.1815335191</v>
      </c>
      <c r="L159" s="7" t="b">
        <f>if(iferror(VLOOKUP($A159, NIL!$A$2:$F985, 1, false), false), true, false)</f>
        <v>1</v>
      </c>
    </row>
    <row r="160">
      <c r="A160" s="1">
        <v>239.0</v>
      </c>
      <c r="B160" s="1" t="s">
        <v>46</v>
      </c>
      <c r="C160" s="1">
        <v>68.22</v>
      </c>
      <c r="D160" s="1">
        <v>76.48</v>
      </c>
      <c r="E160" s="1">
        <v>59.72</v>
      </c>
      <c r="F160" s="1">
        <v>56.6</v>
      </c>
      <c r="G160" s="6">
        <f t="shared" ref="G160:J160" si="160">(C160-average(C:C))/stdev(C:C)</f>
        <v>-0.5245144557</v>
      </c>
      <c r="H160" s="6">
        <f t="shared" si="160"/>
        <v>0.5197852184</v>
      </c>
      <c r="I160" s="6">
        <f t="shared" si="160"/>
        <v>-0.8531848391</v>
      </c>
      <c r="J160" s="6">
        <f t="shared" si="160"/>
        <v>0.1003378514</v>
      </c>
      <c r="K160" s="6">
        <f t="shared" si="3"/>
        <v>-0.1893940563</v>
      </c>
      <c r="L160" s="7" t="b">
        <f>if(iferror(VLOOKUP($A160, NIL!$A$2:$F985, 1, false), false), true, false)</f>
        <v>1</v>
      </c>
    </row>
    <row r="161">
      <c r="A161" s="1">
        <v>1850.0</v>
      </c>
      <c r="B161" s="1" t="s">
        <v>216</v>
      </c>
      <c r="C161" s="1">
        <v>85.13</v>
      </c>
      <c r="D161" s="1">
        <v>61.47</v>
      </c>
      <c r="E161" s="1">
        <v>77.15</v>
      </c>
      <c r="F161" s="1">
        <v>32.56</v>
      </c>
      <c r="G161" s="6">
        <f t="shared" ref="G161:J161" si="161">(C161-average(C:C))/stdev(C:C)</f>
        <v>0.6994398957</v>
      </c>
      <c r="H161" s="6">
        <f t="shared" si="161"/>
        <v>-0.5204557127</v>
      </c>
      <c r="I161" s="6">
        <f t="shared" si="161"/>
        <v>0.444427945</v>
      </c>
      <c r="J161" s="6">
        <f t="shared" si="161"/>
        <v>-1.384044885</v>
      </c>
      <c r="K161" s="6">
        <f t="shared" si="3"/>
        <v>-0.1901581892</v>
      </c>
      <c r="L161" s="7" t="b">
        <f>if(iferror(VLOOKUP($A161, NIL!$A$2:$F985, 1, false), false), true, false)</f>
        <v>1</v>
      </c>
    </row>
    <row r="162">
      <c r="A162" s="1">
        <v>1868.0</v>
      </c>
      <c r="B162" s="1" t="s">
        <v>227</v>
      </c>
      <c r="C162" s="1">
        <v>83.56</v>
      </c>
      <c r="D162" s="1">
        <v>61.68</v>
      </c>
      <c r="E162" s="1">
        <v>78.83</v>
      </c>
      <c r="F162" s="1">
        <v>31.0</v>
      </c>
      <c r="G162" s="6">
        <f t="shared" ref="G162:J162" si="162">(C162-average(C:C))/stdev(C:C)</f>
        <v>0.5858025018</v>
      </c>
      <c r="H162" s="6">
        <f t="shared" si="162"/>
        <v>-0.5059020421</v>
      </c>
      <c r="I162" s="6">
        <f t="shared" si="162"/>
        <v>0.5694990568</v>
      </c>
      <c r="J162" s="6">
        <f t="shared" si="162"/>
        <v>-1.480369222</v>
      </c>
      <c r="K162" s="6">
        <f t="shared" si="3"/>
        <v>-0.2077424265</v>
      </c>
      <c r="L162" s="7" t="b">
        <f>if(iferror(VLOOKUP($A162, NIL!$A$2:$F985, 1, false), false), true, false)</f>
        <v>1</v>
      </c>
    </row>
    <row r="163">
      <c r="A163" s="1">
        <v>520.0</v>
      </c>
      <c r="B163" s="1" t="s">
        <v>300</v>
      </c>
      <c r="C163" s="1">
        <v>61.6</v>
      </c>
      <c r="D163" s="1">
        <v>70.84</v>
      </c>
      <c r="E163" s="1">
        <v>70.52</v>
      </c>
      <c r="F163" s="1">
        <v>56.26</v>
      </c>
      <c r="G163" s="6">
        <f t="shared" ref="G163:J163" si="163">(C163-average(C:C))/stdev(C:C)</f>
        <v>-1.003673403</v>
      </c>
      <c r="H163" s="6">
        <f t="shared" si="163"/>
        <v>0.1289152083</v>
      </c>
      <c r="I163" s="6">
        <f t="shared" si="163"/>
        <v>-0.04915626374</v>
      </c>
      <c r="J163" s="6">
        <f t="shared" si="163"/>
        <v>0.07934408553</v>
      </c>
      <c r="K163" s="6">
        <f t="shared" si="3"/>
        <v>-0.2111425933</v>
      </c>
      <c r="L163" s="7" t="b">
        <f>if(iferror(VLOOKUP($A163, NIL!$A$2:$F985, 1, false), false), true, false)</f>
        <v>1</v>
      </c>
    </row>
    <row r="164">
      <c r="A164" s="1">
        <v>676.0</v>
      </c>
      <c r="B164" s="1" t="s">
        <v>56</v>
      </c>
      <c r="C164" s="1">
        <v>68.68</v>
      </c>
      <c r="D164" s="1">
        <v>63.02</v>
      </c>
      <c r="E164" s="1">
        <v>77.09</v>
      </c>
      <c r="F164" s="1">
        <v>48.67</v>
      </c>
      <c r="G164" s="6">
        <f t="shared" ref="G164:J164" si="164">(C164-average(C:C))/stdev(C:C)</f>
        <v>-0.4912194231</v>
      </c>
      <c r="H164" s="6">
        <f t="shared" si="164"/>
        <v>-0.4130357631</v>
      </c>
      <c r="I164" s="6">
        <f t="shared" si="164"/>
        <v>0.4399611196</v>
      </c>
      <c r="J164" s="6">
        <f t="shared" si="164"/>
        <v>-0.3893108633</v>
      </c>
      <c r="K164" s="6">
        <f t="shared" si="3"/>
        <v>-0.2134012324</v>
      </c>
      <c r="L164" s="7" t="b">
        <f>if(iferror(VLOOKUP($A164, NIL!$A$2:$F985, 1, false), false), true, false)</f>
        <v>1</v>
      </c>
    </row>
    <row r="165">
      <c r="A165" s="1">
        <v>1949.0</v>
      </c>
      <c r="B165" s="1" t="s">
        <v>243</v>
      </c>
      <c r="C165" s="1">
        <v>79.07</v>
      </c>
      <c r="D165" s="1">
        <v>59.0</v>
      </c>
      <c r="E165" s="1">
        <v>68.01</v>
      </c>
      <c r="F165" s="1">
        <v>51.71</v>
      </c>
      <c r="G165" s="6">
        <f t="shared" ref="G165:J165" si="165">(C165-average(C:C))/stdev(C:C)</f>
        <v>0.2608140312</v>
      </c>
      <c r="H165" s="6">
        <f t="shared" si="165"/>
        <v>-0.6916346001</v>
      </c>
      <c r="I165" s="6">
        <f t="shared" si="165"/>
        <v>-0.2360184604</v>
      </c>
      <c r="J165" s="6">
        <f t="shared" si="165"/>
        <v>-0.2016018983</v>
      </c>
      <c r="K165" s="6">
        <f t="shared" si="3"/>
        <v>-0.2171102319</v>
      </c>
      <c r="L165" s="7" t="b">
        <f>if(iferror(VLOOKUP($A165, NIL!$A$2:$F985, 1, false), false), true, false)</f>
        <v>1</v>
      </c>
    </row>
    <row r="166">
      <c r="A166" s="1">
        <v>2106.0</v>
      </c>
      <c r="B166" s="1" t="s">
        <v>273</v>
      </c>
      <c r="C166" s="1">
        <v>69.69</v>
      </c>
      <c r="D166" s="1">
        <v>64.22</v>
      </c>
      <c r="E166" s="1">
        <v>66.17</v>
      </c>
      <c r="F166" s="1">
        <v>56.99</v>
      </c>
      <c r="G166" s="6">
        <f t="shared" ref="G166:J166" si="166">(C166-average(C:C))/stdev(C:C)</f>
        <v>-0.4181151123</v>
      </c>
      <c r="H166" s="6">
        <f t="shared" si="166"/>
        <v>-0.3298719312</v>
      </c>
      <c r="I166" s="6">
        <f t="shared" si="166"/>
        <v>-0.3730011066</v>
      </c>
      <c r="J166" s="6">
        <f t="shared" si="166"/>
        <v>0.1244189357</v>
      </c>
      <c r="K166" s="6">
        <f t="shared" si="3"/>
        <v>-0.2491423036</v>
      </c>
      <c r="L166" s="7" t="b">
        <f>if(iferror(VLOOKUP($A166, NIL!$A$2:$F985, 1, false), false), true, false)</f>
        <v>1</v>
      </c>
    </row>
    <row r="167">
      <c r="A167" s="1">
        <v>2209.0</v>
      </c>
      <c r="B167" s="1" t="s">
        <v>283</v>
      </c>
      <c r="C167" s="1">
        <v>81.25</v>
      </c>
      <c r="D167" s="1">
        <v>57.03</v>
      </c>
      <c r="E167" s="1">
        <v>71.09</v>
      </c>
      <c r="F167" s="1">
        <v>44.53</v>
      </c>
      <c r="G167" s="6">
        <f t="shared" ref="G167:J167" si="167">(C167-average(C:C))/stdev(C:C)</f>
        <v>0.4186035336</v>
      </c>
      <c r="H167" s="6">
        <f t="shared" si="167"/>
        <v>-0.8281618908</v>
      </c>
      <c r="I167" s="6">
        <f t="shared" si="167"/>
        <v>-0.00672142226</v>
      </c>
      <c r="J167" s="6">
        <f t="shared" si="167"/>
        <v>-0.6449408353</v>
      </c>
      <c r="K167" s="6">
        <f t="shared" si="3"/>
        <v>-0.2653051537</v>
      </c>
      <c r="L167" s="7" t="b">
        <f>if(iferror(VLOOKUP($A167, NIL!$A$2:$F985, 1, false), false), true, false)</f>
        <v>1</v>
      </c>
    </row>
    <row r="168">
      <c r="A168" s="1">
        <v>1713.0</v>
      </c>
      <c r="B168" s="1" t="s">
        <v>181</v>
      </c>
      <c r="C168" s="1">
        <v>72.12</v>
      </c>
      <c r="D168" s="1">
        <v>62.62</v>
      </c>
      <c r="E168" s="1">
        <v>71.62</v>
      </c>
      <c r="F168" s="1">
        <v>47.2</v>
      </c>
      <c r="G168" s="6">
        <f t="shared" ref="G168:J168" si="168">(C168-average(C:C))/stdev(C:C)</f>
        <v>-0.2422304834</v>
      </c>
      <c r="H168" s="6">
        <f t="shared" si="168"/>
        <v>-0.4407570404</v>
      </c>
      <c r="I168" s="6">
        <f t="shared" si="168"/>
        <v>0.03273553561</v>
      </c>
      <c r="J168" s="6">
        <f t="shared" si="168"/>
        <v>-0.4800780272</v>
      </c>
      <c r="K168" s="6">
        <f t="shared" si="3"/>
        <v>-0.2825825039</v>
      </c>
      <c r="L168" s="7" t="b">
        <f>if(iferror(VLOOKUP($A168, NIL!$A$2:$F985, 1, false), false), true, false)</f>
        <v>1</v>
      </c>
    </row>
    <row r="169">
      <c r="A169" s="1">
        <v>1454.0</v>
      </c>
      <c r="B169" s="1" t="s">
        <v>140</v>
      </c>
      <c r="C169" s="1">
        <v>81.45</v>
      </c>
      <c r="D169" s="1">
        <v>64.33</v>
      </c>
      <c r="E169" s="1">
        <v>68.73</v>
      </c>
      <c r="F169" s="1">
        <v>34.75</v>
      </c>
      <c r="G169" s="6">
        <f t="shared" ref="G169:J169" si="169">(C169-average(C:C))/stdev(C:C)</f>
        <v>0.4330796347</v>
      </c>
      <c r="H169" s="6">
        <f t="shared" si="169"/>
        <v>-0.3222485799</v>
      </c>
      <c r="I169" s="6">
        <f t="shared" si="169"/>
        <v>-0.1824165554</v>
      </c>
      <c r="J169" s="6">
        <f t="shared" si="169"/>
        <v>-1.248820335</v>
      </c>
      <c r="K169" s="6">
        <f t="shared" si="3"/>
        <v>-0.3301014588</v>
      </c>
      <c r="L169" s="7" t="b">
        <f>if(iferror(VLOOKUP($A169, NIL!$A$2:$F985, 1, false), false), true, false)</f>
        <v>1</v>
      </c>
    </row>
    <row r="170">
      <c r="A170" s="1">
        <v>1988.0</v>
      </c>
      <c r="B170" s="1" t="s">
        <v>247</v>
      </c>
      <c r="C170" s="1">
        <v>76.21</v>
      </c>
      <c r="D170" s="1">
        <v>74.22</v>
      </c>
      <c r="E170" s="1">
        <v>54.81</v>
      </c>
      <c r="F170" s="1">
        <v>45.04</v>
      </c>
      <c r="G170" s="6">
        <f t="shared" ref="G170:J170" si="170">(C170-average(C:C))/stdev(C:C)</f>
        <v>0.05380578487</v>
      </c>
      <c r="H170" s="6">
        <f t="shared" si="170"/>
        <v>0.3631600016</v>
      </c>
      <c r="I170" s="6">
        <f t="shared" si="170"/>
        <v>-1.218720053</v>
      </c>
      <c r="J170" s="6">
        <f t="shared" si="170"/>
        <v>-0.6134501866</v>
      </c>
      <c r="K170" s="6">
        <f t="shared" si="3"/>
        <v>-0.3538011132</v>
      </c>
      <c r="L170" s="7" t="b">
        <f>if(iferror(VLOOKUP($A170, NIL!$A$2:$F985, 1, false), false), true, false)</f>
        <v>1</v>
      </c>
    </row>
    <row r="171">
      <c r="A171" s="1">
        <v>1062.0</v>
      </c>
      <c r="B171" s="1" t="s">
        <v>88</v>
      </c>
      <c r="C171" s="1">
        <v>66.77</v>
      </c>
      <c r="D171" s="1">
        <v>72.08</v>
      </c>
      <c r="E171" s="1">
        <v>62.46</v>
      </c>
      <c r="F171" s="1">
        <v>48.98</v>
      </c>
      <c r="G171" s="6">
        <f t="shared" ref="G171:J171" si="171">(C171-average(C:C))/stdev(C:C)</f>
        <v>-0.6294661889</v>
      </c>
      <c r="H171" s="6">
        <f t="shared" si="171"/>
        <v>0.214851168</v>
      </c>
      <c r="I171" s="6">
        <f t="shared" si="171"/>
        <v>-0.6491998117</v>
      </c>
      <c r="J171" s="6">
        <f t="shared" si="171"/>
        <v>-0.3701694885</v>
      </c>
      <c r="K171" s="6">
        <f t="shared" si="3"/>
        <v>-0.3584960803</v>
      </c>
      <c r="L171" s="7" t="b">
        <f>if(iferror(VLOOKUP($A171, NIL!$A$2:$F985, 1, false), false), true, false)</f>
        <v>1</v>
      </c>
    </row>
    <row r="172">
      <c r="A172" s="1">
        <v>245.0</v>
      </c>
      <c r="B172" s="1" t="s">
        <v>47</v>
      </c>
      <c r="C172" s="1">
        <v>66.5</v>
      </c>
      <c r="D172" s="1">
        <v>63.67</v>
      </c>
      <c r="E172" s="1">
        <v>64.73</v>
      </c>
      <c r="F172" s="1">
        <v>53.04</v>
      </c>
      <c r="G172" s="6">
        <f t="shared" ref="G172:J172" si="172">(C172-average(C:C))/stdev(C:C)</f>
        <v>-0.6490089255</v>
      </c>
      <c r="H172" s="6">
        <f t="shared" si="172"/>
        <v>-0.3679886875</v>
      </c>
      <c r="I172" s="6">
        <f t="shared" si="172"/>
        <v>-0.4802049167</v>
      </c>
      <c r="J172" s="6">
        <f t="shared" si="172"/>
        <v>-0.1194792261</v>
      </c>
      <c r="K172" s="6">
        <f t="shared" si="3"/>
        <v>-0.4041704389</v>
      </c>
      <c r="L172" s="7" t="b">
        <f>if(iferror(VLOOKUP($A172, NIL!$A$2:$F985, 1, false), false), true, false)</f>
        <v>1</v>
      </c>
    </row>
    <row r="173">
      <c r="A173" s="1">
        <v>1581.0</v>
      </c>
      <c r="B173" s="1" t="s">
        <v>160</v>
      </c>
      <c r="C173" s="1">
        <v>72.33</v>
      </c>
      <c r="D173" s="1">
        <v>61.13</v>
      </c>
      <c r="E173" s="1">
        <v>64.48</v>
      </c>
      <c r="F173" s="1">
        <v>46.64</v>
      </c>
      <c r="G173" s="6">
        <f t="shared" ref="G173:J173" si="173">(C173-average(C:C))/stdev(C:C)</f>
        <v>-0.2270305772</v>
      </c>
      <c r="H173" s="6">
        <f t="shared" si="173"/>
        <v>-0.5440187984</v>
      </c>
      <c r="I173" s="6">
        <f t="shared" si="173"/>
        <v>-0.4988166892</v>
      </c>
      <c r="J173" s="6">
        <f t="shared" si="173"/>
        <v>-0.5146559945</v>
      </c>
      <c r="K173" s="6">
        <f t="shared" si="3"/>
        <v>-0.4461305148</v>
      </c>
      <c r="L173" s="7" t="b">
        <f>if(iferror(VLOOKUP($A173, NIL!$A$2:$F985, 1, false), false), true, false)</f>
        <v>1</v>
      </c>
    </row>
    <row r="174">
      <c r="A174" s="1">
        <v>1222.0</v>
      </c>
      <c r="B174" s="1" t="s">
        <v>101</v>
      </c>
      <c r="C174" s="1">
        <v>62.83</v>
      </c>
      <c r="D174" s="1">
        <v>67.09</v>
      </c>
      <c r="E174" s="1">
        <v>61.01</v>
      </c>
      <c r="F174" s="1">
        <v>53.54</v>
      </c>
      <c r="G174" s="6">
        <f t="shared" ref="G174:J174" si="174">(C174-average(C:C))/stdev(C:C)</f>
        <v>-0.9146453814</v>
      </c>
      <c r="H174" s="6">
        <f t="shared" si="174"/>
        <v>-0.1309717665</v>
      </c>
      <c r="I174" s="6">
        <f t="shared" si="174"/>
        <v>-0.7571480926</v>
      </c>
      <c r="J174" s="6">
        <f t="shared" si="174"/>
        <v>-0.08860604104</v>
      </c>
      <c r="K174" s="6">
        <f t="shared" si="3"/>
        <v>-0.4728428204</v>
      </c>
      <c r="L174" s="7" t="b">
        <f>if(iferror(VLOOKUP($A174, NIL!$A$2:$F985, 1, false), false), true, false)</f>
        <v>1</v>
      </c>
    </row>
    <row r="175">
      <c r="A175" s="1">
        <v>1672.0</v>
      </c>
      <c r="B175" s="1" t="s">
        <v>174</v>
      </c>
      <c r="C175" s="1">
        <v>64.87</v>
      </c>
      <c r="D175" s="1">
        <v>69.74</v>
      </c>
      <c r="E175" s="1">
        <v>54.89</v>
      </c>
      <c r="F175" s="1">
        <v>55.31</v>
      </c>
      <c r="G175" s="6">
        <f t="shared" ref="G175:J175" si="175">(C175-average(C:C))/stdev(C:C)</f>
        <v>-0.7669891498</v>
      </c>
      <c r="H175" s="6">
        <f t="shared" si="175"/>
        <v>0.0526816957</v>
      </c>
      <c r="I175" s="6">
        <f t="shared" si="175"/>
        <v>-1.212764285</v>
      </c>
      <c r="J175" s="6">
        <f t="shared" si="175"/>
        <v>0.02068503397</v>
      </c>
      <c r="K175" s="6">
        <f t="shared" si="3"/>
        <v>-0.4765966764</v>
      </c>
      <c r="L175" s="7" t="b">
        <f>if(iferror(VLOOKUP($A175, NIL!$A$2:$F985, 1, false), false), true, false)</f>
        <v>1</v>
      </c>
    </row>
    <row r="176">
      <c r="A176" s="1">
        <v>1552.0</v>
      </c>
      <c r="B176" s="1" t="s">
        <v>158</v>
      </c>
      <c r="C176" s="1">
        <v>69.94</v>
      </c>
      <c r="D176" s="1">
        <v>67.29</v>
      </c>
      <c r="E176" s="1">
        <v>57.72</v>
      </c>
      <c r="F176" s="1">
        <v>48.07</v>
      </c>
      <c r="G176" s="6">
        <f t="shared" ref="G176:J176" si="176">(C176-average(C:C))/stdev(C:C)</f>
        <v>-0.4000199859</v>
      </c>
      <c r="H176" s="6">
        <f t="shared" si="176"/>
        <v>-0.1171111278</v>
      </c>
      <c r="I176" s="6">
        <f t="shared" si="176"/>
        <v>-1.00207902</v>
      </c>
      <c r="J176" s="6">
        <f t="shared" si="176"/>
        <v>-0.4263586853</v>
      </c>
      <c r="K176" s="6">
        <f t="shared" si="3"/>
        <v>-0.4863922047</v>
      </c>
      <c r="L176" s="7" t="b">
        <f>if(iferror(VLOOKUP($A176, NIL!$A$2:$F985, 1, false), false), true, false)</f>
        <v>1</v>
      </c>
    </row>
    <row r="177">
      <c r="A177" s="1">
        <v>1855.0</v>
      </c>
      <c r="B177" s="9" t="s">
        <v>220</v>
      </c>
      <c r="C177" s="1">
        <v>67.19</v>
      </c>
      <c r="D177" s="1">
        <v>60.63</v>
      </c>
      <c r="E177" s="1">
        <v>63.67</v>
      </c>
      <c r="F177" s="1">
        <v>50.47</v>
      </c>
      <c r="G177" s="6">
        <f t="shared" ref="G177:J177" si="177">(C177-average(C:C))/stdev(C:C)</f>
        <v>-0.5990663765</v>
      </c>
      <c r="H177" s="6">
        <f t="shared" si="177"/>
        <v>-0.578670395</v>
      </c>
      <c r="I177" s="6">
        <f t="shared" si="177"/>
        <v>-0.5591188324</v>
      </c>
      <c r="J177" s="6">
        <f t="shared" si="177"/>
        <v>-0.2781673971</v>
      </c>
      <c r="K177" s="6">
        <f t="shared" si="3"/>
        <v>-0.5037557503</v>
      </c>
      <c r="L177" s="7" t="b">
        <f>if(iferror(VLOOKUP($A177, NIL!$A$2:$F985, 1, false), false), true, false)</f>
        <v>1</v>
      </c>
    </row>
    <row r="178">
      <c r="A178" s="1">
        <v>1975.0</v>
      </c>
      <c r="B178" s="1" t="s">
        <v>245</v>
      </c>
      <c r="C178" s="1">
        <v>67.87</v>
      </c>
      <c r="D178" s="1">
        <v>63.48</v>
      </c>
      <c r="E178" s="1">
        <v>59.06</v>
      </c>
      <c r="F178" s="1">
        <v>51.24</v>
      </c>
      <c r="G178" s="6">
        <f t="shared" ref="G178:J178" si="178">(C178-average(C:C))/stdev(C:C)</f>
        <v>-0.5498476327</v>
      </c>
      <c r="H178" s="6">
        <f t="shared" si="178"/>
        <v>-0.3811562942</v>
      </c>
      <c r="I178" s="6">
        <f t="shared" si="178"/>
        <v>-0.9023199187</v>
      </c>
      <c r="J178" s="6">
        <f t="shared" si="178"/>
        <v>-0.2306226922</v>
      </c>
      <c r="K178" s="6">
        <f t="shared" si="3"/>
        <v>-0.5159866344</v>
      </c>
      <c r="L178" s="7" t="b">
        <f>if(iferror(VLOOKUP($A178, NIL!$A$2:$F985, 1, false), false), true, false)</f>
        <v>1</v>
      </c>
    </row>
    <row r="179">
      <c r="A179" s="1">
        <v>1464.0</v>
      </c>
      <c r="B179" s="1" t="s">
        <v>144</v>
      </c>
      <c r="C179" s="1">
        <v>69.22</v>
      </c>
      <c r="D179" s="1">
        <v>59.3</v>
      </c>
      <c r="E179" s="1">
        <v>67.97</v>
      </c>
      <c r="F179" s="1">
        <v>42.71</v>
      </c>
      <c r="G179" s="6">
        <f t="shared" ref="G179:J179" si="179">(C179-average(C:C))/stdev(C:C)</f>
        <v>-0.45213395</v>
      </c>
      <c r="H179" s="6">
        <f t="shared" si="179"/>
        <v>-0.6708436421</v>
      </c>
      <c r="I179" s="6">
        <f t="shared" si="179"/>
        <v>-0.238996344</v>
      </c>
      <c r="J179" s="6">
        <f t="shared" si="179"/>
        <v>-0.7573192288</v>
      </c>
      <c r="K179" s="6">
        <f t="shared" si="3"/>
        <v>-0.5298232912</v>
      </c>
      <c r="L179" s="7" t="b">
        <f>if(iferror(VLOOKUP($A179, NIL!$A$2:$F985, 1, false), false), true, false)</f>
        <v>1</v>
      </c>
    </row>
    <row r="180">
      <c r="A180" s="1">
        <v>1712.0</v>
      </c>
      <c r="B180" s="1" t="s">
        <v>180</v>
      </c>
      <c r="C180" s="1">
        <v>57.64</v>
      </c>
      <c r="D180" s="1">
        <v>67.16</v>
      </c>
      <c r="E180" s="1">
        <v>59.96</v>
      </c>
      <c r="F180" s="1">
        <v>56.93</v>
      </c>
      <c r="G180" s="6">
        <f t="shared" ref="G180:J180" si="180">(C180-average(C:C))/stdev(C:C)</f>
        <v>-1.290300206</v>
      </c>
      <c r="H180" s="6">
        <f t="shared" si="180"/>
        <v>-0.126120543</v>
      </c>
      <c r="I180" s="6">
        <f t="shared" si="180"/>
        <v>-0.8353175375</v>
      </c>
      <c r="J180" s="6">
        <f t="shared" si="180"/>
        <v>0.1207141535</v>
      </c>
      <c r="K180" s="6">
        <f t="shared" si="3"/>
        <v>-0.5327560332</v>
      </c>
      <c r="L180" s="7" t="b">
        <f>if(iferror(VLOOKUP($A180, NIL!$A$2:$F985, 1, false), false), true, false)</f>
        <v>1</v>
      </c>
    </row>
    <row r="181">
      <c r="A181" s="1">
        <v>1607.0</v>
      </c>
      <c r="B181" s="1" t="s">
        <v>167</v>
      </c>
      <c r="C181" s="1">
        <v>84.92</v>
      </c>
      <c r="D181" s="1">
        <v>53.67</v>
      </c>
      <c r="E181" s="1">
        <v>60.98</v>
      </c>
      <c r="F181" s="1">
        <v>38.79</v>
      </c>
      <c r="G181" s="6">
        <f t="shared" ref="G181:J181" si="181">(C181-average(C:C))/stdev(C:C)</f>
        <v>0.6842399895</v>
      </c>
      <c r="H181" s="6">
        <f t="shared" si="181"/>
        <v>-1.06102062</v>
      </c>
      <c r="I181" s="6">
        <f t="shared" si="181"/>
        <v>-0.7593815053</v>
      </c>
      <c r="J181" s="6">
        <f t="shared" si="181"/>
        <v>-0.9993649995</v>
      </c>
      <c r="K181" s="6">
        <f t="shared" si="3"/>
        <v>-0.5338817839</v>
      </c>
      <c r="L181" s="7" t="b">
        <f>if(iferror(VLOOKUP($A181, NIL!$A$2:$F985, 1, false), false), true, false)</f>
        <v>1</v>
      </c>
    </row>
    <row r="182">
      <c r="A182" s="1">
        <v>1087.0</v>
      </c>
      <c r="B182" s="1" t="s">
        <v>92</v>
      </c>
      <c r="C182" s="1">
        <v>69.58</v>
      </c>
      <c r="D182" s="1">
        <v>62.75</v>
      </c>
      <c r="E182" s="1">
        <v>63.22</v>
      </c>
      <c r="F182" s="1">
        <v>43.72</v>
      </c>
      <c r="G182" s="6">
        <f t="shared" ref="G182:J182" si="182">(C182-average(C:C))/stdev(C:C)</f>
        <v>-0.4260769679</v>
      </c>
      <c r="H182" s="6">
        <f t="shared" si="182"/>
        <v>-0.4317476253</v>
      </c>
      <c r="I182" s="6">
        <f t="shared" si="182"/>
        <v>-0.592620023</v>
      </c>
      <c r="J182" s="6">
        <f t="shared" si="182"/>
        <v>-0.6949553951</v>
      </c>
      <c r="K182" s="6">
        <f t="shared" si="3"/>
        <v>-0.5363500028</v>
      </c>
      <c r="L182" s="7" t="b">
        <f>if(iferror(VLOOKUP($A182, NIL!$A$2:$F985, 1, false), false), true, false)</f>
        <v>1</v>
      </c>
    </row>
    <row r="183">
      <c r="A183" s="1">
        <v>1446.0</v>
      </c>
      <c r="B183" s="1" t="s">
        <v>135</v>
      </c>
      <c r="C183" s="1">
        <v>68.79</v>
      </c>
      <c r="D183" s="1">
        <v>51.14</v>
      </c>
      <c r="E183" s="1">
        <v>77.94</v>
      </c>
      <c r="F183" s="1">
        <v>39.2</v>
      </c>
      <c r="G183" s="6">
        <f t="shared" ref="G183:J183" si="183">(C183-average(C:C))/stdev(C:C)</f>
        <v>-0.4832575674</v>
      </c>
      <c r="H183" s="6">
        <f t="shared" si="183"/>
        <v>-1.236357699</v>
      </c>
      <c r="I183" s="6">
        <f t="shared" si="183"/>
        <v>0.5032411464</v>
      </c>
      <c r="J183" s="6">
        <f t="shared" si="183"/>
        <v>-0.9740489878</v>
      </c>
      <c r="K183" s="6">
        <f t="shared" si="3"/>
        <v>-0.547605777</v>
      </c>
      <c r="L183" s="7" t="b">
        <f>if(iferror(VLOOKUP($A183, NIL!$A$2:$F985, 1, false), false), true, false)</f>
        <v>1</v>
      </c>
    </row>
    <row r="184">
      <c r="A184" s="1">
        <v>1233.0</v>
      </c>
      <c r="B184" s="1" t="s">
        <v>103</v>
      </c>
      <c r="C184" s="1">
        <v>52.3</v>
      </c>
      <c r="D184" s="1">
        <v>62.48</v>
      </c>
      <c r="E184" s="1">
        <v>72.75</v>
      </c>
      <c r="F184" s="1">
        <v>51.75</v>
      </c>
      <c r="G184" s="6">
        <f t="shared" ref="G184:J184" si="184">(C184-average(C:C))/stdev(C:C)</f>
        <v>-1.676812106</v>
      </c>
      <c r="H184" s="6">
        <f t="shared" si="184"/>
        <v>-0.4504594875</v>
      </c>
      <c r="I184" s="6">
        <f t="shared" si="184"/>
        <v>0.1168607477</v>
      </c>
      <c r="J184" s="6">
        <f t="shared" si="184"/>
        <v>-0.1991320435</v>
      </c>
      <c r="K184" s="6">
        <f t="shared" si="3"/>
        <v>-0.5523857224</v>
      </c>
      <c r="L184" s="7" t="b">
        <f>if(iferror(VLOOKUP($A184, NIL!$A$2:$F985, 1, false), false), true, false)</f>
        <v>1</v>
      </c>
    </row>
    <row r="185">
      <c r="A185" s="1">
        <v>2212.0</v>
      </c>
      <c r="B185" s="1" t="s">
        <v>284</v>
      </c>
      <c r="C185" s="1">
        <v>82.03</v>
      </c>
      <c r="D185" s="1">
        <v>56.25</v>
      </c>
      <c r="E185" s="1">
        <v>60.16</v>
      </c>
      <c r="F185" s="1">
        <v>35.16</v>
      </c>
      <c r="G185" s="6">
        <f t="shared" ref="G185:J185" si="185">(C185-average(C:C))/stdev(C:C)</f>
        <v>0.475060328</v>
      </c>
      <c r="H185" s="6">
        <f t="shared" si="185"/>
        <v>-0.8822183816</v>
      </c>
      <c r="I185" s="6">
        <f t="shared" si="185"/>
        <v>-0.8204281194</v>
      </c>
      <c r="J185" s="6">
        <f t="shared" si="185"/>
        <v>-1.223504323</v>
      </c>
      <c r="K185" s="6">
        <f t="shared" si="3"/>
        <v>-0.6127726239</v>
      </c>
      <c r="L185" s="7" t="b">
        <f>if(iferror(VLOOKUP($A185, NIL!$A$2:$F985, 1, false), false), true, false)</f>
        <v>1</v>
      </c>
    </row>
    <row r="186">
      <c r="A186" s="1">
        <v>1440.0</v>
      </c>
      <c r="B186" s="1" t="s">
        <v>132</v>
      </c>
      <c r="C186" s="1">
        <v>74.08</v>
      </c>
      <c r="D186" s="1">
        <v>63.92</v>
      </c>
      <c r="E186" s="1">
        <v>58.4</v>
      </c>
      <c r="F186" s="1">
        <v>36.2</v>
      </c>
      <c r="G186" s="6">
        <f t="shared" ref="G186:J186" si="186">(C186-average(C:C))/stdev(C:C)</f>
        <v>-0.1003646923</v>
      </c>
      <c r="H186" s="6">
        <f t="shared" si="186"/>
        <v>-0.3506628892</v>
      </c>
      <c r="I186" s="6">
        <f t="shared" si="186"/>
        <v>-0.9514549983</v>
      </c>
      <c r="J186" s="6">
        <f t="shared" si="186"/>
        <v>-1.159288098</v>
      </c>
      <c r="K186" s="6">
        <f t="shared" si="3"/>
        <v>-0.6404426694</v>
      </c>
      <c r="L186" s="7" t="b">
        <f>if(iferror(VLOOKUP($A186, NIL!$A$2:$F985, 1, false), false), true, false)</f>
        <v>1</v>
      </c>
    </row>
    <row r="187">
      <c r="A187" s="1">
        <v>1853.0</v>
      </c>
      <c r="B187" s="1" t="s">
        <v>219</v>
      </c>
      <c r="C187" s="1">
        <v>56.42</v>
      </c>
      <c r="D187" s="1">
        <v>58.87</v>
      </c>
      <c r="E187" s="1">
        <v>68.67</v>
      </c>
      <c r="F187" s="1">
        <v>49.2</v>
      </c>
      <c r="G187" s="6">
        <f t="shared" ref="G187:J187" si="187">(C187-average(C:C))/stdev(C:C)</f>
        <v>-1.378604423</v>
      </c>
      <c r="H187" s="6">
        <f t="shared" si="187"/>
        <v>-0.7006440152</v>
      </c>
      <c r="I187" s="6">
        <f t="shared" si="187"/>
        <v>-0.1868833808</v>
      </c>
      <c r="J187" s="6">
        <f t="shared" si="187"/>
        <v>-0.3565852871</v>
      </c>
      <c r="K187" s="6">
        <f t="shared" si="3"/>
        <v>-0.6556792765</v>
      </c>
      <c r="L187" s="7" t="b">
        <f>if(iferror(VLOOKUP($A187, NIL!$A$2:$F985, 1, false), false), true, false)</f>
        <v>1</v>
      </c>
    </row>
    <row r="188">
      <c r="A188" s="1">
        <v>1042.0</v>
      </c>
      <c r="B188" s="1" t="s">
        <v>86</v>
      </c>
      <c r="C188" s="1">
        <v>56.36</v>
      </c>
      <c r="D188" s="1">
        <v>54.49</v>
      </c>
      <c r="E188" s="1">
        <v>73.3</v>
      </c>
      <c r="F188" s="1">
        <v>48.05</v>
      </c>
      <c r="G188" s="6">
        <f t="shared" ref="G188:J188" si="188">(C188-average(C:C))/stdev(C:C)</f>
        <v>-1.382947253</v>
      </c>
      <c r="H188" s="6">
        <f t="shared" si="188"/>
        <v>-1.004192002</v>
      </c>
      <c r="I188" s="6">
        <f t="shared" si="188"/>
        <v>0.1578066473</v>
      </c>
      <c r="J188" s="6">
        <f t="shared" si="188"/>
        <v>-0.4275936127</v>
      </c>
      <c r="K188" s="6">
        <f t="shared" si="3"/>
        <v>-0.6642315551</v>
      </c>
      <c r="L188" s="7" t="b">
        <f>if(iferror(VLOOKUP($A188, NIL!$A$2:$F985, 1, false), false), true, false)</f>
        <v>1</v>
      </c>
    </row>
    <row r="189">
      <c r="A189" s="1">
        <v>1852.0</v>
      </c>
      <c r="B189" s="1" t="s">
        <v>218</v>
      </c>
      <c r="C189" s="1">
        <v>70.26</v>
      </c>
      <c r="D189" s="1">
        <v>54.02</v>
      </c>
      <c r="E189" s="1">
        <v>69.68</v>
      </c>
      <c r="F189" s="1">
        <v>35.91</v>
      </c>
      <c r="G189" s="6">
        <f t="shared" ref="G189:J189" si="189">(C189-average(C:C))/stdev(C:C)</f>
        <v>-0.376858224</v>
      </c>
      <c r="H189" s="6">
        <f t="shared" si="189"/>
        <v>-1.036764503</v>
      </c>
      <c r="I189" s="6">
        <f t="shared" si="189"/>
        <v>-0.1116918196</v>
      </c>
      <c r="J189" s="6">
        <f t="shared" si="189"/>
        <v>-1.177194545</v>
      </c>
      <c r="K189" s="6">
        <f t="shared" si="3"/>
        <v>-0.6756272729</v>
      </c>
      <c r="L189" s="7" t="b">
        <f>if(iferror(VLOOKUP($A189, NIL!$A$2:$F985, 1, false), false), true, false)</f>
        <v>1</v>
      </c>
    </row>
    <row r="190">
      <c r="A190" s="1">
        <v>1097.0</v>
      </c>
      <c r="B190" s="9" t="s">
        <v>94</v>
      </c>
      <c r="C190" s="1">
        <v>56.44</v>
      </c>
      <c r="D190" s="1">
        <v>61.54</v>
      </c>
      <c r="E190" s="1">
        <v>63.92</v>
      </c>
      <c r="F190" s="1">
        <v>49.97</v>
      </c>
      <c r="G190" s="6">
        <f t="shared" ref="G190:J190" si="190">(C190-average(C:C))/stdev(C:C)</f>
        <v>-1.377156813</v>
      </c>
      <c r="H190" s="6">
        <f t="shared" si="190"/>
        <v>-0.5156044892</v>
      </c>
      <c r="I190" s="6">
        <f t="shared" si="190"/>
        <v>-0.5405070598</v>
      </c>
      <c r="J190" s="6">
        <f t="shared" si="190"/>
        <v>-0.3090405822</v>
      </c>
      <c r="K190" s="6">
        <f t="shared" si="3"/>
        <v>-0.685577236</v>
      </c>
      <c r="L190" s="7" t="b">
        <f>if(iferror(VLOOKUP($A190, NIL!$A$2:$F985, 1, false), false), true, false)</f>
        <v>1</v>
      </c>
    </row>
    <row r="191">
      <c r="A191" s="1">
        <v>823.0</v>
      </c>
      <c r="B191" s="1" t="s">
        <v>66</v>
      </c>
      <c r="C191" s="1">
        <v>53.43</v>
      </c>
      <c r="D191" s="1">
        <v>57.23</v>
      </c>
      <c r="E191" s="1">
        <v>64.79</v>
      </c>
      <c r="F191" s="1">
        <v>57.08</v>
      </c>
      <c r="G191" s="6">
        <f t="shared" ref="G191:J191" si="191">(C191-average(C:C))/stdev(C:C)</f>
        <v>-1.595022135</v>
      </c>
      <c r="H191" s="6">
        <f t="shared" si="191"/>
        <v>-0.8143012522</v>
      </c>
      <c r="I191" s="6">
        <f t="shared" si="191"/>
        <v>-0.4757380912</v>
      </c>
      <c r="J191" s="6">
        <f t="shared" si="191"/>
        <v>0.129976109</v>
      </c>
      <c r="K191" s="6">
        <f t="shared" si="3"/>
        <v>-0.6887713424</v>
      </c>
      <c r="L191" s="7" t="b">
        <f>if(iferror(VLOOKUP($A191, NIL!$A$2:$F985, 1, false), false), true, false)</f>
        <v>1</v>
      </c>
    </row>
    <row r="192">
      <c r="A192" s="1">
        <v>1827.0</v>
      </c>
      <c r="B192" s="1" t="s">
        <v>210</v>
      </c>
      <c r="C192" s="1">
        <v>77.93</v>
      </c>
      <c r="D192" s="1">
        <v>46.99</v>
      </c>
      <c r="E192" s="1">
        <v>58.2</v>
      </c>
      <c r="F192" s="1">
        <v>46.45</v>
      </c>
      <c r="G192" s="6">
        <f t="shared" ref="G192:J192" si="192">(C192-average(C:C))/stdev(C:C)</f>
        <v>0.1783002547</v>
      </c>
      <c r="H192" s="6">
        <f t="shared" si="192"/>
        <v>-1.523965951</v>
      </c>
      <c r="I192" s="6">
        <f t="shared" si="192"/>
        <v>-0.9663444164</v>
      </c>
      <c r="J192" s="6">
        <f t="shared" si="192"/>
        <v>-0.5263878048</v>
      </c>
      <c r="K192" s="6">
        <f t="shared" si="3"/>
        <v>-0.7095994795</v>
      </c>
      <c r="L192" s="7" t="b">
        <f>if(iferror(VLOOKUP($A192, NIL!$A$2:$F985, 1, false), false), true, false)</f>
        <v>1</v>
      </c>
    </row>
    <row r="193">
      <c r="A193" s="1">
        <v>1505.0</v>
      </c>
      <c r="B193" s="1" t="s">
        <v>151</v>
      </c>
      <c r="C193" s="1">
        <v>70.85</v>
      </c>
      <c r="D193" s="1">
        <v>59.16</v>
      </c>
      <c r="E193" s="1">
        <v>57.56</v>
      </c>
      <c r="F193" s="1">
        <v>39.2</v>
      </c>
      <c r="G193" s="6">
        <f t="shared" ref="G193:J193" si="193">(C193-average(C:C))/stdev(C:C)</f>
        <v>-0.3341537257</v>
      </c>
      <c r="H193" s="6">
        <f t="shared" si="193"/>
        <v>-0.6805460892</v>
      </c>
      <c r="I193" s="6">
        <f t="shared" si="193"/>
        <v>-1.013990554</v>
      </c>
      <c r="J193" s="6">
        <f t="shared" si="193"/>
        <v>-0.9740489878</v>
      </c>
      <c r="K193" s="6">
        <f t="shared" si="3"/>
        <v>-0.7506848392</v>
      </c>
      <c r="L193" s="7" t="b">
        <f>if(iferror(VLOOKUP($A193, NIL!$A$2:$F985, 1, false), false), true, false)</f>
        <v>1</v>
      </c>
    </row>
    <row r="194">
      <c r="A194" s="1">
        <v>2119.0</v>
      </c>
      <c r="B194" s="1" t="s">
        <v>277</v>
      </c>
      <c r="C194" s="1">
        <v>65.63</v>
      </c>
      <c r="D194" s="1">
        <v>48.44</v>
      </c>
      <c r="E194" s="1">
        <v>67.19</v>
      </c>
      <c r="F194" s="1">
        <v>45.31</v>
      </c>
      <c r="G194" s="6">
        <f t="shared" ref="G194:J194" si="194">(C194-average(C:C))/stdev(C:C)</f>
        <v>-0.7119799654</v>
      </c>
      <c r="H194" s="6">
        <f t="shared" si="194"/>
        <v>-1.423476321</v>
      </c>
      <c r="I194" s="6">
        <f t="shared" si="194"/>
        <v>-0.2970650745</v>
      </c>
      <c r="J194" s="6">
        <f t="shared" si="194"/>
        <v>-0.5967786667</v>
      </c>
      <c r="K194" s="6">
        <f t="shared" si="3"/>
        <v>-0.7573250069</v>
      </c>
      <c r="L194" s="7" t="b">
        <f>if(iferror(VLOOKUP($A194, NIL!$A$2:$F985, 1, false), false), true, false)</f>
        <v>1</v>
      </c>
    </row>
    <row r="195">
      <c r="A195" s="1">
        <v>1893.0</v>
      </c>
      <c r="B195" s="1" t="s">
        <v>236</v>
      </c>
      <c r="C195" s="1">
        <v>57.41</v>
      </c>
      <c r="D195" s="1">
        <v>59.88</v>
      </c>
      <c r="E195" s="1">
        <v>64.97</v>
      </c>
      <c r="F195" s="1">
        <v>43.15</v>
      </c>
      <c r="G195" s="6">
        <f t="shared" ref="G195:J195" si="195">(C195-average(C:C))/stdev(C:C)</f>
        <v>-1.306947722</v>
      </c>
      <c r="H195" s="6">
        <f t="shared" si="195"/>
        <v>-0.63064779</v>
      </c>
      <c r="I195" s="6">
        <f t="shared" si="195"/>
        <v>-0.462337615</v>
      </c>
      <c r="J195" s="6">
        <f t="shared" si="195"/>
        <v>-0.730150826</v>
      </c>
      <c r="K195" s="6">
        <f t="shared" si="3"/>
        <v>-0.7825209883</v>
      </c>
      <c r="L195" s="7" t="b">
        <f>if(iferror(VLOOKUP($A195, NIL!$A$2:$F985, 1, false), false), true, false)</f>
        <v>1</v>
      </c>
    </row>
    <row r="196">
      <c r="A196" s="1">
        <v>1591.0</v>
      </c>
      <c r="B196" s="1" t="s">
        <v>162</v>
      </c>
      <c r="C196" s="1">
        <v>57.16</v>
      </c>
      <c r="D196" s="1">
        <v>64.36</v>
      </c>
      <c r="E196" s="1">
        <v>60.75</v>
      </c>
      <c r="F196" s="1">
        <v>43.3</v>
      </c>
      <c r="G196" s="6">
        <f t="shared" ref="G196:J196" si="196">(C196-average(C:C))/stdev(C:C)</f>
        <v>-1.325042849</v>
      </c>
      <c r="H196" s="6">
        <f t="shared" si="196"/>
        <v>-0.3201694841</v>
      </c>
      <c r="I196" s="6">
        <f t="shared" si="196"/>
        <v>-0.7765043361</v>
      </c>
      <c r="J196" s="6">
        <f t="shared" si="196"/>
        <v>-0.7208888705</v>
      </c>
      <c r="K196" s="6">
        <f t="shared" si="3"/>
        <v>-0.7856513849</v>
      </c>
      <c r="L196" s="7" t="b">
        <f>if(iferror(VLOOKUP($A196, NIL!$A$2:$F985, 1, false), false), true, false)</f>
        <v>1</v>
      </c>
    </row>
    <row r="197">
      <c r="A197" s="1">
        <v>1721.0</v>
      </c>
      <c r="B197" s="1" t="s">
        <v>187</v>
      </c>
      <c r="C197" s="1">
        <v>67.74</v>
      </c>
      <c r="D197" s="1">
        <v>45.75</v>
      </c>
      <c r="E197" s="1">
        <v>69.18</v>
      </c>
      <c r="F197" s="1">
        <v>41.58</v>
      </c>
      <c r="G197" s="6">
        <f t="shared" ref="G197:J197" si="197">(C197-average(C:C))/stdev(C:C)</f>
        <v>-0.5592570984</v>
      </c>
      <c r="H197" s="6">
        <f t="shared" si="197"/>
        <v>-1.609901911</v>
      </c>
      <c r="I197" s="6">
        <f t="shared" si="197"/>
        <v>-0.1489153648</v>
      </c>
      <c r="J197" s="6">
        <f t="shared" si="197"/>
        <v>-0.827092627</v>
      </c>
      <c r="K197" s="6">
        <f t="shared" si="3"/>
        <v>-0.7862917503</v>
      </c>
      <c r="L197" s="7" t="b">
        <f>if(iferror(VLOOKUP($A197, NIL!$A$2:$F985, 1, false), false), true, false)</f>
        <v>1</v>
      </c>
    </row>
    <row r="198">
      <c r="A198" s="1">
        <v>2299.0</v>
      </c>
      <c r="B198" s="1" t="s">
        <v>292</v>
      </c>
      <c r="C198" s="1">
        <v>88.28</v>
      </c>
      <c r="D198" s="1">
        <v>67.19</v>
      </c>
      <c r="E198" s="1">
        <v>30.47</v>
      </c>
      <c r="F198" s="1">
        <v>37.5</v>
      </c>
      <c r="G198" s="6">
        <f t="shared" ref="G198:J198" si="198">(C198-average(C:C))/stdev(C:C)</f>
        <v>0.9274384887</v>
      </c>
      <c r="H198" s="6">
        <f t="shared" si="198"/>
        <v>-0.1240414472</v>
      </c>
      <c r="I198" s="6">
        <f t="shared" si="198"/>
        <v>-3.030762231</v>
      </c>
      <c r="J198" s="6">
        <f t="shared" si="198"/>
        <v>-1.079017817</v>
      </c>
      <c r="K198" s="6">
        <f t="shared" si="3"/>
        <v>-0.8265957515</v>
      </c>
      <c r="L198" s="7" t="b">
        <f>if(iferror(VLOOKUP($A198, NIL!$A$2:$F985, 1, false), false), true, false)</f>
        <v>1</v>
      </c>
    </row>
    <row r="199">
      <c r="A199" s="1">
        <v>1984.0</v>
      </c>
      <c r="B199" s="1" t="s">
        <v>246</v>
      </c>
      <c r="C199" s="1">
        <v>71.77</v>
      </c>
      <c r="D199" s="1">
        <v>50.62</v>
      </c>
      <c r="E199" s="1">
        <v>63.26</v>
      </c>
      <c r="F199" s="1">
        <v>35.72</v>
      </c>
      <c r="G199" s="6">
        <f t="shared" ref="G199:J199" si="199">(C199-average(C:C))/stdev(C:C)</f>
        <v>-0.2675636604</v>
      </c>
      <c r="H199" s="6">
        <f t="shared" si="199"/>
        <v>-1.27239536</v>
      </c>
      <c r="I199" s="6">
        <f t="shared" si="199"/>
        <v>-0.5896421394</v>
      </c>
      <c r="J199" s="6">
        <f t="shared" si="199"/>
        <v>-1.188926356</v>
      </c>
      <c r="K199" s="6">
        <f t="shared" si="3"/>
        <v>-0.8296318788</v>
      </c>
      <c r="L199" s="7" t="b">
        <f>if(iferror(VLOOKUP($A199, NIL!$A$2:$F985, 1, false), false), true, false)</f>
        <v>1</v>
      </c>
    </row>
    <row r="200">
      <c r="A200" s="1">
        <v>2081.0</v>
      </c>
      <c r="B200" s="1" t="s">
        <v>264</v>
      </c>
      <c r="C200" s="1">
        <v>51.76</v>
      </c>
      <c r="D200" s="1">
        <v>65.63</v>
      </c>
      <c r="E200" s="1">
        <v>68.6</v>
      </c>
      <c r="F200" s="1">
        <v>33.36</v>
      </c>
      <c r="G200" s="6">
        <f t="shared" ref="G200:J200" si="200">(C200-average(C:C))/stdev(C:C)</f>
        <v>-1.715897579</v>
      </c>
      <c r="H200" s="6">
        <f t="shared" si="200"/>
        <v>-0.2321544287</v>
      </c>
      <c r="I200" s="6">
        <f t="shared" si="200"/>
        <v>-0.1920946771</v>
      </c>
      <c r="J200" s="6">
        <f t="shared" si="200"/>
        <v>-1.334647789</v>
      </c>
      <c r="K200" s="6">
        <f t="shared" si="3"/>
        <v>-0.8686986186</v>
      </c>
      <c r="L200" s="7" t="b">
        <f>if(iferror(VLOOKUP($A200, NIL!$A$2:$F985, 1, false), false), true, false)</f>
        <v>1</v>
      </c>
    </row>
    <row r="201">
      <c r="A201" s="1">
        <v>1726.0</v>
      </c>
      <c r="B201" s="1" t="s">
        <v>188</v>
      </c>
      <c r="C201" s="1">
        <v>65.58</v>
      </c>
      <c r="D201" s="1">
        <v>49.8</v>
      </c>
      <c r="E201" s="1">
        <v>57.86</v>
      </c>
      <c r="F201" s="1">
        <v>46.12</v>
      </c>
      <c r="G201" s="6">
        <f t="shared" ref="G201:J201" si="201">(C201-average(C:C))/stdev(C:C)</f>
        <v>-0.7155989907</v>
      </c>
      <c r="H201" s="6">
        <f t="shared" si="201"/>
        <v>-1.329223978</v>
      </c>
      <c r="I201" s="6">
        <f t="shared" si="201"/>
        <v>-0.9916564271</v>
      </c>
      <c r="J201" s="6">
        <f t="shared" si="201"/>
        <v>-0.5467641069</v>
      </c>
      <c r="K201" s="6">
        <f t="shared" si="3"/>
        <v>-0.8958108757</v>
      </c>
      <c r="L201" s="7" t="b">
        <f>if(iferror(VLOOKUP($A201, NIL!$A$2:$F985, 1, false), false), true, false)</f>
        <v>1</v>
      </c>
    </row>
    <row r="202">
      <c r="A202" s="1">
        <v>2092.0</v>
      </c>
      <c r="B202" s="1" t="s">
        <v>269</v>
      </c>
      <c r="C202" s="1">
        <v>61.88</v>
      </c>
      <c r="D202" s="1">
        <v>57.27</v>
      </c>
      <c r="E202" s="1">
        <v>63.09</v>
      </c>
      <c r="F202" s="1">
        <v>35.31</v>
      </c>
      <c r="G202" s="6">
        <f t="shared" ref="G202:J202" si="202">(C202-average(C:C))/stdev(C:C)</f>
        <v>-0.9834068618</v>
      </c>
      <c r="H202" s="6">
        <f t="shared" si="202"/>
        <v>-0.8115291245</v>
      </c>
      <c r="I202" s="6">
        <f t="shared" si="202"/>
        <v>-0.6022981448</v>
      </c>
      <c r="J202" s="6">
        <f t="shared" si="202"/>
        <v>-1.214242367</v>
      </c>
      <c r="K202" s="6">
        <f t="shared" si="3"/>
        <v>-0.9028691246</v>
      </c>
      <c r="L202" s="7" t="b">
        <f>if(iferror(VLOOKUP($A202, NIL!$A$2:$F985, 1, false), false), true, false)</f>
        <v>1</v>
      </c>
    </row>
    <row r="203">
      <c r="A203" s="1">
        <v>1468.0</v>
      </c>
      <c r="B203" s="1" t="s">
        <v>146</v>
      </c>
      <c r="C203" s="1">
        <v>65.84</v>
      </c>
      <c r="D203" s="1">
        <v>52.44</v>
      </c>
      <c r="E203" s="1">
        <v>65.11</v>
      </c>
      <c r="F203" s="1">
        <v>31.71</v>
      </c>
      <c r="G203" s="6">
        <f t="shared" ref="G203:J203" si="203">(C203-average(C:C))/stdev(C:C)</f>
        <v>-0.6967800592</v>
      </c>
      <c r="H203" s="6">
        <f t="shared" si="203"/>
        <v>-1.146263548</v>
      </c>
      <c r="I203" s="6">
        <f t="shared" si="203"/>
        <v>-0.4519150223</v>
      </c>
      <c r="J203" s="6">
        <f t="shared" si="203"/>
        <v>-1.4365293</v>
      </c>
      <c r="K203" s="6">
        <f t="shared" si="3"/>
        <v>-0.9328719823</v>
      </c>
      <c r="L203" s="7" t="b">
        <f>if(iferror(VLOOKUP($A203, NIL!$A$2:$F985, 1, false), false), true, false)</f>
        <v>1</v>
      </c>
    </row>
    <row r="204">
      <c r="A204" s="1">
        <v>1780.0</v>
      </c>
      <c r="B204" s="1" t="s">
        <v>203</v>
      </c>
      <c r="C204" s="1">
        <v>65.85</v>
      </c>
      <c r="D204" s="1">
        <v>54.48</v>
      </c>
      <c r="E204" s="1">
        <v>54.82</v>
      </c>
      <c r="F204" s="1">
        <v>41.03</v>
      </c>
      <c r="G204" s="6">
        <f t="shared" ref="G204:J204" si="204">(C204-average(C:C))/stdev(C:C)</f>
        <v>-0.6960562542</v>
      </c>
      <c r="H204" s="6">
        <f t="shared" si="204"/>
        <v>-1.004885034</v>
      </c>
      <c r="I204" s="6">
        <f t="shared" si="204"/>
        <v>-1.217975582</v>
      </c>
      <c r="J204" s="6">
        <f t="shared" si="204"/>
        <v>-0.8610531305</v>
      </c>
      <c r="K204" s="6">
        <f t="shared" si="3"/>
        <v>-0.9449925</v>
      </c>
      <c r="L204" s="7" t="b">
        <f>if(iferror(VLOOKUP($A204, NIL!$A$2:$F985, 1, false), false), true, false)</f>
        <v>1</v>
      </c>
    </row>
    <row r="205">
      <c r="A205" s="1">
        <v>1851.0</v>
      </c>
      <c r="B205" s="1" t="s">
        <v>217</v>
      </c>
      <c r="C205" s="1">
        <v>58.87</v>
      </c>
      <c r="D205" s="1">
        <v>54.65</v>
      </c>
      <c r="E205" s="1">
        <v>59.3</v>
      </c>
      <c r="F205" s="1">
        <v>42.5</v>
      </c>
      <c r="G205" s="6">
        <f t="shared" ref="G205:J205" si="205">(C205-average(C:C))/stdev(C:C)</f>
        <v>-1.201272184</v>
      </c>
      <c r="H205" s="6">
        <f t="shared" si="205"/>
        <v>-0.9931034908</v>
      </c>
      <c r="I205" s="6">
        <f t="shared" si="205"/>
        <v>-0.8844526171</v>
      </c>
      <c r="J205" s="6">
        <f t="shared" si="205"/>
        <v>-0.7702859665</v>
      </c>
      <c r="K205" s="6">
        <f t="shared" si="3"/>
        <v>-0.9622785646</v>
      </c>
      <c r="L205" s="7" t="b">
        <f>if(iferror(VLOOKUP($A205, NIL!$A$2:$F985, 1, false), false), true, false)</f>
        <v>1</v>
      </c>
    </row>
    <row r="206">
      <c r="A206" s="1">
        <v>1251.0</v>
      </c>
      <c r="B206" s="1" t="s">
        <v>106</v>
      </c>
      <c r="C206" s="1">
        <v>44.81</v>
      </c>
      <c r="D206" s="1">
        <v>60.08</v>
      </c>
      <c r="E206" s="1">
        <v>70.24</v>
      </c>
      <c r="F206" s="1">
        <v>39.47</v>
      </c>
      <c r="G206" s="6">
        <f t="shared" ref="G206:J206" si="206">(C206-average(C:C))/stdev(C:C)</f>
        <v>-2.218942094</v>
      </c>
      <c r="H206" s="6">
        <f t="shared" si="206"/>
        <v>-0.6167871513</v>
      </c>
      <c r="I206" s="6">
        <f t="shared" si="206"/>
        <v>-0.07000144903</v>
      </c>
      <c r="J206" s="6">
        <f t="shared" si="206"/>
        <v>-0.9573774678</v>
      </c>
      <c r="K206" s="6">
        <f t="shared" si="3"/>
        <v>-0.9657770406</v>
      </c>
      <c r="L206" s="7" t="b">
        <f>if(iferror(VLOOKUP($A206, NIL!$A$2:$F985, 1, false), false), true, false)</f>
        <v>1</v>
      </c>
    </row>
    <row r="207">
      <c r="A207" s="1">
        <v>1791.0</v>
      </c>
      <c r="B207" s="1" t="s">
        <v>204</v>
      </c>
      <c r="C207" s="1">
        <v>75.82</v>
      </c>
      <c r="D207" s="1">
        <v>53.71</v>
      </c>
      <c r="E207" s="1">
        <v>47.34</v>
      </c>
      <c r="F207" s="1">
        <v>35.35</v>
      </c>
      <c r="G207" s="6">
        <f t="shared" ref="G207:J207" si="207">(C207-average(C:C))/stdev(C:C)</f>
        <v>0.02557738764</v>
      </c>
      <c r="H207" s="6">
        <f t="shared" si="207"/>
        <v>-1.058248493</v>
      </c>
      <c r="I207" s="6">
        <f t="shared" si="207"/>
        <v>-1.774839817</v>
      </c>
      <c r="J207" s="6">
        <f t="shared" si="207"/>
        <v>-1.211772513</v>
      </c>
      <c r="K207" s="6">
        <f t="shared" si="3"/>
        <v>-1.004820859</v>
      </c>
      <c r="L207" s="7" t="b">
        <f>if(iferror(VLOOKUP($A207, NIL!$A$2:$F985, 1, false), false), true, false)</f>
        <v>1</v>
      </c>
    </row>
    <row r="208">
      <c r="A208" s="1">
        <v>924.0</v>
      </c>
      <c r="B208" s="1" t="s">
        <v>79</v>
      </c>
      <c r="C208" s="1">
        <v>65.81</v>
      </c>
      <c r="D208" s="1">
        <v>55.46</v>
      </c>
      <c r="E208" s="1">
        <v>56.52</v>
      </c>
      <c r="F208" s="1">
        <v>33.61</v>
      </c>
      <c r="G208" s="6">
        <f t="shared" ref="G208:J208" si="208">(C208-average(C:C))/stdev(C:C)</f>
        <v>-0.6989514744</v>
      </c>
      <c r="H208" s="6">
        <f t="shared" si="208"/>
        <v>-0.9369679043</v>
      </c>
      <c r="I208" s="6">
        <f t="shared" si="208"/>
        <v>-1.091415528</v>
      </c>
      <c r="J208" s="6">
        <f t="shared" si="208"/>
        <v>-1.319211196</v>
      </c>
      <c r="K208" s="6">
        <f t="shared" si="3"/>
        <v>-1.011636526</v>
      </c>
      <c r="L208" s="7" t="b">
        <f>if(iferror(VLOOKUP($A208, NIL!$A$2:$F985, 1, false), false), true, false)</f>
        <v>1</v>
      </c>
    </row>
    <row r="209">
      <c r="A209" s="1">
        <v>1074.0</v>
      </c>
      <c r="B209" s="1" t="s">
        <v>89</v>
      </c>
      <c r="C209" s="1">
        <v>54.28</v>
      </c>
      <c r="D209" s="1">
        <v>62.27</v>
      </c>
      <c r="E209" s="1">
        <v>42.28</v>
      </c>
      <c r="F209" s="1">
        <v>53.76</v>
      </c>
      <c r="G209" s="6">
        <f t="shared" ref="G209:J209" si="209">(C209-average(C:C))/stdev(C:C)</f>
        <v>-1.533498705</v>
      </c>
      <c r="H209" s="6">
        <f t="shared" si="209"/>
        <v>-0.4650131581</v>
      </c>
      <c r="I209" s="6">
        <f t="shared" si="209"/>
        <v>-2.151542094</v>
      </c>
      <c r="J209" s="6">
        <f t="shared" si="209"/>
        <v>-0.07502183963</v>
      </c>
      <c r="K209" s="6">
        <f t="shared" si="3"/>
        <v>-1.056268949</v>
      </c>
      <c r="L209" s="7" t="b">
        <f>if(iferror(VLOOKUP($A209, NIL!$A$2:$F985, 1, false), false), true, false)</f>
        <v>1</v>
      </c>
    </row>
    <row r="210">
      <c r="A210" s="1">
        <v>2071.0</v>
      </c>
      <c r="B210" s="1" t="s">
        <v>262</v>
      </c>
      <c r="C210" s="1">
        <v>66.41</v>
      </c>
      <c r="D210" s="1">
        <v>52.34</v>
      </c>
      <c r="E210" s="1">
        <v>55.47</v>
      </c>
      <c r="F210" s="1">
        <v>33.59</v>
      </c>
      <c r="G210" s="6">
        <f t="shared" ref="G210:J210" si="210">(C210-average(C:C))/stdev(C:C)</f>
        <v>-0.655523171</v>
      </c>
      <c r="H210" s="6">
        <f t="shared" si="210"/>
        <v>-1.153193867</v>
      </c>
      <c r="I210" s="6">
        <f t="shared" si="210"/>
        <v>-1.169584973</v>
      </c>
      <c r="J210" s="6">
        <f t="shared" si="210"/>
        <v>-1.320446124</v>
      </c>
      <c r="K210" s="6">
        <f t="shared" si="3"/>
        <v>-1.074687034</v>
      </c>
      <c r="L210" s="7" t="b">
        <f>if(iferror(VLOOKUP($A210, NIL!$A$2:$F985, 1, false), false), true, false)</f>
        <v>1</v>
      </c>
    </row>
    <row r="211">
      <c r="A211" s="1">
        <v>1746.0</v>
      </c>
      <c r="B211" s="1" t="s">
        <v>194</v>
      </c>
      <c r="C211" s="1">
        <v>70.26</v>
      </c>
      <c r="D211" s="1">
        <v>43.7</v>
      </c>
      <c r="E211" s="1">
        <v>59.55</v>
      </c>
      <c r="F211" s="1">
        <v>31.36</v>
      </c>
      <c r="G211" s="6">
        <f t="shared" ref="G211:J211" si="211">(C211-average(C:C))/stdev(C:C)</f>
        <v>-0.376858224</v>
      </c>
      <c r="H211" s="6">
        <f t="shared" si="211"/>
        <v>-1.751973457</v>
      </c>
      <c r="I211" s="6">
        <f t="shared" si="211"/>
        <v>-0.8658408445</v>
      </c>
      <c r="J211" s="6">
        <f t="shared" si="211"/>
        <v>-1.458140529</v>
      </c>
      <c r="K211" s="6">
        <f t="shared" si="3"/>
        <v>-1.113203264</v>
      </c>
      <c r="L211" s="7" t="b">
        <f>if(iferror(VLOOKUP($A211, NIL!$A$2:$F985, 1, false), false), true, false)</f>
        <v>1</v>
      </c>
    </row>
    <row r="212">
      <c r="A212" s="1">
        <v>1717.0</v>
      </c>
      <c r="B212" s="1" t="s">
        <v>185</v>
      </c>
      <c r="C212" s="1">
        <v>64.05</v>
      </c>
      <c r="D212" s="1">
        <v>52.25</v>
      </c>
      <c r="E212" s="1">
        <v>49.92</v>
      </c>
      <c r="F212" s="1">
        <v>40.58</v>
      </c>
      <c r="G212" s="6">
        <f t="shared" ref="G212:J212" si="212">(C212-average(C:C))/stdev(C:C)</f>
        <v>-0.8263411644</v>
      </c>
      <c r="H212" s="6">
        <f t="shared" si="212"/>
        <v>-1.159431155</v>
      </c>
      <c r="I212" s="6">
        <f t="shared" si="212"/>
        <v>-1.582766324</v>
      </c>
      <c r="J212" s="6">
        <f t="shared" si="212"/>
        <v>-0.8888389971</v>
      </c>
      <c r="K212" s="6">
        <f t="shared" si="3"/>
        <v>-1.11434441</v>
      </c>
      <c r="L212" s="7" t="b">
        <f>if(iferror(VLOOKUP($A212, NIL!$A$2:$F985, 1, false), false), true, false)</f>
        <v>1</v>
      </c>
    </row>
    <row r="213">
      <c r="A213" s="1">
        <v>1362.0</v>
      </c>
      <c r="B213" s="1" t="s">
        <v>117</v>
      </c>
      <c r="C213" s="1">
        <v>50.75</v>
      </c>
      <c r="D213" s="1">
        <v>48.35</v>
      </c>
      <c r="E213" s="1">
        <v>59.29</v>
      </c>
      <c r="F213" s="1">
        <v>48.71</v>
      </c>
      <c r="G213" s="6">
        <f t="shared" ref="G213:J213" si="213">(C213-average(C:C))/stdev(C:C)</f>
        <v>-1.78900189</v>
      </c>
      <c r="H213" s="6">
        <f t="shared" si="213"/>
        <v>-1.429713608</v>
      </c>
      <c r="I213" s="6">
        <f t="shared" si="213"/>
        <v>-0.885197088</v>
      </c>
      <c r="J213" s="6">
        <f t="shared" si="213"/>
        <v>-0.3868410084</v>
      </c>
      <c r="K213" s="6">
        <f t="shared" si="3"/>
        <v>-1.122688399</v>
      </c>
      <c r="L213" s="7" t="b">
        <f>if(iferror(VLOOKUP($A213, NIL!$A$2:$F985, 1, false), false), true, false)</f>
        <v>1</v>
      </c>
    </row>
    <row r="214">
      <c r="A214" s="1">
        <v>1895.0</v>
      </c>
      <c r="B214" s="1" t="s">
        <v>238</v>
      </c>
      <c r="C214" s="1">
        <v>59.13</v>
      </c>
      <c r="D214" s="1">
        <v>45.31</v>
      </c>
      <c r="E214" s="1">
        <v>55.52</v>
      </c>
      <c r="F214" s="1">
        <v>45.77</v>
      </c>
      <c r="G214" s="6">
        <f t="shared" ref="G214:J214" si="214">(C214-average(C:C))/stdev(C:C)</f>
        <v>-1.182453252</v>
      </c>
      <c r="H214" s="6">
        <f t="shared" si="214"/>
        <v>-1.640395316</v>
      </c>
      <c r="I214" s="6">
        <f t="shared" si="214"/>
        <v>-1.165862618</v>
      </c>
      <c r="J214" s="6">
        <f t="shared" si="214"/>
        <v>-0.5683753364</v>
      </c>
      <c r="K214" s="6">
        <f t="shared" si="3"/>
        <v>-1.139271631</v>
      </c>
      <c r="L214" s="7" t="b">
        <f>if(iferror(VLOOKUP($A214, NIL!$A$2:$F985, 1, false), false), true, false)</f>
        <v>1</v>
      </c>
    </row>
    <row r="215">
      <c r="A215" s="1">
        <v>1617.0</v>
      </c>
      <c r="B215" s="1" t="s">
        <v>171</v>
      </c>
      <c r="C215" s="1">
        <v>60.47</v>
      </c>
      <c r="D215" s="1">
        <v>46.32</v>
      </c>
      <c r="E215" s="1">
        <v>54.19</v>
      </c>
      <c r="F215" s="1">
        <v>42.32</v>
      </c>
      <c r="G215" s="6">
        <f t="shared" ref="G215:J215" si="215">(C215-average(C:C))/stdev(C:C)</f>
        <v>-1.085463375</v>
      </c>
      <c r="H215" s="6">
        <f t="shared" si="215"/>
        <v>-1.570399091</v>
      </c>
      <c r="I215" s="6">
        <f t="shared" si="215"/>
        <v>-1.264877249</v>
      </c>
      <c r="J215" s="6">
        <f t="shared" si="215"/>
        <v>-0.7814003132</v>
      </c>
      <c r="K215" s="6">
        <f t="shared" si="3"/>
        <v>-1.175535007</v>
      </c>
      <c r="L215" s="7" t="b">
        <f>if(iferror(VLOOKUP($A215, NIL!$A$2:$F985, 1, false), false), true, false)</f>
        <v>1</v>
      </c>
    </row>
    <row r="216">
      <c r="A216" s="1">
        <v>2292.0</v>
      </c>
      <c r="B216" s="1" t="s">
        <v>289</v>
      </c>
      <c r="C216" s="1">
        <v>77.34</v>
      </c>
      <c r="D216" s="1">
        <v>50.78</v>
      </c>
      <c r="E216" s="1">
        <v>55.47</v>
      </c>
      <c r="F216" s="1">
        <v>14.06</v>
      </c>
      <c r="G216" s="6">
        <f t="shared" ref="G216:J216" si="216">(C216-average(C:C))/stdev(C:C)</f>
        <v>0.1355957563</v>
      </c>
      <c r="H216" s="6">
        <f t="shared" si="216"/>
        <v>-1.261306849</v>
      </c>
      <c r="I216" s="6">
        <f t="shared" si="216"/>
        <v>-1.169584973</v>
      </c>
      <c r="J216" s="6">
        <f t="shared" si="216"/>
        <v>-2.526352731</v>
      </c>
      <c r="K216" s="6">
        <f t="shared" si="3"/>
        <v>-1.205412199</v>
      </c>
      <c r="L216" s="7" t="b">
        <f>if(iferror(VLOOKUP($A216, NIL!$A$2:$F985, 1, false), false), true, false)</f>
        <v>1</v>
      </c>
    </row>
    <row r="217">
      <c r="A217" s="1">
        <v>1755.0</v>
      </c>
      <c r="B217" s="1" t="s">
        <v>198</v>
      </c>
      <c r="C217" s="1">
        <v>66.48</v>
      </c>
      <c r="D217" s="1">
        <v>37.04</v>
      </c>
      <c r="E217" s="1">
        <v>62.38</v>
      </c>
      <c r="F217" s="1">
        <v>33.67</v>
      </c>
      <c r="G217" s="6">
        <f t="shared" ref="G217:J217" si="217">(C217-average(C:C))/stdev(C:C)</f>
        <v>-0.6504565356</v>
      </c>
      <c r="H217" s="6">
        <f t="shared" si="217"/>
        <v>-2.213532724</v>
      </c>
      <c r="I217" s="6">
        <f t="shared" si="217"/>
        <v>-0.6551555789</v>
      </c>
      <c r="J217" s="6">
        <f t="shared" si="217"/>
        <v>-1.315506414</v>
      </c>
      <c r="K217" s="6">
        <f t="shared" si="3"/>
        <v>-1.208662813</v>
      </c>
      <c r="L217" s="7" t="b">
        <f>if(iferror(VLOOKUP($A217, NIL!$A$2:$F985, 1, false), false), true, false)</f>
        <v>1</v>
      </c>
    </row>
    <row r="218">
      <c r="A218" s="1">
        <v>815.0</v>
      </c>
      <c r="B218" s="1" t="s">
        <v>64</v>
      </c>
      <c r="C218" s="1">
        <v>45.98</v>
      </c>
      <c r="D218" s="1">
        <v>52.85</v>
      </c>
      <c r="E218" s="1">
        <v>59.14</v>
      </c>
      <c r="F218" s="1">
        <v>43.83</v>
      </c>
      <c r="G218" s="6">
        <f t="shared" ref="G218:J218" si="218">(C218-average(C:C))/stdev(C:C)</f>
        <v>-2.134256902</v>
      </c>
      <c r="H218" s="6">
        <f t="shared" si="218"/>
        <v>-1.117849239</v>
      </c>
      <c r="I218" s="6">
        <f t="shared" si="218"/>
        <v>-0.8963641515</v>
      </c>
      <c r="J218" s="6">
        <f t="shared" si="218"/>
        <v>-0.6881632944</v>
      </c>
      <c r="K218" s="6">
        <f t="shared" si="3"/>
        <v>-1.209158397</v>
      </c>
      <c r="L218" s="7" t="b">
        <f>if(iferror(VLOOKUP($A218, NIL!$A$2:$F985, 1, false), false), true, false)</f>
        <v>1</v>
      </c>
    </row>
    <row r="219">
      <c r="A219" s="1">
        <v>1833.0</v>
      </c>
      <c r="B219" s="1" t="s">
        <v>212</v>
      </c>
      <c r="C219" s="1">
        <v>70.82</v>
      </c>
      <c r="D219" s="1">
        <v>40.85</v>
      </c>
      <c r="E219" s="1">
        <v>60.65</v>
      </c>
      <c r="F219" s="1">
        <v>26.13</v>
      </c>
      <c r="G219" s="6">
        <f t="shared" ref="G219:J219" si="219">(C219-average(C:C))/stdev(C:C)</f>
        <v>-0.3363251409</v>
      </c>
      <c r="H219" s="6">
        <f t="shared" si="219"/>
        <v>-1.949487558</v>
      </c>
      <c r="I219" s="6">
        <f t="shared" si="219"/>
        <v>-0.7839490451</v>
      </c>
      <c r="J219" s="6">
        <f t="shared" si="219"/>
        <v>-1.781074044</v>
      </c>
      <c r="K219" s="6">
        <f t="shared" si="3"/>
        <v>-1.212708947</v>
      </c>
      <c r="L219" s="7" t="b">
        <f>if(iferror(VLOOKUP($A219, NIL!$A$2:$F985, 1, false), false), true, false)</f>
        <v>1</v>
      </c>
    </row>
    <row r="220">
      <c r="A220" s="1">
        <v>492.0</v>
      </c>
      <c r="B220" s="1" t="s">
        <v>49</v>
      </c>
      <c r="C220" s="1">
        <v>39.47</v>
      </c>
      <c r="D220" s="1">
        <v>62.94</v>
      </c>
      <c r="E220" s="1">
        <v>56.46</v>
      </c>
      <c r="F220" s="1">
        <v>41.79</v>
      </c>
      <c r="G220" s="6">
        <f t="shared" ref="G220:J220" si="220">(C220-average(C:C))/stdev(C:C)</f>
        <v>-2.605453995</v>
      </c>
      <c r="H220" s="6">
        <f t="shared" si="220"/>
        <v>-0.4185800186</v>
      </c>
      <c r="I220" s="6">
        <f t="shared" si="220"/>
        <v>-1.095882354</v>
      </c>
      <c r="J220" s="6">
        <f t="shared" si="220"/>
        <v>-0.8141258893</v>
      </c>
      <c r="K220" s="6">
        <f t="shared" si="3"/>
        <v>-1.233510564</v>
      </c>
      <c r="L220" s="7" t="b">
        <f>if(iferror(VLOOKUP($A220, NIL!$A$2:$F985, 1, false), false), true, false)</f>
        <v>1</v>
      </c>
    </row>
    <row r="221">
      <c r="A221" s="1">
        <v>1904.0</v>
      </c>
      <c r="B221" s="1" t="s">
        <v>240</v>
      </c>
      <c r="C221" s="1">
        <v>66.95</v>
      </c>
      <c r="D221" s="1">
        <v>50.04</v>
      </c>
      <c r="E221" s="1">
        <v>48.44</v>
      </c>
      <c r="F221" s="1">
        <v>32.35</v>
      </c>
      <c r="G221" s="6">
        <f t="shared" ref="G221:J221" si="221">(C221-average(C:C))/stdev(C:C)</f>
        <v>-0.6164376979</v>
      </c>
      <c r="H221" s="6">
        <f t="shared" si="221"/>
        <v>-1.312591212</v>
      </c>
      <c r="I221" s="6">
        <f t="shared" si="221"/>
        <v>-1.692948018</v>
      </c>
      <c r="J221" s="6">
        <f t="shared" si="221"/>
        <v>-1.397011623</v>
      </c>
      <c r="K221" s="6">
        <f t="shared" si="3"/>
        <v>-1.254747138</v>
      </c>
      <c r="L221" s="7" t="b">
        <f>if(iferror(VLOOKUP($A221, NIL!$A$2:$F985, 1, false), false), true, false)</f>
        <v>1</v>
      </c>
    </row>
    <row r="222">
      <c r="A222" s="1">
        <v>1859.0</v>
      </c>
      <c r="B222" s="1" t="s">
        <v>222</v>
      </c>
      <c r="C222" s="1">
        <v>61.48</v>
      </c>
      <c r="D222" s="1">
        <v>46.68</v>
      </c>
      <c r="E222" s="1">
        <v>52.3</v>
      </c>
      <c r="F222" s="1">
        <v>35.35</v>
      </c>
      <c r="G222" s="6">
        <f t="shared" ref="G222:J222" si="222">(C222-average(C:C))/stdev(C:C)</f>
        <v>-1.012359064</v>
      </c>
      <c r="H222" s="6">
        <f t="shared" si="222"/>
        <v>-1.545449941</v>
      </c>
      <c r="I222" s="6">
        <f t="shared" si="222"/>
        <v>-1.405582249</v>
      </c>
      <c r="J222" s="6">
        <f t="shared" si="222"/>
        <v>-1.211772513</v>
      </c>
      <c r="K222" s="6">
        <f t="shared" si="3"/>
        <v>-1.293790942</v>
      </c>
      <c r="L222" s="7" t="b">
        <f>if(iferror(VLOOKUP($A222, NIL!$A$2:$F985, 1, false), false), true, false)</f>
        <v>1</v>
      </c>
    </row>
    <row r="223">
      <c r="A223" s="1">
        <v>1871.0</v>
      </c>
      <c r="B223" s="1" t="s">
        <v>230</v>
      </c>
      <c r="C223" s="1">
        <v>59.51</v>
      </c>
      <c r="D223" s="1">
        <v>51.0</v>
      </c>
      <c r="E223" s="1">
        <v>53.86</v>
      </c>
      <c r="F223" s="1">
        <v>28.42</v>
      </c>
      <c r="G223" s="6">
        <f t="shared" ref="G223:J223" si="223">(C223-average(C:C))/stdev(C:C)</f>
        <v>-1.15494866</v>
      </c>
      <c r="H223" s="6">
        <f t="shared" si="223"/>
        <v>-1.246060146</v>
      </c>
      <c r="I223" s="6">
        <f t="shared" si="223"/>
        <v>-1.289444788</v>
      </c>
      <c r="J223" s="6">
        <f t="shared" si="223"/>
        <v>-1.639674857</v>
      </c>
      <c r="K223" s="6">
        <f t="shared" si="3"/>
        <v>-1.332532113</v>
      </c>
      <c r="L223" s="7" t="b">
        <f>if(iferror(VLOOKUP($A223, NIL!$A$2:$F985, 1, false), false), true, false)</f>
        <v>1</v>
      </c>
    </row>
    <row r="224">
      <c r="A224" s="1">
        <v>1754.0</v>
      </c>
      <c r="B224" s="1" t="s">
        <v>197</v>
      </c>
      <c r="C224" s="1">
        <v>55.33</v>
      </c>
      <c r="D224" s="1">
        <v>43.37</v>
      </c>
      <c r="E224" s="1">
        <v>56.35</v>
      </c>
      <c r="F224" s="1">
        <v>34.56</v>
      </c>
      <c r="G224" s="6">
        <f t="shared" ref="G224:J224" si="224">(C224-average(C:C))/stdev(C:C)</f>
        <v>-1.457499174</v>
      </c>
      <c r="H224" s="6">
        <f t="shared" si="224"/>
        <v>-1.774843511</v>
      </c>
      <c r="I224" s="6">
        <f t="shared" si="224"/>
        <v>-1.104071533</v>
      </c>
      <c r="J224" s="6">
        <f t="shared" si="224"/>
        <v>-1.260552145</v>
      </c>
      <c r="K224" s="6">
        <f t="shared" si="3"/>
        <v>-1.399241591</v>
      </c>
      <c r="L224" s="7" t="b">
        <f>if(iferror(VLOOKUP($A224, NIL!$A$2:$F985, 1, false), false), true, false)</f>
        <v>1</v>
      </c>
    </row>
    <row r="225">
      <c r="A225" s="1">
        <v>1529.0</v>
      </c>
      <c r="B225" s="1" t="s">
        <v>156</v>
      </c>
      <c r="C225" s="1">
        <v>40.55</v>
      </c>
      <c r="D225" s="1">
        <v>50.16</v>
      </c>
      <c r="E225" s="1">
        <v>54.53</v>
      </c>
      <c r="F225" s="1">
        <v>43.09</v>
      </c>
      <c r="G225" s="6">
        <f t="shared" ref="G225:J225" si="225">(C225-average(C:C))/stdev(C:C)</f>
        <v>-2.527283048</v>
      </c>
      <c r="H225" s="6">
        <f t="shared" si="225"/>
        <v>-1.304274829</v>
      </c>
      <c r="I225" s="6">
        <f t="shared" si="225"/>
        <v>-1.239565238</v>
      </c>
      <c r="J225" s="6">
        <f t="shared" si="225"/>
        <v>-0.7338556082</v>
      </c>
      <c r="K225" s="6">
        <f t="shared" si="3"/>
        <v>-1.451244681</v>
      </c>
      <c r="L225" s="7" t="b">
        <f>if(iferror(VLOOKUP($A225, NIL!$A$2:$F985, 1, false), false), true, false)</f>
        <v>1</v>
      </c>
    </row>
    <row r="226">
      <c r="A226" s="1">
        <v>1517.0</v>
      </c>
      <c r="B226" s="1" t="s">
        <v>154</v>
      </c>
      <c r="C226" s="1">
        <v>50.93</v>
      </c>
      <c r="D226" s="1">
        <v>47.48</v>
      </c>
      <c r="E226" s="1">
        <v>54.24</v>
      </c>
      <c r="F226" s="1">
        <v>33.24</v>
      </c>
      <c r="G226" s="6">
        <f t="shared" ref="G226:J226" si="226">(C226-average(C:C))/stdev(C:C)</f>
        <v>-1.775973399</v>
      </c>
      <c r="H226" s="6">
        <f t="shared" si="226"/>
        <v>-1.490007387</v>
      </c>
      <c r="I226" s="6">
        <f t="shared" si="226"/>
        <v>-1.261154894</v>
      </c>
      <c r="J226" s="6">
        <f t="shared" si="226"/>
        <v>-1.342057353</v>
      </c>
      <c r="K226" s="6">
        <f t="shared" si="3"/>
        <v>-1.467298258</v>
      </c>
      <c r="L226" s="7" t="b">
        <f>if(iferror(VLOOKUP($A226, NIL!$A$2:$F985, 1, false), false), true, false)</f>
        <v>1</v>
      </c>
    </row>
    <row r="227">
      <c r="A227" s="1">
        <v>1449.0</v>
      </c>
      <c r="B227" s="1" t="s">
        <v>138</v>
      </c>
      <c r="C227" s="1">
        <v>64.81</v>
      </c>
      <c r="D227" s="1">
        <v>43.83</v>
      </c>
      <c r="E227" s="1">
        <v>51.21</v>
      </c>
      <c r="F227" s="1">
        <v>24.53</v>
      </c>
      <c r="G227" s="6">
        <f t="shared" ref="G227:J227" si="227">(C227-average(C:C))/stdev(C:C)</f>
        <v>-0.7713319801</v>
      </c>
      <c r="H227" s="6">
        <f t="shared" si="227"/>
        <v>-1.742964042</v>
      </c>
      <c r="I227" s="6">
        <f t="shared" si="227"/>
        <v>-1.486729578</v>
      </c>
      <c r="J227" s="6">
        <f t="shared" si="227"/>
        <v>-1.879868237</v>
      </c>
      <c r="K227" s="6">
        <f t="shared" si="3"/>
        <v>-1.470223459</v>
      </c>
      <c r="L227" s="7" t="b">
        <f>if(iferror(VLOOKUP($A227, NIL!$A$2:$F985, 1, false), false), true, false)</f>
        <v>1</v>
      </c>
    </row>
    <row r="228">
      <c r="A228" s="1">
        <v>1885.0</v>
      </c>
      <c r="B228" s="1" t="s">
        <v>235</v>
      </c>
      <c r="C228" s="1">
        <v>46.88</v>
      </c>
      <c r="D228" s="1">
        <v>40.47</v>
      </c>
      <c r="E228" s="1">
        <v>59.92</v>
      </c>
      <c r="F228" s="1">
        <v>38.67</v>
      </c>
      <c r="G228" s="6">
        <f t="shared" ref="G228:J228" si="228">(C228-average(C:C))/stdev(C:C)</f>
        <v>-2.069114447</v>
      </c>
      <c r="H228" s="6">
        <f t="shared" si="228"/>
        <v>-1.975822772</v>
      </c>
      <c r="I228" s="6">
        <f t="shared" si="228"/>
        <v>-0.8382954211</v>
      </c>
      <c r="J228" s="6">
        <f t="shared" si="228"/>
        <v>-1.006774564</v>
      </c>
      <c r="K228" s="6">
        <f t="shared" si="3"/>
        <v>-1.472501801</v>
      </c>
      <c r="L228" s="7" t="b">
        <f>if(iferror(VLOOKUP($A228, NIL!$A$2:$F985, 1, false), false), true, false)</f>
        <v>1</v>
      </c>
    </row>
    <row r="229">
      <c r="A229" s="1">
        <v>523.0</v>
      </c>
      <c r="B229" s="1" t="s">
        <v>53</v>
      </c>
      <c r="C229" s="1">
        <v>54.51</v>
      </c>
      <c r="D229" s="1">
        <v>41.05</v>
      </c>
      <c r="E229" s="1">
        <v>54.83</v>
      </c>
      <c r="F229" s="1">
        <v>32.13</v>
      </c>
      <c r="G229" s="6">
        <f t="shared" ref="G229:J229" si="229">(C229-average(C:C))/stdev(C:C)</f>
        <v>-1.516851189</v>
      </c>
      <c r="H229" s="6">
        <f t="shared" si="229"/>
        <v>-1.935626919</v>
      </c>
      <c r="I229" s="6">
        <f t="shared" si="229"/>
        <v>-1.217231111</v>
      </c>
      <c r="J229" s="6">
        <f t="shared" si="229"/>
        <v>-1.410595824</v>
      </c>
      <c r="K229" s="6">
        <f t="shared" si="3"/>
        <v>-1.520076261</v>
      </c>
      <c r="L229" s="7" t="b">
        <f>if(iferror(VLOOKUP($A229, NIL!$A$2:$F985, 1, false), false), true, false)</f>
        <v>1</v>
      </c>
    </row>
    <row r="230">
      <c r="A230" s="1">
        <v>1840.0</v>
      </c>
      <c r="B230" s="1" t="s">
        <v>213</v>
      </c>
      <c r="C230" s="1">
        <v>47.77</v>
      </c>
      <c r="D230" s="1">
        <v>37.86</v>
      </c>
      <c r="E230" s="1">
        <v>64.08</v>
      </c>
      <c r="F230" s="1">
        <v>31.95</v>
      </c>
      <c r="G230" s="6">
        <f t="shared" ref="G230:J230" si="230">(C230-average(C:C))/stdev(C:C)</f>
        <v>-2.004695797</v>
      </c>
      <c r="H230" s="6">
        <f t="shared" si="230"/>
        <v>-2.156704106</v>
      </c>
      <c r="I230" s="6">
        <f t="shared" si="230"/>
        <v>-0.5285955254</v>
      </c>
      <c r="J230" s="6">
        <f t="shared" si="230"/>
        <v>-1.421710171</v>
      </c>
      <c r="K230" s="6">
        <f t="shared" si="3"/>
        <v>-1.5279264</v>
      </c>
      <c r="L230" s="7" t="b">
        <f>if(iferror(VLOOKUP($A230, NIL!$A$2:$F985, 1, false), false), true, false)</f>
        <v>1</v>
      </c>
    </row>
    <row r="231">
      <c r="A231" s="1">
        <v>1608.0</v>
      </c>
      <c r="B231" s="1" t="s">
        <v>169</v>
      </c>
      <c r="C231" s="1">
        <v>48.87</v>
      </c>
      <c r="D231" s="1">
        <v>50.69</v>
      </c>
      <c r="E231" s="1">
        <v>55.29</v>
      </c>
      <c r="F231" s="1">
        <v>26.42</v>
      </c>
      <c r="G231" s="6">
        <f t="shared" ref="G231:J231" si="231">(C231-average(C:C))/stdev(C:C)</f>
        <v>-1.925077241</v>
      </c>
      <c r="H231" s="6">
        <f t="shared" si="231"/>
        <v>-1.267544136</v>
      </c>
      <c r="I231" s="6">
        <f t="shared" si="231"/>
        <v>-1.182985449</v>
      </c>
      <c r="J231" s="6">
        <f t="shared" si="231"/>
        <v>-1.763167597</v>
      </c>
      <c r="K231" s="6">
        <f t="shared" si="3"/>
        <v>-1.534693606</v>
      </c>
      <c r="L231" s="7" t="b">
        <f>if(iferror(VLOOKUP($A231, NIL!$A$2:$F985, 1, false), false), true, false)</f>
        <v>1</v>
      </c>
    </row>
    <row r="232">
      <c r="A232" s="1">
        <v>2283.0</v>
      </c>
      <c r="B232" s="1" t="s">
        <v>288</v>
      </c>
      <c r="C232" s="1">
        <v>64.84</v>
      </c>
      <c r="D232" s="1">
        <v>42.97</v>
      </c>
      <c r="E232" s="1">
        <v>38.28</v>
      </c>
      <c r="F232" s="1">
        <v>32.03</v>
      </c>
      <c r="G232" s="6">
        <f t="shared" ref="G232:J232" si="232">(C232-average(C:C))/stdev(C:C)</f>
        <v>-0.7691605649</v>
      </c>
      <c r="H232" s="6">
        <f t="shared" si="232"/>
        <v>-1.802564788</v>
      </c>
      <c r="I232" s="6">
        <f t="shared" si="232"/>
        <v>-2.449330455</v>
      </c>
      <c r="J232" s="6">
        <f t="shared" si="232"/>
        <v>-1.416770461</v>
      </c>
      <c r="K232" s="6">
        <f t="shared" si="3"/>
        <v>-1.609456567</v>
      </c>
      <c r="L232" s="7" t="b">
        <f>if(iferror(VLOOKUP($A232, NIL!$A$2:$F985, 1, false), false), true, false)</f>
        <v>1</v>
      </c>
    </row>
    <row r="233">
      <c r="A233" s="1">
        <v>1870.0</v>
      </c>
      <c r="B233" s="1" t="s">
        <v>229</v>
      </c>
      <c r="C233" s="1">
        <v>37.25</v>
      </c>
      <c r="D233" s="1">
        <v>43.05</v>
      </c>
      <c r="E233" s="1">
        <v>60.53</v>
      </c>
      <c r="F233" s="1">
        <v>34.49</v>
      </c>
      <c r="G233" s="6">
        <f t="shared" ref="G233:J233" si="233">(C233-average(C:C))/stdev(C:C)</f>
        <v>-2.766138717</v>
      </c>
      <c r="H233" s="6">
        <f t="shared" si="233"/>
        <v>-1.797020533</v>
      </c>
      <c r="I233" s="6">
        <f t="shared" si="233"/>
        <v>-0.792882696</v>
      </c>
      <c r="J233" s="6">
        <f t="shared" si="233"/>
        <v>-1.264874391</v>
      </c>
      <c r="K233" s="6">
        <f t="shared" si="3"/>
        <v>-1.655229084</v>
      </c>
      <c r="L233" s="7" t="b">
        <f>if(iferror(VLOOKUP($A233, NIL!$A$2:$F985, 1, false), false), true, false)</f>
        <v>1</v>
      </c>
    </row>
    <row r="234">
      <c r="A234" s="1">
        <v>1864.0</v>
      </c>
      <c r="B234" s="1" t="s">
        <v>225</v>
      </c>
      <c r="C234" s="1">
        <v>62.42</v>
      </c>
      <c r="D234" s="1">
        <v>33.99</v>
      </c>
      <c r="E234" s="1">
        <v>48.21</v>
      </c>
      <c r="F234" s="1">
        <v>25.85</v>
      </c>
      <c r="G234" s="6">
        <f t="shared" ref="G234:J234" si="234">(C234-average(C:C))/stdev(C:C)</f>
        <v>-0.9443213887</v>
      </c>
      <c r="H234" s="6">
        <f t="shared" si="234"/>
        <v>-2.424907464</v>
      </c>
      <c r="I234" s="6">
        <f t="shared" si="234"/>
        <v>-1.710070849</v>
      </c>
      <c r="J234" s="6">
        <f t="shared" si="234"/>
        <v>-1.798363028</v>
      </c>
      <c r="K234" s="6">
        <f t="shared" si="3"/>
        <v>-1.719415682</v>
      </c>
      <c r="L234" s="7" t="b">
        <f>if(iferror(VLOOKUP($A234, NIL!$A$2:$F985, 1, false), false), true, false)</f>
        <v>1</v>
      </c>
    </row>
    <row r="235">
      <c r="A235" s="1">
        <v>2296.0</v>
      </c>
      <c r="B235" s="1" t="s">
        <v>290</v>
      </c>
      <c r="C235" s="1">
        <v>40.63</v>
      </c>
      <c r="D235" s="1">
        <v>43.75</v>
      </c>
      <c r="E235" s="1">
        <v>51.56</v>
      </c>
      <c r="F235" s="1">
        <v>30.47</v>
      </c>
      <c r="G235" s="6">
        <f t="shared" ref="G235:J235" si="235">(C235-average(C:C))/stdev(C:C)</f>
        <v>-2.521492608</v>
      </c>
      <c r="H235" s="6">
        <f t="shared" si="235"/>
        <v>-1.748508298</v>
      </c>
      <c r="I235" s="6">
        <f t="shared" si="235"/>
        <v>-1.460673096</v>
      </c>
      <c r="J235" s="6">
        <f t="shared" si="235"/>
        <v>-1.513094798</v>
      </c>
      <c r="K235" s="6">
        <f t="shared" si="3"/>
        <v>-1.8109422</v>
      </c>
      <c r="L235" s="7" t="b">
        <f>if(iferror(VLOOKUP($A235, NIL!$A$2:$F985, 1, false), false), true, false)</f>
        <v>1</v>
      </c>
    </row>
    <row r="236">
      <c r="A236" s="1">
        <v>2023.0</v>
      </c>
      <c r="B236" s="1" t="s">
        <v>259</v>
      </c>
      <c r="C236" s="1">
        <v>54.69</v>
      </c>
      <c r="D236" s="1">
        <v>41.41</v>
      </c>
      <c r="E236" s="1">
        <v>41.41</v>
      </c>
      <c r="F236" s="1">
        <v>22.66</v>
      </c>
      <c r="G236" s="6">
        <f t="shared" ref="G236:J236" si="236">(C236-average(C:C))/stdev(C:C)</f>
        <v>-1.503822698</v>
      </c>
      <c r="H236" s="6">
        <f t="shared" si="236"/>
        <v>-1.91067777</v>
      </c>
      <c r="I236" s="6">
        <f t="shared" si="236"/>
        <v>-2.216311063</v>
      </c>
      <c r="J236" s="6">
        <f t="shared" si="236"/>
        <v>-1.995333949</v>
      </c>
      <c r="K236" s="6">
        <f t="shared" si="3"/>
        <v>-1.90653637</v>
      </c>
      <c r="L236" s="7" t="b">
        <f>if(iferror(VLOOKUP($A236, NIL!$A$2:$F985, 1, false), false), true, false)</f>
        <v>1</v>
      </c>
    </row>
    <row r="237">
      <c r="A237" s="1">
        <v>1467.0</v>
      </c>
      <c r="B237" s="9" t="s">
        <v>145</v>
      </c>
      <c r="C237" s="1">
        <v>47.28</v>
      </c>
      <c r="D237" s="1">
        <v>40.72</v>
      </c>
      <c r="E237" s="1">
        <v>41.68</v>
      </c>
      <c r="F237" s="1">
        <v>27.91</v>
      </c>
      <c r="G237" s="6">
        <f t="shared" ref="G237:J237" si="237">(C237-average(C:C))/stdev(C:C)</f>
        <v>-2.040162245</v>
      </c>
      <c r="H237" s="6">
        <f t="shared" si="237"/>
        <v>-1.958496973</v>
      </c>
      <c r="I237" s="6">
        <f t="shared" si="237"/>
        <v>-2.196210348</v>
      </c>
      <c r="J237" s="6">
        <f t="shared" si="237"/>
        <v>-1.671165506</v>
      </c>
      <c r="K237" s="6">
        <f t="shared" si="3"/>
        <v>-1.966508768</v>
      </c>
      <c r="L237" s="7" t="b">
        <f>if(iferror(VLOOKUP($A237, NIL!$A$2:$F985, 1, false), false), true, false)</f>
        <v>1</v>
      </c>
    </row>
    <row r="238">
      <c r="A238" s="1">
        <v>1931.0</v>
      </c>
      <c r="B238" s="1" t="s">
        <v>241</v>
      </c>
      <c r="C238" s="1">
        <v>32.69</v>
      </c>
      <c r="D238" s="1">
        <v>48.79</v>
      </c>
      <c r="E238" s="1">
        <v>46.37</v>
      </c>
      <c r="F238" s="1">
        <v>27.72</v>
      </c>
      <c r="G238" s="6">
        <f t="shared" ref="G238:J238" si="238">(C238-average(C:C))/stdev(C:C)</f>
        <v>-3.096193823</v>
      </c>
      <c r="H238" s="6">
        <f t="shared" si="238"/>
        <v>-1.399220203</v>
      </c>
      <c r="I238" s="6">
        <f t="shared" si="238"/>
        <v>-1.847053495</v>
      </c>
      <c r="J238" s="6">
        <f t="shared" si="238"/>
        <v>-1.682897316</v>
      </c>
      <c r="K238" s="6">
        <f t="shared" si="3"/>
        <v>-2.006341209</v>
      </c>
      <c r="L238" s="7" t="b">
        <f>if(iferror(VLOOKUP($A238, NIL!$A$2:$F985, 1, false), false), true, false)</f>
        <v>1</v>
      </c>
    </row>
    <row r="239">
      <c r="A239" s="1">
        <v>1707.0</v>
      </c>
      <c r="B239" s="1" t="s">
        <v>176</v>
      </c>
      <c r="C239" s="1">
        <v>52.26</v>
      </c>
      <c r="D239" s="1">
        <v>34.43</v>
      </c>
      <c r="E239" s="1">
        <v>33.79</v>
      </c>
      <c r="F239" s="1">
        <v>30.45</v>
      </c>
      <c r="G239" s="6">
        <f t="shared" ref="G239:J239" si="239">(C239-average(C:C))/stdev(C:C)</f>
        <v>-1.679707327</v>
      </c>
      <c r="H239" s="6">
        <f t="shared" si="239"/>
        <v>-2.394414059</v>
      </c>
      <c r="I239" s="6">
        <f t="shared" si="239"/>
        <v>-2.783597891</v>
      </c>
      <c r="J239" s="6">
        <f t="shared" si="239"/>
        <v>-1.514329726</v>
      </c>
      <c r="K239" s="6">
        <f t="shared" si="3"/>
        <v>-2.093012251</v>
      </c>
      <c r="L239" s="7" t="b">
        <f>if(iferror(VLOOKUP($A239, NIL!$A$2:$F985, 1, false), false), true, false)</f>
        <v>1</v>
      </c>
    </row>
    <row r="240">
      <c r="A240" s="1">
        <v>2205.0</v>
      </c>
      <c r="B240" s="1" t="s">
        <v>282</v>
      </c>
      <c r="C240" s="1">
        <v>48.44</v>
      </c>
      <c r="D240" s="1">
        <v>40.63</v>
      </c>
      <c r="E240" s="1">
        <v>35.16</v>
      </c>
      <c r="F240" s="1">
        <v>23.44</v>
      </c>
      <c r="G240" s="6">
        <f t="shared" ref="G240:J240" si="240">(C240-average(C:C))/stdev(C:C)</f>
        <v>-1.956200858</v>
      </c>
      <c r="H240" s="6">
        <f t="shared" si="240"/>
        <v>-1.964734261</v>
      </c>
      <c r="I240" s="6">
        <f t="shared" si="240"/>
        <v>-2.681605377</v>
      </c>
      <c r="J240" s="6">
        <f t="shared" si="240"/>
        <v>-1.94717178</v>
      </c>
      <c r="K240" s="6">
        <f t="shared" si="3"/>
        <v>-2.137428069</v>
      </c>
      <c r="L240" s="7" t="b">
        <f>if(iferror(VLOOKUP($A240, NIL!$A$2:$F985, 1, false), false), true, false)</f>
        <v>1</v>
      </c>
    </row>
    <row r="241">
      <c r="A241" s="1">
        <v>205.0</v>
      </c>
      <c r="B241" s="1" t="s">
        <v>45</v>
      </c>
      <c r="C241" s="1">
        <v>37.67</v>
      </c>
      <c r="D241" s="1">
        <v>41.16</v>
      </c>
      <c r="E241" s="1">
        <v>36.57</v>
      </c>
      <c r="F241" s="1">
        <v>28.74</v>
      </c>
      <c r="G241" s="6">
        <f t="shared" ref="G241:J241" si="241">(C241-average(C:C))/stdev(C:C)</f>
        <v>-2.735738905</v>
      </c>
      <c r="H241" s="6">
        <f t="shared" si="241"/>
        <v>-1.928003568</v>
      </c>
      <c r="I241" s="6">
        <f t="shared" si="241"/>
        <v>-2.57663498</v>
      </c>
      <c r="J241" s="6">
        <f t="shared" si="241"/>
        <v>-1.619916019</v>
      </c>
      <c r="K241" s="6">
        <f t="shared" si="3"/>
        <v>-2.215073368</v>
      </c>
      <c r="L241" s="7" t="b">
        <f>if(iferror(VLOOKUP($A241, NIL!$A$2:$F985, 1, false), false), true, false)</f>
        <v>1</v>
      </c>
    </row>
    <row r="242">
      <c r="A242" s="1">
        <v>1516.0</v>
      </c>
      <c r="B242" s="1" t="s">
        <v>153</v>
      </c>
      <c r="C242" s="1">
        <v>42.12</v>
      </c>
      <c r="D242" s="1">
        <v>41.97</v>
      </c>
      <c r="E242" s="1">
        <v>38.25</v>
      </c>
      <c r="F242" s="1">
        <v>18.92</v>
      </c>
      <c r="G242" s="6">
        <f t="shared" ref="G242:J242" si="242">(C242-average(C:C))/stdev(C:C)</f>
        <v>-2.413645654</v>
      </c>
      <c r="H242" s="6">
        <f t="shared" si="242"/>
        <v>-1.871867982</v>
      </c>
      <c r="I242" s="6">
        <f t="shared" si="242"/>
        <v>-2.451563868</v>
      </c>
      <c r="J242" s="6">
        <f t="shared" si="242"/>
        <v>-2.226265373</v>
      </c>
      <c r="K242" s="6">
        <f t="shared" si="3"/>
        <v>-2.240835719</v>
      </c>
      <c r="L242" s="7" t="b">
        <f>if(iferror(VLOOKUP($A242, NIL!$A$2:$F985, 1, false), false), true, false)</f>
        <v>1</v>
      </c>
    </row>
    <row r="243">
      <c r="A243" s="1">
        <v>1757.0</v>
      </c>
      <c r="B243" s="1" t="s">
        <v>199</v>
      </c>
      <c r="C243" s="1">
        <v>40.94</v>
      </c>
      <c r="D243" s="1">
        <v>28.75</v>
      </c>
      <c r="E243" s="1">
        <v>36.25</v>
      </c>
      <c r="F243" s="1">
        <v>34.38</v>
      </c>
      <c r="G243" s="6">
        <f t="shared" ref="G243:J243" si="243">(C243-average(C:C))/stdev(C:C)</f>
        <v>-2.499054651</v>
      </c>
      <c r="H243" s="6">
        <f t="shared" si="243"/>
        <v>-2.788056197</v>
      </c>
      <c r="I243" s="6">
        <f t="shared" si="243"/>
        <v>-2.600458049</v>
      </c>
      <c r="J243" s="6">
        <f t="shared" si="243"/>
        <v>-1.271666491</v>
      </c>
      <c r="K243" s="6">
        <f t="shared" si="3"/>
        <v>-2.289808847</v>
      </c>
      <c r="L243" s="7" t="b">
        <f>if(iferror(VLOOKUP($A243, NIL!$A$2:$F985, 1, false), false), true, false)</f>
        <v>1</v>
      </c>
    </row>
    <row r="244">
      <c r="A244" s="1">
        <v>1360.0</v>
      </c>
      <c r="B244" s="1" t="s">
        <v>115</v>
      </c>
      <c r="C244" s="1">
        <v>39.08</v>
      </c>
      <c r="D244" s="1">
        <v>45.09</v>
      </c>
      <c r="E244" s="1">
        <v>26.84</v>
      </c>
      <c r="F244" s="1">
        <v>23.45</v>
      </c>
      <c r="G244" s="6">
        <f t="shared" ref="G244:J244" si="244">(C244-average(C:C))/stdev(C:C)</f>
        <v>-2.633682392</v>
      </c>
      <c r="H244" s="6">
        <f t="shared" si="244"/>
        <v>-1.655642019</v>
      </c>
      <c r="I244" s="6">
        <f t="shared" si="244"/>
        <v>-3.301005169</v>
      </c>
      <c r="J244" s="6">
        <f t="shared" si="244"/>
        <v>-1.946554316</v>
      </c>
      <c r="K244" s="6">
        <f t="shared" si="3"/>
        <v>-2.384220974</v>
      </c>
      <c r="L244" s="7" t="b">
        <f>if(iferror(VLOOKUP($A244, NIL!$A$2:$F985, 1, false), false), true, false)</f>
        <v>1</v>
      </c>
    </row>
    <row r="245">
      <c r="A245" s="1">
        <v>1519.0</v>
      </c>
      <c r="B245" s="1" t="s">
        <v>155</v>
      </c>
      <c r="C245" s="1">
        <v>39.58</v>
      </c>
      <c r="D245" s="1">
        <v>26.1</v>
      </c>
      <c r="E245" s="1">
        <v>25.35</v>
      </c>
      <c r="F245" s="1">
        <v>10.85</v>
      </c>
      <c r="G245" s="6">
        <f t="shared" ref="G245:J245" si="245">(C245-average(C:C))/stdev(C:C)</f>
        <v>-2.597492139</v>
      </c>
      <c r="H245" s="6">
        <f t="shared" si="245"/>
        <v>-2.971709659</v>
      </c>
      <c r="I245" s="6">
        <f t="shared" si="245"/>
        <v>-3.411931333</v>
      </c>
      <c r="J245" s="6">
        <f t="shared" si="245"/>
        <v>-2.724558579</v>
      </c>
      <c r="K245" s="6">
        <f t="shared" si="3"/>
        <v>-2.926422928</v>
      </c>
      <c r="L245" s="7" t="b">
        <f>if(iferror(VLOOKUP($A245, NIL!$A$2:$F985, 1, false), false), true, false)</f>
        <v>1</v>
      </c>
    </row>
    <row r="246">
      <c r="A246" s="1">
        <v>1719.0</v>
      </c>
      <c r="B246" s="1" t="s">
        <v>186</v>
      </c>
      <c r="C246" s="1">
        <v>81.81</v>
      </c>
      <c r="D246" s="1">
        <v>82.01</v>
      </c>
      <c r="E246" s="1">
        <v>72.64</v>
      </c>
      <c r="F246" s="1">
        <v>66.48</v>
      </c>
      <c r="G246" s="6">
        <f t="shared" ref="G246:J246" si="246">(C246-average(C:C))/stdev(C:C)</f>
        <v>0.4591366168</v>
      </c>
      <c r="H246" s="6">
        <f t="shared" si="246"/>
        <v>0.9030318772</v>
      </c>
      <c r="I246" s="6">
        <f t="shared" si="246"/>
        <v>0.1086715677</v>
      </c>
      <c r="J246" s="6">
        <f t="shared" si="246"/>
        <v>0.7103919876</v>
      </c>
      <c r="K246" s="6">
        <f t="shared" si="3"/>
        <v>0.5453080123</v>
      </c>
      <c r="L246" s="7" t="b">
        <f>if(iferror(VLOOKUP($A246, NIL!$A$2:$F985, 1, false), false), true, false)</f>
        <v>1</v>
      </c>
    </row>
    <row r="247">
      <c r="A247" s="1">
        <v>2083.0</v>
      </c>
      <c r="B247" s="1" t="s">
        <v>265</v>
      </c>
      <c r="C247" s="1">
        <v>87.27</v>
      </c>
      <c r="D247" s="1">
        <v>81.68</v>
      </c>
      <c r="E247" s="1">
        <v>86.6</v>
      </c>
      <c r="F247" s="1">
        <v>78.87</v>
      </c>
      <c r="G247" s="6">
        <f t="shared" ref="G247:J247" si="247">(C247-average(C:C))/stdev(C:C)</f>
        <v>0.8543341779</v>
      </c>
      <c r="H247" s="6">
        <f t="shared" si="247"/>
        <v>0.8801618234</v>
      </c>
      <c r="I247" s="6">
        <f t="shared" si="247"/>
        <v>1.147952949</v>
      </c>
      <c r="J247" s="6">
        <f t="shared" si="247"/>
        <v>1.475429513</v>
      </c>
      <c r="K247" s="6">
        <f t="shared" si="3"/>
        <v>1.089469616</v>
      </c>
      <c r="L247" s="7" t="b">
        <f>if(iferror(VLOOKUP($A247, NIL!$A$2:$F985, 1, false), false), true, false)</f>
        <v>1</v>
      </c>
    </row>
    <row r="248">
      <c r="A248" s="1">
        <v>2105.0</v>
      </c>
      <c r="B248" s="1" t="s">
        <v>271</v>
      </c>
      <c r="L248" s="7" t="b">
        <f>if(iferror(VLOOKUP($A248, NIL!$A$2:$F985, 1, false), false), true, false)</f>
        <v>1</v>
      </c>
    </row>
    <row r="249">
      <c r="A249" s="1">
        <v>2167.0</v>
      </c>
      <c r="B249" s="1" t="s">
        <v>278</v>
      </c>
      <c r="L249" s="7" t="b">
        <f>if(iferror(VLOOKUP($A249, NIL!$A$2:$F985, 1, false), false), true, false)</f>
        <v>1</v>
      </c>
    </row>
  </sheetData>
  <conditionalFormatting sqref="A1:F245 G1:K247 L1:L249">
    <cfRule type="expression" dxfId="0" priority="1">
      <formula>$L1=false</formula>
    </cfRule>
  </conditionalFormatting>
  <hyperlinks>
    <hyperlink r:id="rId1" ref="B31"/>
    <hyperlink r:id="rId2" ref="B98"/>
    <hyperlink r:id="rId3" ref="B177"/>
    <hyperlink r:id="rId4" ref="B190"/>
    <hyperlink r:id="rId5" ref="B237"/>
  </hyperlink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13</v>
      </c>
      <c r="C1" s="1" t="s">
        <v>22</v>
      </c>
      <c r="D1" s="1" t="s">
        <v>24</v>
      </c>
      <c r="E1" s="2" t="s">
        <v>16</v>
      </c>
      <c r="F1" s="2" t="s">
        <v>17</v>
      </c>
      <c r="G1" s="2" t="s">
        <v>11</v>
      </c>
    </row>
    <row r="2">
      <c r="A2" s="1">
        <v>176.0</v>
      </c>
      <c r="B2" s="1" t="s">
        <v>30</v>
      </c>
      <c r="C2" s="1">
        <v>4.0</v>
      </c>
      <c r="D2" s="1">
        <v>1.0</v>
      </c>
      <c r="E2" s="5">
        <f t="shared" ref="E2:F2" si="1">(C2-average(C:C))/stdev(C:C)</f>
        <v>0.2045663318</v>
      </c>
      <c r="F2" s="5">
        <f t="shared" si="1"/>
        <v>0.4045450175</v>
      </c>
      <c r="G2" s="5">
        <f t="shared" ref="G2:G249" si="3">average(E2,F2)</f>
        <v>0.3045556747</v>
      </c>
    </row>
    <row r="3">
      <c r="A3" s="1">
        <v>205.0</v>
      </c>
      <c r="B3" s="1" t="s">
        <v>45</v>
      </c>
      <c r="C3" s="1">
        <v>4.0</v>
      </c>
      <c r="D3" s="1">
        <v>1.0</v>
      </c>
      <c r="E3" s="5">
        <f t="shared" ref="E3:F3" si="2">(C3-average(C:C))/stdev(C:C)</f>
        <v>0.2045663318</v>
      </c>
      <c r="F3" s="5">
        <f t="shared" si="2"/>
        <v>0.4045450175</v>
      </c>
      <c r="G3" s="5">
        <f t="shared" si="3"/>
        <v>0.3045556747</v>
      </c>
    </row>
    <row r="4">
      <c r="A4" s="1">
        <v>239.0</v>
      </c>
      <c r="B4" s="1" t="s">
        <v>46</v>
      </c>
      <c r="C4" s="1">
        <v>4.0</v>
      </c>
      <c r="D4" s="1">
        <v>1.0</v>
      </c>
      <c r="E4" s="5">
        <f t="shared" ref="E4:F4" si="4">(C4-average(C:C))/stdev(C:C)</f>
        <v>0.2045663318</v>
      </c>
      <c r="F4" s="5">
        <f t="shared" si="4"/>
        <v>0.4045450175</v>
      </c>
      <c r="G4" s="5">
        <f t="shared" si="3"/>
        <v>0.3045556747</v>
      </c>
    </row>
    <row r="5">
      <c r="A5" s="1">
        <v>245.0</v>
      </c>
      <c r="B5" s="1" t="s">
        <v>47</v>
      </c>
      <c r="C5" s="1">
        <v>2.0</v>
      </c>
      <c r="D5" s="1">
        <v>1.0</v>
      </c>
      <c r="E5" s="5">
        <f t="shared" ref="E5:F5" si="5">(C5-average(C:C))/stdev(C:C)</f>
        <v>-4.868678697</v>
      </c>
      <c r="F5" s="5">
        <f t="shared" si="5"/>
        <v>0.4045450175</v>
      </c>
      <c r="G5" s="5">
        <f t="shared" si="3"/>
        <v>-2.23206684</v>
      </c>
    </row>
    <row r="6">
      <c r="A6" s="1">
        <v>492.0</v>
      </c>
      <c r="B6" s="1" t="s">
        <v>49</v>
      </c>
      <c r="C6" s="1">
        <v>2.0</v>
      </c>
      <c r="D6" s="1">
        <v>0.0</v>
      </c>
      <c r="E6" s="5">
        <f t="shared" ref="E6:F6" si="6">(C6-average(C:C))/stdev(C:C)</f>
        <v>-4.868678697</v>
      </c>
      <c r="F6" s="5">
        <f t="shared" si="6"/>
        <v>-2.461945392</v>
      </c>
      <c r="G6" s="5">
        <f t="shared" si="3"/>
        <v>-3.665312045</v>
      </c>
    </row>
    <row r="7">
      <c r="A7" s="1">
        <v>505.0</v>
      </c>
      <c r="B7" s="1" t="s">
        <v>50</v>
      </c>
      <c r="C7" s="1">
        <v>4.0</v>
      </c>
      <c r="D7" s="1">
        <v>1.0</v>
      </c>
      <c r="E7" s="5">
        <f t="shared" ref="E7:F7" si="7">(C7-average(C:C))/stdev(C:C)</f>
        <v>0.2045663318</v>
      </c>
      <c r="F7" s="5">
        <f t="shared" si="7"/>
        <v>0.4045450175</v>
      </c>
      <c r="G7" s="5">
        <f t="shared" si="3"/>
        <v>0.3045556747</v>
      </c>
    </row>
    <row r="8">
      <c r="A8" s="1">
        <v>520.0</v>
      </c>
      <c r="B8" s="1" t="s">
        <v>52</v>
      </c>
      <c r="C8" s="1">
        <v>4.0</v>
      </c>
      <c r="D8" s="1">
        <v>1.0</v>
      </c>
      <c r="E8" s="5">
        <f t="shared" ref="E8:F8" si="8">(C8-average(C:C))/stdev(C:C)</f>
        <v>0.2045663318</v>
      </c>
      <c r="F8" s="5">
        <f t="shared" si="8"/>
        <v>0.4045450175</v>
      </c>
      <c r="G8" s="5">
        <f t="shared" si="3"/>
        <v>0.3045556747</v>
      </c>
    </row>
    <row r="9">
      <c r="A9" s="1">
        <v>523.0</v>
      </c>
      <c r="B9" s="1" t="s">
        <v>53</v>
      </c>
      <c r="C9" s="1">
        <v>4.0</v>
      </c>
      <c r="D9" s="1">
        <v>1.0</v>
      </c>
      <c r="E9" s="5">
        <f t="shared" ref="E9:F9" si="9">(C9-average(C:C))/stdev(C:C)</f>
        <v>0.2045663318</v>
      </c>
      <c r="F9" s="5">
        <f t="shared" si="9"/>
        <v>0.4045450175</v>
      </c>
      <c r="G9" s="5">
        <f t="shared" si="3"/>
        <v>0.3045556747</v>
      </c>
    </row>
    <row r="10">
      <c r="A10" s="1">
        <v>541.0</v>
      </c>
      <c r="B10" s="1" t="s">
        <v>55</v>
      </c>
      <c r="C10" s="1">
        <v>4.0</v>
      </c>
      <c r="D10" s="1">
        <v>1.0</v>
      </c>
      <c r="E10" s="5">
        <f t="shared" ref="E10:F10" si="10">(C10-average(C:C))/stdev(C:C)</f>
        <v>0.2045663318</v>
      </c>
      <c r="F10" s="5">
        <f t="shared" si="10"/>
        <v>0.4045450175</v>
      </c>
      <c r="G10" s="5">
        <f t="shared" si="3"/>
        <v>0.3045556747</v>
      </c>
    </row>
    <row r="11">
      <c r="A11" s="1">
        <v>676.0</v>
      </c>
      <c r="B11" s="1" t="s">
        <v>56</v>
      </c>
      <c r="C11" s="1">
        <v>4.0</v>
      </c>
      <c r="D11" s="1">
        <v>1.0</v>
      </c>
      <c r="E11" s="5">
        <f t="shared" ref="E11:F11" si="11">(C11-average(C:C))/stdev(C:C)</f>
        <v>0.2045663318</v>
      </c>
      <c r="F11" s="5">
        <f t="shared" si="11"/>
        <v>0.4045450175</v>
      </c>
      <c r="G11" s="5">
        <f t="shared" si="3"/>
        <v>0.3045556747</v>
      </c>
    </row>
    <row r="12">
      <c r="A12" s="1">
        <v>755.0</v>
      </c>
      <c r="B12" s="1" t="s">
        <v>58</v>
      </c>
      <c r="C12" s="1">
        <v>4.0</v>
      </c>
      <c r="D12" s="1">
        <v>1.0</v>
      </c>
      <c r="E12" s="5">
        <f t="shared" ref="E12:F12" si="12">(C12-average(C:C))/stdev(C:C)</f>
        <v>0.2045663318</v>
      </c>
      <c r="F12" s="5">
        <f t="shared" si="12"/>
        <v>0.4045450175</v>
      </c>
      <c r="G12" s="5">
        <f t="shared" si="3"/>
        <v>0.3045556747</v>
      </c>
    </row>
    <row r="13">
      <c r="A13" s="1">
        <v>758.0</v>
      </c>
      <c r="B13" s="1" t="s">
        <v>59</v>
      </c>
      <c r="C13" s="1">
        <v>4.0</v>
      </c>
      <c r="D13" s="1">
        <v>0.0</v>
      </c>
      <c r="E13" s="5">
        <f t="shared" ref="E13:F13" si="13">(C13-average(C:C))/stdev(C:C)</f>
        <v>0.2045663318</v>
      </c>
      <c r="F13" s="5">
        <f t="shared" si="13"/>
        <v>-2.461945392</v>
      </c>
      <c r="G13" s="5">
        <f t="shared" si="3"/>
        <v>-1.12868953</v>
      </c>
    </row>
    <row r="14">
      <c r="A14" s="1">
        <v>808.0</v>
      </c>
      <c r="B14" s="1" t="s">
        <v>61</v>
      </c>
      <c r="C14" s="1">
        <v>4.0</v>
      </c>
      <c r="D14" s="1">
        <v>1.0</v>
      </c>
      <c r="E14" s="5">
        <f t="shared" ref="E14:F14" si="14">(C14-average(C:C))/stdev(C:C)</f>
        <v>0.2045663318</v>
      </c>
      <c r="F14" s="5">
        <f t="shared" si="14"/>
        <v>0.4045450175</v>
      </c>
      <c r="G14" s="5">
        <f t="shared" si="3"/>
        <v>0.3045556747</v>
      </c>
    </row>
    <row r="15">
      <c r="A15" s="1">
        <v>810.0</v>
      </c>
      <c r="B15" s="1" t="s">
        <v>63</v>
      </c>
      <c r="C15" s="1">
        <v>4.0</v>
      </c>
      <c r="D15" s="1">
        <v>1.0</v>
      </c>
      <c r="E15" s="5">
        <f t="shared" ref="E15:F15" si="15">(C15-average(C:C))/stdev(C:C)</f>
        <v>0.2045663318</v>
      </c>
      <c r="F15" s="5">
        <f t="shared" si="15"/>
        <v>0.4045450175</v>
      </c>
      <c r="G15" s="5">
        <f t="shared" si="3"/>
        <v>0.3045556747</v>
      </c>
    </row>
    <row r="16">
      <c r="A16" s="1">
        <v>815.0</v>
      </c>
      <c r="B16" s="1" t="s">
        <v>64</v>
      </c>
      <c r="C16" s="1">
        <v>4.0</v>
      </c>
      <c r="D16" s="1">
        <v>0.0</v>
      </c>
      <c r="E16" s="5">
        <f t="shared" ref="E16:F16" si="16">(C16-average(C:C))/stdev(C:C)</f>
        <v>0.2045663318</v>
      </c>
      <c r="F16" s="5">
        <f t="shared" si="16"/>
        <v>-2.461945392</v>
      </c>
      <c r="G16" s="5">
        <f t="shared" si="3"/>
        <v>-1.12868953</v>
      </c>
    </row>
    <row r="17">
      <c r="A17" s="1">
        <v>823.0</v>
      </c>
      <c r="B17" s="1" t="s">
        <v>66</v>
      </c>
      <c r="C17" s="1">
        <v>4.0</v>
      </c>
      <c r="D17" s="1">
        <v>1.0</v>
      </c>
      <c r="E17" s="5">
        <f t="shared" ref="E17:F17" si="17">(C17-average(C:C))/stdev(C:C)</f>
        <v>0.2045663318</v>
      </c>
      <c r="F17" s="5">
        <f t="shared" si="17"/>
        <v>0.4045450175</v>
      </c>
      <c r="G17" s="5">
        <f t="shared" si="3"/>
        <v>0.3045556747</v>
      </c>
    </row>
    <row r="18">
      <c r="A18" s="1">
        <v>825.0</v>
      </c>
      <c r="B18" s="1" t="s">
        <v>67</v>
      </c>
      <c r="C18" s="1">
        <v>4.0</v>
      </c>
      <c r="D18" s="1">
        <v>1.0</v>
      </c>
      <c r="E18" s="5">
        <f t="shared" ref="E18:F18" si="18">(C18-average(C:C))/stdev(C:C)</f>
        <v>0.2045663318</v>
      </c>
      <c r="F18" s="5">
        <f t="shared" si="18"/>
        <v>0.4045450175</v>
      </c>
      <c r="G18" s="5">
        <f t="shared" si="3"/>
        <v>0.3045556747</v>
      </c>
    </row>
    <row r="19">
      <c r="A19" s="1">
        <v>826.0</v>
      </c>
      <c r="B19" s="1" t="s">
        <v>69</v>
      </c>
      <c r="C19" s="1">
        <v>2.0</v>
      </c>
      <c r="D19" s="1">
        <v>0.0</v>
      </c>
      <c r="E19" s="5">
        <f t="shared" ref="E19:F19" si="19">(C19-average(C:C))/stdev(C:C)</f>
        <v>-4.868678697</v>
      </c>
      <c r="F19" s="5">
        <f t="shared" si="19"/>
        <v>-2.461945392</v>
      </c>
      <c r="G19" s="5">
        <f t="shared" si="3"/>
        <v>-3.665312045</v>
      </c>
    </row>
    <row r="20">
      <c r="A20" s="1">
        <v>830.0</v>
      </c>
      <c r="B20" s="1" t="s">
        <v>70</v>
      </c>
      <c r="C20" s="1">
        <v>4.0</v>
      </c>
      <c r="D20" s="1">
        <v>1.0</v>
      </c>
      <c r="E20" s="5">
        <f t="shared" ref="E20:F20" si="20">(C20-average(C:C))/stdev(C:C)</f>
        <v>0.2045663318</v>
      </c>
      <c r="F20" s="5">
        <f t="shared" si="20"/>
        <v>0.4045450175</v>
      </c>
      <c r="G20" s="5">
        <f t="shared" si="3"/>
        <v>0.3045556747</v>
      </c>
    </row>
    <row r="21">
      <c r="A21" s="1">
        <v>831.0</v>
      </c>
      <c r="B21" s="1" t="s">
        <v>72</v>
      </c>
      <c r="C21" s="1">
        <v>4.0</v>
      </c>
      <c r="D21" s="1">
        <v>1.0</v>
      </c>
      <c r="E21" s="5">
        <f t="shared" ref="E21:F21" si="21">(C21-average(C:C))/stdev(C:C)</f>
        <v>0.2045663318</v>
      </c>
      <c r="F21" s="5">
        <f t="shared" si="21"/>
        <v>0.4045450175</v>
      </c>
      <c r="G21" s="5">
        <f t="shared" si="3"/>
        <v>0.3045556747</v>
      </c>
    </row>
    <row r="22">
      <c r="A22" s="1">
        <v>865.0</v>
      </c>
      <c r="B22" s="1" t="s">
        <v>73</v>
      </c>
      <c r="C22" s="1">
        <v>4.0</v>
      </c>
      <c r="D22" s="1">
        <v>1.0</v>
      </c>
      <c r="E22" s="5">
        <f t="shared" ref="E22:F22" si="22">(C22-average(C:C))/stdev(C:C)</f>
        <v>0.2045663318</v>
      </c>
      <c r="F22" s="5">
        <f t="shared" si="22"/>
        <v>0.4045450175</v>
      </c>
      <c r="G22" s="5">
        <f t="shared" si="3"/>
        <v>0.3045556747</v>
      </c>
    </row>
    <row r="23">
      <c r="A23" s="1">
        <v>869.0</v>
      </c>
      <c r="B23" s="1" t="s">
        <v>75</v>
      </c>
      <c r="C23" s="1">
        <v>4.0</v>
      </c>
      <c r="D23" s="1">
        <v>1.0</v>
      </c>
      <c r="E23" s="5">
        <f t="shared" ref="E23:F23" si="23">(C23-average(C:C))/stdev(C:C)</f>
        <v>0.2045663318</v>
      </c>
      <c r="F23" s="5">
        <f t="shared" si="23"/>
        <v>0.4045450175</v>
      </c>
      <c r="G23" s="5">
        <f t="shared" si="3"/>
        <v>0.3045556747</v>
      </c>
    </row>
    <row r="24">
      <c r="A24" s="1">
        <v>871.0</v>
      </c>
      <c r="B24" s="1" t="s">
        <v>76</v>
      </c>
      <c r="C24" s="1">
        <v>4.0</v>
      </c>
      <c r="D24" s="1">
        <v>1.0</v>
      </c>
      <c r="E24" s="5">
        <f t="shared" ref="E24:F24" si="24">(C24-average(C:C))/stdev(C:C)</f>
        <v>0.2045663318</v>
      </c>
      <c r="F24" s="5">
        <f t="shared" si="24"/>
        <v>0.4045450175</v>
      </c>
      <c r="G24" s="5">
        <f t="shared" si="3"/>
        <v>0.3045556747</v>
      </c>
    </row>
    <row r="25">
      <c r="A25" s="1">
        <v>877.0</v>
      </c>
      <c r="B25" s="1" t="s">
        <v>78</v>
      </c>
      <c r="C25" s="1">
        <v>4.0</v>
      </c>
      <c r="D25" s="1">
        <v>1.0</v>
      </c>
      <c r="E25" s="5">
        <f t="shared" ref="E25:F25" si="25">(C25-average(C:C))/stdev(C:C)</f>
        <v>0.2045663318</v>
      </c>
      <c r="F25" s="5">
        <f t="shared" si="25"/>
        <v>0.4045450175</v>
      </c>
      <c r="G25" s="5">
        <f t="shared" si="3"/>
        <v>0.3045556747</v>
      </c>
    </row>
    <row r="26">
      <c r="A26" s="1">
        <v>924.0</v>
      </c>
      <c r="B26" s="1" t="s">
        <v>79</v>
      </c>
      <c r="C26" s="1">
        <v>4.0</v>
      </c>
      <c r="D26" s="1">
        <v>1.0</v>
      </c>
      <c r="E26" s="5">
        <f t="shared" ref="E26:F26" si="26">(C26-average(C:C))/stdev(C:C)</f>
        <v>0.2045663318</v>
      </c>
      <c r="F26" s="5">
        <f t="shared" si="26"/>
        <v>0.4045450175</v>
      </c>
      <c r="G26" s="5">
        <f t="shared" si="3"/>
        <v>0.3045556747</v>
      </c>
    </row>
    <row r="27">
      <c r="A27" s="1">
        <v>945.0</v>
      </c>
      <c r="B27" s="1" t="s">
        <v>80</v>
      </c>
      <c r="C27" s="1">
        <v>4.0</v>
      </c>
      <c r="D27" s="1">
        <v>1.0</v>
      </c>
      <c r="E27" s="5">
        <f t="shared" ref="E27:F27" si="27">(C27-average(C:C))/stdev(C:C)</f>
        <v>0.2045663318</v>
      </c>
      <c r="F27" s="5">
        <f t="shared" si="27"/>
        <v>0.4045450175</v>
      </c>
      <c r="G27" s="5">
        <f t="shared" si="3"/>
        <v>0.3045556747</v>
      </c>
    </row>
    <row r="28">
      <c r="A28" s="1">
        <v>949.0</v>
      </c>
      <c r="B28" s="1" t="s">
        <v>82</v>
      </c>
      <c r="C28" s="1">
        <v>4.0</v>
      </c>
      <c r="D28" s="1">
        <v>1.0</v>
      </c>
      <c r="E28" s="5">
        <f t="shared" ref="E28:F28" si="28">(C28-average(C:C))/stdev(C:C)</f>
        <v>0.2045663318</v>
      </c>
      <c r="F28" s="5">
        <f t="shared" si="28"/>
        <v>0.4045450175</v>
      </c>
      <c r="G28" s="5">
        <f t="shared" si="3"/>
        <v>0.3045556747</v>
      </c>
    </row>
    <row r="29">
      <c r="A29" s="1">
        <v>955.0</v>
      </c>
      <c r="B29" s="1" t="s">
        <v>83</v>
      </c>
      <c r="C29" s="1">
        <v>4.0</v>
      </c>
      <c r="D29" s="1">
        <v>1.0</v>
      </c>
      <c r="E29" s="5">
        <f t="shared" ref="E29:F29" si="29">(C29-average(C:C))/stdev(C:C)</f>
        <v>0.2045663318</v>
      </c>
      <c r="F29" s="5">
        <f t="shared" si="29"/>
        <v>0.4045450175</v>
      </c>
      <c r="G29" s="5">
        <f t="shared" si="3"/>
        <v>0.3045556747</v>
      </c>
    </row>
    <row r="30">
      <c r="A30" s="1">
        <v>1018.0</v>
      </c>
      <c r="B30" s="1" t="s">
        <v>85</v>
      </c>
      <c r="C30" s="1">
        <v>4.0</v>
      </c>
      <c r="D30" s="1">
        <v>1.0</v>
      </c>
      <c r="E30" s="5">
        <f t="shared" ref="E30:F30" si="30">(C30-average(C:C))/stdev(C:C)</f>
        <v>0.2045663318</v>
      </c>
      <c r="F30" s="5">
        <f t="shared" si="30"/>
        <v>0.4045450175</v>
      </c>
      <c r="G30" s="5">
        <f t="shared" si="3"/>
        <v>0.3045556747</v>
      </c>
    </row>
    <row r="31">
      <c r="A31" s="1">
        <v>1042.0</v>
      </c>
      <c r="B31" s="1" t="s">
        <v>86</v>
      </c>
      <c r="C31" s="1">
        <v>4.0</v>
      </c>
      <c r="D31" s="1">
        <v>1.0</v>
      </c>
      <c r="E31" s="5">
        <f t="shared" ref="E31:F31" si="31">(C31-average(C:C))/stdev(C:C)</f>
        <v>0.2045663318</v>
      </c>
      <c r="F31" s="5">
        <f t="shared" si="31"/>
        <v>0.4045450175</v>
      </c>
      <c r="G31" s="5">
        <f t="shared" si="3"/>
        <v>0.3045556747</v>
      </c>
    </row>
    <row r="32">
      <c r="A32" s="1">
        <v>1062.0</v>
      </c>
      <c r="B32" s="1" t="s">
        <v>88</v>
      </c>
      <c r="C32" s="1">
        <v>4.0</v>
      </c>
      <c r="D32" s="1">
        <v>1.0</v>
      </c>
      <c r="E32" s="5">
        <f t="shared" ref="E32:F32" si="32">(C32-average(C:C))/stdev(C:C)</f>
        <v>0.2045663318</v>
      </c>
      <c r="F32" s="5">
        <f t="shared" si="32"/>
        <v>0.4045450175</v>
      </c>
      <c r="G32" s="5">
        <f t="shared" si="3"/>
        <v>0.3045556747</v>
      </c>
    </row>
    <row r="33">
      <c r="A33" s="1">
        <v>1074.0</v>
      </c>
      <c r="B33" s="1" t="s">
        <v>89</v>
      </c>
      <c r="C33" s="1">
        <v>4.0</v>
      </c>
      <c r="D33" s="1">
        <v>1.0</v>
      </c>
      <c r="E33" s="5">
        <f t="shared" ref="E33:F33" si="33">(C33-average(C:C))/stdev(C:C)</f>
        <v>0.2045663318</v>
      </c>
      <c r="F33" s="5">
        <f t="shared" si="33"/>
        <v>0.4045450175</v>
      </c>
      <c r="G33" s="5">
        <f t="shared" si="3"/>
        <v>0.3045556747</v>
      </c>
    </row>
    <row r="34">
      <c r="A34" s="1">
        <v>1077.0</v>
      </c>
      <c r="B34" s="1" t="s">
        <v>90</v>
      </c>
      <c r="C34" s="1">
        <v>4.0</v>
      </c>
      <c r="D34" s="1">
        <v>1.0</v>
      </c>
      <c r="E34" s="5">
        <f t="shared" ref="E34:F34" si="34">(C34-average(C:C))/stdev(C:C)</f>
        <v>0.2045663318</v>
      </c>
      <c r="F34" s="5">
        <f t="shared" si="34"/>
        <v>0.4045450175</v>
      </c>
      <c r="G34" s="5">
        <f t="shared" si="3"/>
        <v>0.3045556747</v>
      </c>
    </row>
    <row r="35">
      <c r="A35" s="1">
        <v>1087.0</v>
      </c>
      <c r="B35" s="1" t="s">
        <v>92</v>
      </c>
      <c r="C35" s="1">
        <v>4.0</v>
      </c>
      <c r="D35" s="1">
        <v>1.0</v>
      </c>
      <c r="E35" s="5">
        <f t="shared" ref="E35:F35" si="35">(C35-average(C:C))/stdev(C:C)</f>
        <v>0.2045663318</v>
      </c>
      <c r="F35" s="5">
        <f t="shared" si="35"/>
        <v>0.4045450175</v>
      </c>
      <c r="G35" s="5">
        <f t="shared" si="3"/>
        <v>0.3045556747</v>
      </c>
    </row>
    <row r="36">
      <c r="A36" s="1">
        <v>1092.0</v>
      </c>
      <c r="B36" s="1" t="s">
        <v>93</v>
      </c>
      <c r="C36" s="1">
        <v>4.0</v>
      </c>
      <c r="D36" s="1">
        <v>1.0</v>
      </c>
      <c r="E36" s="5">
        <f t="shared" ref="E36:F36" si="36">(C36-average(C:C))/stdev(C:C)</f>
        <v>0.2045663318</v>
      </c>
      <c r="F36" s="5">
        <f t="shared" si="36"/>
        <v>0.4045450175</v>
      </c>
      <c r="G36" s="5">
        <f t="shared" si="3"/>
        <v>0.3045556747</v>
      </c>
    </row>
    <row r="37">
      <c r="A37" s="1">
        <v>1097.0</v>
      </c>
      <c r="B37" s="9" t="s">
        <v>94</v>
      </c>
      <c r="C37" s="1">
        <v>4.0</v>
      </c>
      <c r="D37" s="1">
        <v>1.0</v>
      </c>
      <c r="E37" s="5">
        <f t="shared" ref="E37:F37" si="37">(C37-average(C:C))/stdev(C:C)</f>
        <v>0.2045663318</v>
      </c>
      <c r="F37" s="5">
        <f t="shared" si="37"/>
        <v>0.4045450175</v>
      </c>
      <c r="G37" s="5">
        <f t="shared" si="3"/>
        <v>0.3045556747</v>
      </c>
    </row>
    <row r="38">
      <c r="A38" s="1">
        <v>1117.0</v>
      </c>
      <c r="B38" s="1" t="s">
        <v>97</v>
      </c>
      <c r="C38" s="1">
        <v>4.0</v>
      </c>
      <c r="D38" s="1">
        <v>1.0</v>
      </c>
      <c r="E38" s="5">
        <f t="shared" ref="E38:F38" si="38">(C38-average(C:C))/stdev(C:C)</f>
        <v>0.2045663318</v>
      </c>
      <c r="F38" s="5">
        <f t="shared" si="38"/>
        <v>0.4045450175</v>
      </c>
      <c r="G38" s="5">
        <f t="shared" si="3"/>
        <v>0.3045556747</v>
      </c>
    </row>
    <row r="39">
      <c r="A39" s="1">
        <v>1183.0</v>
      </c>
      <c r="B39" s="1" t="s">
        <v>98</v>
      </c>
      <c r="C39" s="1">
        <v>4.0</v>
      </c>
      <c r="D39" s="1">
        <v>1.0</v>
      </c>
      <c r="E39" s="5">
        <f t="shared" ref="E39:F39" si="39">(C39-average(C:C))/stdev(C:C)</f>
        <v>0.2045663318</v>
      </c>
      <c r="F39" s="5">
        <f t="shared" si="39"/>
        <v>0.4045450175</v>
      </c>
      <c r="G39" s="5">
        <f t="shared" si="3"/>
        <v>0.3045556747</v>
      </c>
    </row>
    <row r="40">
      <c r="A40" s="1">
        <v>1221.0</v>
      </c>
      <c r="B40" s="1" t="s">
        <v>100</v>
      </c>
      <c r="C40" s="1">
        <v>4.0</v>
      </c>
      <c r="D40" s="1">
        <v>1.0</v>
      </c>
      <c r="E40" s="5">
        <f t="shared" ref="E40:F40" si="40">(C40-average(C:C))/stdev(C:C)</f>
        <v>0.2045663318</v>
      </c>
      <c r="F40" s="5">
        <f t="shared" si="40"/>
        <v>0.4045450175</v>
      </c>
      <c r="G40" s="5">
        <f t="shared" si="3"/>
        <v>0.3045556747</v>
      </c>
    </row>
    <row r="41">
      <c r="A41" s="1">
        <v>1222.0</v>
      </c>
      <c r="B41" s="1" t="s">
        <v>101</v>
      </c>
      <c r="C41" s="1">
        <v>4.0</v>
      </c>
      <c r="D41" s="1">
        <v>1.0</v>
      </c>
      <c r="E41" s="5">
        <f t="shared" ref="E41:F41" si="41">(C41-average(C:C))/stdev(C:C)</f>
        <v>0.2045663318</v>
      </c>
      <c r="F41" s="5">
        <f t="shared" si="41"/>
        <v>0.4045450175</v>
      </c>
      <c r="G41" s="5">
        <f t="shared" si="3"/>
        <v>0.3045556747</v>
      </c>
    </row>
    <row r="42">
      <c r="A42" s="1">
        <v>1233.0</v>
      </c>
      <c r="B42" s="1" t="s">
        <v>103</v>
      </c>
      <c r="C42" s="1">
        <v>4.0</v>
      </c>
      <c r="D42" s="1">
        <v>1.0</v>
      </c>
      <c r="E42" s="5">
        <f t="shared" ref="E42:F42" si="42">(C42-average(C:C))/stdev(C:C)</f>
        <v>0.2045663318</v>
      </c>
      <c r="F42" s="5">
        <f t="shared" si="42"/>
        <v>0.4045450175</v>
      </c>
      <c r="G42" s="5">
        <f t="shared" si="3"/>
        <v>0.3045556747</v>
      </c>
    </row>
    <row r="43">
      <c r="A43" s="1">
        <v>1250.0</v>
      </c>
      <c r="B43" s="1" t="s">
        <v>105</v>
      </c>
      <c r="C43" s="1">
        <v>4.0</v>
      </c>
      <c r="D43" s="1">
        <v>1.0</v>
      </c>
      <c r="E43" s="5">
        <f t="shared" ref="E43:F43" si="43">(C43-average(C:C))/stdev(C:C)</f>
        <v>0.2045663318</v>
      </c>
      <c r="F43" s="5">
        <f t="shared" si="43"/>
        <v>0.4045450175</v>
      </c>
      <c r="G43" s="5">
        <f t="shared" si="3"/>
        <v>0.3045556747</v>
      </c>
    </row>
    <row r="44">
      <c r="A44" s="1">
        <v>1251.0</v>
      </c>
      <c r="B44" s="1" t="s">
        <v>106</v>
      </c>
      <c r="C44" s="1">
        <v>4.0</v>
      </c>
      <c r="D44" s="1">
        <v>1.0</v>
      </c>
      <c r="E44" s="5">
        <f t="shared" ref="E44:F44" si="44">(C44-average(C:C))/stdev(C:C)</f>
        <v>0.2045663318</v>
      </c>
      <c r="F44" s="5">
        <f t="shared" si="44"/>
        <v>0.4045450175</v>
      </c>
      <c r="G44" s="5">
        <f t="shared" si="3"/>
        <v>0.3045556747</v>
      </c>
    </row>
    <row r="45">
      <c r="A45" s="1">
        <v>1304.0</v>
      </c>
      <c r="B45" s="1" t="s">
        <v>108</v>
      </c>
      <c r="C45" s="1">
        <v>4.0</v>
      </c>
      <c r="D45" s="1">
        <v>1.0</v>
      </c>
      <c r="E45" s="5">
        <f t="shared" ref="E45:F45" si="45">(C45-average(C:C))/stdev(C:C)</f>
        <v>0.2045663318</v>
      </c>
      <c r="F45" s="5">
        <f t="shared" si="45"/>
        <v>0.4045450175</v>
      </c>
      <c r="G45" s="5">
        <f t="shared" si="3"/>
        <v>0.3045556747</v>
      </c>
    </row>
    <row r="46">
      <c r="A46" s="1">
        <v>1318.0</v>
      </c>
      <c r="B46" s="1" t="s">
        <v>109</v>
      </c>
      <c r="C46" s="1">
        <v>4.0</v>
      </c>
      <c r="D46" s="1">
        <v>1.0</v>
      </c>
      <c r="E46" s="5">
        <f t="shared" ref="E46:F46" si="46">(C46-average(C:C))/stdev(C:C)</f>
        <v>0.2045663318</v>
      </c>
      <c r="F46" s="5">
        <f t="shared" si="46"/>
        <v>0.4045450175</v>
      </c>
      <c r="G46" s="5">
        <f t="shared" si="3"/>
        <v>0.3045556747</v>
      </c>
    </row>
    <row r="47">
      <c r="A47" s="1">
        <v>1323.0</v>
      </c>
      <c r="B47" s="1" t="s">
        <v>111</v>
      </c>
      <c r="C47" s="1">
        <v>4.0</v>
      </c>
      <c r="D47" s="1">
        <v>0.0</v>
      </c>
      <c r="E47" s="5">
        <f t="shared" ref="E47:F47" si="47">(C47-average(C:C))/stdev(C:C)</f>
        <v>0.2045663318</v>
      </c>
      <c r="F47" s="5">
        <f t="shared" si="47"/>
        <v>-2.461945392</v>
      </c>
      <c r="G47" s="5">
        <f t="shared" si="3"/>
        <v>-1.12868953</v>
      </c>
    </row>
    <row r="48">
      <c r="A48" s="1">
        <v>1349.0</v>
      </c>
      <c r="B48" s="1" t="s">
        <v>112</v>
      </c>
      <c r="C48" s="1">
        <v>4.0</v>
      </c>
      <c r="D48" s="1">
        <v>1.0</v>
      </c>
      <c r="E48" s="5">
        <f t="shared" ref="E48:F48" si="48">(C48-average(C:C))/stdev(C:C)</f>
        <v>0.2045663318</v>
      </c>
      <c r="F48" s="5">
        <f t="shared" si="48"/>
        <v>0.4045450175</v>
      </c>
      <c r="G48" s="5">
        <f t="shared" si="3"/>
        <v>0.3045556747</v>
      </c>
    </row>
    <row r="49">
      <c r="A49" s="1">
        <v>1350.0</v>
      </c>
      <c r="B49" s="1" t="s">
        <v>113</v>
      </c>
      <c r="C49" s="1">
        <v>4.0</v>
      </c>
      <c r="D49" s="1">
        <v>1.0</v>
      </c>
      <c r="E49" s="5">
        <f t="shared" ref="E49:F49" si="49">(C49-average(C:C))/stdev(C:C)</f>
        <v>0.2045663318</v>
      </c>
      <c r="F49" s="5">
        <f t="shared" si="49"/>
        <v>0.4045450175</v>
      </c>
      <c r="G49" s="5">
        <f t="shared" si="3"/>
        <v>0.3045556747</v>
      </c>
    </row>
    <row r="50">
      <c r="A50" s="1">
        <v>1358.0</v>
      </c>
      <c r="B50" s="1" t="s">
        <v>114</v>
      </c>
      <c r="C50" s="1">
        <v>4.0</v>
      </c>
      <c r="D50" s="1">
        <v>1.0</v>
      </c>
      <c r="E50" s="5">
        <f t="shared" ref="E50:F50" si="50">(C50-average(C:C))/stdev(C:C)</f>
        <v>0.2045663318</v>
      </c>
      <c r="F50" s="5">
        <f t="shared" si="50"/>
        <v>0.4045450175</v>
      </c>
      <c r="G50" s="5">
        <f t="shared" si="3"/>
        <v>0.3045556747</v>
      </c>
    </row>
    <row r="51">
      <c r="A51" s="1">
        <v>1360.0</v>
      </c>
      <c r="B51" s="1" t="s">
        <v>115</v>
      </c>
      <c r="C51" s="1">
        <v>4.0</v>
      </c>
      <c r="D51" s="1">
        <v>1.0</v>
      </c>
      <c r="E51" s="5">
        <f t="shared" ref="E51:F51" si="51">(C51-average(C:C))/stdev(C:C)</f>
        <v>0.2045663318</v>
      </c>
      <c r="F51" s="5">
        <f t="shared" si="51"/>
        <v>0.4045450175</v>
      </c>
      <c r="G51" s="5">
        <f t="shared" si="3"/>
        <v>0.3045556747</v>
      </c>
    </row>
    <row r="52">
      <c r="A52" s="1">
        <v>1362.0</v>
      </c>
      <c r="B52" s="1" t="s">
        <v>117</v>
      </c>
      <c r="C52" s="1">
        <v>2.0</v>
      </c>
      <c r="D52" s="1">
        <v>1.0</v>
      </c>
      <c r="E52" s="5">
        <f t="shared" ref="E52:F52" si="52">(C52-average(C:C))/stdev(C:C)</f>
        <v>-4.868678697</v>
      </c>
      <c r="F52" s="5">
        <f t="shared" si="52"/>
        <v>0.4045450175</v>
      </c>
      <c r="G52" s="5">
        <f t="shared" si="3"/>
        <v>-2.23206684</v>
      </c>
    </row>
    <row r="53">
      <c r="A53" s="1">
        <v>1397.0</v>
      </c>
      <c r="B53" s="9" t="s">
        <v>118</v>
      </c>
      <c r="C53" s="1">
        <v>4.0</v>
      </c>
      <c r="D53" s="1">
        <v>1.0</v>
      </c>
      <c r="E53" s="5">
        <f t="shared" ref="E53:F53" si="53">(C53-average(C:C))/stdev(C:C)</f>
        <v>0.2045663318</v>
      </c>
      <c r="F53" s="5">
        <f t="shared" si="53"/>
        <v>0.4045450175</v>
      </c>
      <c r="G53" s="5">
        <f t="shared" si="3"/>
        <v>0.3045556747</v>
      </c>
    </row>
    <row r="54">
      <c r="A54" s="1">
        <v>1401.0</v>
      </c>
      <c r="B54" s="1" t="s">
        <v>121</v>
      </c>
      <c r="C54" s="1">
        <v>4.0</v>
      </c>
      <c r="D54" s="1">
        <v>1.0</v>
      </c>
      <c r="E54" s="5">
        <f t="shared" ref="E54:F54" si="54">(C54-average(C:C))/stdev(C:C)</f>
        <v>0.2045663318</v>
      </c>
      <c r="F54" s="5">
        <f t="shared" si="54"/>
        <v>0.4045450175</v>
      </c>
      <c r="G54" s="5">
        <f t="shared" si="3"/>
        <v>0.3045556747</v>
      </c>
    </row>
    <row r="55">
      <c r="A55" s="1">
        <v>1412.0</v>
      </c>
      <c r="B55" s="1" t="s">
        <v>125</v>
      </c>
      <c r="C55" s="1">
        <v>4.0</v>
      </c>
      <c r="D55" s="1">
        <v>1.0</v>
      </c>
      <c r="E55" s="5">
        <f t="shared" ref="E55:F55" si="55">(C55-average(C:C))/stdev(C:C)</f>
        <v>0.2045663318</v>
      </c>
      <c r="F55" s="5">
        <f t="shared" si="55"/>
        <v>0.4045450175</v>
      </c>
      <c r="G55" s="5">
        <f t="shared" si="3"/>
        <v>0.3045556747</v>
      </c>
    </row>
    <row r="56">
      <c r="A56" s="1">
        <v>1416.0</v>
      </c>
      <c r="B56" s="1" t="s">
        <v>99</v>
      </c>
      <c r="C56" s="1">
        <v>4.0</v>
      </c>
      <c r="D56" s="1">
        <v>1.0</v>
      </c>
      <c r="E56" s="5">
        <f t="shared" ref="E56:F56" si="56">(C56-average(C:C))/stdev(C:C)</f>
        <v>0.2045663318</v>
      </c>
      <c r="F56" s="5">
        <f t="shared" si="56"/>
        <v>0.4045450175</v>
      </c>
      <c r="G56" s="5">
        <f t="shared" si="3"/>
        <v>0.3045556747</v>
      </c>
    </row>
    <row r="57">
      <c r="A57" s="1">
        <v>1423.0</v>
      </c>
      <c r="B57" s="1" t="s">
        <v>127</v>
      </c>
      <c r="C57" s="1">
        <v>4.0</v>
      </c>
      <c r="D57" s="1">
        <v>1.0</v>
      </c>
      <c r="E57" s="5">
        <f t="shared" ref="E57:F57" si="57">(C57-average(C:C))/stdev(C:C)</f>
        <v>0.2045663318</v>
      </c>
      <c r="F57" s="5">
        <f t="shared" si="57"/>
        <v>0.4045450175</v>
      </c>
      <c r="G57" s="5">
        <f t="shared" si="3"/>
        <v>0.3045556747</v>
      </c>
    </row>
    <row r="58">
      <c r="A58" s="1">
        <v>1426.0</v>
      </c>
      <c r="B58" s="1" t="s">
        <v>128</v>
      </c>
      <c r="C58" s="1">
        <v>4.0</v>
      </c>
      <c r="D58" s="1">
        <v>1.0</v>
      </c>
      <c r="E58" s="5">
        <f t="shared" ref="E58:F58" si="58">(C58-average(C:C))/stdev(C:C)</f>
        <v>0.2045663318</v>
      </c>
      <c r="F58" s="5">
        <f t="shared" si="58"/>
        <v>0.4045450175</v>
      </c>
      <c r="G58" s="5">
        <f t="shared" si="3"/>
        <v>0.3045556747</v>
      </c>
    </row>
    <row r="59">
      <c r="A59" s="1">
        <v>1438.0</v>
      </c>
      <c r="B59" s="1" t="s">
        <v>130</v>
      </c>
      <c r="C59" s="1">
        <v>4.0</v>
      </c>
      <c r="D59" s="1">
        <v>1.0</v>
      </c>
      <c r="E59" s="5">
        <f t="shared" ref="E59:F59" si="59">(C59-average(C:C))/stdev(C:C)</f>
        <v>0.2045663318</v>
      </c>
      <c r="F59" s="5">
        <f t="shared" si="59"/>
        <v>0.4045450175</v>
      </c>
      <c r="G59" s="5">
        <f t="shared" si="3"/>
        <v>0.3045556747</v>
      </c>
    </row>
    <row r="60">
      <c r="A60" s="1">
        <v>1439.0</v>
      </c>
      <c r="B60" s="1" t="s">
        <v>131</v>
      </c>
      <c r="C60" s="1">
        <v>4.0</v>
      </c>
      <c r="D60" s="1">
        <v>1.0</v>
      </c>
      <c r="E60" s="5">
        <f t="shared" ref="E60:F60" si="60">(C60-average(C:C))/stdev(C:C)</f>
        <v>0.2045663318</v>
      </c>
      <c r="F60" s="5">
        <f t="shared" si="60"/>
        <v>0.4045450175</v>
      </c>
      <c r="G60" s="5">
        <f t="shared" si="3"/>
        <v>0.3045556747</v>
      </c>
    </row>
    <row r="61">
      <c r="A61" s="1">
        <v>1440.0</v>
      </c>
      <c r="B61" s="1" t="s">
        <v>132</v>
      </c>
      <c r="C61" s="1">
        <v>4.0</v>
      </c>
      <c r="D61" s="1">
        <v>1.0</v>
      </c>
      <c r="E61" s="5">
        <f t="shared" ref="E61:F61" si="61">(C61-average(C:C))/stdev(C:C)</f>
        <v>0.2045663318</v>
      </c>
      <c r="F61" s="5">
        <f t="shared" si="61"/>
        <v>0.4045450175</v>
      </c>
      <c r="G61" s="5">
        <f t="shared" si="3"/>
        <v>0.3045556747</v>
      </c>
    </row>
    <row r="62">
      <c r="A62" s="1">
        <v>1444.0</v>
      </c>
      <c r="B62" s="1" t="s">
        <v>133</v>
      </c>
      <c r="C62" s="1">
        <v>4.0</v>
      </c>
      <c r="D62" s="1">
        <v>1.0</v>
      </c>
      <c r="E62" s="5">
        <f t="shared" ref="E62:F62" si="62">(C62-average(C:C))/stdev(C:C)</f>
        <v>0.2045663318</v>
      </c>
      <c r="F62" s="5">
        <f t="shared" si="62"/>
        <v>0.4045450175</v>
      </c>
      <c r="G62" s="5">
        <f t="shared" si="3"/>
        <v>0.3045556747</v>
      </c>
    </row>
    <row r="63">
      <c r="A63" s="1">
        <v>1446.0</v>
      </c>
      <c r="B63" s="1" t="s">
        <v>135</v>
      </c>
      <c r="C63" s="1">
        <v>4.0</v>
      </c>
      <c r="D63" s="1">
        <v>1.0</v>
      </c>
      <c r="E63" s="5">
        <f t="shared" ref="E63:F63" si="63">(C63-average(C:C))/stdev(C:C)</f>
        <v>0.2045663318</v>
      </c>
      <c r="F63" s="5">
        <f t="shared" si="63"/>
        <v>0.4045450175</v>
      </c>
      <c r="G63" s="5">
        <f t="shared" si="3"/>
        <v>0.3045556747</v>
      </c>
    </row>
    <row r="64">
      <c r="A64" s="1">
        <v>1448.0</v>
      </c>
      <c r="B64" s="1" t="s">
        <v>136</v>
      </c>
      <c r="C64" s="1">
        <v>4.0</v>
      </c>
      <c r="D64" s="1">
        <v>1.0</v>
      </c>
      <c r="E64" s="5">
        <f t="shared" ref="E64:F64" si="64">(C64-average(C:C))/stdev(C:C)</f>
        <v>0.2045663318</v>
      </c>
      <c r="F64" s="5">
        <f t="shared" si="64"/>
        <v>0.4045450175</v>
      </c>
      <c r="G64" s="5">
        <f t="shared" si="3"/>
        <v>0.3045556747</v>
      </c>
    </row>
    <row r="65">
      <c r="A65" s="1">
        <v>1449.0</v>
      </c>
      <c r="B65" s="1" t="s">
        <v>138</v>
      </c>
      <c r="C65" s="1">
        <v>4.0</v>
      </c>
      <c r="D65" s="1">
        <v>1.0</v>
      </c>
      <c r="E65" s="5">
        <f t="shared" ref="E65:F65" si="65">(C65-average(C:C))/stdev(C:C)</f>
        <v>0.2045663318</v>
      </c>
      <c r="F65" s="5">
        <f t="shared" si="65"/>
        <v>0.4045450175</v>
      </c>
      <c r="G65" s="5">
        <f t="shared" si="3"/>
        <v>0.3045556747</v>
      </c>
    </row>
    <row r="66">
      <c r="A66" s="1">
        <v>1453.0</v>
      </c>
      <c r="B66" s="1" t="s">
        <v>81</v>
      </c>
      <c r="C66" s="1">
        <v>4.0</v>
      </c>
      <c r="D66" s="1">
        <v>1.0</v>
      </c>
      <c r="E66" s="5">
        <f t="shared" ref="E66:F66" si="66">(C66-average(C:C))/stdev(C:C)</f>
        <v>0.2045663318</v>
      </c>
      <c r="F66" s="5">
        <f t="shared" si="66"/>
        <v>0.4045450175</v>
      </c>
      <c r="G66" s="5">
        <f t="shared" si="3"/>
        <v>0.3045556747</v>
      </c>
    </row>
    <row r="67">
      <c r="A67" s="1">
        <v>1454.0</v>
      </c>
      <c r="B67" s="1" t="s">
        <v>140</v>
      </c>
      <c r="C67" s="1">
        <v>4.0</v>
      </c>
      <c r="D67" s="1">
        <v>0.0</v>
      </c>
      <c r="E67" s="5">
        <f t="shared" ref="E67:F67" si="67">(C67-average(C:C))/stdev(C:C)</f>
        <v>0.2045663318</v>
      </c>
      <c r="F67" s="5">
        <f t="shared" si="67"/>
        <v>-2.461945392</v>
      </c>
      <c r="G67" s="5">
        <f t="shared" si="3"/>
        <v>-1.12868953</v>
      </c>
    </row>
    <row r="68">
      <c r="A68" s="1">
        <v>1458.0</v>
      </c>
      <c r="B68" s="1" t="s">
        <v>134</v>
      </c>
      <c r="C68" s="1">
        <v>4.0</v>
      </c>
      <c r="D68" s="1">
        <v>1.0</v>
      </c>
      <c r="E68" s="5">
        <f t="shared" ref="E68:F68" si="68">(C68-average(C:C))/stdev(C:C)</f>
        <v>0.2045663318</v>
      </c>
      <c r="F68" s="5">
        <f t="shared" si="68"/>
        <v>0.4045450175</v>
      </c>
      <c r="G68" s="5">
        <f t="shared" si="3"/>
        <v>0.3045556747</v>
      </c>
    </row>
    <row r="69">
      <c r="A69" s="1">
        <v>1459.0</v>
      </c>
      <c r="B69" s="1" t="s">
        <v>65</v>
      </c>
      <c r="C69" s="1">
        <v>4.0</v>
      </c>
      <c r="D69" s="1">
        <v>1.0</v>
      </c>
      <c r="E69" s="5">
        <f t="shared" ref="E69:F69" si="69">(C69-average(C:C))/stdev(C:C)</f>
        <v>0.2045663318</v>
      </c>
      <c r="F69" s="5">
        <f t="shared" si="69"/>
        <v>0.4045450175</v>
      </c>
      <c r="G69" s="5">
        <f t="shared" si="3"/>
        <v>0.3045556747</v>
      </c>
    </row>
    <row r="70">
      <c r="A70" s="1">
        <v>1460.0</v>
      </c>
      <c r="B70" s="1" t="s">
        <v>31</v>
      </c>
      <c r="C70" s="1">
        <v>4.0</v>
      </c>
      <c r="D70" s="1">
        <v>1.0</v>
      </c>
      <c r="E70" s="5">
        <f t="shared" ref="E70:F70" si="70">(C70-average(C:C))/stdev(C:C)</f>
        <v>0.2045663318</v>
      </c>
      <c r="F70" s="5">
        <f t="shared" si="70"/>
        <v>0.4045450175</v>
      </c>
      <c r="G70" s="5">
        <f t="shared" si="3"/>
        <v>0.3045556747</v>
      </c>
    </row>
    <row r="71">
      <c r="A71" s="1">
        <v>1462.0</v>
      </c>
      <c r="B71" s="1" t="s">
        <v>143</v>
      </c>
      <c r="C71" s="1">
        <v>4.0</v>
      </c>
      <c r="D71" s="1">
        <v>1.0</v>
      </c>
      <c r="E71" s="5">
        <f t="shared" ref="E71:F71" si="71">(C71-average(C:C))/stdev(C:C)</f>
        <v>0.2045663318</v>
      </c>
      <c r="F71" s="5">
        <f t="shared" si="71"/>
        <v>0.4045450175</v>
      </c>
      <c r="G71" s="5">
        <f t="shared" si="3"/>
        <v>0.3045556747</v>
      </c>
    </row>
    <row r="72">
      <c r="A72" s="1">
        <v>1464.0</v>
      </c>
      <c r="B72" s="1" t="s">
        <v>144</v>
      </c>
      <c r="C72" s="1">
        <v>4.0</v>
      </c>
      <c r="D72" s="1">
        <v>1.0</v>
      </c>
      <c r="E72" s="5">
        <f t="shared" ref="E72:F72" si="72">(C72-average(C:C))/stdev(C:C)</f>
        <v>0.2045663318</v>
      </c>
      <c r="F72" s="5">
        <f t="shared" si="72"/>
        <v>0.4045450175</v>
      </c>
      <c r="G72" s="5">
        <f t="shared" si="3"/>
        <v>0.3045556747</v>
      </c>
    </row>
    <row r="73">
      <c r="A73" s="1">
        <v>1467.0</v>
      </c>
      <c r="B73" s="9" t="s">
        <v>145</v>
      </c>
      <c r="C73" s="1">
        <v>4.0</v>
      </c>
      <c r="D73" s="1">
        <v>1.0</v>
      </c>
      <c r="E73" s="5">
        <f t="shared" ref="E73:F73" si="73">(C73-average(C:C))/stdev(C:C)</f>
        <v>0.2045663318</v>
      </c>
      <c r="F73" s="5">
        <f t="shared" si="73"/>
        <v>0.4045450175</v>
      </c>
      <c r="G73" s="5">
        <f t="shared" si="3"/>
        <v>0.3045556747</v>
      </c>
    </row>
    <row r="74">
      <c r="A74" s="1">
        <v>1468.0</v>
      </c>
      <c r="B74" s="1" t="s">
        <v>146</v>
      </c>
      <c r="C74" s="1">
        <v>4.0</v>
      </c>
      <c r="D74" s="1">
        <v>1.0</v>
      </c>
      <c r="E74" s="5">
        <f t="shared" ref="E74:F74" si="74">(C74-average(C:C))/stdev(C:C)</f>
        <v>0.2045663318</v>
      </c>
      <c r="F74" s="5">
        <f t="shared" si="74"/>
        <v>0.4045450175</v>
      </c>
      <c r="G74" s="5">
        <f t="shared" si="3"/>
        <v>0.3045556747</v>
      </c>
    </row>
    <row r="75">
      <c r="A75" s="1">
        <v>1470.0</v>
      </c>
      <c r="B75" s="1" t="s">
        <v>148</v>
      </c>
      <c r="C75" s="1">
        <v>4.0</v>
      </c>
      <c r="D75" s="1">
        <v>1.0</v>
      </c>
      <c r="E75" s="5">
        <f t="shared" ref="E75:F75" si="75">(C75-average(C:C))/stdev(C:C)</f>
        <v>0.2045663318</v>
      </c>
      <c r="F75" s="5">
        <f t="shared" si="75"/>
        <v>0.4045450175</v>
      </c>
      <c r="G75" s="5">
        <f t="shared" si="3"/>
        <v>0.3045556747</v>
      </c>
    </row>
    <row r="76">
      <c r="A76" s="1">
        <v>1480.0</v>
      </c>
      <c r="B76" s="1" t="s">
        <v>149</v>
      </c>
      <c r="C76" s="1">
        <v>4.0</v>
      </c>
      <c r="D76" s="1">
        <v>1.0</v>
      </c>
      <c r="E76" s="5">
        <f t="shared" ref="E76:F76" si="76">(C76-average(C:C))/stdev(C:C)</f>
        <v>0.2045663318</v>
      </c>
      <c r="F76" s="5">
        <f t="shared" si="76"/>
        <v>0.4045450175</v>
      </c>
      <c r="G76" s="5">
        <f t="shared" si="3"/>
        <v>0.3045556747</v>
      </c>
    </row>
    <row r="77">
      <c r="A77" s="1">
        <v>1505.0</v>
      </c>
      <c r="B77" s="1" t="s">
        <v>151</v>
      </c>
      <c r="C77" s="1">
        <v>4.0</v>
      </c>
      <c r="D77" s="1">
        <v>0.0</v>
      </c>
      <c r="E77" s="5">
        <f t="shared" ref="E77:F77" si="77">(C77-average(C:C))/stdev(C:C)</f>
        <v>0.2045663318</v>
      </c>
      <c r="F77" s="5">
        <f t="shared" si="77"/>
        <v>-2.461945392</v>
      </c>
      <c r="G77" s="5">
        <f t="shared" si="3"/>
        <v>-1.12868953</v>
      </c>
    </row>
    <row r="78">
      <c r="A78" s="1">
        <v>1516.0</v>
      </c>
      <c r="B78" s="1" t="s">
        <v>153</v>
      </c>
      <c r="C78" s="1">
        <v>4.0</v>
      </c>
      <c r="D78" s="1">
        <v>0.0</v>
      </c>
      <c r="E78" s="5">
        <f t="shared" ref="E78:F78" si="78">(C78-average(C:C))/stdev(C:C)</f>
        <v>0.2045663318</v>
      </c>
      <c r="F78" s="5">
        <f t="shared" si="78"/>
        <v>-2.461945392</v>
      </c>
      <c r="G78" s="5">
        <f t="shared" si="3"/>
        <v>-1.12868953</v>
      </c>
    </row>
    <row r="79">
      <c r="A79" s="1">
        <v>1517.0</v>
      </c>
      <c r="B79" s="1" t="s">
        <v>154</v>
      </c>
      <c r="C79" s="1">
        <v>4.0</v>
      </c>
      <c r="D79" s="1">
        <v>0.0</v>
      </c>
      <c r="E79" s="5">
        <f t="shared" ref="E79:F79" si="79">(C79-average(C:C))/stdev(C:C)</f>
        <v>0.2045663318</v>
      </c>
      <c r="F79" s="5">
        <f t="shared" si="79"/>
        <v>-2.461945392</v>
      </c>
      <c r="G79" s="5">
        <f t="shared" si="3"/>
        <v>-1.12868953</v>
      </c>
    </row>
    <row r="80">
      <c r="A80" s="1">
        <v>1519.0</v>
      </c>
      <c r="B80" s="1" t="s">
        <v>155</v>
      </c>
      <c r="C80" s="1">
        <v>4.0</v>
      </c>
      <c r="D80" s="1">
        <v>0.0</v>
      </c>
      <c r="E80" s="5">
        <f t="shared" ref="E80:F80" si="80">(C80-average(C:C))/stdev(C:C)</f>
        <v>0.2045663318</v>
      </c>
      <c r="F80" s="5">
        <f t="shared" si="80"/>
        <v>-2.461945392</v>
      </c>
      <c r="G80" s="5">
        <f t="shared" si="3"/>
        <v>-1.12868953</v>
      </c>
    </row>
    <row r="81">
      <c r="A81" s="1">
        <v>1529.0</v>
      </c>
      <c r="B81" s="1" t="s">
        <v>156</v>
      </c>
      <c r="C81" s="1">
        <v>4.0</v>
      </c>
      <c r="D81" s="1">
        <v>0.0</v>
      </c>
      <c r="E81" s="5">
        <f t="shared" ref="E81:F81" si="81">(C81-average(C:C))/stdev(C:C)</f>
        <v>0.2045663318</v>
      </c>
      <c r="F81" s="5">
        <f t="shared" si="81"/>
        <v>-2.461945392</v>
      </c>
      <c r="G81" s="5">
        <f t="shared" si="3"/>
        <v>-1.12868953</v>
      </c>
    </row>
    <row r="82">
      <c r="A82" s="1">
        <v>1552.0</v>
      </c>
      <c r="B82" s="1" t="s">
        <v>158</v>
      </c>
      <c r="C82" s="1">
        <v>4.0</v>
      </c>
      <c r="D82" s="1">
        <v>0.0</v>
      </c>
      <c r="E82" s="5">
        <f t="shared" ref="E82:F82" si="82">(C82-average(C:C))/stdev(C:C)</f>
        <v>0.2045663318</v>
      </c>
      <c r="F82" s="5">
        <f t="shared" si="82"/>
        <v>-2.461945392</v>
      </c>
      <c r="G82" s="5">
        <f t="shared" si="3"/>
        <v>-1.12868953</v>
      </c>
    </row>
    <row r="83">
      <c r="A83" s="1">
        <v>1569.0</v>
      </c>
      <c r="B83" s="1" t="s">
        <v>159</v>
      </c>
      <c r="C83" s="1">
        <v>4.0</v>
      </c>
      <c r="D83" s="1">
        <v>1.0</v>
      </c>
      <c r="E83" s="5">
        <f t="shared" ref="E83:F83" si="83">(C83-average(C:C))/stdev(C:C)</f>
        <v>0.2045663318</v>
      </c>
      <c r="F83" s="5">
        <f t="shared" si="83"/>
        <v>0.4045450175</v>
      </c>
      <c r="G83" s="5">
        <f t="shared" si="3"/>
        <v>0.3045556747</v>
      </c>
    </row>
    <row r="84">
      <c r="A84" s="1">
        <v>1571.0</v>
      </c>
      <c r="B84" s="1" t="s">
        <v>44</v>
      </c>
      <c r="C84" s="1">
        <v>4.0</v>
      </c>
      <c r="D84" s="1">
        <v>1.0</v>
      </c>
      <c r="E84" s="5">
        <f t="shared" ref="E84:F84" si="84">(C84-average(C:C))/stdev(C:C)</f>
        <v>0.2045663318</v>
      </c>
      <c r="F84" s="5">
        <f t="shared" si="84"/>
        <v>0.4045450175</v>
      </c>
      <c r="G84" s="5">
        <f t="shared" si="3"/>
        <v>0.3045556747</v>
      </c>
    </row>
    <row r="85">
      <c r="A85" s="1">
        <v>1581.0</v>
      </c>
      <c r="B85" s="1" t="s">
        <v>160</v>
      </c>
      <c r="C85" s="1">
        <v>4.0</v>
      </c>
      <c r="D85" s="1">
        <v>0.0</v>
      </c>
      <c r="E85" s="5">
        <f t="shared" ref="E85:F85" si="85">(C85-average(C:C))/stdev(C:C)</f>
        <v>0.2045663318</v>
      </c>
      <c r="F85" s="5">
        <f t="shared" si="85"/>
        <v>-2.461945392</v>
      </c>
      <c r="G85" s="5">
        <f t="shared" si="3"/>
        <v>-1.12868953</v>
      </c>
    </row>
    <row r="86">
      <c r="A86" s="1">
        <v>1591.0</v>
      </c>
      <c r="B86" s="1" t="s">
        <v>162</v>
      </c>
      <c r="C86" s="1">
        <v>2.0</v>
      </c>
      <c r="D86" s="1">
        <v>0.0</v>
      </c>
      <c r="E86" s="5">
        <f t="shared" ref="E86:F86" si="86">(C86-average(C:C))/stdev(C:C)</f>
        <v>-4.868678697</v>
      </c>
      <c r="F86" s="5">
        <f t="shared" si="86"/>
        <v>-2.461945392</v>
      </c>
      <c r="G86" s="5">
        <f t="shared" si="3"/>
        <v>-3.665312045</v>
      </c>
    </row>
    <row r="87">
      <c r="A87" s="1">
        <v>1594.0</v>
      </c>
      <c r="B87" s="1" t="s">
        <v>163</v>
      </c>
      <c r="C87" s="1">
        <v>4.0</v>
      </c>
      <c r="D87" s="1">
        <v>1.0</v>
      </c>
      <c r="E87" s="5">
        <f t="shared" ref="E87:F87" si="87">(C87-average(C:C))/stdev(C:C)</f>
        <v>0.2045663318</v>
      </c>
      <c r="F87" s="5">
        <f t="shared" si="87"/>
        <v>0.4045450175</v>
      </c>
      <c r="G87" s="5">
        <f t="shared" si="3"/>
        <v>0.3045556747</v>
      </c>
    </row>
    <row r="88">
      <c r="A88" s="1">
        <v>1595.0</v>
      </c>
      <c r="B88" s="1" t="s">
        <v>95</v>
      </c>
      <c r="C88" s="1">
        <v>4.0</v>
      </c>
      <c r="D88" s="1">
        <v>1.0</v>
      </c>
      <c r="E88" s="5">
        <f t="shared" ref="E88:F88" si="88">(C88-average(C:C))/stdev(C:C)</f>
        <v>0.2045663318</v>
      </c>
      <c r="F88" s="5">
        <f t="shared" si="88"/>
        <v>0.4045450175</v>
      </c>
      <c r="G88" s="5">
        <f t="shared" si="3"/>
        <v>0.3045556747</v>
      </c>
    </row>
    <row r="89">
      <c r="A89" s="1">
        <v>1597.0</v>
      </c>
      <c r="B89" s="1" t="s">
        <v>166</v>
      </c>
      <c r="C89" s="1">
        <v>4.0</v>
      </c>
      <c r="D89" s="1">
        <v>1.0</v>
      </c>
      <c r="E89" s="5">
        <f t="shared" ref="E89:F89" si="89">(C89-average(C:C))/stdev(C:C)</f>
        <v>0.2045663318</v>
      </c>
      <c r="F89" s="5">
        <f t="shared" si="89"/>
        <v>0.4045450175</v>
      </c>
      <c r="G89" s="5">
        <f t="shared" si="3"/>
        <v>0.3045556747</v>
      </c>
    </row>
    <row r="90">
      <c r="A90" s="1">
        <v>1607.0</v>
      </c>
      <c r="B90" s="1" t="s">
        <v>167</v>
      </c>
      <c r="C90" s="1">
        <v>4.0</v>
      </c>
      <c r="D90" s="1">
        <v>1.0</v>
      </c>
      <c r="E90" s="5">
        <f t="shared" ref="E90:F90" si="90">(C90-average(C:C))/stdev(C:C)</f>
        <v>0.2045663318</v>
      </c>
      <c r="F90" s="5">
        <f t="shared" si="90"/>
        <v>0.4045450175</v>
      </c>
      <c r="G90" s="5">
        <f t="shared" si="3"/>
        <v>0.3045556747</v>
      </c>
    </row>
    <row r="91">
      <c r="A91" s="1">
        <v>1608.0</v>
      </c>
      <c r="B91" s="1" t="s">
        <v>169</v>
      </c>
      <c r="C91" s="1">
        <v>4.0</v>
      </c>
      <c r="D91" s="1">
        <v>0.0</v>
      </c>
      <c r="E91" s="5">
        <f t="shared" ref="E91:F91" si="91">(C91-average(C:C))/stdev(C:C)</f>
        <v>0.2045663318</v>
      </c>
      <c r="F91" s="5">
        <f t="shared" si="91"/>
        <v>-2.461945392</v>
      </c>
      <c r="G91" s="5">
        <f t="shared" si="3"/>
        <v>-1.12868953</v>
      </c>
    </row>
    <row r="92">
      <c r="A92" s="1">
        <v>1615.0</v>
      </c>
      <c r="B92" s="1" t="s">
        <v>170</v>
      </c>
      <c r="C92" s="1">
        <v>4.0</v>
      </c>
      <c r="D92" s="1">
        <v>1.0</v>
      </c>
      <c r="E92" s="5">
        <f t="shared" ref="E92:F92" si="92">(C92-average(C:C))/stdev(C:C)</f>
        <v>0.2045663318</v>
      </c>
      <c r="F92" s="5">
        <f t="shared" si="92"/>
        <v>0.4045450175</v>
      </c>
      <c r="G92" s="5">
        <f t="shared" si="3"/>
        <v>0.3045556747</v>
      </c>
    </row>
    <row r="93">
      <c r="A93" s="1">
        <v>1617.0</v>
      </c>
      <c r="B93" s="1" t="s">
        <v>171</v>
      </c>
      <c r="C93" s="1">
        <v>2.0</v>
      </c>
      <c r="D93" s="1">
        <v>0.0</v>
      </c>
      <c r="E93" s="5">
        <f t="shared" ref="E93:F93" si="93">(C93-average(C:C))/stdev(C:C)</f>
        <v>-4.868678697</v>
      </c>
      <c r="F93" s="5">
        <f t="shared" si="93"/>
        <v>-2.461945392</v>
      </c>
      <c r="G93" s="5">
        <f t="shared" si="3"/>
        <v>-3.665312045</v>
      </c>
    </row>
    <row r="94">
      <c r="A94" s="1">
        <v>1630.0</v>
      </c>
      <c r="B94" s="1" t="s">
        <v>68</v>
      </c>
      <c r="C94" s="1">
        <v>4.0</v>
      </c>
      <c r="D94" s="1">
        <v>1.0</v>
      </c>
      <c r="E94" s="5">
        <f t="shared" ref="E94:F94" si="94">(C94-average(C:C))/stdev(C:C)</f>
        <v>0.2045663318</v>
      </c>
      <c r="F94" s="5">
        <f t="shared" si="94"/>
        <v>0.4045450175</v>
      </c>
      <c r="G94" s="5">
        <f t="shared" si="3"/>
        <v>0.3045556747</v>
      </c>
    </row>
    <row r="95">
      <c r="A95" s="1">
        <v>1655.0</v>
      </c>
      <c r="B95" s="1" t="s">
        <v>173</v>
      </c>
      <c r="C95" s="1">
        <v>4.0</v>
      </c>
      <c r="D95" s="1">
        <v>1.0</v>
      </c>
      <c r="E95" s="5">
        <f t="shared" ref="E95:F95" si="95">(C95-average(C:C))/stdev(C:C)</f>
        <v>0.2045663318</v>
      </c>
      <c r="F95" s="5">
        <f t="shared" si="95"/>
        <v>0.4045450175</v>
      </c>
      <c r="G95" s="5">
        <f t="shared" si="3"/>
        <v>0.3045556747</v>
      </c>
    </row>
    <row r="96">
      <c r="A96" s="1">
        <v>1672.0</v>
      </c>
      <c r="B96" s="1" t="s">
        <v>174</v>
      </c>
      <c r="C96" s="1">
        <v>2.0</v>
      </c>
      <c r="D96" s="1">
        <v>0.0</v>
      </c>
      <c r="E96" s="5">
        <f t="shared" ref="E96:F96" si="96">(C96-average(C:C))/stdev(C:C)</f>
        <v>-4.868678697</v>
      </c>
      <c r="F96" s="5">
        <f t="shared" si="96"/>
        <v>-2.461945392</v>
      </c>
      <c r="G96" s="5">
        <f t="shared" si="3"/>
        <v>-3.665312045</v>
      </c>
    </row>
    <row r="97">
      <c r="A97" s="1">
        <v>1707.0</v>
      </c>
      <c r="B97" s="1" t="s">
        <v>176</v>
      </c>
      <c r="C97" s="1">
        <v>4.0</v>
      </c>
      <c r="D97" s="1">
        <v>1.0</v>
      </c>
      <c r="E97" s="5">
        <f t="shared" ref="E97:F97" si="97">(C97-average(C:C))/stdev(C:C)</f>
        <v>0.2045663318</v>
      </c>
      <c r="F97" s="5">
        <f t="shared" si="97"/>
        <v>0.4045450175</v>
      </c>
      <c r="G97" s="5">
        <f t="shared" si="3"/>
        <v>0.3045556747</v>
      </c>
    </row>
    <row r="98">
      <c r="A98" s="1">
        <v>1708.0</v>
      </c>
      <c r="B98" s="1" t="s">
        <v>177</v>
      </c>
      <c r="C98" s="1">
        <v>4.0</v>
      </c>
      <c r="D98" s="1">
        <v>1.0</v>
      </c>
      <c r="E98" s="5">
        <f t="shared" ref="E98:F98" si="98">(C98-average(C:C))/stdev(C:C)</f>
        <v>0.2045663318</v>
      </c>
      <c r="F98" s="5">
        <f t="shared" si="98"/>
        <v>0.4045450175</v>
      </c>
      <c r="G98" s="5">
        <f t="shared" si="3"/>
        <v>0.3045556747</v>
      </c>
    </row>
    <row r="99">
      <c r="A99" s="1">
        <v>1711.0</v>
      </c>
      <c r="B99" s="9" t="s">
        <v>122</v>
      </c>
      <c r="C99" s="1">
        <v>4.0</v>
      </c>
      <c r="D99" s="1">
        <v>1.0</v>
      </c>
      <c r="E99" s="5">
        <f t="shared" ref="E99:F99" si="99">(C99-average(C:C))/stdev(C:C)</f>
        <v>0.2045663318</v>
      </c>
      <c r="F99" s="5">
        <f t="shared" si="99"/>
        <v>0.4045450175</v>
      </c>
      <c r="G99" s="5">
        <f t="shared" si="3"/>
        <v>0.3045556747</v>
      </c>
    </row>
    <row r="100">
      <c r="A100" s="1">
        <v>1712.0</v>
      </c>
      <c r="B100" s="1" t="s">
        <v>180</v>
      </c>
      <c r="C100" s="1">
        <v>4.0</v>
      </c>
      <c r="D100" s="1">
        <v>1.0</v>
      </c>
      <c r="E100" s="5">
        <f t="shared" ref="E100:F100" si="100">(C100-average(C:C))/stdev(C:C)</f>
        <v>0.2045663318</v>
      </c>
      <c r="F100" s="5">
        <f t="shared" si="100"/>
        <v>0.4045450175</v>
      </c>
      <c r="G100" s="5">
        <f t="shared" si="3"/>
        <v>0.3045556747</v>
      </c>
    </row>
    <row r="101">
      <c r="A101" s="1">
        <v>1713.0</v>
      </c>
      <c r="B101" s="1" t="s">
        <v>181</v>
      </c>
      <c r="C101" s="1">
        <v>4.0</v>
      </c>
      <c r="D101" s="1">
        <v>1.0</v>
      </c>
      <c r="E101" s="5">
        <f t="shared" ref="E101:F101" si="101">(C101-average(C:C))/stdev(C:C)</f>
        <v>0.2045663318</v>
      </c>
      <c r="F101" s="5">
        <f t="shared" si="101"/>
        <v>0.4045450175</v>
      </c>
      <c r="G101" s="5">
        <f t="shared" si="3"/>
        <v>0.3045556747</v>
      </c>
    </row>
    <row r="102">
      <c r="A102" s="1">
        <v>1714.0</v>
      </c>
      <c r="B102" s="1" t="s">
        <v>104</v>
      </c>
      <c r="C102" s="1">
        <v>4.0</v>
      </c>
      <c r="D102" s="1">
        <v>1.0</v>
      </c>
      <c r="E102" s="5">
        <f t="shared" ref="E102:F102" si="102">(C102-average(C:C))/stdev(C:C)</f>
        <v>0.2045663318</v>
      </c>
      <c r="F102" s="5">
        <f t="shared" si="102"/>
        <v>0.4045450175</v>
      </c>
      <c r="G102" s="5">
        <f t="shared" si="3"/>
        <v>0.3045556747</v>
      </c>
    </row>
    <row r="103">
      <c r="A103" s="1">
        <v>1715.0</v>
      </c>
      <c r="B103" s="1" t="s">
        <v>96</v>
      </c>
      <c r="C103" s="1">
        <v>4.0</v>
      </c>
      <c r="D103" s="1">
        <v>1.0</v>
      </c>
      <c r="E103" s="5">
        <f t="shared" ref="E103:F103" si="103">(C103-average(C:C))/stdev(C:C)</f>
        <v>0.2045663318</v>
      </c>
      <c r="F103" s="5">
        <f t="shared" si="103"/>
        <v>0.4045450175</v>
      </c>
      <c r="G103" s="5">
        <f t="shared" si="3"/>
        <v>0.3045556747</v>
      </c>
    </row>
    <row r="104">
      <c r="A104" s="1">
        <v>1716.0</v>
      </c>
      <c r="B104" s="1" t="s">
        <v>183</v>
      </c>
      <c r="C104" s="1">
        <v>4.0</v>
      </c>
      <c r="D104" s="1">
        <v>1.0</v>
      </c>
      <c r="E104" s="5">
        <f t="shared" ref="E104:F104" si="104">(C104-average(C:C))/stdev(C:C)</f>
        <v>0.2045663318</v>
      </c>
      <c r="F104" s="5">
        <f t="shared" si="104"/>
        <v>0.4045450175</v>
      </c>
      <c r="G104" s="5">
        <f t="shared" si="3"/>
        <v>0.3045556747</v>
      </c>
    </row>
    <row r="105">
      <c r="A105" s="1">
        <v>1717.0</v>
      </c>
      <c r="B105" s="1" t="s">
        <v>185</v>
      </c>
      <c r="C105" s="1">
        <v>4.0</v>
      </c>
      <c r="D105" s="1">
        <v>1.0</v>
      </c>
      <c r="E105" s="5">
        <f t="shared" ref="E105:F105" si="105">(C105-average(C:C))/stdev(C:C)</f>
        <v>0.2045663318</v>
      </c>
      <c r="F105" s="5">
        <f t="shared" si="105"/>
        <v>0.4045450175</v>
      </c>
      <c r="G105" s="5">
        <f t="shared" si="3"/>
        <v>0.3045556747</v>
      </c>
    </row>
    <row r="106">
      <c r="A106" s="1">
        <v>1719.0</v>
      </c>
      <c r="B106" s="1" t="s">
        <v>186</v>
      </c>
      <c r="C106" s="1">
        <v>4.0</v>
      </c>
      <c r="D106" s="1">
        <v>1.0</v>
      </c>
      <c r="E106" s="5">
        <f t="shared" ref="E106:F106" si="106">(C106-average(C:C))/stdev(C:C)</f>
        <v>0.2045663318</v>
      </c>
      <c r="F106" s="5">
        <f t="shared" si="106"/>
        <v>0.4045450175</v>
      </c>
      <c r="G106" s="5">
        <f t="shared" si="3"/>
        <v>0.3045556747</v>
      </c>
    </row>
    <row r="107">
      <c r="A107" s="1">
        <v>1721.0</v>
      </c>
      <c r="B107" s="1" t="s">
        <v>187</v>
      </c>
      <c r="C107" s="1">
        <v>4.0</v>
      </c>
      <c r="D107" s="1">
        <v>1.0</v>
      </c>
      <c r="E107" s="5">
        <f t="shared" ref="E107:F107" si="107">(C107-average(C:C))/stdev(C:C)</f>
        <v>0.2045663318</v>
      </c>
      <c r="F107" s="5">
        <f t="shared" si="107"/>
        <v>0.4045450175</v>
      </c>
      <c r="G107" s="5">
        <f t="shared" si="3"/>
        <v>0.3045556747</v>
      </c>
    </row>
    <row r="108">
      <c r="A108" s="1">
        <v>1723.0</v>
      </c>
      <c r="B108" s="1" t="s">
        <v>74</v>
      </c>
      <c r="C108" s="1">
        <v>4.0</v>
      </c>
      <c r="D108" s="1">
        <v>1.0</v>
      </c>
      <c r="E108" s="5">
        <f t="shared" ref="E108:F108" si="108">(C108-average(C:C))/stdev(C:C)</f>
        <v>0.2045663318</v>
      </c>
      <c r="F108" s="5">
        <f t="shared" si="108"/>
        <v>0.4045450175</v>
      </c>
      <c r="G108" s="5">
        <f t="shared" si="3"/>
        <v>0.3045556747</v>
      </c>
    </row>
    <row r="109">
      <c r="A109" s="1">
        <v>1726.0</v>
      </c>
      <c r="B109" s="1" t="s">
        <v>188</v>
      </c>
      <c r="C109" s="1">
        <v>4.0</v>
      </c>
      <c r="D109" s="1">
        <v>1.0</v>
      </c>
      <c r="E109" s="5">
        <f t="shared" ref="E109:F109" si="109">(C109-average(C:C))/stdev(C:C)</f>
        <v>0.2045663318</v>
      </c>
      <c r="F109" s="5">
        <f t="shared" si="109"/>
        <v>0.4045450175</v>
      </c>
      <c r="G109" s="5">
        <f t="shared" si="3"/>
        <v>0.3045556747</v>
      </c>
    </row>
    <row r="110">
      <c r="A110" s="1">
        <v>1729.0</v>
      </c>
      <c r="B110" s="1" t="s">
        <v>189</v>
      </c>
      <c r="C110" s="1">
        <v>4.0</v>
      </c>
      <c r="D110" s="1">
        <v>1.0</v>
      </c>
      <c r="E110" s="5">
        <f t="shared" ref="E110:F110" si="110">(C110-average(C:C))/stdev(C:C)</f>
        <v>0.2045663318</v>
      </c>
      <c r="F110" s="5">
        <f t="shared" si="110"/>
        <v>0.4045450175</v>
      </c>
      <c r="G110" s="5">
        <f t="shared" si="3"/>
        <v>0.3045556747</v>
      </c>
    </row>
    <row r="111">
      <c r="A111" s="1">
        <v>1742.0</v>
      </c>
      <c r="B111" s="1" t="s">
        <v>191</v>
      </c>
      <c r="C111" s="1">
        <v>4.0</v>
      </c>
      <c r="D111" s="1">
        <v>0.0</v>
      </c>
      <c r="E111" s="5">
        <f t="shared" ref="E111:F111" si="111">(C111-average(C:C))/stdev(C:C)</f>
        <v>0.2045663318</v>
      </c>
      <c r="F111" s="5">
        <f t="shared" si="111"/>
        <v>-2.461945392</v>
      </c>
      <c r="G111" s="5">
        <f t="shared" si="3"/>
        <v>-1.12868953</v>
      </c>
    </row>
    <row r="112">
      <c r="A112" s="1">
        <v>1744.0</v>
      </c>
      <c r="B112" s="1" t="s">
        <v>192</v>
      </c>
      <c r="C112" s="1">
        <v>4.0</v>
      </c>
      <c r="D112" s="1">
        <v>1.0</v>
      </c>
      <c r="E112" s="5">
        <f t="shared" ref="E112:F112" si="112">(C112-average(C:C))/stdev(C:C)</f>
        <v>0.2045663318</v>
      </c>
      <c r="F112" s="5">
        <f t="shared" si="112"/>
        <v>0.4045450175</v>
      </c>
      <c r="G112" s="5">
        <f t="shared" si="3"/>
        <v>0.3045556747</v>
      </c>
    </row>
    <row r="113">
      <c r="A113" s="1">
        <v>1746.0</v>
      </c>
      <c r="B113" s="1" t="s">
        <v>194</v>
      </c>
      <c r="C113" s="1">
        <v>4.0</v>
      </c>
      <c r="D113" s="1">
        <v>1.0</v>
      </c>
      <c r="E113" s="5">
        <f t="shared" ref="E113:F113" si="113">(C113-average(C:C))/stdev(C:C)</f>
        <v>0.2045663318</v>
      </c>
      <c r="F113" s="5">
        <f t="shared" si="113"/>
        <v>0.4045450175</v>
      </c>
      <c r="G113" s="5">
        <f t="shared" si="3"/>
        <v>0.3045556747</v>
      </c>
    </row>
    <row r="114">
      <c r="A114" s="1">
        <v>1748.0</v>
      </c>
      <c r="B114" s="1" t="s">
        <v>119</v>
      </c>
      <c r="C114" s="1">
        <v>4.0</v>
      </c>
      <c r="D114" s="1">
        <v>1.0</v>
      </c>
      <c r="E114" s="5">
        <f t="shared" ref="E114:F114" si="114">(C114-average(C:C))/stdev(C:C)</f>
        <v>0.2045663318</v>
      </c>
      <c r="F114" s="5">
        <f t="shared" si="114"/>
        <v>0.4045450175</v>
      </c>
      <c r="G114" s="5">
        <f t="shared" si="3"/>
        <v>0.3045556747</v>
      </c>
    </row>
    <row r="115">
      <c r="A115" s="1">
        <v>1752.0</v>
      </c>
      <c r="B115" s="1" t="s">
        <v>196</v>
      </c>
      <c r="C115" s="1">
        <v>4.0</v>
      </c>
      <c r="D115" s="1">
        <v>1.0</v>
      </c>
      <c r="E115" s="5">
        <f t="shared" ref="E115:F115" si="115">(C115-average(C:C))/stdev(C:C)</f>
        <v>0.2045663318</v>
      </c>
      <c r="F115" s="5">
        <f t="shared" si="115"/>
        <v>0.4045450175</v>
      </c>
      <c r="G115" s="5">
        <f t="shared" si="3"/>
        <v>0.3045556747</v>
      </c>
    </row>
    <row r="116">
      <c r="A116" s="1">
        <v>1754.0</v>
      </c>
      <c r="B116" s="1" t="s">
        <v>197</v>
      </c>
      <c r="C116" s="1">
        <v>4.0</v>
      </c>
      <c r="D116" s="1">
        <v>1.0</v>
      </c>
      <c r="E116" s="5">
        <f t="shared" ref="E116:F116" si="116">(C116-average(C:C))/stdev(C:C)</f>
        <v>0.2045663318</v>
      </c>
      <c r="F116" s="5">
        <f t="shared" si="116"/>
        <v>0.4045450175</v>
      </c>
      <c r="G116" s="5">
        <f t="shared" si="3"/>
        <v>0.3045556747</v>
      </c>
    </row>
    <row r="117">
      <c r="A117" s="1">
        <v>1755.0</v>
      </c>
      <c r="B117" s="1" t="s">
        <v>198</v>
      </c>
      <c r="C117" s="1">
        <v>4.0</v>
      </c>
      <c r="D117" s="1">
        <v>1.0</v>
      </c>
      <c r="E117" s="5">
        <f t="shared" ref="E117:F117" si="117">(C117-average(C:C))/stdev(C:C)</f>
        <v>0.2045663318</v>
      </c>
      <c r="F117" s="5">
        <f t="shared" si="117"/>
        <v>0.4045450175</v>
      </c>
      <c r="G117" s="5">
        <f t="shared" si="3"/>
        <v>0.3045556747</v>
      </c>
    </row>
    <row r="118">
      <c r="A118" s="1">
        <v>1757.0</v>
      </c>
      <c r="B118" s="1" t="s">
        <v>199</v>
      </c>
      <c r="C118" s="1">
        <v>4.0</v>
      </c>
      <c r="D118" s="1">
        <v>0.0</v>
      </c>
      <c r="E118" s="5">
        <f t="shared" ref="E118:F118" si="118">(C118-average(C:C))/stdev(C:C)</f>
        <v>0.2045663318</v>
      </c>
      <c r="F118" s="5">
        <f t="shared" si="118"/>
        <v>-2.461945392</v>
      </c>
      <c r="G118" s="5">
        <f t="shared" si="3"/>
        <v>-1.12868953</v>
      </c>
    </row>
    <row r="119">
      <c r="A119" s="1">
        <v>1760.0</v>
      </c>
      <c r="B119" s="1" t="s">
        <v>200</v>
      </c>
      <c r="C119" s="1">
        <v>4.0</v>
      </c>
      <c r="D119" s="1">
        <v>0.0</v>
      </c>
      <c r="E119" s="5">
        <f t="shared" ref="E119:F119" si="119">(C119-average(C:C))/stdev(C:C)</f>
        <v>0.2045663318</v>
      </c>
      <c r="F119" s="5">
        <f t="shared" si="119"/>
        <v>-2.461945392</v>
      </c>
      <c r="G119" s="5">
        <f t="shared" si="3"/>
        <v>-1.12868953</v>
      </c>
    </row>
    <row r="120">
      <c r="A120" s="1">
        <v>1763.0</v>
      </c>
      <c r="B120" s="1" t="s">
        <v>201</v>
      </c>
      <c r="C120" s="1">
        <v>4.0</v>
      </c>
      <c r="D120" s="1">
        <v>1.0</v>
      </c>
      <c r="E120" s="5">
        <f t="shared" ref="E120:F120" si="120">(C120-average(C:C))/stdev(C:C)</f>
        <v>0.2045663318</v>
      </c>
      <c r="F120" s="5">
        <f t="shared" si="120"/>
        <v>0.4045450175</v>
      </c>
      <c r="G120" s="5">
        <f t="shared" si="3"/>
        <v>0.3045556747</v>
      </c>
    </row>
    <row r="121">
      <c r="A121" s="1">
        <v>1765.0</v>
      </c>
      <c r="B121" s="1" t="s">
        <v>202</v>
      </c>
      <c r="C121" s="1">
        <v>4.0</v>
      </c>
      <c r="D121" s="1">
        <v>1.0</v>
      </c>
      <c r="E121" s="5">
        <f t="shared" ref="E121:F121" si="121">(C121-average(C:C))/stdev(C:C)</f>
        <v>0.2045663318</v>
      </c>
      <c r="F121" s="5">
        <f t="shared" si="121"/>
        <v>0.4045450175</v>
      </c>
      <c r="G121" s="5">
        <f t="shared" si="3"/>
        <v>0.3045556747</v>
      </c>
    </row>
    <row r="122">
      <c r="A122" s="1">
        <v>1766.0</v>
      </c>
      <c r="B122" s="1" t="s">
        <v>168</v>
      </c>
      <c r="C122" s="1">
        <v>4.0</v>
      </c>
      <c r="D122" s="1">
        <v>1.0</v>
      </c>
      <c r="E122" s="5">
        <f t="shared" ref="E122:F122" si="122">(C122-average(C:C))/stdev(C:C)</f>
        <v>0.2045663318</v>
      </c>
      <c r="F122" s="5">
        <f t="shared" si="122"/>
        <v>0.4045450175</v>
      </c>
      <c r="G122" s="5">
        <f t="shared" si="3"/>
        <v>0.3045556747</v>
      </c>
    </row>
    <row r="123">
      <c r="A123" s="1">
        <v>1780.0</v>
      </c>
      <c r="B123" s="1" t="s">
        <v>203</v>
      </c>
      <c r="C123" s="1">
        <v>4.0</v>
      </c>
      <c r="D123" s="1">
        <v>1.0</v>
      </c>
      <c r="E123" s="5">
        <f t="shared" ref="E123:F123" si="123">(C123-average(C:C))/stdev(C:C)</f>
        <v>0.2045663318</v>
      </c>
      <c r="F123" s="5">
        <f t="shared" si="123"/>
        <v>0.4045450175</v>
      </c>
      <c r="G123" s="5">
        <f t="shared" si="3"/>
        <v>0.3045556747</v>
      </c>
    </row>
    <row r="124">
      <c r="A124" s="1">
        <v>1791.0</v>
      </c>
      <c r="B124" s="1" t="s">
        <v>204</v>
      </c>
      <c r="C124" s="1">
        <v>4.0</v>
      </c>
      <c r="D124" s="1">
        <v>1.0</v>
      </c>
      <c r="E124" s="5">
        <f t="shared" ref="E124:F124" si="124">(C124-average(C:C))/stdev(C:C)</f>
        <v>0.2045663318</v>
      </c>
      <c r="F124" s="5">
        <f t="shared" si="124"/>
        <v>0.4045450175</v>
      </c>
      <c r="G124" s="5">
        <f t="shared" si="3"/>
        <v>0.3045556747</v>
      </c>
    </row>
    <row r="125">
      <c r="A125" s="1">
        <v>1804.0</v>
      </c>
      <c r="B125" s="1" t="s">
        <v>206</v>
      </c>
      <c r="C125" s="1">
        <v>4.0</v>
      </c>
      <c r="D125" s="1">
        <v>1.0</v>
      </c>
      <c r="E125" s="5">
        <f t="shared" ref="E125:F125" si="125">(C125-average(C:C))/stdev(C:C)</f>
        <v>0.2045663318</v>
      </c>
      <c r="F125" s="5">
        <f t="shared" si="125"/>
        <v>0.4045450175</v>
      </c>
      <c r="G125" s="5">
        <f t="shared" si="3"/>
        <v>0.3045556747</v>
      </c>
    </row>
    <row r="126">
      <c r="A126" s="1">
        <v>1823.0</v>
      </c>
      <c r="B126" s="1" t="s">
        <v>207</v>
      </c>
      <c r="C126" s="1">
        <v>2.0</v>
      </c>
      <c r="D126" s="1">
        <v>1.0</v>
      </c>
      <c r="E126" s="5">
        <f t="shared" ref="E126:F126" si="126">(C126-average(C:C))/stdev(C:C)</f>
        <v>-4.868678697</v>
      </c>
      <c r="F126" s="5">
        <f t="shared" si="126"/>
        <v>0.4045450175</v>
      </c>
      <c r="G126" s="5">
        <f t="shared" si="3"/>
        <v>-2.23206684</v>
      </c>
    </row>
    <row r="127">
      <c r="A127" s="1">
        <v>1826.0</v>
      </c>
      <c r="B127" s="1" t="s">
        <v>209</v>
      </c>
      <c r="C127" s="1">
        <v>4.0</v>
      </c>
      <c r="D127" s="1">
        <v>1.0</v>
      </c>
      <c r="E127" s="5">
        <f t="shared" ref="E127:F127" si="127">(C127-average(C:C))/stdev(C:C)</f>
        <v>0.2045663318</v>
      </c>
      <c r="F127" s="5">
        <f t="shared" si="127"/>
        <v>0.4045450175</v>
      </c>
      <c r="G127" s="5">
        <f t="shared" si="3"/>
        <v>0.3045556747</v>
      </c>
    </row>
    <row r="128">
      <c r="A128" s="1">
        <v>1827.0</v>
      </c>
      <c r="B128" s="1" t="s">
        <v>210</v>
      </c>
      <c r="C128" s="1">
        <v>4.0</v>
      </c>
      <c r="D128" s="1">
        <v>1.0</v>
      </c>
      <c r="E128" s="5">
        <f t="shared" ref="E128:F128" si="128">(C128-average(C:C))/stdev(C:C)</f>
        <v>0.2045663318</v>
      </c>
      <c r="F128" s="5">
        <f t="shared" si="128"/>
        <v>0.4045450175</v>
      </c>
      <c r="G128" s="5">
        <f t="shared" si="3"/>
        <v>0.3045556747</v>
      </c>
    </row>
    <row r="129">
      <c r="A129" s="1">
        <v>1832.0</v>
      </c>
      <c r="B129" s="1" t="s">
        <v>211</v>
      </c>
      <c r="C129" s="1">
        <v>4.0</v>
      </c>
      <c r="D129" s="1">
        <v>1.0</v>
      </c>
      <c r="E129" s="5">
        <f t="shared" ref="E129:F129" si="129">(C129-average(C:C))/stdev(C:C)</f>
        <v>0.2045663318</v>
      </c>
      <c r="F129" s="5">
        <f t="shared" si="129"/>
        <v>0.4045450175</v>
      </c>
      <c r="G129" s="5">
        <f t="shared" si="3"/>
        <v>0.3045556747</v>
      </c>
    </row>
    <row r="130">
      <c r="A130" s="1">
        <v>1833.0</v>
      </c>
      <c r="B130" s="1" t="s">
        <v>212</v>
      </c>
      <c r="C130" s="1">
        <v>4.0</v>
      </c>
      <c r="D130" s="1">
        <v>1.0</v>
      </c>
      <c r="E130" s="5">
        <f t="shared" ref="E130:F130" si="130">(C130-average(C:C))/stdev(C:C)</f>
        <v>0.2045663318</v>
      </c>
      <c r="F130" s="5">
        <f t="shared" si="130"/>
        <v>0.4045450175</v>
      </c>
      <c r="G130" s="5">
        <f t="shared" si="3"/>
        <v>0.3045556747</v>
      </c>
    </row>
    <row r="131">
      <c r="A131" s="1">
        <v>1839.0</v>
      </c>
      <c r="B131" s="1" t="s">
        <v>129</v>
      </c>
      <c r="C131" s="1">
        <v>4.0</v>
      </c>
      <c r="D131" s="1">
        <v>1.0</v>
      </c>
      <c r="E131" s="5">
        <f t="shared" ref="E131:F131" si="131">(C131-average(C:C))/stdev(C:C)</f>
        <v>0.2045663318</v>
      </c>
      <c r="F131" s="5">
        <f t="shared" si="131"/>
        <v>0.4045450175</v>
      </c>
      <c r="G131" s="5">
        <f t="shared" si="3"/>
        <v>0.3045556747</v>
      </c>
    </row>
    <row r="132">
      <c r="A132" s="1">
        <v>1840.0</v>
      </c>
      <c r="B132" s="1" t="s">
        <v>213</v>
      </c>
      <c r="C132" s="1">
        <v>2.0</v>
      </c>
      <c r="D132" s="1">
        <v>0.0</v>
      </c>
      <c r="E132" s="5">
        <f t="shared" ref="E132:F132" si="132">(C132-average(C:C))/stdev(C:C)</f>
        <v>-4.868678697</v>
      </c>
      <c r="F132" s="5">
        <f t="shared" si="132"/>
        <v>-2.461945392</v>
      </c>
      <c r="G132" s="5">
        <f t="shared" si="3"/>
        <v>-3.665312045</v>
      </c>
    </row>
    <row r="133">
      <c r="A133" s="1">
        <v>1844.0</v>
      </c>
      <c r="B133" s="1" t="s">
        <v>123</v>
      </c>
      <c r="C133" s="1">
        <v>4.0</v>
      </c>
      <c r="D133" s="1">
        <v>1.0</v>
      </c>
      <c r="E133" s="5">
        <f t="shared" ref="E133:F133" si="133">(C133-average(C:C))/stdev(C:C)</f>
        <v>0.2045663318</v>
      </c>
      <c r="F133" s="5">
        <f t="shared" si="133"/>
        <v>0.4045450175</v>
      </c>
      <c r="G133" s="5">
        <f t="shared" si="3"/>
        <v>0.3045556747</v>
      </c>
    </row>
    <row r="134">
      <c r="A134" s="1">
        <v>1846.0</v>
      </c>
      <c r="B134" s="1" t="s">
        <v>214</v>
      </c>
      <c r="C134" s="1">
        <v>4.0</v>
      </c>
      <c r="D134" s="1">
        <v>1.0</v>
      </c>
      <c r="E134" s="5">
        <f t="shared" ref="E134:F134" si="134">(C134-average(C:C))/stdev(C:C)</f>
        <v>0.2045663318</v>
      </c>
      <c r="F134" s="5">
        <f t="shared" si="134"/>
        <v>0.4045450175</v>
      </c>
      <c r="G134" s="5">
        <f t="shared" si="3"/>
        <v>0.3045556747</v>
      </c>
    </row>
    <row r="135">
      <c r="A135" s="1">
        <v>1849.0</v>
      </c>
      <c r="B135" s="1" t="s">
        <v>215</v>
      </c>
      <c r="C135" s="1">
        <v>4.0</v>
      </c>
      <c r="D135" s="1">
        <v>0.0</v>
      </c>
      <c r="E135" s="5">
        <f t="shared" ref="E135:F135" si="135">(C135-average(C:C))/stdev(C:C)</f>
        <v>0.2045663318</v>
      </c>
      <c r="F135" s="5">
        <f t="shared" si="135"/>
        <v>-2.461945392</v>
      </c>
      <c r="G135" s="5">
        <f t="shared" si="3"/>
        <v>-1.12868953</v>
      </c>
    </row>
    <row r="136">
      <c r="A136" s="1">
        <v>1850.0</v>
      </c>
      <c r="B136" s="1" t="s">
        <v>216</v>
      </c>
      <c r="C136" s="1">
        <v>4.0</v>
      </c>
      <c r="D136" s="1">
        <v>0.0</v>
      </c>
      <c r="E136" s="5">
        <f t="shared" ref="E136:F136" si="136">(C136-average(C:C))/stdev(C:C)</f>
        <v>0.2045663318</v>
      </c>
      <c r="F136" s="5">
        <f t="shared" si="136"/>
        <v>-2.461945392</v>
      </c>
      <c r="G136" s="5">
        <f t="shared" si="3"/>
        <v>-1.12868953</v>
      </c>
    </row>
    <row r="137">
      <c r="A137" s="1">
        <v>1851.0</v>
      </c>
      <c r="B137" s="1" t="s">
        <v>217</v>
      </c>
      <c r="C137" s="1">
        <v>4.0</v>
      </c>
      <c r="D137" s="1">
        <v>0.0</v>
      </c>
      <c r="E137" s="5">
        <f t="shared" ref="E137:F137" si="137">(C137-average(C:C))/stdev(C:C)</f>
        <v>0.2045663318</v>
      </c>
      <c r="F137" s="5">
        <f t="shared" si="137"/>
        <v>-2.461945392</v>
      </c>
      <c r="G137" s="5">
        <f t="shared" si="3"/>
        <v>-1.12868953</v>
      </c>
    </row>
    <row r="138">
      <c r="A138" s="1">
        <v>1852.0</v>
      </c>
      <c r="B138" s="1" t="s">
        <v>218</v>
      </c>
      <c r="C138" s="1">
        <v>4.0</v>
      </c>
      <c r="D138" s="1">
        <v>0.0</v>
      </c>
      <c r="E138" s="5">
        <f t="shared" ref="E138:F138" si="138">(C138-average(C:C))/stdev(C:C)</f>
        <v>0.2045663318</v>
      </c>
      <c r="F138" s="5">
        <f t="shared" si="138"/>
        <v>-2.461945392</v>
      </c>
      <c r="G138" s="5">
        <f t="shared" si="3"/>
        <v>-1.12868953</v>
      </c>
    </row>
    <row r="139">
      <c r="A139" s="1">
        <v>1853.0</v>
      </c>
      <c r="B139" s="1" t="s">
        <v>219</v>
      </c>
      <c r="C139" s="1">
        <v>4.0</v>
      </c>
      <c r="D139" s="1">
        <v>0.0</v>
      </c>
      <c r="E139" s="5">
        <f t="shared" ref="E139:F139" si="139">(C139-average(C:C))/stdev(C:C)</f>
        <v>0.2045663318</v>
      </c>
      <c r="F139" s="5">
        <f t="shared" si="139"/>
        <v>-2.461945392</v>
      </c>
      <c r="G139" s="5">
        <f t="shared" si="3"/>
        <v>-1.12868953</v>
      </c>
    </row>
    <row r="140">
      <c r="A140" s="1">
        <v>1855.0</v>
      </c>
      <c r="B140" s="9" t="s">
        <v>220</v>
      </c>
      <c r="C140" s="1">
        <v>4.0</v>
      </c>
      <c r="D140" s="1">
        <v>0.0</v>
      </c>
      <c r="E140" s="5">
        <f t="shared" ref="E140:F140" si="140">(C140-average(C:C))/stdev(C:C)</f>
        <v>0.2045663318</v>
      </c>
      <c r="F140" s="5">
        <f t="shared" si="140"/>
        <v>-2.461945392</v>
      </c>
      <c r="G140" s="5">
        <f t="shared" si="3"/>
        <v>-1.12868953</v>
      </c>
    </row>
    <row r="141">
      <c r="A141" s="1">
        <v>1858.0</v>
      </c>
      <c r="B141" s="1" t="s">
        <v>182</v>
      </c>
      <c r="C141" s="1">
        <v>4.0</v>
      </c>
      <c r="D141" s="1">
        <v>1.0</v>
      </c>
      <c r="E141" s="5">
        <f t="shared" ref="E141:F141" si="141">(C141-average(C:C))/stdev(C:C)</f>
        <v>0.2045663318</v>
      </c>
      <c r="F141" s="5">
        <f t="shared" si="141"/>
        <v>0.4045450175</v>
      </c>
      <c r="G141" s="5">
        <f t="shared" si="3"/>
        <v>0.3045556747</v>
      </c>
    </row>
    <row r="142">
      <c r="A142" s="1">
        <v>1859.0</v>
      </c>
      <c r="B142" s="1" t="s">
        <v>222</v>
      </c>
      <c r="C142" s="1">
        <v>4.0</v>
      </c>
      <c r="D142" s="1">
        <v>1.0</v>
      </c>
      <c r="E142" s="5">
        <f t="shared" ref="E142:F142" si="142">(C142-average(C:C))/stdev(C:C)</f>
        <v>0.2045663318</v>
      </c>
      <c r="F142" s="5">
        <f t="shared" si="142"/>
        <v>0.4045450175</v>
      </c>
      <c r="G142" s="5">
        <f t="shared" si="3"/>
        <v>0.3045556747</v>
      </c>
    </row>
    <row r="143">
      <c r="A143" s="1">
        <v>1862.0</v>
      </c>
      <c r="B143" s="1" t="s">
        <v>224</v>
      </c>
      <c r="C143" s="1">
        <v>4.0</v>
      </c>
      <c r="D143" s="1">
        <v>1.0</v>
      </c>
      <c r="E143" s="5">
        <f t="shared" ref="E143:F143" si="143">(C143-average(C:C))/stdev(C:C)</f>
        <v>0.2045663318</v>
      </c>
      <c r="F143" s="5">
        <f t="shared" si="143"/>
        <v>0.4045450175</v>
      </c>
      <c r="G143" s="5">
        <f t="shared" si="3"/>
        <v>0.3045556747</v>
      </c>
    </row>
    <row r="144">
      <c r="A144" s="1">
        <v>1864.0</v>
      </c>
      <c r="B144" s="1" t="s">
        <v>225</v>
      </c>
      <c r="C144" s="1">
        <v>4.0</v>
      </c>
      <c r="D144" s="1">
        <v>0.0</v>
      </c>
      <c r="E144" s="5">
        <f t="shared" ref="E144:F144" si="144">(C144-average(C:C))/stdev(C:C)</f>
        <v>0.2045663318</v>
      </c>
      <c r="F144" s="5">
        <f t="shared" si="144"/>
        <v>-2.461945392</v>
      </c>
      <c r="G144" s="5">
        <f t="shared" si="3"/>
        <v>-1.12868953</v>
      </c>
    </row>
    <row r="145">
      <c r="A145" s="1">
        <v>1867.0</v>
      </c>
      <c r="B145" s="1" t="s">
        <v>226</v>
      </c>
      <c r="C145" s="1">
        <v>4.0</v>
      </c>
      <c r="D145" s="1">
        <v>1.0</v>
      </c>
      <c r="E145" s="5">
        <f t="shared" ref="E145:F145" si="145">(C145-average(C:C))/stdev(C:C)</f>
        <v>0.2045663318</v>
      </c>
      <c r="F145" s="5">
        <f t="shared" si="145"/>
        <v>0.4045450175</v>
      </c>
      <c r="G145" s="5">
        <f t="shared" si="3"/>
        <v>0.3045556747</v>
      </c>
    </row>
    <row r="146">
      <c r="A146" s="1">
        <v>1868.0</v>
      </c>
      <c r="B146" s="1" t="s">
        <v>227</v>
      </c>
      <c r="C146" s="1">
        <v>4.0</v>
      </c>
      <c r="D146" s="1">
        <v>1.0</v>
      </c>
      <c r="E146" s="5">
        <f t="shared" ref="E146:F146" si="146">(C146-average(C:C))/stdev(C:C)</f>
        <v>0.2045663318</v>
      </c>
      <c r="F146" s="5">
        <f t="shared" si="146"/>
        <v>0.4045450175</v>
      </c>
      <c r="G146" s="5">
        <f t="shared" si="3"/>
        <v>0.3045556747</v>
      </c>
    </row>
    <row r="147">
      <c r="A147" s="1">
        <v>1869.0</v>
      </c>
      <c r="B147" s="1" t="s">
        <v>228</v>
      </c>
      <c r="C147" s="1">
        <v>4.0</v>
      </c>
      <c r="D147" s="1">
        <v>0.0</v>
      </c>
      <c r="E147" s="5">
        <f t="shared" ref="E147:F147" si="147">(C147-average(C:C))/stdev(C:C)</f>
        <v>0.2045663318</v>
      </c>
      <c r="F147" s="5">
        <f t="shared" si="147"/>
        <v>-2.461945392</v>
      </c>
      <c r="G147" s="5">
        <f t="shared" si="3"/>
        <v>-1.12868953</v>
      </c>
    </row>
    <row r="148">
      <c r="A148" s="1">
        <v>1870.0</v>
      </c>
      <c r="B148" s="1" t="s">
        <v>229</v>
      </c>
      <c r="C148" s="1">
        <v>4.0</v>
      </c>
      <c r="D148" s="1">
        <v>1.0</v>
      </c>
      <c r="E148" s="5">
        <f t="shared" ref="E148:F148" si="148">(C148-average(C:C))/stdev(C:C)</f>
        <v>0.2045663318</v>
      </c>
      <c r="F148" s="5">
        <f t="shared" si="148"/>
        <v>0.4045450175</v>
      </c>
      <c r="G148" s="5">
        <f t="shared" si="3"/>
        <v>0.3045556747</v>
      </c>
    </row>
    <row r="149">
      <c r="A149" s="1">
        <v>1871.0</v>
      </c>
      <c r="B149" s="1" t="s">
        <v>230</v>
      </c>
      <c r="C149" s="1">
        <v>4.0</v>
      </c>
      <c r="D149" s="1">
        <v>0.0</v>
      </c>
      <c r="E149" s="5">
        <f t="shared" ref="E149:F149" si="149">(C149-average(C:C))/stdev(C:C)</f>
        <v>0.2045663318</v>
      </c>
      <c r="F149" s="5">
        <f t="shared" si="149"/>
        <v>-2.461945392</v>
      </c>
      <c r="G149" s="5">
        <f t="shared" si="3"/>
        <v>-1.12868953</v>
      </c>
    </row>
    <row r="150">
      <c r="A150" s="1">
        <v>1873.0</v>
      </c>
      <c r="B150" s="1" t="s">
        <v>232</v>
      </c>
      <c r="C150" s="1">
        <v>4.0</v>
      </c>
      <c r="D150" s="1">
        <v>1.0</v>
      </c>
      <c r="E150" s="5">
        <f t="shared" ref="E150:F150" si="150">(C150-average(C:C))/stdev(C:C)</f>
        <v>0.2045663318</v>
      </c>
      <c r="F150" s="5">
        <f t="shared" si="150"/>
        <v>0.4045450175</v>
      </c>
      <c r="G150" s="5">
        <f t="shared" si="3"/>
        <v>0.3045556747</v>
      </c>
    </row>
    <row r="151">
      <c r="A151" s="1">
        <v>1874.0</v>
      </c>
      <c r="B151" s="1" t="s">
        <v>233</v>
      </c>
      <c r="C151" s="1">
        <v>4.0</v>
      </c>
      <c r="D151" s="1">
        <v>1.0</v>
      </c>
      <c r="E151" s="5">
        <f t="shared" ref="E151:F151" si="151">(C151-average(C:C))/stdev(C:C)</f>
        <v>0.2045663318</v>
      </c>
      <c r="F151" s="5">
        <f t="shared" si="151"/>
        <v>0.4045450175</v>
      </c>
      <c r="G151" s="5">
        <f t="shared" si="3"/>
        <v>0.3045556747</v>
      </c>
    </row>
    <row r="152">
      <c r="A152" s="1">
        <v>1875.0</v>
      </c>
      <c r="B152" s="1" t="s">
        <v>124</v>
      </c>
      <c r="C152" s="1">
        <v>4.0</v>
      </c>
      <c r="D152" s="1">
        <v>1.0</v>
      </c>
      <c r="E152" s="5">
        <f t="shared" ref="E152:F152" si="152">(C152-average(C:C))/stdev(C:C)</f>
        <v>0.2045663318</v>
      </c>
      <c r="F152" s="5">
        <f t="shared" si="152"/>
        <v>0.4045450175</v>
      </c>
      <c r="G152" s="5">
        <f t="shared" si="3"/>
        <v>0.3045556747</v>
      </c>
    </row>
    <row r="153">
      <c r="A153" s="1">
        <v>1876.0</v>
      </c>
      <c r="B153" s="1" t="s">
        <v>234</v>
      </c>
      <c r="C153" s="1">
        <v>4.0</v>
      </c>
      <c r="D153" s="1">
        <v>1.0</v>
      </c>
      <c r="E153" s="5">
        <f t="shared" ref="E153:F153" si="153">(C153-average(C:C))/stdev(C:C)</f>
        <v>0.2045663318</v>
      </c>
      <c r="F153" s="5">
        <f t="shared" si="153"/>
        <v>0.4045450175</v>
      </c>
      <c r="G153" s="5">
        <f t="shared" si="3"/>
        <v>0.3045556747</v>
      </c>
    </row>
    <row r="154">
      <c r="A154" s="1">
        <v>1885.0</v>
      </c>
      <c r="B154" s="1" t="s">
        <v>235</v>
      </c>
      <c r="C154" s="1">
        <v>4.0</v>
      </c>
      <c r="D154" s="1">
        <v>0.0</v>
      </c>
      <c r="E154" s="5">
        <f t="shared" ref="E154:F154" si="154">(C154-average(C:C))/stdev(C:C)</f>
        <v>0.2045663318</v>
      </c>
      <c r="F154" s="5">
        <f t="shared" si="154"/>
        <v>-2.461945392</v>
      </c>
      <c r="G154" s="5">
        <f t="shared" si="3"/>
        <v>-1.12868953</v>
      </c>
    </row>
    <row r="155">
      <c r="A155" s="1">
        <v>1893.0</v>
      </c>
      <c r="B155" s="1" t="s">
        <v>236</v>
      </c>
      <c r="C155" s="1">
        <v>4.0</v>
      </c>
      <c r="D155" s="1">
        <v>1.0</v>
      </c>
      <c r="E155" s="5">
        <f t="shared" ref="E155:F155" si="155">(C155-average(C:C))/stdev(C:C)</f>
        <v>0.2045663318</v>
      </c>
      <c r="F155" s="5">
        <f t="shared" si="155"/>
        <v>0.4045450175</v>
      </c>
      <c r="G155" s="5">
        <f t="shared" si="3"/>
        <v>0.3045556747</v>
      </c>
    </row>
    <row r="156">
      <c r="A156" s="1">
        <v>1895.0</v>
      </c>
      <c r="B156" s="1" t="s">
        <v>238</v>
      </c>
      <c r="C156" s="1">
        <v>4.0</v>
      </c>
      <c r="D156" s="1">
        <v>1.0</v>
      </c>
      <c r="E156" s="5">
        <f t="shared" ref="E156:F156" si="156">(C156-average(C:C))/stdev(C:C)</f>
        <v>0.2045663318</v>
      </c>
      <c r="F156" s="5">
        <f t="shared" si="156"/>
        <v>0.4045450175</v>
      </c>
      <c r="G156" s="5">
        <f t="shared" si="3"/>
        <v>0.3045556747</v>
      </c>
    </row>
    <row r="157">
      <c r="A157" s="1">
        <v>1896.0</v>
      </c>
      <c r="B157" s="1" t="s">
        <v>157</v>
      </c>
      <c r="C157" s="1">
        <v>4.0</v>
      </c>
      <c r="D157" s="1">
        <v>1.0</v>
      </c>
      <c r="E157" s="5">
        <f t="shared" ref="E157:F157" si="157">(C157-average(C:C))/stdev(C:C)</f>
        <v>0.2045663318</v>
      </c>
      <c r="F157" s="5">
        <f t="shared" si="157"/>
        <v>0.4045450175</v>
      </c>
      <c r="G157" s="5">
        <f t="shared" si="3"/>
        <v>0.3045556747</v>
      </c>
    </row>
    <row r="158">
      <c r="A158" s="1">
        <v>1904.0</v>
      </c>
      <c r="B158" s="1" t="s">
        <v>240</v>
      </c>
      <c r="C158" s="1">
        <v>4.0</v>
      </c>
      <c r="D158" s="1">
        <v>1.0</v>
      </c>
      <c r="E158" s="5">
        <f t="shared" ref="E158:F158" si="158">(C158-average(C:C))/stdev(C:C)</f>
        <v>0.2045663318</v>
      </c>
      <c r="F158" s="5">
        <f t="shared" si="158"/>
        <v>0.4045450175</v>
      </c>
      <c r="G158" s="5">
        <f t="shared" si="3"/>
        <v>0.3045556747</v>
      </c>
    </row>
    <row r="159">
      <c r="A159" s="1">
        <v>1931.0</v>
      </c>
      <c r="B159" s="1" t="s">
        <v>241</v>
      </c>
      <c r="C159" s="1">
        <v>4.0</v>
      </c>
      <c r="D159" s="1">
        <v>0.0</v>
      </c>
      <c r="E159" s="5">
        <f t="shared" ref="E159:F159" si="159">(C159-average(C:C))/stdev(C:C)</f>
        <v>0.2045663318</v>
      </c>
      <c r="F159" s="5">
        <f t="shared" si="159"/>
        <v>-2.461945392</v>
      </c>
      <c r="G159" s="5">
        <f t="shared" si="3"/>
        <v>-1.12868953</v>
      </c>
    </row>
    <row r="160">
      <c r="A160" s="1">
        <v>1949.0</v>
      </c>
      <c r="B160" s="1" t="s">
        <v>243</v>
      </c>
      <c r="C160" s="1">
        <v>4.0</v>
      </c>
      <c r="D160" s="1">
        <v>1.0</v>
      </c>
      <c r="E160" s="5">
        <f t="shared" ref="E160:F160" si="160">(C160-average(C:C))/stdev(C:C)</f>
        <v>0.2045663318</v>
      </c>
      <c r="F160" s="5">
        <f t="shared" si="160"/>
        <v>0.4045450175</v>
      </c>
      <c r="G160" s="5">
        <f t="shared" si="3"/>
        <v>0.3045556747</v>
      </c>
    </row>
    <row r="161">
      <c r="A161" s="1">
        <v>1965.0</v>
      </c>
      <c r="B161" s="1" t="s">
        <v>164</v>
      </c>
      <c r="C161" s="1">
        <v>4.0</v>
      </c>
      <c r="D161" s="1">
        <v>1.0</v>
      </c>
      <c r="E161" s="5">
        <f t="shared" ref="E161:F161" si="161">(C161-average(C:C))/stdev(C:C)</f>
        <v>0.2045663318</v>
      </c>
      <c r="F161" s="5">
        <f t="shared" si="161"/>
        <v>0.4045450175</v>
      </c>
      <c r="G161" s="5">
        <f t="shared" si="3"/>
        <v>0.3045556747</v>
      </c>
    </row>
    <row r="162">
      <c r="A162" s="1">
        <v>1975.0</v>
      </c>
      <c r="B162" s="1" t="s">
        <v>245</v>
      </c>
      <c r="C162" s="1">
        <v>4.0</v>
      </c>
      <c r="D162" s="1">
        <v>1.0</v>
      </c>
      <c r="E162" s="5">
        <f t="shared" ref="E162:F162" si="162">(C162-average(C:C))/stdev(C:C)</f>
        <v>0.2045663318</v>
      </c>
      <c r="F162" s="5">
        <f t="shared" si="162"/>
        <v>0.4045450175</v>
      </c>
      <c r="G162" s="5">
        <f t="shared" si="3"/>
        <v>0.3045556747</v>
      </c>
    </row>
    <row r="163">
      <c r="A163" s="1">
        <v>1984.0</v>
      </c>
      <c r="B163" s="1" t="s">
        <v>246</v>
      </c>
      <c r="C163" s="1">
        <v>4.0</v>
      </c>
      <c r="D163" s="1">
        <v>1.0</v>
      </c>
      <c r="E163" s="5">
        <f t="shared" ref="E163:F163" si="163">(C163-average(C:C))/stdev(C:C)</f>
        <v>0.2045663318</v>
      </c>
      <c r="F163" s="5">
        <f t="shared" si="163"/>
        <v>0.4045450175</v>
      </c>
      <c r="G163" s="5">
        <f t="shared" si="3"/>
        <v>0.3045556747</v>
      </c>
    </row>
    <row r="164">
      <c r="A164" s="1">
        <v>1985.0</v>
      </c>
      <c r="B164" s="1" t="s">
        <v>60</v>
      </c>
      <c r="C164" s="1">
        <v>4.0</v>
      </c>
      <c r="D164" s="1">
        <v>1.0</v>
      </c>
      <c r="E164" s="5">
        <f t="shared" ref="E164:F164" si="164">(C164-average(C:C))/stdev(C:C)</f>
        <v>0.2045663318</v>
      </c>
      <c r="F164" s="5">
        <f t="shared" si="164"/>
        <v>0.4045450175</v>
      </c>
      <c r="G164" s="5">
        <f t="shared" si="3"/>
        <v>0.3045556747</v>
      </c>
    </row>
    <row r="165">
      <c r="A165" s="1">
        <v>1988.0</v>
      </c>
      <c r="B165" s="1" t="s">
        <v>247</v>
      </c>
      <c r="C165" s="1">
        <v>4.0</v>
      </c>
      <c r="D165" s="1">
        <v>1.0</v>
      </c>
      <c r="E165" s="5">
        <f t="shared" ref="E165:F165" si="165">(C165-average(C:C))/stdev(C:C)</f>
        <v>0.2045663318</v>
      </c>
      <c r="F165" s="5">
        <f t="shared" si="165"/>
        <v>0.4045450175</v>
      </c>
      <c r="G165" s="5">
        <f t="shared" si="3"/>
        <v>0.3045556747</v>
      </c>
    </row>
    <row r="166">
      <c r="A166" s="1">
        <v>1990.0</v>
      </c>
      <c r="B166" s="1" t="s">
        <v>193</v>
      </c>
      <c r="C166" s="1">
        <v>4.0</v>
      </c>
      <c r="D166" s="1">
        <v>1.0</v>
      </c>
      <c r="E166" s="5">
        <f t="shared" ref="E166:F166" si="166">(C166-average(C:C))/stdev(C:C)</f>
        <v>0.2045663318</v>
      </c>
      <c r="F166" s="5">
        <f t="shared" si="166"/>
        <v>0.4045450175</v>
      </c>
      <c r="G166" s="5">
        <f t="shared" si="3"/>
        <v>0.3045556747</v>
      </c>
    </row>
    <row r="167">
      <c r="A167" s="1">
        <v>1991.0</v>
      </c>
      <c r="B167" s="1" t="s">
        <v>150</v>
      </c>
      <c r="C167" s="1">
        <v>4.0</v>
      </c>
      <c r="D167" s="1">
        <v>1.0</v>
      </c>
      <c r="E167" s="5">
        <f t="shared" ref="E167:F167" si="167">(C167-average(C:C))/stdev(C:C)</f>
        <v>0.2045663318</v>
      </c>
      <c r="F167" s="5">
        <f t="shared" si="167"/>
        <v>0.4045450175</v>
      </c>
      <c r="G167" s="5">
        <f t="shared" si="3"/>
        <v>0.3045556747</v>
      </c>
    </row>
    <row r="168">
      <c r="A168" s="1">
        <v>1997.0</v>
      </c>
      <c r="B168" s="1" t="s">
        <v>249</v>
      </c>
      <c r="C168" s="1">
        <v>4.0</v>
      </c>
      <c r="D168" s="1">
        <v>1.0</v>
      </c>
      <c r="E168" s="5">
        <f t="shared" ref="E168:F168" si="168">(C168-average(C:C))/stdev(C:C)</f>
        <v>0.2045663318</v>
      </c>
      <c r="F168" s="5">
        <f t="shared" si="168"/>
        <v>0.4045450175</v>
      </c>
      <c r="G168" s="5">
        <f t="shared" si="3"/>
        <v>0.3045556747</v>
      </c>
    </row>
    <row r="169">
      <c r="A169" s="1">
        <v>1998.0</v>
      </c>
      <c r="B169" s="1" t="s">
        <v>250</v>
      </c>
      <c r="C169" s="1">
        <v>4.0</v>
      </c>
      <c r="D169" s="1">
        <v>0.0</v>
      </c>
      <c r="E169" s="5">
        <f t="shared" ref="E169:F169" si="169">(C169-average(C:C))/stdev(C:C)</f>
        <v>0.2045663318</v>
      </c>
      <c r="F169" s="5">
        <f t="shared" si="169"/>
        <v>-2.461945392</v>
      </c>
      <c r="G169" s="5">
        <f t="shared" si="3"/>
        <v>-1.12868953</v>
      </c>
    </row>
    <row r="170">
      <c r="A170" s="1">
        <v>1999.0</v>
      </c>
      <c r="B170" s="1" t="s">
        <v>142</v>
      </c>
      <c r="C170" s="1">
        <v>4.0</v>
      </c>
      <c r="D170" s="1">
        <v>1.0</v>
      </c>
      <c r="E170" s="5">
        <f t="shared" ref="E170:F170" si="170">(C170-average(C:C))/stdev(C:C)</f>
        <v>0.2045663318</v>
      </c>
      <c r="F170" s="5">
        <f t="shared" si="170"/>
        <v>0.4045450175</v>
      </c>
      <c r="G170" s="5">
        <f t="shared" si="3"/>
        <v>0.3045556747</v>
      </c>
    </row>
    <row r="171">
      <c r="A171" s="1">
        <v>2000.0</v>
      </c>
      <c r="B171" s="1" t="s">
        <v>91</v>
      </c>
      <c r="C171" s="1">
        <v>4.0</v>
      </c>
      <c r="D171" s="1">
        <v>1.0</v>
      </c>
      <c r="E171" s="5">
        <f t="shared" ref="E171:F171" si="171">(C171-average(C:C))/stdev(C:C)</f>
        <v>0.2045663318</v>
      </c>
      <c r="F171" s="5">
        <f t="shared" si="171"/>
        <v>0.4045450175</v>
      </c>
      <c r="G171" s="5">
        <f t="shared" si="3"/>
        <v>0.3045556747</v>
      </c>
    </row>
    <row r="172">
      <c r="A172" s="1">
        <v>2001.0</v>
      </c>
      <c r="B172" s="1" t="s">
        <v>77</v>
      </c>
      <c r="C172" s="1">
        <v>4.0</v>
      </c>
      <c r="D172" s="1">
        <v>1.0</v>
      </c>
      <c r="E172" s="5">
        <f t="shared" ref="E172:F172" si="172">(C172-average(C:C))/stdev(C:C)</f>
        <v>0.2045663318</v>
      </c>
      <c r="F172" s="5">
        <f t="shared" si="172"/>
        <v>0.4045450175</v>
      </c>
      <c r="G172" s="5">
        <f t="shared" si="3"/>
        <v>0.3045556747</v>
      </c>
    </row>
    <row r="173">
      <c r="A173" s="1">
        <v>2009.0</v>
      </c>
      <c r="B173" s="1" t="s">
        <v>253</v>
      </c>
      <c r="C173" s="1">
        <v>4.0</v>
      </c>
      <c r="D173" s="1">
        <v>1.0</v>
      </c>
      <c r="E173" s="5">
        <f t="shared" ref="E173:F173" si="173">(C173-average(C:C))/stdev(C:C)</f>
        <v>0.2045663318</v>
      </c>
      <c r="F173" s="5">
        <f t="shared" si="173"/>
        <v>0.4045450175</v>
      </c>
      <c r="G173" s="5">
        <f t="shared" si="3"/>
        <v>0.3045556747</v>
      </c>
    </row>
    <row r="174">
      <c r="A174" s="1">
        <v>2010.0</v>
      </c>
      <c r="B174" s="1" t="s">
        <v>254</v>
      </c>
      <c r="C174" s="1">
        <v>4.0</v>
      </c>
      <c r="D174" s="1">
        <v>1.0</v>
      </c>
      <c r="E174" s="5">
        <f t="shared" ref="E174:F174" si="174">(C174-average(C:C))/stdev(C:C)</f>
        <v>0.2045663318</v>
      </c>
      <c r="F174" s="5">
        <f t="shared" si="174"/>
        <v>0.4045450175</v>
      </c>
      <c r="G174" s="5">
        <f t="shared" si="3"/>
        <v>0.3045556747</v>
      </c>
    </row>
    <row r="175">
      <c r="A175" s="1">
        <v>2011.0</v>
      </c>
      <c r="B175" s="1" t="s">
        <v>255</v>
      </c>
      <c r="C175" s="1">
        <v>4.0</v>
      </c>
      <c r="D175" s="1">
        <v>1.0</v>
      </c>
      <c r="E175" s="5">
        <f t="shared" ref="E175:F175" si="175">(C175-average(C:C))/stdev(C:C)</f>
        <v>0.2045663318</v>
      </c>
      <c r="F175" s="5">
        <f t="shared" si="175"/>
        <v>0.4045450175</v>
      </c>
      <c r="G175" s="5">
        <f t="shared" si="3"/>
        <v>0.3045556747</v>
      </c>
    </row>
    <row r="176">
      <c r="A176" s="1">
        <v>2012.0</v>
      </c>
      <c r="B176" s="1" t="s">
        <v>147</v>
      </c>
      <c r="C176" s="1">
        <v>4.0</v>
      </c>
      <c r="D176" s="1">
        <v>1.0</v>
      </c>
      <c r="E176" s="5">
        <f t="shared" ref="E176:F176" si="176">(C176-average(C:C))/stdev(C:C)</f>
        <v>0.2045663318</v>
      </c>
      <c r="F176" s="5">
        <f t="shared" si="176"/>
        <v>0.4045450175</v>
      </c>
      <c r="G176" s="5">
        <f t="shared" si="3"/>
        <v>0.3045556747</v>
      </c>
    </row>
    <row r="177">
      <c r="A177" s="1">
        <v>2014.0</v>
      </c>
      <c r="B177" s="1" t="s">
        <v>256</v>
      </c>
      <c r="C177" s="1">
        <v>4.0</v>
      </c>
      <c r="D177" s="1">
        <v>1.0</v>
      </c>
      <c r="E177" s="5">
        <f t="shared" ref="E177:F177" si="177">(C177-average(C:C))/stdev(C:C)</f>
        <v>0.2045663318</v>
      </c>
      <c r="F177" s="5">
        <f t="shared" si="177"/>
        <v>0.4045450175</v>
      </c>
      <c r="G177" s="5">
        <f t="shared" si="3"/>
        <v>0.3045556747</v>
      </c>
    </row>
    <row r="178">
      <c r="A178" s="1">
        <v>2015.0</v>
      </c>
      <c r="B178" s="1" t="s">
        <v>257</v>
      </c>
      <c r="C178" s="1">
        <v>4.0</v>
      </c>
      <c r="D178" s="1">
        <v>0.0</v>
      </c>
      <c r="E178" s="5">
        <f t="shared" ref="E178:F178" si="178">(C178-average(C:C))/stdev(C:C)</f>
        <v>0.2045663318</v>
      </c>
      <c r="F178" s="5">
        <f t="shared" si="178"/>
        <v>-2.461945392</v>
      </c>
      <c r="G178" s="5">
        <f t="shared" si="3"/>
        <v>-1.12868953</v>
      </c>
    </row>
    <row r="179">
      <c r="A179" s="1">
        <v>2019.0</v>
      </c>
      <c r="B179" s="1" t="s">
        <v>258</v>
      </c>
      <c r="C179" s="1">
        <v>4.0</v>
      </c>
      <c r="D179" s="1">
        <v>1.0</v>
      </c>
      <c r="E179" s="5">
        <f t="shared" ref="E179:F179" si="179">(C179-average(C:C))/stdev(C:C)</f>
        <v>0.2045663318</v>
      </c>
      <c r="F179" s="5">
        <f t="shared" si="179"/>
        <v>0.4045450175</v>
      </c>
      <c r="G179" s="5">
        <f t="shared" si="3"/>
        <v>0.3045556747</v>
      </c>
    </row>
    <row r="180">
      <c r="A180" s="1">
        <v>2023.0</v>
      </c>
      <c r="B180" s="1" t="s">
        <v>259</v>
      </c>
      <c r="C180" s="1">
        <v>4.0</v>
      </c>
      <c r="D180" s="1">
        <v>1.0</v>
      </c>
      <c r="E180" s="5">
        <f t="shared" ref="E180:F180" si="180">(C180-average(C:C))/stdev(C:C)</f>
        <v>0.2045663318</v>
      </c>
      <c r="F180" s="5">
        <f t="shared" si="180"/>
        <v>0.4045450175</v>
      </c>
      <c r="G180" s="5">
        <f t="shared" si="3"/>
        <v>0.3045556747</v>
      </c>
    </row>
    <row r="181">
      <c r="A181" s="1">
        <v>2045.0</v>
      </c>
      <c r="B181" s="1" t="s">
        <v>260</v>
      </c>
      <c r="C181" s="1">
        <v>4.0</v>
      </c>
      <c r="D181" s="1">
        <v>1.0</v>
      </c>
      <c r="E181" s="5">
        <f t="shared" ref="E181:F181" si="181">(C181-average(C:C))/stdev(C:C)</f>
        <v>0.2045663318</v>
      </c>
      <c r="F181" s="5">
        <f t="shared" si="181"/>
        <v>0.4045450175</v>
      </c>
      <c r="G181" s="5">
        <f t="shared" si="3"/>
        <v>0.3045556747</v>
      </c>
    </row>
    <row r="182">
      <c r="A182" s="1">
        <v>2055.0</v>
      </c>
      <c r="B182" s="1" t="s">
        <v>231</v>
      </c>
      <c r="C182" s="1">
        <v>4.0</v>
      </c>
      <c r="D182" s="1">
        <v>1.0</v>
      </c>
      <c r="E182" s="5">
        <f t="shared" ref="E182:F182" si="182">(C182-average(C:C))/stdev(C:C)</f>
        <v>0.2045663318</v>
      </c>
      <c r="F182" s="5">
        <f t="shared" si="182"/>
        <v>0.4045450175</v>
      </c>
      <c r="G182" s="5">
        <f t="shared" si="3"/>
        <v>0.3045556747</v>
      </c>
    </row>
    <row r="183">
      <c r="A183" s="1">
        <v>2062.0</v>
      </c>
      <c r="B183" s="1" t="s">
        <v>261</v>
      </c>
      <c r="C183" s="1">
        <v>4.0</v>
      </c>
      <c r="D183" s="1">
        <v>1.0</v>
      </c>
      <c r="E183" s="5">
        <f t="shared" ref="E183:F183" si="183">(C183-average(C:C))/stdev(C:C)</f>
        <v>0.2045663318</v>
      </c>
      <c r="F183" s="5">
        <f t="shared" si="183"/>
        <v>0.4045450175</v>
      </c>
      <c r="G183" s="5">
        <f t="shared" si="3"/>
        <v>0.3045556747</v>
      </c>
    </row>
    <row r="184">
      <c r="A184" s="1">
        <v>2064.0</v>
      </c>
      <c r="B184" s="1" t="s">
        <v>139</v>
      </c>
      <c r="C184" s="1">
        <v>4.0</v>
      </c>
      <c r="D184" s="1">
        <v>1.0</v>
      </c>
      <c r="E184" s="5">
        <f t="shared" ref="E184:F184" si="184">(C184-average(C:C))/stdev(C:C)</f>
        <v>0.2045663318</v>
      </c>
      <c r="F184" s="5">
        <f t="shared" si="184"/>
        <v>0.4045450175</v>
      </c>
      <c r="G184" s="5">
        <f t="shared" si="3"/>
        <v>0.3045556747</v>
      </c>
    </row>
    <row r="185">
      <c r="A185" s="1">
        <v>2067.0</v>
      </c>
      <c r="B185" s="1" t="s">
        <v>190</v>
      </c>
      <c r="C185" s="1">
        <v>4.0</v>
      </c>
      <c r="D185" s="1">
        <v>1.0</v>
      </c>
      <c r="E185" s="5">
        <f t="shared" ref="E185:F185" si="185">(C185-average(C:C))/stdev(C:C)</f>
        <v>0.2045663318</v>
      </c>
      <c r="F185" s="5">
        <f t="shared" si="185"/>
        <v>0.4045450175</v>
      </c>
      <c r="G185" s="5">
        <f t="shared" si="3"/>
        <v>0.3045556747</v>
      </c>
    </row>
    <row r="186">
      <c r="A186" s="1">
        <v>2071.0</v>
      </c>
      <c r="B186" s="1" t="s">
        <v>262</v>
      </c>
      <c r="C186" s="1">
        <v>4.0</v>
      </c>
      <c r="D186" s="1">
        <v>1.0</v>
      </c>
      <c r="E186" s="5">
        <f t="shared" ref="E186:F186" si="186">(C186-average(C:C))/stdev(C:C)</f>
        <v>0.2045663318</v>
      </c>
      <c r="F186" s="5">
        <f t="shared" si="186"/>
        <v>0.4045450175</v>
      </c>
      <c r="G186" s="5">
        <f t="shared" si="3"/>
        <v>0.3045556747</v>
      </c>
    </row>
    <row r="187">
      <c r="A187" s="1">
        <v>2079.0</v>
      </c>
      <c r="B187" s="1" t="s">
        <v>263</v>
      </c>
      <c r="C187" s="1">
        <v>4.0</v>
      </c>
      <c r="D187" s="1">
        <v>1.0</v>
      </c>
      <c r="E187" s="5">
        <f t="shared" ref="E187:F187" si="187">(C187-average(C:C))/stdev(C:C)</f>
        <v>0.2045663318</v>
      </c>
      <c r="F187" s="5">
        <f t="shared" si="187"/>
        <v>0.4045450175</v>
      </c>
      <c r="G187" s="5">
        <f t="shared" si="3"/>
        <v>0.3045556747</v>
      </c>
    </row>
    <row r="188">
      <c r="A188" s="1">
        <v>2080.0</v>
      </c>
      <c r="B188" s="1" t="s">
        <v>84</v>
      </c>
      <c r="C188" s="1">
        <v>4.0</v>
      </c>
      <c r="D188" s="1">
        <v>1.0</v>
      </c>
      <c r="E188" s="5">
        <f t="shared" ref="E188:F188" si="188">(C188-average(C:C))/stdev(C:C)</f>
        <v>0.2045663318</v>
      </c>
      <c r="F188" s="5">
        <f t="shared" si="188"/>
        <v>0.4045450175</v>
      </c>
      <c r="G188" s="5">
        <f t="shared" si="3"/>
        <v>0.3045556747</v>
      </c>
    </row>
    <row r="189">
      <c r="A189" s="1">
        <v>2081.0</v>
      </c>
      <c r="B189" s="1" t="s">
        <v>264</v>
      </c>
      <c r="C189" s="1">
        <v>4.0</v>
      </c>
      <c r="D189" s="1">
        <v>1.0</v>
      </c>
      <c r="E189" s="5">
        <f t="shared" ref="E189:F189" si="189">(C189-average(C:C))/stdev(C:C)</f>
        <v>0.2045663318</v>
      </c>
      <c r="F189" s="5">
        <f t="shared" si="189"/>
        <v>0.4045450175</v>
      </c>
      <c r="G189" s="5">
        <f t="shared" si="3"/>
        <v>0.3045556747</v>
      </c>
    </row>
    <row r="190">
      <c r="A190" s="1">
        <v>2082.0</v>
      </c>
      <c r="B190" s="1" t="s">
        <v>223</v>
      </c>
      <c r="C190" s="1">
        <v>4.0</v>
      </c>
      <c r="D190" s="1">
        <v>1.0</v>
      </c>
      <c r="E190" s="5">
        <f t="shared" ref="E190:F190" si="190">(C190-average(C:C))/stdev(C:C)</f>
        <v>0.2045663318</v>
      </c>
      <c r="F190" s="5">
        <f t="shared" si="190"/>
        <v>0.4045450175</v>
      </c>
      <c r="G190" s="5">
        <f t="shared" si="3"/>
        <v>0.3045556747</v>
      </c>
    </row>
    <row r="191">
      <c r="A191" s="1">
        <v>2083.0</v>
      </c>
      <c r="B191" s="1" t="s">
        <v>265</v>
      </c>
      <c r="C191" s="1">
        <v>4.0</v>
      </c>
      <c r="D191" s="1">
        <v>1.0</v>
      </c>
      <c r="E191" s="5">
        <f t="shared" ref="E191:F191" si="191">(C191-average(C:C))/stdev(C:C)</f>
        <v>0.2045663318</v>
      </c>
      <c r="F191" s="5">
        <f t="shared" si="191"/>
        <v>0.4045450175</v>
      </c>
      <c r="G191" s="5">
        <f t="shared" si="3"/>
        <v>0.3045556747</v>
      </c>
    </row>
    <row r="192">
      <c r="A192" s="1">
        <v>2088.0</v>
      </c>
      <c r="B192" s="1" t="s">
        <v>266</v>
      </c>
      <c r="C192" s="1">
        <v>4.0</v>
      </c>
      <c r="D192" s="1">
        <v>1.0</v>
      </c>
      <c r="E192" s="5">
        <f t="shared" ref="E192:F192" si="192">(C192-average(C:C))/stdev(C:C)</f>
        <v>0.2045663318</v>
      </c>
      <c r="F192" s="5">
        <f t="shared" si="192"/>
        <v>0.4045450175</v>
      </c>
      <c r="G192" s="5">
        <f t="shared" si="3"/>
        <v>0.3045556747</v>
      </c>
    </row>
    <row r="193">
      <c r="A193" s="1">
        <v>2089.0</v>
      </c>
      <c r="B193" s="1" t="s">
        <v>267</v>
      </c>
      <c r="C193" s="1">
        <v>4.0</v>
      </c>
      <c r="D193" s="1">
        <v>1.0</v>
      </c>
      <c r="E193" s="5">
        <f t="shared" ref="E193:F193" si="193">(C193-average(C:C))/stdev(C:C)</f>
        <v>0.2045663318</v>
      </c>
      <c r="F193" s="5">
        <f t="shared" si="193"/>
        <v>0.4045450175</v>
      </c>
      <c r="G193" s="5">
        <f t="shared" si="3"/>
        <v>0.3045556747</v>
      </c>
    </row>
    <row r="194">
      <c r="A194" s="1">
        <v>2090.0</v>
      </c>
      <c r="B194" s="1" t="s">
        <v>268</v>
      </c>
      <c r="C194" s="1">
        <v>4.0</v>
      </c>
      <c r="D194" s="1">
        <v>1.0</v>
      </c>
      <c r="E194" s="5">
        <f t="shared" ref="E194:F194" si="194">(C194-average(C:C))/stdev(C:C)</f>
        <v>0.2045663318</v>
      </c>
      <c r="F194" s="5">
        <f t="shared" si="194"/>
        <v>0.4045450175</v>
      </c>
      <c r="G194" s="5">
        <f t="shared" si="3"/>
        <v>0.3045556747</v>
      </c>
    </row>
    <row r="195">
      <c r="A195" s="1">
        <v>2092.0</v>
      </c>
      <c r="B195" s="1" t="s">
        <v>269</v>
      </c>
      <c r="C195" s="1">
        <v>4.0</v>
      </c>
      <c r="D195" s="1">
        <v>1.0</v>
      </c>
      <c r="E195" s="5">
        <f t="shared" ref="E195:F195" si="195">(C195-average(C:C))/stdev(C:C)</f>
        <v>0.2045663318</v>
      </c>
      <c r="F195" s="5">
        <f t="shared" si="195"/>
        <v>0.4045450175</v>
      </c>
      <c r="G195" s="5">
        <f t="shared" si="3"/>
        <v>0.3045556747</v>
      </c>
    </row>
    <row r="196">
      <c r="A196" s="1">
        <v>2094.0</v>
      </c>
      <c r="B196" s="1" t="s">
        <v>178</v>
      </c>
      <c r="C196" s="1">
        <v>4.0</v>
      </c>
      <c r="D196" s="1">
        <v>1.0</v>
      </c>
      <c r="E196" s="5">
        <f t="shared" ref="E196:F196" si="196">(C196-average(C:C))/stdev(C:C)</f>
        <v>0.2045663318</v>
      </c>
      <c r="F196" s="5">
        <f t="shared" si="196"/>
        <v>0.4045450175</v>
      </c>
      <c r="G196" s="5">
        <f t="shared" si="3"/>
        <v>0.3045556747</v>
      </c>
    </row>
    <row r="197">
      <c r="A197" s="1">
        <v>2095.0</v>
      </c>
      <c r="B197" s="1" t="s">
        <v>120</v>
      </c>
      <c r="C197" s="1">
        <v>4.0</v>
      </c>
      <c r="D197" s="1">
        <v>1.0</v>
      </c>
      <c r="E197" s="5">
        <f t="shared" ref="E197:F197" si="197">(C197-average(C:C))/stdev(C:C)</f>
        <v>0.2045663318</v>
      </c>
      <c r="F197" s="5">
        <f t="shared" si="197"/>
        <v>0.4045450175</v>
      </c>
      <c r="G197" s="5">
        <f t="shared" si="3"/>
        <v>0.3045556747</v>
      </c>
    </row>
    <row r="198">
      <c r="A198" s="1">
        <v>2096.0</v>
      </c>
      <c r="B198" s="1" t="s">
        <v>137</v>
      </c>
      <c r="C198" s="1">
        <v>4.0</v>
      </c>
      <c r="D198" s="1">
        <v>1.0</v>
      </c>
      <c r="E198" s="5">
        <f t="shared" ref="E198:F198" si="198">(C198-average(C:C))/stdev(C:C)</f>
        <v>0.2045663318</v>
      </c>
      <c r="F198" s="5">
        <f t="shared" si="198"/>
        <v>0.4045450175</v>
      </c>
      <c r="G198" s="5">
        <f t="shared" si="3"/>
        <v>0.3045556747</v>
      </c>
    </row>
    <row r="199">
      <c r="A199" s="1">
        <v>2097.0</v>
      </c>
      <c r="B199" s="1" t="s">
        <v>126</v>
      </c>
      <c r="C199" s="1">
        <v>4.0</v>
      </c>
      <c r="D199" s="1">
        <v>1.0</v>
      </c>
      <c r="E199" s="5">
        <f t="shared" ref="E199:F199" si="199">(C199-average(C:C))/stdev(C:C)</f>
        <v>0.2045663318</v>
      </c>
      <c r="F199" s="5">
        <f t="shared" si="199"/>
        <v>0.4045450175</v>
      </c>
      <c r="G199" s="5">
        <f t="shared" si="3"/>
        <v>0.3045556747</v>
      </c>
    </row>
    <row r="200">
      <c r="A200" s="1">
        <v>2098.0</v>
      </c>
      <c r="B200" s="1" t="s">
        <v>48</v>
      </c>
      <c r="C200" s="1">
        <v>4.0</v>
      </c>
      <c r="D200" s="1">
        <v>1.0</v>
      </c>
      <c r="E200" s="5">
        <f t="shared" ref="E200:F200" si="200">(C200-average(C:C))/stdev(C:C)</f>
        <v>0.2045663318</v>
      </c>
      <c r="F200" s="5">
        <f t="shared" si="200"/>
        <v>0.4045450175</v>
      </c>
      <c r="G200" s="5">
        <f t="shared" si="3"/>
        <v>0.3045556747</v>
      </c>
    </row>
    <row r="201">
      <c r="A201" s="1">
        <v>2099.0</v>
      </c>
      <c r="B201" s="1" t="s">
        <v>270</v>
      </c>
      <c r="C201" s="1">
        <v>4.0</v>
      </c>
      <c r="D201" s="1">
        <v>1.0</v>
      </c>
      <c r="E201" s="5">
        <f t="shared" ref="E201:F201" si="201">(C201-average(C:C))/stdev(C:C)</f>
        <v>0.2045663318</v>
      </c>
      <c r="F201" s="5">
        <f t="shared" si="201"/>
        <v>0.4045450175</v>
      </c>
      <c r="G201" s="5">
        <f t="shared" si="3"/>
        <v>0.3045556747</v>
      </c>
    </row>
    <row r="202">
      <c r="A202" s="1">
        <v>2100.0</v>
      </c>
      <c r="B202" s="1" t="s">
        <v>252</v>
      </c>
      <c r="C202" s="1">
        <v>4.0</v>
      </c>
      <c r="D202" s="1">
        <v>1.0</v>
      </c>
      <c r="E202" s="5">
        <f t="shared" ref="E202:F202" si="202">(C202-average(C:C))/stdev(C:C)</f>
        <v>0.2045663318</v>
      </c>
      <c r="F202" s="5">
        <f t="shared" si="202"/>
        <v>0.4045450175</v>
      </c>
      <c r="G202" s="5">
        <f t="shared" si="3"/>
        <v>0.3045556747</v>
      </c>
    </row>
    <row r="203">
      <c r="A203" s="1">
        <v>2102.0</v>
      </c>
      <c r="B203" s="1" t="s">
        <v>71</v>
      </c>
      <c r="C203" s="1">
        <v>4.0</v>
      </c>
      <c r="D203" s="1">
        <v>1.0</v>
      </c>
      <c r="E203" s="5">
        <f t="shared" ref="E203:F203" si="203">(C203-average(C:C))/stdev(C:C)</f>
        <v>0.2045663318</v>
      </c>
      <c r="F203" s="5">
        <f t="shared" si="203"/>
        <v>0.4045450175</v>
      </c>
      <c r="G203" s="5">
        <f t="shared" si="3"/>
        <v>0.3045556747</v>
      </c>
    </row>
    <row r="204">
      <c r="A204" s="1">
        <v>2104.0</v>
      </c>
      <c r="B204" s="1" t="s">
        <v>165</v>
      </c>
      <c r="C204" s="1">
        <v>4.0</v>
      </c>
      <c r="D204" s="1">
        <v>1.0</v>
      </c>
      <c r="E204" s="5">
        <f t="shared" ref="E204:F204" si="204">(C204-average(C:C))/stdev(C:C)</f>
        <v>0.2045663318</v>
      </c>
      <c r="F204" s="5">
        <f t="shared" si="204"/>
        <v>0.4045450175</v>
      </c>
      <c r="G204" s="5">
        <f t="shared" si="3"/>
        <v>0.3045556747</v>
      </c>
    </row>
    <row r="205">
      <c r="A205" s="1">
        <v>2105.0</v>
      </c>
      <c r="B205" s="1" t="s">
        <v>271</v>
      </c>
      <c r="C205" s="1">
        <v>4.0</v>
      </c>
      <c r="D205" s="1">
        <v>1.0</v>
      </c>
      <c r="E205" s="5">
        <f t="shared" ref="E205:F205" si="205">(C205-average(C:C))/stdev(C:C)</f>
        <v>0.2045663318</v>
      </c>
      <c r="F205" s="5">
        <f t="shared" si="205"/>
        <v>0.4045450175</v>
      </c>
      <c r="G205" s="5">
        <f t="shared" si="3"/>
        <v>0.3045556747</v>
      </c>
    </row>
    <row r="206">
      <c r="A206" s="1">
        <v>2106.0</v>
      </c>
      <c r="B206" s="1" t="s">
        <v>273</v>
      </c>
      <c r="C206" s="1">
        <v>4.0</v>
      </c>
      <c r="D206" s="1">
        <v>1.0</v>
      </c>
      <c r="E206" s="5">
        <f t="shared" ref="E206:F206" si="206">(C206-average(C:C))/stdev(C:C)</f>
        <v>0.2045663318</v>
      </c>
      <c r="F206" s="5">
        <f t="shared" si="206"/>
        <v>0.4045450175</v>
      </c>
      <c r="G206" s="5">
        <f t="shared" si="3"/>
        <v>0.3045556747</v>
      </c>
    </row>
    <row r="207">
      <c r="A207" s="1">
        <v>2108.0</v>
      </c>
      <c r="B207" s="1" t="s">
        <v>274</v>
      </c>
      <c r="C207" s="1">
        <v>4.0</v>
      </c>
      <c r="D207" s="1">
        <v>1.0</v>
      </c>
      <c r="E207" s="5">
        <f t="shared" ref="E207:F207" si="207">(C207-average(C:C))/stdev(C:C)</f>
        <v>0.2045663318</v>
      </c>
      <c r="F207" s="5">
        <f t="shared" si="207"/>
        <v>0.4045450175</v>
      </c>
      <c r="G207" s="5">
        <f t="shared" si="3"/>
        <v>0.3045556747</v>
      </c>
    </row>
    <row r="208">
      <c r="A208" s="1">
        <v>2109.0</v>
      </c>
      <c r="B208" s="1" t="s">
        <v>242</v>
      </c>
      <c r="C208" s="1">
        <v>4.0</v>
      </c>
      <c r="D208" s="1">
        <v>1.0</v>
      </c>
      <c r="E208" s="5">
        <f t="shared" ref="E208:F208" si="208">(C208-average(C:C))/stdev(C:C)</f>
        <v>0.2045663318</v>
      </c>
      <c r="F208" s="5">
        <f t="shared" si="208"/>
        <v>0.4045450175</v>
      </c>
      <c r="G208" s="5">
        <f t="shared" si="3"/>
        <v>0.3045556747</v>
      </c>
    </row>
    <row r="209">
      <c r="A209" s="1">
        <v>2110.0</v>
      </c>
      <c r="B209" s="1" t="s">
        <v>276</v>
      </c>
      <c r="C209" s="1">
        <v>4.0</v>
      </c>
      <c r="D209" s="1">
        <v>1.0</v>
      </c>
      <c r="E209" s="5">
        <f t="shared" ref="E209:F209" si="209">(C209-average(C:C))/stdev(C:C)</f>
        <v>0.2045663318</v>
      </c>
      <c r="F209" s="5">
        <f t="shared" si="209"/>
        <v>0.4045450175</v>
      </c>
      <c r="G209" s="5">
        <f t="shared" si="3"/>
        <v>0.3045556747</v>
      </c>
    </row>
    <row r="210">
      <c r="A210" s="1">
        <v>2111.0</v>
      </c>
      <c r="B210" s="1" t="s">
        <v>237</v>
      </c>
      <c r="C210" s="1">
        <v>4.0</v>
      </c>
      <c r="D210" s="1">
        <v>1.0</v>
      </c>
      <c r="E210" s="5">
        <f t="shared" ref="E210:F210" si="210">(C210-average(C:C))/stdev(C:C)</f>
        <v>0.2045663318</v>
      </c>
      <c r="F210" s="5">
        <f t="shared" si="210"/>
        <v>0.4045450175</v>
      </c>
      <c r="G210" s="5">
        <f t="shared" si="3"/>
        <v>0.3045556747</v>
      </c>
    </row>
    <row r="211">
      <c r="A211" s="1">
        <v>2112.0</v>
      </c>
      <c r="B211" s="1" t="s">
        <v>161</v>
      </c>
      <c r="C211" s="1">
        <v>4.0</v>
      </c>
      <c r="D211" s="1">
        <v>1.0</v>
      </c>
      <c r="E211" s="5">
        <f t="shared" ref="E211:F211" si="211">(C211-average(C:C))/stdev(C:C)</f>
        <v>0.2045663318</v>
      </c>
      <c r="F211" s="5">
        <f t="shared" si="211"/>
        <v>0.4045450175</v>
      </c>
      <c r="G211" s="5">
        <f t="shared" si="3"/>
        <v>0.3045556747</v>
      </c>
    </row>
    <row r="212">
      <c r="A212" s="1">
        <v>2113.0</v>
      </c>
      <c r="B212" s="1" t="s">
        <v>195</v>
      </c>
      <c r="C212" s="1">
        <v>4.0</v>
      </c>
      <c r="D212" s="1">
        <v>1.0</v>
      </c>
      <c r="E212" s="5">
        <f t="shared" ref="E212:F212" si="212">(C212-average(C:C))/stdev(C:C)</f>
        <v>0.2045663318</v>
      </c>
      <c r="F212" s="5">
        <f t="shared" si="212"/>
        <v>0.4045450175</v>
      </c>
      <c r="G212" s="5">
        <f t="shared" si="3"/>
        <v>0.3045556747</v>
      </c>
    </row>
    <row r="213">
      <c r="A213" s="1">
        <v>2114.0</v>
      </c>
      <c r="B213" s="1" t="s">
        <v>110</v>
      </c>
      <c r="C213" s="1">
        <v>4.0</v>
      </c>
      <c r="D213" s="1">
        <v>1.0</v>
      </c>
      <c r="E213" s="5">
        <f t="shared" ref="E213:F213" si="213">(C213-average(C:C))/stdev(C:C)</f>
        <v>0.2045663318</v>
      </c>
      <c r="F213" s="5">
        <f t="shared" si="213"/>
        <v>0.4045450175</v>
      </c>
      <c r="G213" s="5">
        <f t="shared" si="3"/>
        <v>0.3045556747</v>
      </c>
    </row>
    <row r="214">
      <c r="A214" s="1">
        <v>2116.0</v>
      </c>
      <c r="B214" s="1" t="s">
        <v>141</v>
      </c>
      <c r="C214" s="1">
        <v>4.0</v>
      </c>
      <c r="D214" s="1">
        <v>1.0</v>
      </c>
      <c r="E214" s="5">
        <f t="shared" ref="E214:F214" si="214">(C214-average(C:C))/stdev(C:C)</f>
        <v>0.2045663318</v>
      </c>
      <c r="F214" s="5">
        <f t="shared" si="214"/>
        <v>0.4045450175</v>
      </c>
      <c r="G214" s="5">
        <f t="shared" si="3"/>
        <v>0.3045556747</v>
      </c>
    </row>
    <row r="215">
      <c r="A215" s="1">
        <v>2119.0</v>
      </c>
      <c r="B215" s="1" t="s">
        <v>277</v>
      </c>
      <c r="C215" s="1">
        <v>4.0</v>
      </c>
      <c r="D215" s="1">
        <v>1.0</v>
      </c>
      <c r="E215" s="5">
        <f t="shared" ref="E215:F215" si="215">(C215-average(C:C))/stdev(C:C)</f>
        <v>0.2045663318</v>
      </c>
      <c r="F215" s="5">
        <f t="shared" si="215"/>
        <v>0.4045450175</v>
      </c>
      <c r="G215" s="5">
        <f t="shared" si="3"/>
        <v>0.3045556747</v>
      </c>
    </row>
    <row r="216">
      <c r="A216" s="1">
        <v>2149.0</v>
      </c>
      <c r="B216" s="1" t="s">
        <v>62</v>
      </c>
      <c r="C216" s="1">
        <v>4.0</v>
      </c>
      <c r="D216" s="1">
        <v>1.0</v>
      </c>
      <c r="E216" s="5">
        <f t="shared" ref="E216:F216" si="216">(C216-average(C:C))/stdev(C:C)</f>
        <v>0.2045663318</v>
      </c>
      <c r="F216" s="5">
        <f t="shared" si="216"/>
        <v>0.4045450175</v>
      </c>
      <c r="G216" s="5">
        <f t="shared" si="3"/>
        <v>0.3045556747</v>
      </c>
    </row>
    <row r="217">
      <c r="A217" s="1">
        <v>2155.0</v>
      </c>
      <c r="B217" s="1" t="s">
        <v>172</v>
      </c>
      <c r="C217" s="1">
        <v>4.0</v>
      </c>
      <c r="D217" s="1">
        <v>1.0</v>
      </c>
      <c r="E217" s="5">
        <f t="shared" ref="E217:F217" si="217">(C217-average(C:C))/stdev(C:C)</f>
        <v>0.2045663318</v>
      </c>
      <c r="F217" s="5">
        <f t="shared" si="217"/>
        <v>0.4045450175</v>
      </c>
      <c r="G217" s="5">
        <f t="shared" si="3"/>
        <v>0.3045556747</v>
      </c>
    </row>
    <row r="218">
      <c r="A218" s="1">
        <v>2167.0</v>
      </c>
      <c r="B218" s="1" t="s">
        <v>278</v>
      </c>
      <c r="C218" s="1">
        <v>2.0</v>
      </c>
      <c r="D218" s="1">
        <v>0.0</v>
      </c>
      <c r="E218" s="5">
        <f t="shared" ref="E218:F218" si="218">(C218-average(C:C))/stdev(C:C)</f>
        <v>-4.868678697</v>
      </c>
      <c r="F218" s="5">
        <f t="shared" si="218"/>
        <v>-2.461945392</v>
      </c>
      <c r="G218" s="5">
        <f t="shared" si="3"/>
        <v>-3.665312045</v>
      </c>
    </row>
    <row r="219">
      <c r="A219" s="1">
        <v>2173.0</v>
      </c>
      <c r="B219" s="1" t="s">
        <v>107</v>
      </c>
      <c r="C219" s="1">
        <v>4.0</v>
      </c>
      <c r="D219" s="1">
        <v>1.0</v>
      </c>
      <c r="E219" s="5">
        <f t="shared" ref="E219:F219" si="219">(C219-average(C:C))/stdev(C:C)</f>
        <v>0.2045663318</v>
      </c>
      <c r="F219" s="5">
        <f t="shared" si="219"/>
        <v>0.4045450175</v>
      </c>
      <c r="G219" s="5">
        <f t="shared" si="3"/>
        <v>0.3045556747</v>
      </c>
    </row>
    <row r="220">
      <c r="A220" s="1">
        <v>2179.0</v>
      </c>
      <c r="B220" s="1" t="s">
        <v>205</v>
      </c>
      <c r="C220" s="1">
        <v>4.0</v>
      </c>
      <c r="D220" s="1">
        <v>1.0</v>
      </c>
      <c r="E220" s="5">
        <f t="shared" ref="E220:F220" si="220">(C220-average(C:C))/stdev(C:C)</f>
        <v>0.2045663318</v>
      </c>
      <c r="F220" s="5">
        <f t="shared" si="220"/>
        <v>0.4045450175</v>
      </c>
      <c r="G220" s="5">
        <f t="shared" si="3"/>
        <v>0.3045556747</v>
      </c>
    </row>
    <row r="221">
      <c r="A221" s="1">
        <v>2181.0</v>
      </c>
      <c r="B221" s="1" t="s">
        <v>239</v>
      </c>
      <c r="C221" s="1">
        <v>4.0</v>
      </c>
      <c r="D221" s="1">
        <v>1.0</v>
      </c>
      <c r="E221" s="5">
        <f t="shared" ref="E221:F221" si="221">(C221-average(C:C))/stdev(C:C)</f>
        <v>0.2045663318</v>
      </c>
      <c r="F221" s="5">
        <f t="shared" si="221"/>
        <v>0.4045450175</v>
      </c>
      <c r="G221" s="5">
        <f t="shared" si="3"/>
        <v>0.3045556747</v>
      </c>
    </row>
    <row r="222">
      <c r="A222" s="1">
        <v>2184.0</v>
      </c>
      <c r="B222" s="1" t="s">
        <v>116</v>
      </c>
      <c r="C222" s="1">
        <v>4.0</v>
      </c>
      <c r="D222" s="1">
        <v>1.0</v>
      </c>
      <c r="E222" s="5">
        <f t="shared" ref="E222:F222" si="222">(C222-average(C:C))/stdev(C:C)</f>
        <v>0.2045663318</v>
      </c>
      <c r="F222" s="5">
        <f t="shared" si="222"/>
        <v>0.4045450175</v>
      </c>
      <c r="G222" s="5">
        <f t="shared" si="3"/>
        <v>0.3045556747</v>
      </c>
    </row>
    <row r="223">
      <c r="A223" s="1">
        <v>2189.0</v>
      </c>
      <c r="B223" s="1" t="s">
        <v>272</v>
      </c>
      <c r="C223" s="1">
        <v>4.0</v>
      </c>
      <c r="D223" s="1">
        <v>1.0</v>
      </c>
      <c r="E223" s="5">
        <f t="shared" ref="E223:F223" si="223">(C223-average(C:C))/stdev(C:C)</f>
        <v>0.2045663318</v>
      </c>
      <c r="F223" s="5">
        <f t="shared" si="223"/>
        <v>0.4045450175</v>
      </c>
      <c r="G223" s="5">
        <f t="shared" si="3"/>
        <v>0.3045556747</v>
      </c>
    </row>
    <row r="224">
      <c r="A224" s="1">
        <v>2192.0</v>
      </c>
      <c r="B224" s="1" t="s">
        <v>175</v>
      </c>
      <c r="C224" s="1">
        <v>4.0</v>
      </c>
      <c r="D224" s="1">
        <v>1.0</v>
      </c>
      <c r="E224" s="5">
        <f t="shared" ref="E224:F224" si="224">(C224-average(C:C))/stdev(C:C)</f>
        <v>0.2045663318</v>
      </c>
      <c r="F224" s="5">
        <f t="shared" si="224"/>
        <v>0.4045450175</v>
      </c>
      <c r="G224" s="5">
        <f t="shared" si="3"/>
        <v>0.3045556747</v>
      </c>
    </row>
    <row r="225">
      <c r="A225" s="1">
        <v>2201.0</v>
      </c>
      <c r="B225" s="1" t="s">
        <v>57</v>
      </c>
      <c r="C225" s="1">
        <v>4.0</v>
      </c>
      <c r="D225" s="1">
        <v>1.0</v>
      </c>
      <c r="E225" s="5">
        <f t="shared" ref="E225:F225" si="225">(C225-average(C:C))/stdev(C:C)</f>
        <v>0.2045663318</v>
      </c>
      <c r="F225" s="5">
        <f t="shared" si="225"/>
        <v>0.4045450175</v>
      </c>
      <c r="G225" s="5">
        <f t="shared" si="3"/>
        <v>0.3045556747</v>
      </c>
    </row>
    <row r="226">
      <c r="A226" s="1">
        <v>2202.0</v>
      </c>
      <c r="B226" s="1" t="s">
        <v>279</v>
      </c>
      <c r="C226" s="1">
        <v>4.0</v>
      </c>
      <c r="D226" s="1">
        <v>1.0</v>
      </c>
      <c r="E226" s="5">
        <f t="shared" ref="E226:F226" si="226">(C226-average(C:C))/stdev(C:C)</f>
        <v>0.2045663318</v>
      </c>
      <c r="F226" s="5">
        <f t="shared" si="226"/>
        <v>0.4045450175</v>
      </c>
      <c r="G226" s="5">
        <f t="shared" si="3"/>
        <v>0.3045556747</v>
      </c>
    </row>
    <row r="227">
      <c r="A227" s="1">
        <v>2203.0</v>
      </c>
      <c r="B227" s="1" t="s">
        <v>281</v>
      </c>
      <c r="C227" s="1">
        <v>4.0</v>
      </c>
      <c r="D227" s="1">
        <v>1.0</v>
      </c>
      <c r="E227" s="5">
        <f t="shared" ref="E227:F227" si="227">(C227-average(C:C))/stdev(C:C)</f>
        <v>0.2045663318</v>
      </c>
      <c r="F227" s="5">
        <f t="shared" si="227"/>
        <v>0.4045450175</v>
      </c>
      <c r="G227" s="5">
        <f t="shared" si="3"/>
        <v>0.3045556747</v>
      </c>
    </row>
    <row r="228">
      <c r="A228" s="1">
        <v>2204.0</v>
      </c>
      <c r="B228" s="1" t="s">
        <v>248</v>
      </c>
      <c r="C228" s="1">
        <v>4.0</v>
      </c>
      <c r="D228" s="1">
        <v>1.0</v>
      </c>
      <c r="E228" s="5">
        <f t="shared" ref="E228:F228" si="228">(C228-average(C:C))/stdev(C:C)</f>
        <v>0.2045663318</v>
      </c>
      <c r="F228" s="5">
        <f t="shared" si="228"/>
        <v>0.4045450175</v>
      </c>
      <c r="G228" s="5">
        <f t="shared" si="3"/>
        <v>0.3045556747</v>
      </c>
    </row>
    <row r="229">
      <c r="A229" s="1">
        <v>2205.0</v>
      </c>
      <c r="B229" s="1" t="s">
        <v>282</v>
      </c>
      <c r="C229" s="1">
        <v>4.0</v>
      </c>
      <c r="D229" s="1">
        <v>1.0</v>
      </c>
      <c r="E229" s="5">
        <f t="shared" ref="E229:F229" si="229">(C229-average(C:C))/stdev(C:C)</f>
        <v>0.2045663318</v>
      </c>
      <c r="F229" s="5">
        <f t="shared" si="229"/>
        <v>0.4045450175</v>
      </c>
      <c r="G229" s="5">
        <f t="shared" si="3"/>
        <v>0.3045556747</v>
      </c>
    </row>
    <row r="230">
      <c r="A230" s="1">
        <v>2209.0</v>
      </c>
      <c r="B230" s="1" t="s">
        <v>283</v>
      </c>
      <c r="C230" s="1">
        <v>4.0</v>
      </c>
      <c r="D230" s="1">
        <v>1.0</v>
      </c>
      <c r="E230" s="5">
        <f t="shared" ref="E230:F230" si="230">(C230-average(C:C))/stdev(C:C)</f>
        <v>0.2045663318</v>
      </c>
      <c r="F230" s="5">
        <f t="shared" si="230"/>
        <v>0.4045450175</v>
      </c>
      <c r="G230" s="5">
        <f t="shared" si="3"/>
        <v>0.3045556747</v>
      </c>
    </row>
    <row r="231">
      <c r="A231" s="1">
        <v>2211.0</v>
      </c>
      <c r="B231" s="1" t="s">
        <v>280</v>
      </c>
      <c r="C231" s="1">
        <v>4.0</v>
      </c>
      <c r="D231" s="1">
        <v>1.0</v>
      </c>
      <c r="E231" s="5">
        <f t="shared" ref="E231:F231" si="231">(C231-average(C:C))/stdev(C:C)</f>
        <v>0.2045663318</v>
      </c>
      <c r="F231" s="5">
        <f t="shared" si="231"/>
        <v>0.4045450175</v>
      </c>
      <c r="G231" s="5">
        <f t="shared" si="3"/>
        <v>0.3045556747</v>
      </c>
    </row>
    <row r="232">
      <c r="A232" s="1">
        <v>2212.0</v>
      </c>
      <c r="B232" s="1" t="s">
        <v>284</v>
      </c>
      <c r="C232" s="1">
        <v>4.0</v>
      </c>
      <c r="D232" s="1">
        <v>1.0</v>
      </c>
      <c r="E232" s="5">
        <f t="shared" ref="E232:F232" si="232">(C232-average(C:C))/stdev(C:C)</f>
        <v>0.2045663318</v>
      </c>
      <c r="F232" s="5">
        <f t="shared" si="232"/>
        <v>0.4045450175</v>
      </c>
      <c r="G232" s="5">
        <f t="shared" si="3"/>
        <v>0.3045556747</v>
      </c>
    </row>
    <row r="233">
      <c r="A233" s="1">
        <v>2213.0</v>
      </c>
      <c r="B233" s="1" t="s">
        <v>285</v>
      </c>
      <c r="C233" s="1">
        <v>4.0</v>
      </c>
      <c r="D233" s="1">
        <v>1.0</v>
      </c>
      <c r="E233" s="5">
        <f t="shared" ref="E233:F233" si="233">(C233-average(C:C))/stdev(C:C)</f>
        <v>0.2045663318</v>
      </c>
      <c r="F233" s="5">
        <f t="shared" si="233"/>
        <v>0.4045450175</v>
      </c>
      <c r="G233" s="5">
        <f t="shared" si="3"/>
        <v>0.3045556747</v>
      </c>
    </row>
    <row r="234">
      <c r="A234" s="1">
        <v>2214.0</v>
      </c>
      <c r="B234" s="1" t="s">
        <v>286</v>
      </c>
      <c r="C234" s="1">
        <v>4.0</v>
      </c>
      <c r="D234" s="1">
        <v>1.0</v>
      </c>
      <c r="E234" s="5">
        <f t="shared" ref="E234:F234" si="234">(C234-average(C:C))/stdev(C:C)</f>
        <v>0.2045663318</v>
      </c>
      <c r="F234" s="5">
        <f t="shared" si="234"/>
        <v>0.4045450175</v>
      </c>
      <c r="G234" s="5">
        <f t="shared" si="3"/>
        <v>0.3045556747</v>
      </c>
    </row>
    <row r="235">
      <c r="A235" s="1">
        <v>2215.0</v>
      </c>
      <c r="B235" s="1" t="s">
        <v>287</v>
      </c>
      <c r="C235" s="1">
        <v>4.0</v>
      </c>
      <c r="D235" s="1">
        <v>1.0</v>
      </c>
      <c r="E235" s="5">
        <f t="shared" ref="E235:F235" si="235">(C235-average(C:C))/stdev(C:C)</f>
        <v>0.2045663318</v>
      </c>
      <c r="F235" s="5">
        <f t="shared" si="235"/>
        <v>0.4045450175</v>
      </c>
      <c r="G235" s="5">
        <f t="shared" si="3"/>
        <v>0.3045556747</v>
      </c>
    </row>
    <row r="236">
      <c r="A236" s="1">
        <v>2248.0</v>
      </c>
      <c r="B236" s="1" t="s">
        <v>244</v>
      </c>
      <c r="C236" s="1">
        <v>4.0</v>
      </c>
      <c r="D236" s="1">
        <v>1.0</v>
      </c>
      <c r="E236" s="5">
        <f t="shared" ref="E236:F236" si="236">(C236-average(C:C))/stdev(C:C)</f>
        <v>0.2045663318</v>
      </c>
      <c r="F236" s="5">
        <f t="shared" si="236"/>
        <v>0.4045450175</v>
      </c>
      <c r="G236" s="5">
        <f t="shared" si="3"/>
        <v>0.3045556747</v>
      </c>
    </row>
    <row r="237">
      <c r="A237" s="1">
        <v>2281.0</v>
      </c>
      <c r="B237" s="1" t="s">
        <v>275</v>
      </c>
      <c r="C237" s="1">
        <v>4.0</v>
      </c>
      <c r="D237" s="1">
        <v>1.0</v>
      </c>
      <c r="E237" s="5">
        <f t="shared" ref="E237:F237" si="237">(C237-average(C:C))/stdev(C:C)</f>
        <v>0.2045663318</v>
      </c>
      <c r="F237" s="5">
        <f t="shared" si="237"/>
        <v>0.4045450175</v>
      </c>
      <c r="G237" s="5">
        <f t="shared" si="3"/>
        <v>0.3045556747</v>
      </c>
    </row>
    <row r="238">
      <c r="A238" s="1">
        <v>2283.0</v>
      </c>
      <c r="B238" s="1" t="s">
        <v>288</v>
      </c>
      <c r="C238" s="1">
        <v>4.0</v>
      </c>
      <c r="D238" s="1">
        <v>1.0</v>
      </c>
      <c r="E238" s="5">
        <f t="shared" ref="E238:F238" si="238">(C238-average(C:C))/stdev(C:C)</f>
        <v>0.2045663318</v>
      </c>
      <c r="F238" s="5">
        <f t="shared" si="238"/>
        <v>0.4045450175</v>
      </c>
      <c r="G238" s="5">
        <f t="shared" si="3"/>
        <v>0.3045556747</v>
      </c>
    </row>
    <row r="239">
      <c r="A239" s="1">
        <v>2285.0</v>
      </c>
      <c r="B239" s="1" t="s">
        <v>221</v>
      </c>
      <c r="C239" s="1">
        <v>4.0</v>
      </c>
      <c r="D239" s="1">
        <v>1.0</v>
      </c>
      <c r="E239" s="5">
        <f t="shared" ref="E239:F239" si="239">(C239-average(C:C))/stdev(C:C)</f>
        <v>0.2045663318</v>
      </c>
      <c r="F239" s="5">
        <f t="shared" si="239"/>
        <v>0.4045450175</v>
      </c>
      <c r="G239" s="5">
        <f t="shared" si="3"/>
        <v>0.3045556747</v>
      </c>
    </row>
    <row r="240">
      <c r="A240" s="1">
        <v>2287.0</v>
      </c>
      <c r="B240" s="1" t="s">
        <v>102</v>
      </c>
      <c r="C240" s="1">
        <v>4.0</v>
      </c>
      <c r="D240" s="1">
        <v>1.0</v>
      </c>
      <c r="E240" s="5">
        <f t="shared" ref="E240:F240" si="240">(C240-average(C:C))/stdev(C:C)</f>
        <v>0.2045663318</v>
      </c>
      <c r="F240" s="5">
        <f t="shared" si="240"/>
        <v>0.4045450175</v>
      </c>
      <c r="G240" s="5">
        <f t="shared" si="3"/>
        <v>0.3045556747</v>
      </c>
    </row>
    <row r="241">
      <c r="A241" s="1">
        <v>2288.0</v>
      </c>
      <c r="B241" s="1" t="s">
        <v>251</v>
      </c>
      <c r="C241" s="1">
        <v>4.0</v>
      </c>
      <c r="D241" s="1">
        <v>1.0</v>
      </c>
      <c r="E241" s="5">
        <f t="shared" ref="E241:F241" si="241">(C241-average(C:C))/stdev(C:C)</f>
        <v>0.2045663318</v>
      </c>
      <c r="F241" s="5">
        <f t="shared" si="241"/>
        <v>0.4045450175</v>
      </c>
      <c r="G241" s="5">
        <f t="shared" si="3"/>
        <v>0.3045556747</v>
      </c>
    </row>
    <row r="242">
      <c r="A242" s="1">
        <v>2289.0</v>
      </c>
      <c r="B242" s="1" t="s">
        <v>152</v>
      </c>
      <c r="C242" s="1">
        <v>4.0</v>
      </c>
      <c r="D242" s="1">
        <v>1.0</v>
      </c>
      <c r="E242" s="5">
        <f t="shared" ref="E242:F242" si="242">(C242-average(C:C))/stdev(C:C)</f>
        <v>0.2045663318</v>
      </c>
      <c r="F242" s="5">
        <f t="shared" si="242"/>
        <v>0.4045450175</v>
      </c>
      <c r="G242" s="5">
        <f t="shared" si="3"/>
        <v>0.3045556747</v>
      </c>
    </row>
    <row r="243">
      <c r="A243" s="1">
        <v>2290.0</v>
      </c>
      <c r="B243" s="1" t="s">
        <v>54</v>
      </c>
      <c r="C243" s="1">
        <v>4.0</v>
      </c>
      <c r="D243" s="1">
        <v>1.0</v>
      </c>
      <c r="E243" s="5">
        <f t="shared" ref="E243:F243" si="243">(C243-average(C:C))/stdev(C:C)</f>
        <v>0.2045663318</v>
      </c>
      <c r="F243" s="5">
        <f t="shared" si="243"/>
        <v>0.4045450175</v>
      </c>
      <c r="G243" s="5">
        <f t="shared" si="3"/>
        <v>0.3045556747</v>
      </c>
    </row>
    <row r="244">
      <c r="A244" s="1">
        <v>2291.0</v>
      </c>
      <c r="B244" s="1" t="s">
        <v>179</v>
      </c>
      <c r="C244" s="1">
        <v>4.0</v>
      </c>
      <c r="D244" s="1">
        <v>1.0</v>
      </c>
      <c r="E244" s="5">
        <f t="shared" ref="E244:F244" si="244">(C244-average(C:C))/stdev(C:C)</f>
        <v>0.2045663318</v>
      </c>
      <c r="F244" s="5">
        <f t="shared" si="244"/>
        <v>0.4045450175</v>
      </c>
      <c r="G244" s="5">
        <f t="shared" si="3"/>
        <v>0.3045556747</v>
      </c>
    </row>
    <row r="245">
      <c r="A245" s="1">
        <v>2292.0</v>
      </c>
      <c r="B245" s="1" t="s">
        <v>289</v>
      </c>
      <c r="C245" s="1">
        <v>4.0</v>
      </c>
      <c r="D245" s="1">
        <v>1.0</v>
      </c>
      <c r="E245" s="5">
        <f t="shared" ref="E245:F245" si="245">(C245-average(C:C))/stdev(C:C)</f>
        <v>0.2045663318</v>
      </c>
      <c r="F245" s="5">
        <f t="shared" si="245"/>
        <v>0.4045450175</v>
      </c>
      <c r="G245" s="5">
        <f t="shared" si="3"/>
        <v>0.3045556747</v>
      </c>
    </row>
    <row r="246">
      <c r="A246" s="1">
        <v>2296.0</v>
      </c>
      <c r="B246" s="1" t="s">
        <v>290</v>
      </c>
      <c r="C246" s="1">
        <v>4.0</v>
      </c>
      <c r="D246" s="1">
        <v>1.0</v>
      </c>
      <c r="E246" s="5">
        <f t="shared" ref="E246:F246" si="246">(C246-average(C:C))/stdev(C:C)</f>
        <v>0.2045663318</v>
      </c>
      <c r="F246" s="5">
        <f t="shared" si="246"/>
        <v>0.4045450175</v>
      </c>
      <c r="G246" s="5">
        <f t="shared" si="3"/>
        <v>0.3045556747</v>
      </c>
    </row>
    <row r="247">
      <c r="A247" s="1">
        <v>2297.0</v>
      </c>
      <c r="B247" s="1" t="s">
        <v>291</v>
      </c>
      <c r="C247" s="1">
        <v>4.0</v>
      </c>
      <c r="D247" s="1">
        <v>1.0</v>
      </c>
      <c r="E247" s="5">
        <f t="shared" ref="E247:F247" si="247">(C247-average(C:C))/stdev(C:C)</f>
        <v>0.2045663318</v>
      </c>
      <c r="F247" s="5">
        <f t="shared" si="247"/>
        <v>0.4045450175</v>
      </c>
      <c r="G247" s="5">
        <f t="shared" si="3"/>
        <v>0.3045556747</v>
      </c>
    </row>
    <row r="248">
      <c r="A248" s="1">
        <v>2299.0</v>
      </c>
      <c r="B248" s="1" t="s">
        <v>292</v>
      </c>
      <c r="C248" s="1">
        <v>4.0</v>
      </c>
      <c r="D248" s="1">
        <v>1.0</v>
      </c>
      <c r="E248" s="5">
        <f t="shared" ref="E248:F248" si="248">(C248-average(C:C))/stdev(C:C)</f>
        <v>0.2045663318</v>
      </c>
      <c r="F248" s="5">
        <f t="shared" si="248"/>
        <v>0.4045450175</v>
      </c>
      <c r="G248" s="5">
        <f t="shared" si="3"/>
        <v>0.3045556747</v>
      </c>
    </row>
    <row r="249">
      <c r="A249" s="1">
        <v>2301.0</v>
      </c>
      <c r="B249" s="1" t="s">
        <v>208</v>
      </c>
      <c r="C249" s="1">
        <v>4.0</v>
      </c>
      <c r="D249" s="1">
        <v>1.0</v>
      </c>
      <c r="E249" s="5">
        <f t="shared" ref="E249:F249" si="249">(C249-average(C:C))/stdev(C:C)</f>
        <v>0.2045663318</v>
      </c>
      <c r="F249" s="5">
        <f t="shared" si="249"/>
        <v>0.4045450175</v>
      </c>
      <c r="G249" s="5">
        <f t="shared" si="3"/>
        <v>0.3045556747</v>
      </c>
    </row>
  </sheetData>
  <hyperlinks>
    <hyperlink r:id="rId1" ref="B37"/>
    <hyperlink r:id="rId2" ref="B53"/>
    <hyperlink r:id="rId3" ref="B73"/>
    <hyperlink r:id="rId4" ref="B99"/>
    <hyperlink r:id="rId5" ref="B140"/>
  </hyperlinks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293</v>
      </c>
      <c r="B1" s="1" t="s">
        <v>13</v>
      </c>
      <c r="C1" s="1" t="s">
        <v>294</v>
      </c>
      <c r="D1" s="1" t="s">
        <v>295</v>
      </c>
      <c r="E1" s="1" t="s">
        <v>296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32</v>
      </c>
      <c r="L1" s="10" t="s">
        <v>11</v>
      </c>
      <c r="Q1" s="3" t="s">
        <v>12</v>
      </c>
    </row>
    <row r="2">
      <c r="A2" s="1">
        <v>1360.0</v>
      </c>
      <c r="B2" s="1" t="s">
        <v>115</v>
      </c>
      <c r="C2" s="1"/>
      <c r="D2" s="1">
        <v>0.0</v>
      </c>
      <c r="E2" s="1"/>
      <c r="F2" s="11" t="str">
        <f t="shared" ref="F2:F203" si="1">if(E2="", "", if(E2=0, 0, LOG10(E2)))</f>
        <v/>
      </c>
      <c r="G2" s="11" t="b">
        <f t="shared" ref="G2:G203" si="2">or(D2="-", and(D2=0, not(E2=0)), D2&lt;1000)</f>
        <v>1</v>
      </c>
      <c r="H2" s="12" t="str">
        <f t="shared" ref="H2:H203" si="3">if(G2, "", if(E2+D2=0, 0, (E2-D2)/D2))</f>
        <v/>
      </c>
      <c r="I2" s="5" t="str">
        <f t="shared" ref="I2:I203" si="4">if(E2="", "", (F2-average(F:F))/stdev(F:F))</f>
        <v/>
      </c>
      <c r="J2" s="5">
        <f t="shared" ref="J2:J203" si="5">(C2-average(C:C))/stdev(C:C)</f>
        <v>-1.528378204</v>
      </c>
      <c r="K2" s="13" t="str">
        <f t="shared" ref="K2:K203" si="6">if(H2,(H2-average(H:H))/stdev(H:H), "")</f>
        <v/>
      </c>
      <c r="L2" s="5">
        <f t="shared" ref="L2:L203" si="7">average(I2,J2,K2)</f>
        <v>-1.528378204</v>
      </c>
      <c r="Q2" s="7" t="b">
        <f>if(iferror(VLOOKUP($A2, NIL!$A$2:$F994, 1, false), false), true, false)</f>
        <v>1</v>
      </c>
    </row>
    <row r="3">
      <c r="A3" s="1">
        <v>1077.0</v>
      </c>
      <c r="B3" s="1" t="s">
        <v>184</v>
      </c>
      <c r="C3" s="1">
        <v>2.0</v>
      </c>
      <c r="D3" s="1">
        <v>913.0</v>
      </c>
      <c r="E3" s="1">
        <v>0.0</v>
      </c>
      <c r="F3" s="11">
        <f t="shared" si="1"/>
        <v>0</v>
      </c>
      <c r="G3" s="11" t="b">
        <f t="shared" si="2"/>
        <v>1</v>
      </c>
      <c r="H3" s="12" t="str">
        <f t="shared" si="3"/>
        <v/>
      </c>
      <c r="I3" s="5">
        <f t="shared" si="4"/>
        <v>-0.940528289</v>
      </c>
      <c r="J3" s="5">
        <f t="shared" si="5"/>
        <v>-0.4740627184</v>
      </c>
      <c r="K3" s="13" t="str">
        <f t="shared" si="6"/>
        <v/>
      </c>
      <c r="L3" s="5">
        <f t="shared" si="7"/>
        <v>-0.7072955037</v>
      </c>
      <c r="Q3" s="7" t="b">
        <f>if(iferror(VLOOKUP($A3, NIL!$A$2:$F994, 1, false), false), true, false)</f>
        <v>1</v>
      </c>
    </row>
    <row r="4">
      <c r="A4" s="1">
        <v>869.0</v>
      </c>
      <c r="B4" s="1" t="s">
        <v>75</v>
      </c>
      <c r="C4" s="1"/>
      <c r="D4" s="1">
        <v>0.0</v>
      </c>
      <c r="E4" s="1"/>
      <c r="F4" s="11" t="str">
        <f t="shared" si="1"/>
        <v/>
      </c>
      <c r="G4" s="11" t="b">
        <f t="shared" si="2"/>
        <v>1</v>
      </c>
      <c r="H4" s="12" t="str">
        <f t="shared" si="3"/>
        <v/>
      </c>
      <c r="I4" s="5" t="str">
        <f t="shared" si="4"/>
        <v/>
      </c>
      <c r="J4" s="5">
        <f t="shared" si="5"/>
        <v>-1.528378204</v>
      </c>
      <c r="K4" s="13" t="str">
        <f t="shared" si="6"/>
        <v/>
      </c>
      <c r="L4" s="5">
        <f t="shared" si="7"/>
        <v>-1.528378204</v>
      </c>
      <c r="Q4" s="7" t="b">
        <f>if(iferror(VLOOKUP($A4, NIL!$A$2:$F994, 1, false), false), true, false)</f>
        <v>1</v>
      </c>
    </row>
    <row r="5">
      <c r="A5" s="1">
        <v>1840.0</v>
      </c>
      <c r="B5" s="1" t="s">
        <v>297</v>
      </c>
      <c r="C5" s="1">
        <v>1.0</v>
      </c>
      <c r="D5" s="1">
        <v>0.0</v>
      </c>
      <c r="E5" s="1">
        <v>0.0</v>
      </c>
      <c r="F5" s="11">
        <f t="shared" si="1"/>
        <v>0</v>
      </c>
      <c r="G5" s="11" t="b">
        <f t="shared" si="2"/>
        <v>1</v>
      </c>
      <c r="H5" s="12" t="str">
        <f t="shared" si="3"/>
        <v/>
      </c>
      <c r="I5" s="5">
        <f t="shared" si="4"/>
        <v>-0.940528289</v>
      </c>
      <c r="J5" s="5">
        <f t="shared" si="5"/>
        <v>-1.001220461</v>
      </c>
      <c r="K5" s="13" t="str">
        <f t="shared" si="6"/>
        <v/>
      </c>
      <c r="L5" s="5">
        <f t="shared" si="7"/>
        <v>-0.9708743751</v>
      </c>
      <c r="Q5" s="7" t="b">
        <f>if(iferror(VLOOKUP($A5, NIL!$A$2:$F994, 1, false), false), true, false)</f>
        <v>1</v>
      </c>
    </row>
    <row r="6">
      <c r="A6" s="1">
        <v>2109.0</v>
      </c>
      <c r="B6" s="1" t="s">
        <v>242</v>
      </c>
      <c r="C6" s="1">
        <v>5.0</v>
      </c>
      <c r="E6" s="1">
        <v>0.0</v>
      </c>
      <c r="F6" s="11">
        <f t="shared" si="1"/>
        <v>0</v>
      </c>
      <c r="G6" s="11" t="b">
        <f t="shared" si="2"/>
        <v>1</v>
      </c>
      <c r="H6" s="12" t="str">
        <f t="shared" si="3"/>
        <v/>
      </c>
      <c r="I6" s="5">
        <f t="shared" si="4"/>
        <v>-0.940528289</v>
      </c>
      <c r="J6" s="5">
        <f t="shared" si="5"/>
        <v>1.10741051</v>
      </c>
      <c r="K6" s="13" t="str">
        <f t="shared" si="6"/>
        <v/>
      </c>
      <c r="L6" s="5">
        <f t="shared" si="7"/>
        <v>0.08344111055</v>
      </c>
      <c r="Q6" s="7" t="b">
        <f>if(iferror(VLOOKUP($A6, NIL!$A$2:$F994, 1, false), false), true, false)</f>
        <v>1</v>
      </c>
    </row>
    <row r="7">
      <c r="A7" s="1">
        <v>2112.0</v>
      </c>
      <c r="B7" s="1" t="s">
        <v>161</v>
      </c>
      <c r="C7" s="1">
        <v>5.0</v>
      </c>
      <c r="E7" s="1">
        <v>129.0</v>
      </c>
      <c r="F7" s="11">
        <f t="shared" si="1"/>
        <v>2.11058971</v>
      </c>
      <c r="G7" s="11" t="b">
        <f t="shared" si="2"/>
        <v>1</v>
      </c>
      <c r="H7" s="12" t="str">
        <f t="shared" si="3"/>
        <v/>
      </c>
      <c r="I7" s="5">
        <f t="shared" si="4"/>
        <v>0.2630119992</v>
      </c>
      <c r="J7" s="5">
        <f t="shared" si="5"/>
        <v>1.10741051</v>
      </c>
      <c r="K7" s="13" t="str">
        <f t="shared" si="6"/>
        <v/>
      </c>
      <c r="L7" s="5">
        <f t="shared" si="7"/>
        <v>0.6852112547</v>
      </c>
      <c r="Q7" s="7" t="b">
        <f>if(iferror(VLOOKUP($A7, NIL!$A$2:$F994, 1, false), false), true, false)</f>
        <v>1</v>
      </c>
    </row>
    <row r="8">
      <c r="A8" s="1">
        <v>2111.0</v>
      </c>
      <c r="B8" s="1" t="s">
        <v>237</v>
      </c>
      <c r="C8" s="1">
        <v>5.0</v>
      </c>
      <c r="E8" s="1">
        <v>0.0</v>
      </c>
      <c r="F8" s="11">
        <f t="shared" si="1"/>
        <v>0</v>
      </c>
      <c r="G8" s="11" t="b">
        <f t="shared" si="2"/>
        <v>1</v>
      </c>
      <c r="H8" s="12" t="str">
        <f t="shared" si="3"/>
        <v/>
      </c>
      <c r="I8" s="5">
        <f t="shared" si="4"/>
        <v>-0.940528289</v>
      </c>
      <c r="J8" s="5">
        <f t="shared" si="5"/>
        <v>1.10741051</v>
      </c>
      <c r="K8" s="13" t="str">
        <f t="shared" si="6"/>
        <v/>
      </c>
      <c r="L8" s="5">
        <f t="shared" si="7"/>
        <v>0.08344111055</v>
      </c>
      <c r="Q8" s="7" t="b">
        <f>if(iferror(VLOOKUP($A8, NIL!$A$2:$F994, 1, false), false), true, false)</f>
        <v>1</v>
      </c>
    </row>
    <row r="9">
      <c r="A9" s="1">
        <v>1714.0</v>
      </c>
      <c r="B9" s="1" t="s">
        <v>104</v>
      </c>
      <c r="C9" s="1">
        <v>5.0</v>
      </c>
      <c r="D9" s="1">
        <v>761.0</v>
      </c>
      <c r="E9" s="1">
        <v>0.0</v>
      </c>
      <c r="F9" s="11">
        <f t="shared" si="1"/>
        <v>0</v>
      </c>
      <c r="G9" s="11" t="b">
        <f t="shared" si="2"/>
        <v>1</v>
      </c>
      <c r="H9" s="12" t="str">
        <f t="shared" si="3"/>
        <v/>
      </c>
      <c r="I9" s="5">
        <f t="shared" si="4"/>
        <v>-0.940528289</v>
      </c>
      <c r="J9" s="5">
        <f t="shared" si="5"/>
        <v>1.10741051</v>
      </c>
      <c r="K9" s="13" t="str">
        <f t="shared" si="6"/>
        <v/>
      </c>
      <c r="L9" s="5">
        <f t="shared" si="7"/>
        <v>0.08344111055</v>
      </c>
      <c r="Q9" s="7" t="b">
        <f>if(iferror(VLOOKUP($A9, NIL!$A$2:$F994, 1, false), false), true, false)</f>
        <v>1</v>
      </c>
    </row>
    <row r="10">
      <c r="A10" s="5">
        <v>2114.0</v>
      </c>
      <c r="B10" s="1" t="s">
        <v>298</v>
      </c>
      <c r="C10" s="1">
        <v>5.0</v>
      </c>
      <c r="E10" s="1">
        <v>0.0</v>
      </c>
      <c r="F10" s="11">
        <f t="shared" si="1"/>
        <v>0</v>
      </c>
      <c r="G10" s="11" t="b">
        <f t="shared" si="2"/>
        <v>1</v>
      </c>
      <c r="H10" s="12" t="str">
        <f t="shared" si="3"/>
        <v/>
      </c>
      <c r="I10" s="5">
        <f t="shared" si="4"/>
        <v>-0.940528289</v>
      </c>
      <c r="J10" s="5">
        <f t="shared" si="5"/>
        <v>1.10741051</v>
      </c>
      <c r="K10" s="13" t="str">
        <f t="shared" si="6"/>
        <v/>
      </c>
      <c r="L10" s="5">
        <f t="shared" si="7"/>
        <v>0.08344111055</v>
      </c>
      <c r="Q10" s="7" t="b">
        <f>if(iferror(VLOOKUP($A10, NIL!$A$2:$F994, 1, false), false), true, false)</f>
        <v>1</v>
      </c>
    </row>
    <row r="11">
      <c r="A11" s="1">
        <v>1896.0</v>
      </c>
      <c r="B11" s="1" t="s">
        <v>157</v>
      </c>
      <c r="C11" s="1">
        <v>5.0</v>
      </c>
      <c r="D11" s="1">
        <v>5968.0</v>
      </c>
      <c r="E11" s="1">
        <v>1150.0</v>
      </c>
      <c r="F11" s="11">
        <f t="shared" si="1"/>
        <v>3.06069784</v>
      </c>
      <c r="G11" s="11" t="b">
        <f t="shared" si="2"/>
        <v>0</v>
      </c>
      <c r="H11" s="12">
        <f t="shared" si="3"/>
        <v>-0.80730563</v>
      </c>
      <c r="I11" s="5">
        <f t="shared" si="4"/>
        <v>0.8048005842</v>
      </c>
      <c r="J11" s="5">
        <f t="shared" si="5"/>
        <v>1.10741051</v>
      </c>
      <c r="K11" s="13">
        <f t="shared" si="6"/>
        <v>0.1284395621</v>
      </c>
      <c r="L11" s="5">
        <f t="shared" si="7"/>
        <v>0.6802168855</v>
      </c>
      <c r="Q11" s="7" t="b">
        <f>if(iferror(VLOOKUP($A11, NIL!$A$2:$F994, 1, false), false), true, false)</f>
        <v>1</v>
      </c>
    </row>
    <row r="12">
      <c r="A12" s="1">
        <v>1717.0</v>
      </c>
      <c r="B12" s="1" t="s">
        <v>185</v>
      </c>
      <c r="C12" s="1">
        <v>4.0</v>
      </c>
      <c r="D12" s="14">
        <v>225377.0</v>
      </c>
      <c r="E12" s="1">
        <v>0.0</v>
      </c>
      <c r="F12" s="11">
        <f t="shared" si="1"/>
        <v>0</v>
      </c>
      <c r="G12" s="11" t="b">
        <f t="shared" si="2"/>
        <v>0</v>
      </c>
      <c r="H12" s="12">
        <f t="shared" si="3"/>
        <v>-1</v>
      </c>
      <c r="I12" s="5">
        <f t="shared" si="4"/>
        <v>-0.940528289</v>
      </c>
      <c r="J12" s="5">
        <f t="shared" si="5"/>
        <v>0.5802527673</v>
      </c>
      <c r="K12" s="13">
        <f t="shared" si="6"/>
        <v>-0.3236014254</v>
      </c>
      <c r="L12" s="5">
        <f t="shared" si="7"/>
        <v>-0.2279589824</v>
      </c>
      <c r="Q12" s="7" t="b">
        <f>if(iferror(VLOOKUP($A12, NIL!$A$2:$F994, 1, false), false), true, false)</f>
        <v>1</v>
      </c>
    </row>
    <row r="13">
      <c r="A13" s="5">
        <v>2110.0</v>
      </c>
      <c r="B13" s="1" t="s">
        <v>276</v>
      </c>
      <c r="C13" s="1">
        <v>5.0</v>
      </c>
      <c r="E13" s="1">
        <v>0.0</v>
      </c>
      <c r="F13" s="11">
        <f t="shared" si="1"/>
        <v>0</v>
      </c>
      <c r="G13" s="11" t="b">
        <f t="shared" si="2"/>
        <v>1</v>
      </c>
      <c r="H13" s="12" t="str">
        <f t="shared" si="3"/>
        <v/>
      </c>
      <c r="I13" s="5">
        <f t="shared" si="4"/>
        <v>-0.940528289</v>
      </c>
      <c r="J13" s="5">
        <f t="shared" si="5"/>
        <v>1.10741051</v>
      </c>
      <c r="K13" s="13" t="str">
        <f t="shared" si="6"/>
        <v/>
      </c>
      <c r="L13" s="5">
        <f t="shared" si="7"/>
        <v>0.08344111055</v>
      </c>
      <c r="Q13" s="7" t="b">
        <f>if(iferror(VLOOKUP($A13, NIL!$A$2:$F994, 1, false), false), true, false)</f>
        <v>1</v>
      </c>
    </row>
    <row r="14">
      <c r="A14" s="1">
        <v>1716.0</v>
      </c>
      <c r="B14" s="1" t="s">
        <v>183</v>
      </c>
      <c r="C14" s="1">
        <v>5.0</v>
      </c>
      <c r="D14" s="1">
        <v>761.0</v>
      </c>
      <c r="E14" s="1">
        <v>0.0</v>
      </c>
      <c r="F14" s="11">
        <f t="shared" si="1"/>
        <v>0</v>
      </c>
      <c r="G14" s="11" t="b">
        <f t="shared" si="2"/>
        <v>1</v>
      </c>
      <c r="H14" s="12" t="str">
        <f t="shared" si="3"/>
        <v/>
      </c>
      <c r="I14" s="5">
        <f t="shared" si="4"/>
        <v>-0.940528289</v>
      </c>
      <c r="J14" s="5">
        <f t="shared" si="5"/>
        <v>1.10741051</v>
      </c>
      <c r="K14" s="13" t="str">
        <f t="shared" si="6"/>
        <v/>
      </c>
      <c r="L14" s="5">
        <f t="shared" si="7"/>
        <v>0.08344111055</v>
      </c>
      <c r="Q14" s="7" t="b">
        <f>if(iferror(VLOOKUP($A14, NIL!$A$2:$F994, 1, false), false), true, false)</f>
        <v>1</v>
      </c>
    </row>
    <row r="15">
      <c r="A15" s="1">
        <v>2113.0</v>
      </c>
      <c r="B15" s="1" t="s">
        <v>195</v>
      </c>
      <c r="C15" s="1">
        <v>5.0</v>
      </c>
      <c r="E15" s="1">
        <v>0.0</v>
      </c>
      <c r="F15" s="11">
        <f t="shared" si="1"/>
        <v>0</v>
      </c>
      <c r="G15" s="11" t="b">
        <f t="shared" si="2"/>
        <v>1</v>
      </c>
      <c r="H15" s="12" t="str">
        <f t="shared" si="3"/>
        <v/>
      </c>
      <c r="I15" s="5">
        <f t="shared" si="4"/>
        <v>-0.940528289</v>
      </c>
      <c r="J15" s="5">
        <f t="shared" si="5"/>
        <v>1.10741051</v>
      </c>
      <c r="K15" s="13" t="str">
        <f t="shared" si="6"/>
        <v/>
      </c>
      <c r="L15" s="5">
        <f t="shared" si="7"/>
        <v>0.08344111055</v>
      </c>
      <c r="Q15" s="7" t="b">
        <f>if(iferror(VLOOKUP($A15, NIL!$A$2:$F994, 1, false), false), true, false)</f>
        <v>1</v>
      </c>
    </row>
    <row r="16">
      <c r="A16" s="1">
        <v>1715.0</v>
      </c>
      <c r="B16" s="1" t="s">
        <v>96</v>
      </c>
      <c r="C16" s="1">
        <v>5.0</v>
      </c>
      <c r="D16" s="1">
        <v>0.0</v>
      </c>
      <c r="E16" s="1">
        <v>0.0</v>
      </c>
      <c r="F16" s="11">
        <f t="shared" si="1"/>
        <v>0</v>
      </c>
      <c r="G16" s="11" t="b">
        <f t="shared" si="2"/>
        <v>1</v>
      </c>
      <c r="H16" s="12" t="str">
        <f t="shared" si="3"/>
        <v/>
      </c>
      <c r="I16" s="5">
        <f t="shared" si="4"/>
        <v>-0.940528289</v>
      </c>
      <c r="J16" s="5">
        <f t="shared" si="5"/>
        <v>1.10741051</v>
      </c>
      <c r="K16" s="13" t="str">
        <f t="shared" si="6"/>
        <v/>
      </c>
      <c r="L16" s="5">
        <f t="shared" si="7"/>
        <v>0.08344111055</v>
      </c>
      <c r="Q16" s="7" t="b">
        <f>if(iferror(VLOOKUP($A16, NIL!$A$2:$F994, 1, false), false), true, false)</f>
        <v>1</v>
      </c>
    </row>
    <row r="17">
      <c r="A17" s="1">
        <v>1869.0</v>
      </c>
      <c r="B17" s="1" t="s">
        <v>299</v>
      </c>
      <c r="C17" s="1"/>
      <c r="D17" s="1">
        <v>0.0</v>
      </c>
      <c r="E17" s="1"/>
      <c r="F17" s="11" t="str">
        <f t="shared" si="1"/>
        <v/>
      </c>
      <c r="G17" s="11" t="b">
        <f t="shared" si="2"/>
        <v>1</v>
      </c>
      <c r="H17" s="12" t="str">
        <f t="shared" si="3"/>
        <v/>
      </c>
      <c r="I17" s="5" t="str">
        <f t="shared" si="4"/>
        <v/>
      </c>
      <c r="J17" s="5">
        <f t="shared" si="5"/>
        <v>-1.528378204</v>
      </c>
      <c r="K17" s="13" t="str">
        <f t="shared" si="6"/>
        <v/>
      </c>
      <c r="L17" s="5">
        <f t="shared" si="7"/>
        <v>-1.528378204</v>
      </c>
      <c r="Q17" s="7" t="b">
        <f>if(iferror(VLOOKUP($A17, NIL!$A$2:$F994, 1, false), false), true, false)</f>
        <v>1</v>
      </c>
    </row>
    <row r="18">
      <c r="A18" s="1">
        <v>1438.0</v>
      </c>
      <c r="B18" s="1" t="s">
        <v>130</v>
      </c>
      <c r="C18" s="1">
        <v>4.0</v>
      </c>
      <c r="D18" s="1">
        <v>0.0</v>
      </c>
      <c r="E18" s="1">
        <v>0.0</v>
      </c>
      <c r="F18" s="11">
        <f t="shared" si="1"/>
        <v>0</v>
      </c>
      <c r="G18" s="11" t="b">
        <f t="shared" si="2"/>
        <v>1</v>
      </c>
      <c r="H18" s="12" t="str">
        <f t="shared" si="3"/>
        <v/>
      </c>
      <c r="I18" s="5">
        <f t="shared" si="4"/>
        <v>-0.940528289</v>
      </c>
      <c r="J18" s="5">
        <f t="shared" si="5"/>
        <v>0.5802527673</v>
      </c>
      <c r="K18" s="13" t="str">
        <f t="shared" si="6"/>
        <v/>
      </c>
      <c r="L18" s="5">
        <f t="shared" si="7"/>
        <v>-0.1801377609</v>
      </c>
      <c r="Q18" s="7" t="b">
        <f>if(iferror(VLOOKUP($A18, NIL!$A$2:$F994, 1, false), false), true, false)</f>
        <v>1</v>
      </c>
    </row>
    <row r="19">
      <c r="A19" s="1">
        <v>2106.0</v>
      </c>
      <c r="B19" s="1" t="s">
        <v>273</v>
      </c>
      <c r="C19" s="1">
        <v>4.0</v>
      </c>
      <c r="E19" s="1">
        <v>0.0</v>
      </c>
      <c r="F19" s="11">
        <f t="shared" si="1"/>
        <v>0</v>
      </c>
      <c r="G19" s="11" t="b">
        <f t="shared" si="2"/>
        <v>1</v>
      </c>
      <c r="H19" s="12" t="str">
        <f t="shared" si="3"/>
        <v/>
      </c>
      <c r="I19" s="5">
        <f t="shared" si="4"/>
        <v>-0.940528289</v>
      </c>
      <c r="J19" s="5">
        <f t="shared" si="5"/>
        <v>0.5802527673</v>
      </c>
      <c r="K19" s="13" t="str">
        <f t="shared" si="6"/>
        <v/>
      </c>
      <c r="L19" s="5">
        <f t="shared" si="7"/>
        <v>-0.1801377609</v>
      </c>
      <c r="Q19" s="7" t="b">
        <f>if(iferror(VLOOKUP($A19, NIL!$A$2:$F994, 1, false), false), true, false)</f>
        <v>1</v>
      </c>
    </row>
    <row r="20">
      <c r="A20" s="1">
        <v>1757.0</v>
      </c>
      <c r="B20" s="1" t="s">
        <v>199</v>
      </c>
      <c r="C20" s="1"/>
      <c r="D20" s="1">
        <v>0.0</v>
      </c>
      <c r="E20" s="1"/>
      <c r="F20" s="11" t="str">
        <f t="shared" si="1"/>
        <v/>
      </c>
      <c r="G20" s="11" t="b">
        <f t="shared" si="2"/>
        <v>1</v>
      </c>
      <c r="H20" s="12" t="str">
        <f t="shared" si="3"/>
        <v/>
      </c>
      <c r="I20" s="5" t="str">
        <f t="shared" si="4"/>
        <v/>
      </c>
      <c r="J20" s="5">
        <f t="shared" si="5"/>
        <v>-1.528378204</v>
      </c>
      <c r="K20" s="13" t="str">
        <f t="shared" si="6"/>
        <v/>
      </c>
      <c r="L20" s="5">
        <f t="shared" si="7"/>
        <v>-1.528378204</v>
      </c>
      <c r="Q20" s="7" t="b">
        <f>if(iferror(VLOOKUP($A20, NIL!$A$2:$F994, 1, false), false), true, false)</f>
        <v>1</v>
      </c>
    </row>
    <row r="21">
      <c r="A21" s="1">
        <v>1454.0</v>
      </c>
      <c r="B21" s="1" t="s">
        <v>140</v>
      </c>
      <c r="C21" s="1"/>
      <c r="D21" s="1">
        <v>0.0</v>
      </c>
      <c r="E21" s="1"/>
      <c r="F21" s="11" t="str">
        <f t="shared" si="1"/>
        <v/>
      </c>
      <c r="G21" s="11" t="b">
        <f t="shared" si="2"/>
        <v>1</v>
      </c>
      <c r="H21" s="12" t="str">
        <f t="shared" si="3"/>
        <v/>
      </c>
      <c r="I21" s="5" t="str">
        <f t="shared" si="4"/>
        <v/>
      </c>
      <c r="J21" s="5">
        <f t="shared" si="5"/>
        <v>-1.528378204</v>
      </c>
      <c r="K21" s="13" t="str">
        <f t="shared" si="6"/>
        <v/>
      </c>
      <c r="L21" s="5">
        <f t="shared" si="7"/>
        <v>-1.528378204</v>
      </c>
      <c r="Q21" s="7" t="b">
        <f>if(iferror(VLOOKUP($A21, NIL!$A$2:$F994, 1, false), false), true, false)</f>
        <v>1</v>
      </c>
    </row>
    <row r="22">
      <c r="A22" s="1">
        <v>1852.0</v>
      </c>
      <c r="B22" s="1" t="s">
        <v>218</v>
      </c>
      <c r="C22" s="1"/>
      <c r="D22" s="1">
        <v>0.0</v>
      </c>
      <c r="E22" s="1"/>
      <c r="F22" s="11" t="str">
        <f t="shared" si="1"/>
        <v/>
      </c>
      <c r="G22" s="11" t="b">
        <f t="shared" si="2"/>
        <v>1</v>
      </c>
      <c r="H22" s="12" t="str">
        <f t="shared" si="3"/>
        <v/>
      </c>
      <c r="I22" s="5" t="str">
        <f t="shared" si="4"/>
        <v/>
      </c>
      <c r="J22" s="5">
        <f t="shared" si="5"/>
        <v>-1.528378204</v>
      </c>
      <c r="K22" s="13" t="str">
        <f t="shared" si="6"/>
        <v/>
      </c>
      <c r="L22" s="5">
        <f t="shared" si="7"/>
        <v>-1.528378204</v>
      </c>
      <c r="Q22" s="7" t="b">
        <f>if(iferror(VLOOKUP($A22, NIL!$A$2:$F994, 1, false), false), true, false)</f>
        <v>1</v>
      </c>
    </row>
    <row r="23">
      <c r="A23" s="1">
        <v>1850.0</v>
      </c>
      <c r="B23" s="1" t="s">
        <v>216</v>
      </c>
      <c r="C23" s="1"/>
      <c r="E23" s="1"/>
      <c r="F23" s="11" t="str">
        <f t="shared" si="1"/>
        <v/>
      </c>
      <c r="G23" s="11" t="b">
        <f t="shared" si="2"/>
        <v>1</v>
      </c>
      <c r="H23" s="12" t="str">
        <f t="shared" si="3"/>
        <v/>
      </c>
      <c r="I23" s="5" t="str">
        <f t="shared" si="4"/>
        <v/>
      </c>
      <c r="J23" s="5">
        <f t="shared" si="5"/>
        <v>-1.528378204</v>
      </c>
      <c r="K23" s="13" t="str">
        <f t="shared" si="6"/>
        <v/>
      </c>
      <c r="L23" s="5">
        <f t="shared" si="7"/>
        <v>-1.528378204</v>
      </c>
      <c r="Q23" s="7" t="b">
        <f>if(iferror(VLOOKUP($A23, NIL!$A$2:$F994, 1, false), false), true, false)</f>
        <v>1</v>
      </c>
    </row>
    <row r="24">
      <c r="A24" s="1">
        <v>2071.0</v>
      </c>
      <c r="B24" s="1" t="s">
        <v>262</v>
      </c>
      <c r="C24" s="1">
        <v>2.0</v>
      </c>
      <c r="E24" s="1">
        <v>0.0</v>
      </c>
      <c r="F24" s="11">
        <f t="shared" si="1"/>
        <v>0</v>
      </c>
      <c r="G24" s="11" t="b">
        <f t="shared" si="2"/>
        <v>1</v>
      </c>
      <c r="H24" s="12" t="str">
        <f t="shared" si="3"/>
        <v/>
      </c>
      <c r="I24" s="5">
        <f t="shared" si="4"/>
        <v>-0.940528289</v>
      </c>
      <c r="J24" s="5">
        <f t="shared" si="5"/>
        <v>-0.4740627184</v>
      </c>
      <c r="K24" s="13" t="str">
        <f t="shared" si="6"/>
        <v/>
      </c>
      <c r="L24" s="5">
        <f t="shared" si="7"/>
        <v>-0.7072955037</v>
      </c>
      <c r="Q24" s="7" t="b">
        <f>if(iferror(VLOOKUP($A24, NIL!$A$2:$F994, 1, false), false), true, false)</f>
        <v>1</v>
      </c>
    </row>
    <row r="25">
      <c r="A25" s="1">
        <v>1480.0</v>
      </c>
      <c r="B25" s="1" t="s">
        <v>149</v>
      </c>
      <c r="C25" s="1">
        <v>5.0</v>
      </c>
      <c r="D25" s="1">
        <v>0.0</v>
      </c>
      <c r="E25" s="1">
        <v>1933.0</v>
      </c>
      <c r="F25" s="11">
        <f t="shared" si="1"/>
        <v>3.286231854</v>
      </c>
      <c r="G25" s="11" t="b">
        <f t="shared" si="2"/>
        <v>1</v>
      </c>
      <c r="H25" s="12" t="str">
        <f t="shared" si="3"/>
        <v/>
      </c>
      <c r="I25" s="5">
        <f t="shared" si="4"/>
        <v>0.9334088449</v>
      </c>
      <c r="J25" s="5">
        <f t="shared" si="5"/>
        <v>1.10741051</v>
      </c>
      <c r="K25" s="13" t="str">
        <f t="shared" si="6"/>
        <v/>
      </c>
      <c r="L25" s="5">
        <f t="shared" si="7"/>
        <v>1.020409678</v>
      </c>
      <c r="Q25" s="7" t="b">
        <f>if(iferror(VLOOKUP($A25, NIL!$A$2:$F994, 1, false), false), true, false)</f>
        <v>1</v>
      </c>
    </row>
    <row r="26">
      <c r="A26" s="1">
        <v>1117.0</v>
      </c>
      <c r="B26" s="1" t="s">
        <v>97</v>
      </c>
      <c r="C26" s="1">
        <v>5.0</v>
      </c>
      <c r="D26" s="1">
        <v>182.0</v>
      </c>
      <c r="E26" s="1">
        <v>10375.0</v>
      </c>
      <c r="F26" s="11">
        <f t="shared" si="1"/>
        <v>4.015988105</v>
      </c>
      <c r="G26" s="11" t="b">
        <f t="shared" si="2"/>
        <v>1</v>
      </c>
      <c r="H26" s="12" t="str">
        <f t="shared" si="3"/>
        <v/>
      </c>
      <c r="I26" s="5">
        <f t="shared" si="4"/>
        <v>1.349544224</v>
      </c>
      <c r="J26" s="5">
        <f t="shared" si="5"/>
        <v>1.10741051</v>
      </c>
      <c r="K26" s="13" t="str">
        <f t="shared" si="6"/>
        <v/>
      </c>
      <c r="L26" s="5">
        <f t="shared" si="7"/>
        <v>1.228477367</v>
      </c>
      <c r="Q26" s="7" t="b">
        <f>if(iferror(VLOOKUP($A26, NIL!$A$2:$F994, 1, false), false), true, false)</f>
        <v>1</v>
      </c>
    </row>
    <row r="27">
      <c r="A27" s="1">
        <v>1931.0</v>
      </c>
      <c r="B27" s="1" t="s">
        <v>241</v>
      </c>
      <c r="C27" s="1"/>
      <c r="E27" s="1"/>
      <c r="F27" s="11" t="str">
        <f t="shared" si="1"/>
        <v/>
      </c>
      <c r="G27" s="11" t="b">
        <f t="shared" si="2"/>
        <v>1</v>
      </c>
      <c r="H27" s="12" t="str">
        <f t="shared" si="3"/>
        <v/>
      </c>
      <c r="I27" s="5" t="str">
        <f t="shared" si="4"/>
        <v/>
      </c>
      <c r="J27" s="5">
        <f t="shared" si="5"/>
        <v>-1.528378204</v>
      </c>
      <c r="K27" s="13" t="str">
        <f t="shared" si="6"/>
        <v/>
      </c>
      <c r="L27" s="5">
        <f t="shared" si="7"/>
        <v>-1.528378204</v>
      </c>
      <c r="Q27" s="7" t="b">
        <f>if(iferror(VLOOKUP($A27, NIL!$A$2:$F994, 1, false), false), true, false)</f>
        <v>1</v>
      </c>
    </row>
    <row r="28">
      <c r="A28" s="1">
        <v>1423.0</v>
      </c>
      <c r="B28" s="1" t="s">
        <v>127</v>
      </c>
      <c r="C28" s="1">
        <v>5.0</v>
      </c>
      <c r="D28" s="14">
        <v>2501.0</v>
      </c>
      <c r="E28" s="1">
        <v>172.0</v>
      </c>
      <c r="F28" s="11">
        <f t="shared" si="1"/>
        <v>2.235528447</v>
      </c>
      <c r="G28" s="11" t="b">
        <f t="shared" si="2"/>
        <v>0</v>
      </c>
      <c r="H28" s="12">
        <f t="shared" si="3"/>
        <v>-0.931227509</v>
      </c>
      <c r="I28" s="5">
        <f t="shared" si="4"/>
        <v>0.334256923</v>
      </c>
      <c r="J28" s="5">
        <f t="shared" si="5"/>
        <v>1.10741051</v>
      </c>
      <c r="K28" s="13">
        <f t="shared" si="6"/>
        <v>-0.1622683011</v>
      </c>
      <c r="L28" s="5">
        <f t="shared" si="7"/>
        <v>0.4264663773</v>
      </c>
      <c r="Q28" s="7" t="b">
        <f>if(iferror(VLOOKUP($A28, NIL!$A$2:$F994, 1, false), false), true, false)</f>
        <v>1</v>
      </c>
    </row>
    <row r="29">
      <c r="A29" s="1">
        <v>755.0</v>
      </c>
      <c r="B29" s="1" t="s">
        <v>58</v>
      </c>
      <c r="C29" s="1">
        <v>1.0</v>
      </c>
      <c r="D29" s="1">
        <v>0.0</v>
      </c>
      <c r="E29" s="1">
        <v>0.0</v>
      </c>
      <c r="F29" s="11">
        <f t="shared" si="1"/>
        <v>0</v>
      </c>
      <c r="G29" s="11" t="b">
        <f t="shared" si="2"/>
        <v>1</v>
      </c>
      <c r="H29" s="12" t="str">
        <f t="shared" si="3"/>
        <v/>
      </c>
      <c r="I29" s="5">
        <f t="shared" si="4"/>
        <v>-0.940528289</v>
      </c>
      <c r="J29" s="5">
        <f t="shared" si="5"/>
        <v>-1.001220461</v>
      </c>
      <c r="K29" s="13" t="str">
        <f t="shared" si="6"/>
        <v/>
      </c>
      <c r="L29" s="5">
        <f t="shared" si="7"/>
        <v>-0.9708743751</v>
      </c>
      <c r="Q29" s="7" t="b">
        <f>if(iferror(VLOOKUP($A29, NIL!$A$2:$F994, 1, false), false), true, false)</f>
        <v>1</v>
      </c>
    </row>
    <row r="30">
      <c r="A30" s="1">
        <v>1042.0</v>
      </c>
      <c r="B30" s="1" t="s">
        <v>86</v>
      </c>
      <c r="C30" s="1"/>
      <c r="D30" s="1">
        <v>0.0</v>
      </c>
      <c r="E30" s="1"/>
      <c r="F30" s="11" t="str">
        <f t="shared" si="1"/>
        <v/>
      </c>
      <c r="G30" s="11" t="b">
        <f t="shared" si="2"/>
        <v>1</v>
      </c>
      <c r="H30" s="12" t="str">
        <f t="shared" si="3"/>
        <v/>
      </c>
      <c r="I30" s="5" t="str">
        <f t="shared" si="4"/>
        <v/>
      </c>
      <c r="J30" s="5">
        <f t="shared" si="5"/>
        <v>-1.528378204</v>
      </c>
      <c r="K30" s="13" t="str">
        <f t="shared" si="6"/>
        <v/>
      </c>
      <c r="L30" s="5">
        <f t="shared" si="7"/>
        <v>-1.528378204</v>
      </c>
      <c r="Q30" s="7" t="b">
        <f>if(iferror(VLOOKUP($A30, NIL!$A$2:$F994, 1, false), false), true, false)</f>
        <v>1</v>
      </c>
    </row>
    <row r="31">
      <c r="A31" s="1">
        <v>1826.0</v>
      </c>
      <c r="B31" s="1" t="s">
        <v>209</v>
      </c>
      <c r="C31" s="1"/>
      <c r="D31" s="1">
        <v>398.0</v>
      </c>
      <c r="E31" s="1"/>
      <c r="F31" s="11" t="str">
        <f t="shared" si="1"/>
        <v/>
      </c>
      <c r="G31" s="11" t="b">
        <f t="shared" si="2"/>
        <v>1</v>
      </c>
      <c r="H31" s="12" t="str">
        <f t="shared" si="3"/>
        <v/>
      </c>
      <c r="I31" s="5" t="str">
        <f t="shared" si="4"/>
        <v/>
      </c>
      <c r="J31" s="5">
        <f t="shared" si="5"/>
        <v>-1.528378204</v>
      </c>
      <c r="K31" s="13" t="str">
        <f t="shared" si="6"/>
        <v/>
      </c>
      <c r="L31" s="5">
        <f t="shared" si="7"/>
        <v>-1.528378204</v>
      </c>
      <c r="Q31" s="7" t="b">
        <f>if(iferror(VLOOKUP($A31, NIL!$A$2:$F994, 1, false), false), true, false)</f>
        <v>1</v>
      </c>
    </row>
    <row r="32">
      <c r="A32" s="1">
        <v>1412.0</v>
      </c>
      <c r="B32" s="1" t="s">
        <v>125</v>
      </c>
      <c r="C32" s="1"/>
      <c r="D32" s="1">
        <v>0.0</v>
      </c>
      <c r="E32" s="1"/>
      <c r="F32" s="11" t="str">
        <f t="shared" si="1"/>
        <v/>
      </c>
      <c r="G32" s="11" t="b">
        <f t="shared" si="2"/>
        <v>1</v>
      </c>
      <c r="H32" s="12" t="str">
        <f t="shared" si="3"/>
        <v/>
      </c>
      <c r="I32" s="5" t="str">
        <f t="shared" si="4"/>
        <v/>
      </c>
      <c r="J32" s="5">
        <f t="shared" si="5"/>
        <v>-1.528378204</v>
      </c>
      <c r="K32" s="13" t="str">
        <f t="shared" si="6"/>
        <v/>
      </c>
      <c r="L32" s="5">
        <f t="shared" si="7"/>
        <v>-1.528378204</v>
      </c>
      <c r="Q32" s="7" t="b">
        <f>if(iferror(VLOOKUP($A32, NIL!$A$2:$F994, 1, false), false), true, false)</f>
        <v>1</v>
      </c>
    </row>
    <row r="33">
      <c r="A33" s="1">
        <v>1529.0</v>
      </c>
      <c r="B33" s="1" t="s">
        <v>156</v>
      </c>
      <c r="C33" s="1"/>
      <c r="D33" s="1">
        <v>0.0</v>
      </c>
      <c r="E33" s="1"/>
      <c r="F33" s="11" t="str">
        <f t="shared" si="1"/>
        <v/>
      </c>
      <c r="G33" s="11" t="b">
        <f t="shared" si="2"/>
        <v>1</v>
      </c>
      <c r="H33" s="12" t="str">
        <f t="shared" si="3"/>
        <v/>
      </c>
      <c r="I33" s="5" t="str">
        <f t="shared" si="4"/>
        <v/>
      </c>
      <c r="J33" s="5">
        <f t="shared" si="5"/>
        <v>-1.528378204</v>
      </c>
      <c r="K33" s="13" t="str">
        <f t="shared" si="6"/>
        <v/>
      </c>
      <c r="L33" s="5">
        <f t="shared" si="7"/>
        <v>-1.528378204</v>
      </c>
      <c r="Q33" s="7" t="b">
        <f>if(iferror(VLOOKUP($A33, NIL!$A$2:$F994, 1, false), false), true, false)</f>
        <v>1</v>
      </c>
    </row>
    <row r="34">
      <c r="A34" s="1">
        <v>1874.0</v>
      </c>
      <c r="B34" s="1" t="s">
        <v>233</v>
      </c>
      <c r="C34" s="1"/>
      <c r="E34" s="1"/>
      <c r="F34" s="11" t="str">
        <f t="shared" si="1"/>
        <v/>
      </c>
      <c r="G34" s="11" t="b">
        <f t="shared" si="2"/>
        <v>1</v>
      </c>
      <c r="H34" s="12" t="str">
        <f t="shared" si="3"/>
        <v/>
      </c>
      <c r="I34" s="5" t="str">
        <f t="shared" si="4"/>
        <v/>
      </c>
      <c r="J34" s="5">
        <f t="shared" si="5"/>
        <v>-1.528378204</v>
      </c>
      <c r="K34" s="13" t="str">
        <f t="shared" si="6"/>
        <v/>
      </c>
      <c r="L34" s="5">
        <f t="shared" si="7"/>
        <v>-1.528378204</v>
      </c>
      <c r="Q34" s="7" t="b">
        <f>if(iferror(VLOOKUP($A34, NIL!$A$2:$F994, 1, false), false), true, false)</f>
        <v>1</v>
      </c>
    </row>
    <row r="35">
      <c r="A35" s="1">
        <v>1018.0</v>
      </c>
      <c r="B35" s="1" t="s">
        <v>85</v>
      </c>
      <c r="C35" s="1">
        <v>1.0</v>
      </c>
      <c r="D35" s="1">
        <v>0.0</v>
      </c>
      <c r="E35" s="1">
        <v>0.0</v>
      </c>
      <c r="F35" s="11">
        <f t="shared" si="1"/>
        <v>0</v>
      </c>
      <c r="G35" s="11" t="b">
        <f t="shared" si="2"/>
        <v>1</v>
      </c>
      <c r="H35" s="12" t="str">
        <f t="shared" si="3"/>
        <v/>
      </c>
      <c r="I35" s="5">
        <f t="shared" si="4"/>
        <v>-0.940528289</v>
      </c>
      <c r="J35" s="5">
        <f t="shared" si="5"/>
        <v>-1.001220461</v>
      </c>
      <c r="K35" s="13" t="str">
        <f t="shared" si="6"/>
        <v/>
      </c>
      <c r="L35" s="5">
        <f t="shared" si="7"/>
        <v>-0.9708743751</v>
      </c>
      <c r="Q35" s="7" t="b">
        <f>if(iferror(VLOOKUP($A35, NIL!$A$2:$F994, 1, false), false), true, false)</f>
        <v>1</v>
      </c>
    </row>
    <row r="36">
      <c r="A36" s="1">
        <v>1726.0</v>
      </c>
      <c r="B36" s="1" t="s">
        <v>188</v>
      </c>
      <c r="C36" s="1">
        <v>2.0</v>
      </c>
      <c r="D36" s="1">
        <v>0.0</v>
      </c>
      <c r="E36" s="1">
        <v>0.0</v>
      </c>
      <c r="F36" s="11">
        <f t="shared" si="1"/>
        <v>0</v>
      </c>
      <c r="G36" s="11" t="b">
        <f t="shared" si="2"/>
        <v>1</v>
      </c>
      <c r="H36" s="12" t="str">
        <f t="shared" si="3"/>
        <v/>
      </c>
      <c r="I36" s="5">
        <f t="shared" si="4"/>
        <v>-0.940528289</v>
      </c>
      <c r="J36" s="5">
        <f t="shared" si="5"/>
        <v>-0.4740627184</v>
      </c>
      <c r="K36" s="13" t="str">
        <f t="shared" si="6"/>
        <v/>
      </c>
      <c r="L36" s="5">
        <f t="shared" si="7"/>
        <v>-0.7072955037</v>
      </c>
      <c r="Q36" s="7" t="b">
        <f>if(iferror(VLOOKUP($A36, NIL!$A$2:$F994, 1, false), false), true, false)</f>
        <v>1</v>
      </c>
    </row>
    <row r="37">
      <c r="A37" s="1">
        <v>1827.0</v>
      </c>
      <c r="B37" s="1" t="s">
        <v>210</v>
      </c>
      <c r="C37" s="1"/>
      <c r="E37" s="1"/>
      <c r="F37" s="11" t="str">
        <f t="shared" si="1"/>
        <v/>
      </c>
      <c r="G37" s="11" t="b">
        <f t="shared" si="2"/>
        <v>1</v>
      </c>
      <c r="H37" s="12" t="str">
        <f t="shared" si="3"/>
        <v/>
      </c>
      <c r="I37" s="5" t="str">
        <f t="shared" si="4"/>
        <v/>
      </c>
      <c r="J37" s="5">
        <f t="shared" si="5"/>
        <v>-1.528378204</v>
      </c>
      <c r="K37" s="13" t="str">
        <f t="shared" si="6"/>
        <v/>
      </c>
      <c r="L37" s="5">
        <f t="shared" si="7"/>
        <v>-1.528378204</v>
      </c>
      <c r="Q37" s="7" t="b">
        <f>if(iferror(VLOOKUP($A37, NIL!$A$2:$F994, 1, false), false), true, false)</f>
        <v>1</v>
      </c>
    </row>
    <row r="38">
      <c r="A38" s="1">
        <v>1571.0</v>
      </c>
      <c r="B38" s="1" t="s">
        <v>301</v>
      </c>
      <c r="C38" s="1">
        <v>5.0</v>
      </c>
      <c r="D38" s="1">
        <v>0.0</v>
      </c>
      <c r="E38" s="1">
        <v>12253.0</v>
      </c>
      <c r="F38" s="11">
        <f t="shared" si="1"/>
        <v>4.088242434</v>
      </c>
      <c r="G38" s="11" t="b">
        <f t="shared" si="2"/>
        <v>1</v>
      </c>
      <c r="H38" s="12" t="str">
        <f t="shared" si="3"/>
        <v/>
      </c>
      <c r="I38" s="5">
        <f t="shared" si="4"/>
        <v>1.39074645</v>
      </c>
      <c r="J38" s="5">
        <f t="shared" si="5"/>
        <v>1.10741051</v>
      </c>
      <c r="K38" s="13" t="str">
        <f t="shared" si="6"/>
        <v/>
      </c>
      <c r="L38" s="5">
        <f t="shared" si="7"/>
        <v>1.24907848</v>
      </c>
      <c r="Q38" s="7" t="b">
        <f>if(iferror(VLOOKUP($A38, NIL!$A$2:$F994, 1, false), false), true, false)</f>
        <v>1</v>
      </c>
    </row>
    <row r="39">
      <c r="A39" s="1">
        <v>1608.0</v>
      </c>
      <c r="B39" s="1" t="s">
        <v>169</v>
      </c>
      <c r="C39" s="1">
        <v>0.0</v>
      </c>
      <c r="D39" s="1">
        <v>0.0</v>
      </c>
      <c r="E39" s="1">
        <v>0.0</v>
      </c>
      <c r="F39" s="11">
        <f t="shared" si="1"/>
        <v>0</v>
      </c>
      <c r="G39" s="11" t="b">
        <f t="shared" si="2"/>
        <v>1</v>
      </c>
      <c r="H39" s="12" t="str">
        <f t="shared" si="3"/>
        <v/>
      </c>
      <c r="I39" s="5">
        <f t="shared" si="4"/>
        <v>-0.940528289</v>
      </c>
      <c r="J39" s="5">
        <f t="shared" si="5"/>
        <v>-1.528378204</v>
      </c>
      <c r="K39" s="13" t="str">
        <f t="shared" si="6"/>
        <v/>
      </c>
      <c r="L39" s="5">
        <f t="shared" si="7"/>
        <v>-1.234453247</v>
      </c>
      <c r="Q39" s="7" t="b">
        <f>if(iferror(VLOOKUP($A39, NIL!$A$2:$F994, 1, false), false), true, false)</f>
        <v>1</v>
      </c>
    </row>
    <row r="40">
      <c r="A40" s="1">
        <v>505.0</v>
      </c>
      <c r="B40" s="1" t="s">
        <v>50</v>
      </c>
      <c r="C40" s="1">
        <v>1.0</v>
      </c>
      <c r="D40" s="1">
        <v>0.0</v>
      </c>
      <c r="E40" s="1">
        <v>0.0</v>
      </c>
      <c r="F40" s="11">
        <f t="shared" si="1"/>
        <v>0</v>
      </c>
      <c r="G40" s="11" t="b">
        <f t="shared" si="2"/>
        <v>1</v>
      </c>
      <c r="H40" s="12" t="str">
        <f t="shared" si="3"/>
        <v/>
      </c>
      <c r="I40" s="5">
        <f t="shared" si="4"/>
        <v>-0.940528289</v>
      </c>
      <c r="J40" s="5">
        <f t="shared" si="5"/>
        <v>-1.001220461</v>
      </c>
      <c r="K40" s="13" t="str">
        <f t="shared" si="6"/>
        <v/>
      </c>
      <c r="L40" s="5">
        <f t="shared" si="7"/>
        <v>-0.9708743751</v>
      </c>
      <c r="Q40" s="7" t="b">
        <f>if(iferror(VLOOKUP($A40, NIL!$A$2:$F994, 1, false), false), true, false)</f>
        <v>1</v>
      </c>
    </row>
    <row r="41">
      <c r="A41" s="1">
        <v>831.0</v>
      </c>
      <c r="B41" s="1" t="s">
        <v>72</v>
      </c>
      <c r="C41" s="1">
        <v>1.0</v>
      </c>
      <c r="D41" s="1">
        <v>164.0</v>
      </c>
      <c r="E41" s="1">
        <v>181.0</v>
      </c>
      <c r="F41" s="11">
        <f t="shared" si="1"/>
        <v>2.257678575</v>
      </c>
      <c r="G41" s="11" t="b">
        <f t="shared" si="2"/>
        <v>1</v>
      </c>
      <c r="H41" s="12" t="str">
        <f t="shared" si="3"/>
        <v/>
      </c>
      <c r="I41" s="5">
        <f t="shared" si="4"/>
        <v>0.3468877869</v>
      </c>
      <c r="J41" s="5">
        <f t="shared" si="5"/>
        <v>-1.001220461</v>
      </c>
      <c r="K41" s="13" t="str">
        <f t="shared" si="6"/>
        <v/>
      </c>
      <c r="L41" s="5">
        <f t="shared" si="7"/>
        <v>-0.3271663372</v>
      </c>
      <c r="Q41" s="7" t="b">
        <f>if(iferror(VLOOKUP($A41, NIL!$A$2:$F994, 1, false), false), true, false)</f>
        <v>1</v>
      </c>
    </row>
    <row r="42">
      <c r="A42" s="1">
        <v>1804.0</v>
      </c>
      <c r="B42" s="1" t="s">
        <v>206</v>
      </c>
      <c r="C42" s="1"/>
      <c r="D42" s="1">
        <v>0.0</v>
      </c>
      <c r="E42" s="1"/>
      <c r="F42" s="11" t="str">
        <f t="shared" si="1"/>
        <v/>
      </c>
      <c r="G42" s="11" t="b">
        <f t="shared" si="2"/>
        <v>1</v>
      </c>
      <c r="H42" s="12" t="str">
        <f t="shared" si="3"/>
        <v/>
      </c>
      <c r="I42" s="5" t="str">
        <f t="shared" si="4"/>
        <v/>
      </c>
      <c r="J42" s="5">
        <f t="shared" si="5"/>
        <v>-1.528378204</v>
      </c>
      <c r="K42" s="13" t="str">
        <f t="shared" si="6"/>
        <v/>
      </c>
      <c r="L42" s="5">
        <f t="shared" si="7"/>
        <v>-1.528378204</v>
      </c>
      <c r="Q42" s="7" t="b">
        <f>if(iferror(VLOOKUP($A42, NIL!$A$2:$F994, 1, false), false), true, false)</f>
        <v>1</v>
      </c>
    </row>
    <row r="43">
      <c r="A43" s="1">
        <v>1222.0</v>
      </c>
      <c r="B43" s="1" t="s">
        <v>101</v>
      </c>
      <c r="C43" s="1"/>
      <c r="D43" s="1">
        <v>0.0</v>
      </c>
      <c r="E43" s="1"/>
      <c r="F43" s="11" t="str">
        <f t="shared" si="1"/>
        <v/>
      </c>
      <c r="G43" s="11" t="b">
        <f t="shared" si="2"/>
        <v>1</v>
      </c>
      <c r="H43" s="12" t="str">
        <f t="shared" si="3"/>
        <v/>
      </c>
      <c r="I43" s="5" t="str">
        <f t="shared" si="4"/>
        <v/>
      </c>
      <c r="J43" s="5">
        <f t="shared" si="5"/>
        <v>-1.528378204</v>
      </c>
      <c r="K43" s="13" t="str">
        <f t="shared" si="6"/>
        <v/>
      </c>
      <c r="L43" s="5">
        <f t="shared" si="7"/>
        <v>-1.528378204</v>
      </c>
      <c r="Q43" s="7" t="b">
        <f>if(iferror(VLOOKUP($A43, NIL!$A$2:$F994, 1, false), false), true, false)</f>
        <v>1</v>
      </c>
    </row>
    <row r="44">
      <c r="A44" s="1">
        <v>1721.0</v>
      </c>
      <c r="B44" s="1" t="s">
        <v>187</v>
      </c>
      <c r="C44" s="1">
        <v>1.0</v>
      </c>
      <c r="D44" s="1">
        <v>0.0</v>
      </c>
      <c r="E44" s="1">
        <v>166.0</v>
      </c>
      <c r="F44" s="11">
        <f t="shared" si="1"/>
        <v>2.220108088</v>
      </c>
      <c r="G44" s="11" t="b">
        <f t="shared" si="2"/>
        <v>1</v>
      </c>
      <c r="H44" s="12" t="str">
        <f t="shared" si="3"/>
        <v/>
      </c>
      <c r="I44" s="5">
        <f t="shared" si="4"/>
        <v>0.325463635</v>
      </c>
      <c r="J44" s="5">
        <f t="shared" si="5"/>
        <v>-1.001220461</v>
      </c>
      <c r="K44" s="13" t="str">
        <f t="shared" si="6"/>
        <v/>
      </c>
      <c r="L44" s="5">
        <f t="shared" si="7"/>
        <v>-0.3378784131</v>
      </c>
      <c r="Q44" s="7" t="b">
        <f>if(iferror(VLOOKUP($A44, NIL!$A$2:$F994, 1, false), false), true, false)</f>
        <v>1</v>
      </c>
    </row>
    <row r="45">
      <c r="A45" s="1">
        <v>1868.0</v>
      </c>
      <c r="B45" s="1" t="s">
        <v>227</v>
      </c>
      <c r="C45" s="1"/>
      <c r="D45" s="1">
        <v>0.0</v>
      </c>
      <c r="E45" s="1"/>
      <c r="F45" s="11" t="str">
        <f t="shared" si="1"/>
        <v/>
      </c>
      <c r="G45" s="11" t="b">
        <f t="shared" si="2"/>
        <v>1</v>
      </c>
      <c r="H45" s="12" t="str">
        <f t="shared" si="3"/>
        <v/>
      </c>
      <c r="I45" s="5" t="str">
        <f t="shared" si="4"/>
        <v/>
      </c>
      <c r="J45" s="5">
        <f t="shared" si="5"/>
        <v>-1.528378204</v>
      </c>
      <c r="K45" s="13" t="str">
        <f t="shared" si="6"/>
        <v/>
      </c>
      <c r="L45" s="5">
        <f t="shared" si="7"/>
        <v>-1.528378204</v>
      </c>
      <c r="Q45" s="7" t="b">
        <f>if(iferror(VLOOKUP($A45, NIL!$A$2:$F994, 1, false), false), true, false)</f>
        <v>1</v>
      </c>
    </row>
    <row r="46">
      <c r="A46" s="1">
        <v>871.0</v>
      </c>
      <c r="B46" s="1" t="s">
        <v>76</v>
      </c>
      <c r="C46" s="1"/>
      <c r="D46" s="1">
        <v>0.0</v>
      </c>
      <c r="E46" s="1"/>
      <c r="F46" s="11" t="str">
        <f t="shared" si="1"/>
        <v/>
      </c>
      <c r="G46" s="11" t="b">
        <f t="shared" si="2"/>
        <v>1</v>
      </c>
      <c r="H46" s="12" t="str">
        <f t="shared" si="3"/>
        <v/>
      </c>
      <c r="I46" s="5" t="str">
        <f t="shared" si="4"/>
        <v/>
      </c>
      <c r="J46" s="5">
        <f t="shared" si="5"/>
        <v>-1.528378204</v>
      </c>
      <c r="K46" s="13" t="str">
        <f t="shared" si="6"/>
        <v/>
      </c>
      <c r="L46" s="5">
        <f t="shared" si="7"/>
        <v>-1.528378204</v>
      </c>
      <c r="Q46" s="7" t="b">
        <f>if(iferror(VLOOKUP($A46, NIL!$A$2:$F994, 1, false), false), true, false)</f>
        <v>1</v>
      </c>
    </row>
    <row r="47">
      <c r="A47" s="1">
        <v>1349.0</v>
      </c>
      <c r="B47" s="1" t="s">
        <v>112</v>
      </c>
      <c r="C47" s="1"/>
      <c r="D47" s="1">
        <v>0.0</v>
      </c>
      <c r="E47" s="1"/>
      <c r="F47" s="11" t="str">
        <f t="shared" si="1"/>
        <v/>
      </c>
      <c r="G47" s="11" t="b">
        <f t="shared" si="2"/>
        <v>1</v>
      </c>
      <c r="H47" s="12" t="str">
        <f t="shared" si="3"/>
        <v/>
      </c>
      <c r="I47" s="5" t="str">
        <f t="shared" si="4"/>
        <v/>
      </c>
      <c r="J47" s="5">
        <f t="shared" si="5"/>
        <v>-1.528378204</v>
      </c>
      <c r="K47" s="13" t="str">
        <f t="shared" si="6"/>
        <v/>
      </c>
      <c r="L47" s="5">
        <f t="shared" si="7"/>
        <v>-1.528378204</v>
      </c>
      <c r="Q47" s="7" t="b">
        <f>if(iferror(VLOOKUP($A47, NIL!$A$2:$F994, 1, false), false), true, false)</f>
        <v>1</v>
      </c>
    </row>
    <row r="48">
      <c r="A48" s="1">
        <v>1323.0</v>
      </c>
      <c r="B48" s="1" t="s">
        <v>111</v>
      </c>
      <c r="C48" s="1"/>
      <c r="D48" s="1">
        <v>0.0</v>
      </c>
      <c r="E48" s="1"/>
      <c r="F48" s="11" t="str">
        <f t="shared" si="1"/>
        <v/>
      </c>
      <c r="G48" s="11" t="b">
        <f t="shared" si="2"/>
        <v>1</v>
      </c>
      <c r="H48" s="12" t="str">
        <f t="shared" si="3"/>
        <v/>
      </c>
      <c r="I48" s="5" t="str">
        <f t="shared" si="4"/>
        <v/>
      </c>
      <c r="J48" s="5">
        <f t="shared" si="5"/>
        <v>-1.528378204</v>
      </c>
      <c r="K48" s="13" t="str">
        <f t="shared" si="6"/>
        <v/>
      </c>
      <c r="L48" s="5">
        <f t="shared" si="7"/>
        <v>-1.528378204</v>
      </c>
      <c r="Q48" s="7" t="b">
        <f>if(iferror(VLOOKUP($A48, NIL!$A$2:$F994, 1, false), false), true, false)</f>
        <v>1</v>
      </c>
    </row>
    <row r="49">
      <c r="A49" s="1">
        <v>1997.0</v>
      </c>
      <c r="B49" s="1" t="s">
        <v>249</v>
      </c>
      <c r="C49" s="1"/>
      <c r="E49" s="1"/>
      <c r="F49" s="11" t="str">
        <f t="shared" si="1"/>
        <v/>
      </c>
      <c r="G49" s="11" t="b">
        <f t="shared" si="2"/>
        <v>1</v>
      </c>
      <c r="H49" s="12" t="str">
        <f t="shared" si="3"/>
        <v/>
      </c>
      <c r="I49" s="5" t="str">
        <f t="shared" si="4"/>
        <v/>
      </c>
      <c r="J49" s="5">
        <f t="shared" si="5"/>
        <v>-1.528378204</v>
      </c>
      <c r="K49" s="13" t="str">
        <f t="shared" si="6"/>
        <v/>
      </c>
      <c r="L49" s="5">
        <f t="shared" si="7"/>
        <v>-1.528378204</v>
      </c>
      <c r="Q49" s="7" t="b">
        <f>if(iferror(VLOOKUP($A49, NIL!$A$2:$F994, 1, false), false), true, false)</f>
        <v>1</v>
      </c>
    </row>
    <row r="50">
      <c r="A50" s="1">
        <v>877.0</v>
      </c>
      <c r="B50" s="1" t="s">
        <v>302</v>
      </c>
      <c r="C50" s="1">
        <v>0.0</v>
      </c>
      <c r="D50" s="1">
        <v>0.0</v>
      </c>
      <c r="E50" s="1">
        <v>0.0</v>
      </c>
      <c r="F50" s="11">
        <f t="shared" si="1"/>
        <v>0</v>
      </c>
      <c r="G50" s="11" t="b">
        <f t="shared" si="2"/>
        <v>1</v>
      </c>
      <c r="H50" s="12" t="str">
        <f t="shared" si="3"/>
        <v/>
      </c>
      <c r="I50" s="5">
        <f t="shared" si="4"/>
        <v>-0.940528289</v>
      </c>
      <c r="J50" s="5">
        <f t="shared" si="5"/>
        <v>-1.528378204</v>
      </c>
      <c r="K50" s="13" t="str">
        <f t="shared" si="6"/>
        <v/>
      </c>
      <c r="L50" s="5">
        <f t="shared" si="7"/>
        <v>-1.234453247</v>
      </c>
      <c r="Q50" s="7" t="b">
        <f>if(iferror(VLOOKUP($A50, NIL!$A$2:$F994, 1, false), false), true, false)</f>
        <v>1</v>
      </c>
    </row>
    <row r="51">
      <c r="A51" s="1">
        <v>1985.0</v>
      </c>
      <c r="B51" s="1" t="s">
        <v>60</v>
      </c>
      <c r="C51" s="1">
        <v>4.0</v>
      </c>
      <c r="E51" s="1">
        <v>2298.0</v>
      </c>
      <c r="F51" s="11">
        <f t="shared" si="1"/>
        <v>3.361350024</v>
      </c>
      <c r="G51" s="11" t="b">
        <f t="shared" si="2"/>
        <v>1</v>
      </c>
      <c r="H51" s="12" t="str">
        <f t="shared" si="3"/>
        <v/>
      </c>
      <c r="I51" s="5">
        <f t="shared" si="4"/>
        <v>0.9762441454</v>
      </c>
      <c r="J51" s="5">
        <f t="shared" si="5"/>
        <v>0.5802527673</v>
      </c>
      <c r="K51" s="13" t="str">
        <f t="shared" si="6"/>
        <v/>
      </c>
      <c r="L51" s="5">
        <f t="shared" si="7"/>
        <v>0.7782484563</v>
      </c>
      <c r="Q51" s="7" t="b">
        <f>if(iferror(VLOOKUP($A51, NIL!$A$2:$F994, 1, false), false), true, false)</f>
        <v>1</v>
      </c>
    </row>
    <row r="52">
      <c r="A52" s="1">
        <v>2079.0</v>
      </c>
      <c r="B52" s="1" t="s">
        <v>263</v>
      </c>
      <c r="C52" s="1">
        <v>3.0</v>
      </c>
      <c r="E52" s="1">
        <v>2201.0</v>
      </c>
      <c r="F52" s="11">
        <f t="shared" si="1"/>
        <v>3.342620043</v>
      </c>
      <c r="G52" s="11" t="b">
        <f t="shared" si="2"/>
        <v>1</v>
      </c>
      <c r="H52" s="12" t="str">
        <f t="shared" si="3"/>
        <v/>
      </c>
      <c r="I52" s="5">
        <f t="shared" si="4"/>
        <v>0.9655635818</v>
      </c>
      <c r="J52" s="5">
        <f t="shared" si="5"/>
        <v>0.05309502446</v>
      </c>
      <c r="K52" s="13" t="str">
        <f t="shared" si="6"/>
        <v/>
      </c>
      <c r="L52" s="5">
        <f t="shared" si="7"/>
        <v>0.5093293031</v>
      </c>
      <c r="Q52" s="7" t="b">
        <f>if(iferror(VLOOKUP($A52, NIL!$A$2:$F994, 1, false), false), true, false)</f>
        <v>1</v>
      </c>
    </row>
    <row r="53">
      <c r="A53" s="1">
        <v>2067.0</v>
      </c>
      <c r="B53" s="1" t="s">
        <v>303</v>
      </c>
      <c r="C53" s="1">
        <v>3.0</v>
      </c>
      <c r="E53" s="1">
        <v>2867.0</v>
      </c>
      <c r="F53" s="11">
        <f t="shared" si="1"/>
        <v>3.457427693</v>
      </c>
      <c r="G53" s="11" t="b">
        <f t="shared" si="2"/>
        <v>1</v>
      </c>
      <c r="H53" s="12" t="str">
        <f t="shared" si="3"/>
        <v/>
      </c>
      <c r="I53" s="5">
        <f t="shared" si="4"/>
        <v>1.031031366</v>
      </c>
      <c r="J53" s="5">
        <f t="shared" si="5"/>
        <v>0.05309502446</v>
      </c>
      <c r="K53" s="13" t="str">
        <f t="shared" si="6"/>
        <v/>
      </c>
      <c r="L53" s="5">
        <f t="shared" si="7"/>
        <v>0.5420631954</v>
      </c>
      <c r="Q53" s="7" t="b">
        <f>if(iferror(VLOOKUP($A53, NIL!$A$2:$F994, 1, false), false), true, false)</f>
        <v>1</v>
      </c>
    </row>
    <row r="54">
      <c r="A54" s="1">
        <v>1823.0</v>
      </c>
      <c r="B54" s="1" t="s">
        <v>207</v>
      </c>
      <c r="C54" s="1">
        <v>1.0</v>
      </c>
      <c r="D54" s="1">
        <v>0.0</v>
      </c>
      <c r="E54" s="1">
        <v>0.0</v>
      </c>
      <c r="F54" s="11">
        <f t="shared" si="1"/>
        <v>0</v>
      </c>
      <c r="G54" s="11" t="b">
        <f t="shared" si="2"/>
        <v>1</v>
      </c>
      <c r="H54" s="12" t="str">
        <f t="shared" si="3"/>
        <v/>
      </c>
      <c r="I54" s="5">
        <f t="shared" si="4"/>
        <v>-0.940528289</v>
      </c>
      <c r="J54" s="5">
        <f t="shared" si="5"/>
        <v>-1.001220461</v>
      </c>
      <c r="K54" s="13" t="str">
        <f t="shared" si="6"/>
        <v/>
      </c>
      <c r="L54" s="5">
        <f t="shared" si="7"/>
        <v>-0.9708743751</v>
      </c>
      <c r="Q54" s="7" t="b">
        <f>if(iferror(VLOOKUP($A54, NIL!$A$2:$F994, 1, false), false), true, false)</f>
        <v>1</v>
      </c>
    </row>
    <row r="55">
      <c r="A55" s="1">
        <v>1742.0</v>
      </c>
      <c r="B55" s="1" t="s">
        <v>191</v>
      </c>
      <c r="C55" s="1"/>
      <c r="D55" s="1">
        <v>0.0</v>
      </c>
      <c r="E55" s="1"/>
      <c r="F55" s="11" t="str">
        <f t="shared" si="1"/>
        <v/>
      </c>
      <c r="G55" s="11" t="b">
        <f t="shared" si="2"/>
        <v>1</v>
      </c>
      <c r="H55" s="12" t="str">
        <f t="shared" si="3"/>
        <v/>
      </c>
      <c r="I55" s="5" t="str">
        <f t="shared" si="4"/>
        <v/>
      </c>
      <c r="J55" s="5">
        <f t="shared" si="5"/>
        <v>-1.528378204</v>
      </c>
      <c r="K55" s="13" t="str">
        <f t="shared" si="6"/>
        <v/>
      </c>
      <c r="L55" s="5">
        <f t="shared" si="7"/>
        <v>-1.528378204</v>
      </c>
      <c r="Q55" s="7" t="b">
        <f>if(iferror(VLOOKUP($A55, NIL!$A$2:$F994, 1, false), false), true, false)</f>
        <v>1</v>
      </c>
    </row>
    <row r="56">
      <c r="A56" s="1">
        <v>2009.0</v>
      </c>
      <c r="B56" s="1" t="s">
        <v>253</v>
      </c>
      <c r="C56" s="1">
        <v>2.0</v>
      </c>
      <c r="E56" s="1">
        <v>0.0</v>
      </c>
      <c r="F56" s="11">
        <f t="shared" si="1"/>
        <v>0</v>
      </c>
      <c r="G56" s="11" t="b">
        <f t="shared" si="2"/>
        <v>1</v>
      </c>
      <c r="H56" s="12" t="str">
        <f t="shared" si="3"/>
        <v/>
      </c>
      <c r="I56" s="5">
        <f t="shared" si="4"/>
        <v>-0.940528289</v>
      </c>
      <c r="J56" s="5">
        <f t="shared" si="5"/>
        <v>-0.4740627184</v>
      </c>
      <c r="K56" s="13" t="str">
        <f t="shared" si="6"/>
        <v/>
      </c>
      <c r="L56" s="5">
        <f t="shared" si="7"/>
        <v>-0.7072955037</v>
      </c>
      <c r="Q56" s="7" t="b">
        <f>if(iferror(VLOOKUP($A56, NIL!$A$2:$F994, 1, false), false), true, false)</f>
        <v>1</v>
      </c>
    </row>
    <row r="57">
      <c r="A57" s="1">
        <v>1712.0</v>
      </c>
      <c r="B57" s="1" t="s">
        <v>180</v>
      </c>
      <c r="C57" s="1">
        <v>5.0</v>
      </c>
      <c r="D57" s="1">
        <v>0.0</v>
      </c>
      <c r="E57" s="1">
        <v>0.0</v>
      </c>
      <c r="F57" s="11">
        <f t="shared" si="1"/>
        <v>0</v>
      </c>
      <c r="G57" s="11" t="b">
        <f t="shared" si="2"/>
        <v>1</v>
      </c>
      <c r="H57" s="12" t="str">
        <f t="shared" si="3"/>
        <v/>
      </c>
      <c r="I57" s="5">
        <f t="shared" si="4"/>
        <v>-0.940528289</v>
      </c>
      <c r="J57" s="5">
        <f t="shared" si="5"/>
        <v>1.10741051</v>
      </c>
      <c r="K57" s="13" t="str">
        <f t="shared" si="6"/>
        <v/>
      </c>
      <c r="L57" s="5">
        <f t="shared" si="7"/>
        <v>0.08344111055</v>
      </c>
      <c r="Q57" s="7" t="b">
        <f>if(iferror(VLOOKUP($A57, NIL!$A$2:$F994, 1, false), false), true, false)</f>
        <v>1</v>
      </c>
    </row>
    <row r="58">
      <c r="A58" s="1">
        <v>1713.0</v>
      </c>
      <c r="B58" s="1" t="s">
        <v>181</v>
      </c>
      <c r="C58" s="1">
        <v>5.0</v>
      </c>
      <c r="D58" s="14">
        <v>19700.0</v>
      </c>
      <c r="E58" s="1">
        <v>0.0</v>
      </c>
      <c r="F58" s="11">
        <f t="shared" si="1"/>
        <v>0</v>
      </c>
      <c r="G58" s="11" t="b">
        <f t="shared" si="2"/>
        <v>0</v>
      </c>
      <c r="H58" s="12">
        <f t="shared" si="3"/>
        <v>-1</v>
      </c>
      <c r="I58" s="5">
        <f t="shared" si="4"/>
        <v>-0.940528289</v>
      </c>
      <c r="J58" s="5">
        <f t="shared" si="5"/>
        <v>1.10741051</v>
      </c>
      <c r="K58" s="13">
        <f t="shared" si="6"/>
        <v>-0.3236014254</v>
      </c>
      <c r="L58" s="5">
        <f t="shared" si="7"/>
        <v>-0.05223973478</v>
      </c>
      <c r="Q58" s="7" t="b">
        <f>if(iferror(VLOOKUP($A58, NIL!$A$2:$F994, 1, false), false), true, false)</f>
        <v>1</v>
      </c>
    </row>
    <row r="59">
      <c r="A59" s="1">
        <v>1895.0</v>
      </c>
      <c r="B59" s="1" t="s">
        <v>304</v>
      </c>
      <c r="C59" s="1">
        <v>5.0</v>
      </c>
      <c r="D59" s="1">
        <v>0.0</v>
      </c>
      <c r="E59" s="1">
        <v>0.0</v>
      </c>
      <c r="F59" s="11">
        <f t="shared" si="1"/>
        <v>0</v>
      </c>
      <c r="G59" s="11" t="b">
        <f t="shared" si="2"/>
        <v>1</v>
      </c>
      <c r="H59" s="12" t="str">
        <f t="shared" si="3"/>
        <v/>
      </c>
      <c r="I59" s="5">
        <f t="shared" si="4"/>
        <v>-0.940528289</v>
      </c>
      <c r="J59" s="5">
        <f t="shared" si="5"/>
        <v>1.10741051</v>
      </c>
      <c r="K59" s="13" t="str">
        <f t="shared" si="6"/>
        <v/>
      </c>
      <c r="L59" s="5">
        <f t="shared" si="7"/>
        <v>0.08344111055</v>
      </c>
      <c r="Q59" s="7" t="b">
        <f>if(iferror(VLOOKUP($A59, NIL!$A$2:$F994, 1, false), false), true, false)</f>
        <v>1</v>
      </c>
    </row>
    <row r="60">
      <c r="A60" s="1">
        <v>1569.0</v>
      </c>
      <c r="B60" s="1" t="s">
        <v>159</v>
      </c>
      <c r="C60" s="1"/>
      <c r="D60" s="1">
        <v>0.0</v>
      </c>
      <c r="E60" s="1"/>
      <c r="F60" s="11" t="str">
        <f t="shared" si="1"/>
        <v/>
      </c>
      <c r="G60" s="11" t="b">
        <f t="shared" si="2"/>
        <v>1</v>
      </c>
      <c r="H60" s="12" t="str">
        <f t="shared" si="3"/>
        <v/>
      </c>
      <c r="I60" s="5" t="str">
        <f t="shared" si="4"/>
        <v/>
      </c>
      <c r="J60" s="5">
        <f t="shared" si="5"/>
        <v>-1.528378204</v>
      </c>
      <c r="K60" s="13" t="str">
        <f t="shared" si="6"/>
        <v/>
      </c>
      <c r="L60" s="5">
        <f t="shared" si="7"/>
        <v>-1.528378204</v>
      </c>
      <c r="Q60" s="7" t="b">
        <f>if(iferror(VLOOKUP($A60, NIL!$A$2:$F994, 1, false), false), true, false)</f>
        <v>1</v>
      </c>
    </row>
    <row r="61">
      <c r="A61" s="1">
        <v>1462.0</v>
      </c>
      <c r="B61" s="1" t="s">
        <v>143</v>
      </c>
      <c r="C61" s="1"/>
      <c r="D61" s="1">
        <v>0.0</v>
      </c>
      <c r="E61" s="1"/>
      <c r="F61" s="11" t="str">
        <f t="shared" si="1"/>
        <v/>
      </c>
      <c r="G61" s="11" t="b">
        <f t="shared" si="2"/>
        <v>1</v>
      </c>
      <c r="H61" s="12" t="str">
        <f t="shared" si="3"/>
        <v/>
      </c>
      <c r="I61" s="5" t="str">
        <f t="shared" si="4"/>
        <v/>
      </c>
      <c r="J61" s="5">
        <f t="shared" si="5"/>
        <v>-1.528378204</v>
      </c>
      <c r="K61" s="13" t="str">
        <f t="shared" si="6"/>
        <v/>
      </c>
      <c r="L61" s="5">
        <f t="shared" si="7"/>
        <v>-1.528378204</v>
      </c>
      <c r="Q61" s="7" t="b">
        <f>if(iferror(VLOOKUP($A61, NIL!$A$2:$F994, 1, false), false), true, false)</f>
        <v>1</v>
      </c>
    </row>
    <row r="62">
      <c r="A62" s="1">
        <v>1719.0</v>
      </c>
      <c r="B62" s="1" t="s">
        <v>186</v>
      </c>
      <c r="C62" s="1">
        <v>5.0</v>
      </c>
      <c r="D62" s="1">
        <v>0.0</v>
      </c>
      <c r="E62" s="1">
        <v>2909.0</v>
      </c>
      <c r="F62" s="11">
        <f t="shared" si="1"/>
        <v>3.463743721</v>
      </c>
      <c r="G62" s="11" t="b">
        <f t="shared" si="2"/>
        <v>1</v>
      </c>
      <c r="H62" s="12" t="str">
        <f t="shared" si="3"/>
        <v/>
      </c>
      <c r="I62" s="5">
        <f t="shared" si="4"/>
        <v>1.034633011</v>
      </c>
      <c r="J62" s="5">
        <f t="shared" si="5"/>
        <v>1.10741051</v>
      </c>
      <c r="K62" s="13" t="str">
        <f t="shared" si="6"/>
        <v/>
      </c>
      <c r="L62" s="5">
        <f t="shared" si="7"/>
        <v>1.071021761</v>
      </c>
      <c r="Q62" s="7" t="b">
        <f>if(iferror(VLOOKUP($A62, NIL!$A$2:$F994, 1, false), false), true, false)</f>
        <v>1</v>
      </c>
    </row>
    <row r="63">
      <c r="A63" s="1">
        <v>1711.0</v>
      </c>
      <c r="B63" s="9" t="s">
        <v>122</v>
      </c>
      <c r="C63" s="1">
        <v>5.0</v>
      </c>
      <c r="D63" s="1">
        <v>0.0</v>
      </c>
      <c r="E63" s="1">
        <v>0.0</v>
      </c>
      <c r="F63" s="11">
        <f t="shared" si="1"/>
        <v>0</v>
      </c>
      <c r="G63" s="11" t="b">
        <f t="shared" si="2"/>
        <v>1</v>
      </c>
      <c r="H63" s="12" t="str">
        <f t="shared" si="3"/>
        <v/>
      </c>
      <c r="I63" s="5">
        <f t="shared" si="4"/>
        <v>-0.940528289</v>
      </c>
      <c r="J63" s="5">
        <f t="shared" si="5"/>
        <v>1.10741051</v>
      </c>
      <c r="K63" s="13" t="str">
        <f t="shared" si="6"/>
        <v/>
      </c>
      <c r="L63" s="5">
        <f t="shared" si="7"/>
        <v>0.08344111055</v>
      </c>
      <c r="Q63" s="7" t="b">
        <f>if(iferror(VLOOKUP($A63, NIL!$A$2:$F994, 1, false), false), true, false)</f>
        <v>1</v>
      </c>
    </row>
    <row r="64">
      <c r="A64" s="1">
        <v>1871.0</v>
      </c>
      <c r="B64" s="1" t="s">
        <v>305</v>
      </c>
      <c r="C64" s="1"/>
      <c r="D64" s="1">
        <v>0.0</v>
      </c>
      <c r="E64" s="1"/>
      <c r="F64" s="11" t="str">
        <f t="shared" si="1"/>
        <v/>
      </c>
      <c r="G64" s="11" t="b">
        <f t="shared" si="2"/>
        <v>1</v>
      </c>
      <c r="H64" s="12" t="str">
        <f t="shared" si="3"/>
        <v/>
      </c>
      <c r="I64" s="5" t="str">
        <f t="shared" si="4"/>
        <v/>
      </c>
      <c r="J64" s="5">
        <f t="shared" si="5"/>
        <v>-1.528378204</v>
      </c>
      <c r="K64" s="13" t="str">
        <f t="shared" si="6"/>
        <v/>
      </c>
      <c r="L64" s="5">
        <f t="shared" si="7"/>
        <v>-1.528378204</v>
      </c>
      <c r="Q64" s="7" t="b">
        <f>if(iferror(VLOOKUP($A64, NIL!$A$2:$F994, 1, false), false), true, false)</f>
        <v>1</v>
      </c>
    </row>
    <row r="65">
      <c r="A65" s="1">
        <v>1233.0</v>
      </c>
      <c r="B65" s="1" t="s">
        <v>103</v>
      </c>
      <c r="C65" s="1">
        <v>1.0</v>
      </c>
      <c r="D65" s="1">
        <v>0.0</v>
      </c>
      <c r="E65" s="1">
        <v>0.0</v>
      </c>
      <c r="F65" s="11">
        <f t="shared" si="1"/>
        <v>0</v>
      </c>
      <c r="G65" s="11" t="b">
        <f t="shared" si="2"/>
        <v>1</v>
      </c>
      <c r="H65" s="12" t="str">
        <f t="shared" si="3"/>
        <v/>
      </c>
      <c r="I65" s="5">
        <f t="shared" si="4"/>
        <v>-0.940528289</v>
      </c>
      <c r="J65" s="5">
        <f t="shared" si="5"/>
        <v>-1.001220461</v>
      </c>
      <c r="K65" s="13" t="str">
        <f t="shared" si="6"/>
        <v/>
      </c>
      <c r="L65" s="5">
        <f t="shared" si="7"/>
        <v>-0.9708743751</v>
      </c>
      <c r="Q65" s="7" t="b">
        <f>if(iferror(VLOOKUP($A65, NIL!$A$2:$F994, 1, false), false), true, false)</f>
        <v>1</v>
      </c>
    </row>
    <row r="66">
      <c r="A66" s="1">
        <v>1552.0</v>
      </c>
      <c r="B66" s="1" t="s">
        <v>158</v>
      </c>
      <c r="C66" s="1"/>
      <c r="D66" s="1">
        <v>0.0</v>
      </c>
      <c r="E66" s="1"/>
      <c r="F66" s="11" t="str">
        <f t="shared" si="1"/>
        <v/>
      </c>
      <c r="G66" s="11" t="b">
        <f t="shared" si="2"/>
        <v>1</v>
      </c>
      <c r="H66" s="12" t="str">
        <f t="shared" si="3"/>
        <v/>
      </c>
      <c r="I66" s="5" t="str">
        <f t="shared" si="4"/>
        <v/>
      </c>
      <c r="J66" s="5">
        <f t="shared" si="5"/>
        <v>-1.528378204</v>
      </c>
      <c r="K66" s="13" t="str">
        <f t="shared" si="6"/>
        <v/>
      </c>
      <c r="L66" s="5">
        <f t="shared" si="7"/>
        <v>-1.528378204</v>
      </c>
      <c r="Q66" s="7" t="b">
        <f>if(iferror(VLOOKUP($A66, NIL!$A$2:$F994, 1, false), false), true, false)</f>
        <v>1</v>
      </c>
    </row>
    <row r="67">
      <c r="A67" s="1">
        <v>2082.0</v>
      </c>
      <c r="B67" s="1" t="s">
        <v>223</v>
      </c>
      <c r="C67" s="1">
        <v>5.0</v>
      </c>
      <c r="E67" s="1">
        <v>3659.0</v>
      </c>
      <c r="F67" s="11">
        <f t="shared" si="1"/>
        <v>3.563362409</v>
      </c>
      <c r="G67" s="11" t="b">
        <f t="shared" si="2"/>
        <v>1</v>
      </c>
      <c r="H67" s="12" t="str">
        <f t="shared" si="3"/>
        <v/>
      </c>
      <c r="I67" s="5">
        <f t="shared" si="4"/>
        <v>1.091439459</v>
      </c>
      <c r="J67" s="5">
        <f t="shared" si="5"/>
        <v>1.10741051</v>
      </c>
      <c r="K67" s="13" t="str">
        <f t="shared" si="6"/>
        <v/>
      </c>
      <c r="L67" s="5">
        <f t="shared" si="7"/>
        <v>1.099424985</v>
      </c>
      <c r="Q67" s="7" t="b">
        <f>if(iferror(VLOOKUP($A67, NIL!$A$2:$F994, 1, false), false), true, false)</f>
        <v>1</v>
      </c>
    </row>
    <row r="68">
      <c r="A68" s="1">
        <v>1999.0</v>
      </c>
      <c r="B68" s="1" t="s">
        <v>306</v>
      </c>
      <c r="C68" s="1">
        <v>5.0</v>
      </c>
      <c r="E68" s="1">
        <v>1785.0</v>
      </c>
      <c r="F68" s="11">
        <f t="shared" si="1"/>
        <v>3.25163822</v>
      </c>
      <c r="G68" s="11" t="b">
        <f t="shared" si="2"/>
        <v>1</v>
      </c>
      <c r="H68" s="12" t="str">
        <f t="shared" si="3"/>
        <v/>
      </c>
      <c r="I68" s="5">
        <f t="shared" si="4"/>
        <v>0.9136822105</v>
      </c>
      <c r="J68" s="5">
        <f t="shared" si="5"/>
        <v>1.10741051</v>
      </c>
      <c r="K68" s="13" t="str">
        <f t="shared" si="6"/>
        <v/>
      </c>
      <c r="L68" s="5">
        <f t="shared" si="7"/>
        <v>1.01054636</v>
      </c>
      <c r="Q68" s="7" t="b">
        <f>if(iferror(VLOOKUP($A68, NIL!$A$2:$F994, 1, false), false), true, false)</f>
        <v>1</v>
      </c>
    </row>
    <row r="69">
      <c r="A69" s="1">
        <v>2014.0</v>
      </c>
      <c r="B69" s="1" t="s">
        <v>307</v>
      </c>
      <c r="C69" s="1">
        <v>4.0</v>
      </c>
      <c r="E69" s="1">
        <v>1485.0</v>
      </c>
      <c r="F69" s="11">
        <f t="shared" si="1"/>
        <v>3.171726454</v>
      </c>
      <c r="G69" s="11" t="b">
        <f t="shared" si="2"/>
        <v>1</v>
      </c>
      <c r="H69" s="12" t="str">
        <f t="shared" si="3"/>
        <v/>
      </c>
      <c r="I69" s="5">
        <f t="shared" si="4"/>
        <v>0.868113415</v>
      </c>
      <c r="J69" s="5">
        <f t="shared" si="5"/>
        <v>0.5802527673</v>
      </c>
      <c r="K69" s="13" t="str">
        <f t="shared" si="6"/>
        <v/>
      </c>
      <c r="L69" s="5">
        <f t="shared" si="7"/>
        <v>0.7241830911</v>
      </c>
      <c r="Q69" s="7" t="b">
        <f>if(iferror(VLOOKUP($A69, NIL!$A$2:$F994, 1, false), false), true, false)</f>
        <v>1</v>
      </c>
    </row>
    <row r="70">
      <c r="A70" s="1">
        <v>1723.0</v>
      </c>
      <c r="B70" s="1" t="s">
        <v>308</v>
      </c>
      <c r="C70" s="1">
        <v>5.0</v>
      </c>
      <c r="E70" s="1">
        <v>2909.0</v>
      </c>
      <c r="F70" s="11">
        <f t="shared" si="1"/>
        <v>3.463743721</v>
      </c>
      <c r="G70" s="11" t="b">
        <f t="shared" si="2"/>
        <v>1</v>
      </c>
      <c r="H70" s="12" t="str">
        <f t="shared" si="3"/>
        <v/>
      </c>
      <c r="I70" s="5">
        <f t="shared" si="4"/>
        <v>1.034633011</v>
      </c>
      <c r="J70" s="5">
        <f t="shared" si="5"/>
        <v>1.10741051</v>
      </c>
      <c r="K70" s="13" t="str">
        <f t="shared" si="6"/>
        <v/>
      </c>
      <c r="L70" s="5">
        <f t="shared" si="7"/>
        <v>1.071021761</v>
      </c>
      <c r="Q70" s="7" t="b">
        <f>if(iferror(VLOOKUP($A70, NIL!$A$2:$F994, 1, false), false), true, false)</f>
        <v>1</v>
      </c>
    </row>
    <row r="71">
      <c r="A71" s="1">
        <v>955.0</v>
      </c>
      <c r="B71" s="1" t="s">
        <v>83</v>
      </c>
      <c r="C71" s="1">
        <v>1.0</v>
      </c>
      <c r="D71" s="1">
        <v>0.0</v>
      </c>
      <c r="E71" s="1">
        <v>0.0</v>
      </c>
      <c r="F71" s="11">
        <f t="shared" si="1"/>
        <v>0</v>
      </c>
      <c r="G71" s="11" t="b">
        <f t="shared" si="2"/>
        <v>1</v>
      </c>
      <c r="H71" s="12" t="str">
        <f t="shared" si="3"/>
        <v/>
      </c>
      <c r="I71" s="5">
        <f t="shared" si="4"/>
        <v>-0.940528289</v>
      </c>
      <c r="J71" s="5">
        <f t="shared" si="5"/>
        <v>-1.001220461</v>
      </c>
      <c r="K71" s="13" t="str">
        <f t="shared" si="6"/>
        <v/>
      </c>
      <c r="L71" s="5">
        <f t="shared" si="7"/>
        <v>-0.9708743751</v>
      </c>
      <c r="Q71" s="7" t="b">
        <f>if(iferror(VLOOKUP($A71, NIL!$A$2:$F994, 1, false), false), true, false)</f>
        <v>1</v>
      </c>
    </row>
    <row r="72">
      <c r="A72" s="1">
        <v>1988.0</v>
      </c>
      <c r="B72" s="1" t="s">
        <v>247</v>
      </c>
      <c r="C72" s="1"/>
      <c r="E72" s="1"/>
      <c r="F72" s="11" t="str">
        <f t="shared" si="1"/>
        <v/>
      </c>
      <c r="G72" s="11" t="b">
        <f t="shared" si="2"/>
        <v>1</v>
      </c>
      <c r="H72" s="12" t="str">
        <f t="shared" si="3"/>
        <v/>
      </c>
      <c r="I72" s="5" t="str">
        <f t="shared" si="4"/>
        <v/>
      </c>
      <c r="J72" s="5">
        <f t="shared" si="5"/>
        <v>-1.528378204</v>
      </c>
      <c r="K72" s="13" t="str">
        <f t="shared" si="6"/>
        <v/>
      </c>
      <c r="L72" s="5">
        <f t="shared" si="7"/>
        <v>-1.528378204</v>
      </c>
      <c r="Q72" s="7" t="b">
        <f>if(iferror(VLOOKUP($A72, NIL!$A$2:$F994, 1, false), false), true, false)</f>
        <v>1</v>
      </c>
    </row>
    <row r="73">
      <c r="A73" s="1">
        <v>808.0</v>
      </c>
      <c r="B73" s="1" t="s">
        <v>61</v>
      </c>
      <c r="C73" s="1"/>
      <c r="D73" s="1">
        <v>0.0</v>
      </c>
      <c r="E73" s="1"/>
      <c r="F73" s="11" t="str">
        <f t="shared" si="1"/>
        <v/>
      </c>
      <c r="G73" s="11" t="b">
        <f t="shared" si="2"/>
        <v>1</v>
      </c>
      <c r="H73" s="12" t="str">
        <f t="shared" si="3"/>
        <v/>
      </c>
      <c r="I73" s="5" t="str">
        <f t="shared" si="4"/>
        <v/>
      </c>
      <c r="J73" s="5">
        <f t="shared" si="5"/>
        <v>-1.528378204</v>
      </c>
      <c r="K73" s="13" t="str">
        <f t="shared" si="6"/>
        <v/>
      </c>
      <c r="L73" s="5">
        <f t="shared" si="7"/>
        <v>-1.528378204</v>
      </c>
      <c r="Q73" s="7" t="b">
        <f>if(iferror(VLOOKUP($A73, NIL!$A$2:$F994, 1, false), false), true, false)</f>
        <v>1</v>
      </c>
    </row>
    <row r="74">
      <c r="A74" s="1">
        <v>1446.0</v>
      </c>
      <c r="B74" s="1" t="s">
        <v>135</v>
      </c>
      <c r="C74" s="1"/>
      <c r="D74" s="1">
        <v>0.0</v>
      </c>
      <c r="E74" s="1"/>
      <c r="F74" s="11" t="str">
        <f t="shared" si="1"/>
        <v/>
      </c>
      <c r="G74" s="11" t="b">
        <f t="shared" si="2"/>
        <v>1</v>
      </c>
      <c r="H74" s="12" t="str">
        <f t="shared" si="3"/>
        <v/>
      </c>
      <c r="I74" s="5" t="str">
        <f t="shared" si="4"/>
        <v/>
      </c>
      <c r="J74" s="5">
        <f t="shared" si="5"/>
        <v>-1.528378204</v>
      </c>
      <c r="K74" s="13" t="str">
        <f t="shared" si="6"/>
        <v/>
      </c>
      <c r="L74" s="5">
        <f t="shared" si="7"/>
        <v>-1.528378204</v>
      </c>
      <c r="Q74" s="7" t="b">
        <f>if(iferror(VLOOKUP($A74, NIL!$A$2:$F994, 1, false), false), true, false)</f>
        <v>1</v>
      </c>
    </row>
    <row r="75">
      <c r="A75" s="1">
        <v>1304.0</v>
      </c>
      <c r="B75" s="1" t="s">
        <v>108</v>
      </c>
      <c r="C75" s="1"/>
      <c r="D75" s="1">
        <v>0.0</v>
      </c>
      <c r="E75" s="1"/>
      <c r="F75" s="11" t="str">
        <f t="shared" si="1"/>
        <v/>
      </c>
      <c r="G75" s="11" t="b">
        <f t="shared" si="2"/>
        <v>1</v>
      </c>
      <c r="H75" s="12" t="str">
        <f t="shared" si="3"/>
        <v/>
      </c>
      <c r="I75" s="5" t="str">
        <f t="shared" si="4"/>
        <v/>
      </c>
      <c r="J75" s="5">
        <f t="shared" si="5"/>
        <v>-1.528378204</v>
      </c>
      <c r="K75" s="13" t="str">
        <f t="shared" si="6"/>
        <v/>
      </c>
      <c r="L75" s="5">
        <f t="shared" si="7"/>
        <v>-1.528378204</v>
      </c>
      <c r="Q75" s="7" t="b">
        <f>if(iferror(VLOOKUP($A75, NIL!$A$2:$F994, 1, false), false), true, false)</f>
        <v>1</v>
      </c>
    </row>
    <row r="76">
      <c r="A76" s="1">
        <v>1607.0</v>
      </c>
      <c r="B76" s="1" t="s">
        <v>167</v>
      </c>
      <c r="C76" s="1">
        <v>0.0</v>
      </c>
      <c r="D76" s="1">
        <v>0.0</v>
      </c>
      <c r="E76" s="1">
        <v>831.0</v>
      </c>
      <c r="F76" s="11">
        <f t="shared" si="1"/>
        <v>2.919601024</v>
      </c>
      <c r="G76" s="11" t="b">
        <f t="shared" si="2"/>
        <v>1</v>
      </c>
      <c r="H76" s="12" t="str">
        <f t="shared" si="3"/>
        <v/>
      </c>
      <c r="I76" s="5">
        <f t="shared" si="4"/>
        <v>0.7243416952</v>
      </c>
      <c r="J76" s="5">
        <f t="shared" si="5"/>
        <v>-1.528378204</v>
      </c>
      <c r="K76" s="13" t="str">
        <f t="shared" si="6"/>
        <v/>
      </c>
      <c r="L76" s="5">
        <f t="shared" si="7"/>
        <v>-0.4020182545</v>
      </c>
      <c r="Q76" s="7" t="b">
        <f>if(iferror(VLOOKUP($A76, NIL!$A$2:$F994, 1, false), false), true, false)</f>
        <v>1</v>
      </c>
    </row>
    <row r="77">
      <c r="A77" s="1">
        <v>245.0</v>
      </c>
      <c r="B77" s="1" t="s">
        <v>47</v>
      </c>
      <c r="C77" s="1">
        <v>1.0</v>
      </c>
      <c r="D77" s="1">
        <v>0.0</v>
      </c>
      <c r="E77" s="1">
        <v>779.0</v>
      </c>
      <c r="F77" s="11">
        <f t="shared" si="1"/>
        <v>2.891537458</v>
      </c>
      <c r="G77" s="11" t="b">
        <f t="shared" si="2"/>
        <v>1</v>
      </c>
      <c r="H77" s="12" t="str">
        <f t="shared" si="3"/>
        <v/>
      </c>
      <c r="I77" s="5">
        <f t="shared" si="4"/>
        <v>0.708338759</v>
      </c>
      <c r="J77" s="5">
        <f t="shared" si="5"/>
        <v>-1.001220461</v>
      </c>
      <c r="K77" s="13" t="str">
        <f t="shared" si="6"/>
        <v/>
      </c>
      <c r="L77" s="5">
        <f t="shared" si="7"/>
        <v>-0.1464408511</v>
      </c>
      <c r="Q77" s="7" t="b">
        <f>if(iferror(VLOOKUP($A77, NIL!$A$2:$F994, 1, false), false), true, false)</f>
        <v>1</v>
      </c>
    </row>
    <row r="78">
      <c r="A78" s="1">
        <v>1318.0</v>
      </c>
      <c r="B78" s="1" t="s">
        <v>109</v>
      </c>
      <c r="C78" s="1">
        <v>4.0</v>
      </c>
      <c r="D78" s="14">
        <v>429166.0</v>
      </c>
      <c r="E78" s="1">
        <v>149.0</v>
      </c>
      <c r="F78" s="11">
        <f t="shared" si="1"/>
        <v>2.173186268</v>
      </c>
      <c r="G78" s="11" t="b">
        <f t="shared" si="2"/>
        <v>0</v>
      </c>
      <c r="H78" s="12">
        <f t="shared" si="3"/>
        <v>-0.999652815</v>
      </c>
      <c r="I78" s="5">
        <f t="shared" si="4"/>
        <v>0.2987069896</v>
      </c>
      <c r="J78" s="5">
        <f t="shared" si="5"/>
        <v>0.5802527673</v>
      </c>
      <c r="K78" s="13">
        <f t="shared" si="6"/>
        <v>-0.3227869655</v>
      </c>
      <c r="L78" s="5">
        <f t="shared" si="7"/>
        <v>0.1853909305</v>
      </c>
      <c r="Q78" s="7" t="b">
        <f>if(iferror(VLOOKUP($A78, NIL!$A$2:$F994, 1, false), false), true, false)</f>
        <v>1</v>
      </c>
    </row>
    <row r="79">
      <c r="A79" s="1">
        <v>1416.0</v>
      </c>
      <c r="B79" s="1" t="s">
        <v>99</v>
      </c>
      <c r="C79" s="1">
        <v>2.0</v>
      </c>
      <c r="D79" s="1">
        <v>0.0</v>
      </c>
      <c r="E79" s="1">
        <v>0.0</v>
      </c>
      <c r="F79" s="11">
        <f t="shared" si="1"/>
        <v>0</v>
      </c>
      <c r="G79" s="11" t="b">
        <f t="shared" si="2"/>
        <v>1</v>
      </c>
      <c r="H79" s="12" t="str">
        <f t="shared" si="3"/>
        <v/>
      </c>
      <c r="I79" s="5">
        <f t="shared" si="4"/>
        <v>-0.940528289</v>
      </c>
      <c r="J79" s="5">
        <f t="shared" si="5"/>
        <v>-0.4740627184</v>
      </c>
      <c r="K79" s="13" t="str">
        <f t="shared" si="6"/>
        <v/>
      </c>
      <c r="L79" s="5">
        <f t="shared" si="7"/>
        <v>-0.7072955037</v>
      </c>
      <c r="Q79" s="7" t="b">
        <f>if(iferror(VLOOKUP($A79, NIL!$A$2:$F994, 1, false), false), true, false)</f>
        <v>1</v>
      </c>
    </row>
    <row r="80">
      <c r="A80" s="1">
        <v>1791.0</v>
      </c>
      <c r="B80" s="1" t="s">
        <v>204</v>
      </c>
      <c r="C80" s="1"/>
      <c r="D80" s="1">
        <v>0.0</v>
      </c>
      <c r="E80" s="1"/>
      <c r="F80" s="11" t="str">
        <f t="shared" si="1"/>
        <v/>
      </c>
      <c r="G80" s="11" t="b">
        <f t="shared" si="2"/>
        <v>1</v>
      </c>
      <c r="H80" s="12" t="str">
        <f t="shared" si="3"/>
        <v/>
      </c>
      <c r="I80" s="5" t="str">
        <f t="shared" si="4"/>
        <v/>
      </c>
      <c r="J80" s="5">
        <f t="shared" si="5"/>
        <v>-1.528378204</v>
      </c>
      <c r="K80" s="13" t="str">
        <f t="shared" si="6"/>
        <v/>
      </c>
      <c r="L80" s="5">
        <f t="shared" si="7"/>
        <v>-1.528378204</v>
      </c>
      <c r="Q80" s="7" t="b">
        <f>if(iferror(VLOOKUP($A80, NIL!$A$2:$F994, 1, false), false), true, false)</f>
        <v>1</v>
      </c>
    </row>
    <row r="81">
      <c r="A81" s="1">
        <v>865.0</v>
      </c>
      <c r="B81" s="1" t="s">
        <v>73</v>
      </c>
      <c r="C81" s="1">
        <v>1.0</v>
      </c>
      <c r="D81" s="1">
        <v>129.0</v>
      </c>
      <c r="E81" s="1">
        <v>0.0</v>
      </c>
      <c r="F81" s="11">
        <f t="shared" si="1"/>
        <v>0</v>
      </c>
      <c r="G81" s="11" t="b">
        <f t="shared" si="2"/>
        <v>1</v>
      </c>
      <c r="H81" s="12" t="str">
        <f t="shared" si="3"/>
        <v/>
      </c>
      <c r="I81" s="5">
        <f t="shared" si="4"/>
        <v>-0.940528289</v>
      </c>
      <c r="J81" s="5">
        <f t="shared" si="5"/>
        <v>-1.001220461</v>
      </c>
      <c r="K81" s="13" t="str">
        <f t="shared" si="6"/>
        <v/>
      </c>
      <c r="L81" s="5">
        <f t="shared" si="7"/>
        <v>-0.9708743751</v>
      </c>
      <c r="Q81" s="7" t="b">
        <f>if(iferror(VLOOKUP($A81, NIL!$A$2:$F994, 1, false), false), true, false)</f>
        <v>1</v>
      </c>
    </row>
    <row r="82">
      <c r="A82" s="1">
        <v>1708.0</v>
      </c>
      <c r="B82" s="1" t="s">
        <v>177</v>
      </c>
      <c r="C82" s="1">
        <v>5.0</v>
      </c>
      <c r="D82" s="14">
        <v>32160.0</v>
      </c>
      <c r="E82" s="1">
        <v>2348.0</v>
      </c>
      <c r="F82" s="11">
        <f t="shared" si="1"/>
        <v>3.370698093</v>
      </c>
      <c r="G82" s="11" t="b">
        <f t="shared" si="2"/>
        <v>0</v>
      </c>
      <c r="H82" s="12">
        <f t="shared" si="3"/>
        <v>-0.9269900498</v>
      </c>
      <c r="I82" s="5">
        <f t="shared" si="4"/>
        <v>0.9815747772</v>
      </c>
      <c r="J82" s="5">
        <f t="shared" si="5"/>
        <v>1.10741051</v>
      </c>
      <c r="K82" s="13">
        <f t="shared" si="6"/>
        <v>-0.1523276616</v>
      </c>
      <c r="L82" s="5">
        <f t="shared" si="7"/>
        <v>0.6455525419</v>
      </c>
      <c r="Q82" s="7" t="b">
        <f>if(iferror(VLOOKUP($A82, NIL!$A$2:$F994, 1, false), false), true, false)</f>
        <v>1</v>
      </c>
    </row>
    <row r="83">
      <c r="A83" s="1">
        <v>1449.0</v>
      </c>
      <c r="B83" s="1" t="s">
        <v>138</v>
      </c>
      <c r="C83" s="1"/>
      <c r="D83" s="1">
        <v>0.0</v>
      </c>
      <c r="E83" s="1"/>
      <c r="F83" s="11" t="str">
        <f t="shared" si="1"/>
        <v/>
      </c>
      <c r="G83" s="11" t="b">
        <f t="shared" si="2"/>
        <v>1</v>
      </c>
      <c r="H83" s="12" t="str">
        <f t="shared" si="3"/>
        <v/>
      </c>
      <c r="I83" s="5" t="str">
        <f t="shared" si="4"/>
        <v/>
      </c>
      <c r="J83" s="5">
        <f t="shared" si="5"/>
        <v>-1.528378204</v>
      </c>
      <c r="K83" s="13" t="str">
        <f t="shared" si="6"/>
        <v/>
      </c>
      <c r="L83" s="5">
        <f t="shared" si="7"/>
        <v>-1.528378204</v>
      </c>
      <c r="Q83" s="7" t="b">
        <f>if(iferror(VLOOKUP($A83, NIL!$A$2:$F994, 1, false), false), true, false)</f>
        <v>1</v>
      </c>
    </row>
    <row r="84">
      <c r="A84" s="1">
        <v>1864.0</v>
      </c>
      <c r="B84" s="1" t="s">
        <v>225</v>
      </c>
      <c r="C84" s="1"/>
      <c r="D84" s="1">
        <v>0.0</v>
      </c>
      <c r="E84" s="1"/>
      <c r="F84" s="11" t="str">
        <f t="shared" si="1"/>
        <v/>
      </c>
      <c r="G84" s="11" t="b">
        <f t="shared" si="2"/>
        <v>1</v>
      </c>
      <c r="H84" s="12" t="str">
        <f t="shared" si="3"/>
        <v/>
      </c>
      <c r="I84" s="5" t="str">
        <f t="shared" si="4"/>
        <v/>
      </c>
      <c r="J84" s="5">
        <f t="shared" si="5"/>
        <v>-1.528378204</v>
      </c>
      <c r="K84" s="13" t="str">
        <f t="shared" si="6"/>
        <v/>
      </c>
      <c r="L84" s="5">
        <f t="shared" si="7"/>
        <v>-1.528378204</v>
      </c>
      <c r="Q84" s="7" t="b">
        <f>if(iferror(VLOOKUP($A84, NIL!$A$2:$F994, 1, false), false), true, false)</f>
        <v>1</v>
      </c>
    </row>
    <row r="85">
      <c r="A85" s="1">
        <v>830.0</v>
      </c>
      <c r="B85" s="1" t="s">
        <v>70</v>
      </c>
      <c r="C85" s="1">
        <v>2.0</v>
      </c>
      <c r="D85" s="14">
        <v>336993.0</v>
      </c>
      <c r="E85" s="1">
        <v>181.0</v>
      </c>
      <c r="F85" s="11">
        <f t="shared" si="1"/>
        <v>2.257678575</v>
      </c>
      <c r="G85" s="11" t="b">
        <f t="shared" si="2"/>
        <v>0</v>
      </c>
      <c r="H85" s="12">
        <f t="shared" si="3"/>
        <v>-0.9994628969</v>
      </c>
      <c r="I85" s="5">
        <f t="shared" si="4"/>
        <v>0.3468877869</v>
      </c>
      <c r="J85" s="5">
        <f t="shared" si="5"/>
        <v>-0.4740627184</v>
      </c>
      <c r="K85" s="13">
        <f t="shared" si="6"/>
        <v>-0.3223414372</v>
      </c>
      <c r="L85" s="5">
        <f t="shared" si="7"/>
        <v>-0.1498387896</v>
      </c>
      <c r="Q85" s="7" t="b">
        <f>if(iferror(VLOOKUP($A85, NIL!$A$2:$F994, 1, false), false), true, false)</f>
        <v>1</v>
      </c>
    </row>
    <row r="86">
      <c r="A86" s="1">
        <v>1453.0</v>
      </c>
      <c r="B86" s="1" t="s">
        <v>81</v>
      </c>
      <c r="C86" s="1">
        <v>5.0</v>
      </c>
      <c r="D86" s="14">
        <v>424297.0</v>
      </c>
      <c r="E86" s="1">
        <v>4009.0</v>
      </c>
      <c r="F86" s="11">
        <f t="shared" si="1"/>
        <v>3.603036056</v>
      </c>
      <c r="G86" s="11" t="b">
        <f t="shared" si="2"/>
        <v>0</v>
      </c>
      <c r="H86" s="12">
        <f t="shared" si="3"/>
        <v>-0.9905514298</v>
      </c>
      <c r="I86" s="5">
        <f t="shared" si="4"/>
        <v>1.114062915</v>
      </c>
      <c r="J86" s="5">
        <f t="shared" si="5"/>
        <v>1.10741051</v>
      </c>
      <c r="K86" s="13">
        <f t="shared" si="6"/>
        <v>-0.3014360606</v>
      </c>
      <c r="L86" s="5">
        <f t="shared" si="7"/>
        <v>0.6400124548</v>
      </c>
      <c r="Q86" s="7" t="b">
        <f>if(iferror(VLOOKUP($A86, NIL!$A$2:$F994, 1, false), false), true, false)</f>
        <v>1</v>
      </c>
    </row>
    <row r="87">
      <c r="A87" s="1">
        <v>1617.0</v>
      </c>
      <c r="B87" s="1" t="s">
        <v>171</v>
      </c>
      <c r="C87" s="1">
        <v>2.0</v>
      </c>
      <c r="D87" s="14">
        <v>77300.0</v>
      </c>
      <c r="E87" s="1">
        <v>0.0</v>
      </c>
      <c r="F87" s="11">
        <f t="shared" si="1"/>
        <v>0</v>
      </c>
      <c r="G87" s="11" t="b">
        <f t="shared" si="2"/>
        <v>0</v>
      </c>
      <c r="H87" s="12">
        <f t="shared" si="3"/>
        <v>-1</v>
      </c>
      <c r="I87" s="5">
        <f t="shared" si="4"/>
        <v>-0.940528289</v>
      </c>
      <c r="J87" s="5">
        <f t="shared" si="5"/>
        <v>-0.4740627184</v>
      </c>
      <c r="K87" s="13">
        <f t="shared" si="6"/>
        <v>-0.3236014254</v>
      </c>
      <c r="L87" s="5">
        <f t="shared" si="7"/>
        <v>-0.5793974776</v>
      </c>
      <c r="Q87" s="7" t="b">
        <f>if(iferror(VLOOKUP($A87, NIL!$A$2:$F994, 1, false), false), true, false)</f>
        <v>1</v>
      </c>
    </row>
    <row r="88">
      <c r="A88" s="1">
        <v>1885.0</v>
      </c>
      <c r="B88" s="1" t="s">
        <v>309</v>
      </c>
      <c r="C88" s="1"/>
      <c r="E88" s="1"/>
      <c r="F88" s="11" t="str">
        <f t="shared" si="1"/>
        <v/>
      </c>
      <c r="G88" s="11" t="b">
        <f t="shared" si="2"/>
        <v>1</v>
      </c>
      <c r="H88" s="12" t="str">
        <f t="shared" si="3"/>
        <v/>
      </c>
      <c r="I88" s="5" t="str">
        <f t="shared" si="4"/>
        <v/>
      </c>
      <c r="J88" s="5">
        <f t="shared" si="5"/>
        <v>-1.528378204</v>
      </c>
      <c r="K88" s="13" t="str">
        <f t="shared" si="6"/>
        <v/>
      </c>
      <c r="L88" s="5">
        <f t="shared" si="7"/>
        <v>-1.528378204</v>
      </c>
      <c r="Q88" s="7" t="b">
        <f>if(iferror(VLOOKUP($A88, NIL!$A$2:$F994, 1, false), false), true, false)</f>
        <v>1</v>
      </c>
    </row>
    <row r="89">
      <c r="A89" s="1">
        <v>2089.0</v>
      </c>
      <c r="B89" s="1" t="s">
        <v>310</v>
      </c>
      <c r="C89" s="1">
        <v>2.0</v>
      </c>
      <c r="E89" s="1">
        <v>8383.0</v>
      </c>
      <c r="F89" s="11">
        <f t="shared" si="1"/>
        <v>3.923399466</v>
      </c>
      <c r="G89" s="11" t="b">
        <f t="shared" si="2"/>
        <v>1</v>
      </c>
      <c r="H89" s="12" t="str">
        <f t="shared" si="3"/>
        <v/>
      </c>
      <c r="I89" s="5">
        <f t="shared" si="4"/>
        <v>1.296746583</v>
      </c>
      <c r="J89" s="5">
        <f t="shared" si="5"/>
        <v>-0.4740627184</v>
      </c>
      <c r="K89" s="13" t="str">
        <f t="shared" si="6"/>
        <v/>
      </c>
      <c r="L89" s="5">
        <f t="shared" si="7"/>
        <v>0.4113419324</v>
      </c>
      <c r="Q89" s="7" t="b">
        <f>if(iferror(VLOOKUP($A89, NIL!$A$2:$F994, 1, false), false), true, false)</f>
        <v>1</v>
      </c>
    </row>
    <row r="90">
      <c r="A90" s="1">
        <v>2011.0</v>
      </c>
      <c r="B90" s="1" t="s">
        <v>255</v>
      </c>
      <c r="C90" s="1">
        <v>5.0</v>
      </c>
      <c r="E90" s="1">
        <v>1784.0</v>
      </c>
      <c r="F90" s="11">
        <f t="shared" si="1"/>
        <v>3.25139485</v>
      </c>
      <c r="G90" s="11" t="b">
        <f t="shared" si="2"/>
        <v>1</v>
      </c>
      <c r="H90" s="12" t="str">
        <f t="shared" si="3"/>
        <v/>
      </c>
      <c r="I90" s="5">
        <f t="shared" si="4"/>
        <v>0.9135434312</v>
      </c>
      <c r="J90" s="5">
        <f t="shared" si="5"/>
        <v>1.10741051</v>
      </c>
      <c r="K90" s="13" t="str">
        <f t="shared" si="6"/>
        <v/>
      </c>
      <c r="L90" s="5">
        <f t="shared" si="7"/>
        <v>1.010476971</v>
      </c>
      <c r="Q90" s="7" t="b">
        <f>if(iferror(VLOOKUP($A90, NIL!$A$2:$F994, 1, false), false), true, false)</f>
        <v>1</v>
      </c>
    </row>
    <row r="91">
      <c r="A91" s="1">
        <v>1467.0</v>
      </c>
      <c r="B91" s="9" t="s">
        <v>311</v>
      </c>
      <c r="C91" s="1"/>
      <c r="D91" s="1">
        <v>0.0</v>
      </c>
      <c r="E91" s="1"/>
      <c r="F91" s="11" t="str">
        <f t="shared" si="1"/>
        <v/>
      </c>
      <c r="G91" s="11" t="b">
        <f t="shared" si="2"/>
        <v>1</v>
      </c>
      <c r="H91" s="12" t="str">
        <f t="shared" si="3"/>
        <v/>
      </c>
      <c r="I91" s="5" t="str">
        <f t="shared" si="4"/>
        <v/>
      </c>
      <c r="J91" s="5">
        <f t="shared" si="5"/>
        <v>-1.528378204</v>
      </c>
      <c r="K91" s="13" t="str">
        <f t="shared" si="6"/>
        <v/>
      </c>
      <c r="L91" s="5">
        <f t="shared" si="7"/>
        <v>-1.528378204</v>
      </c>
      <c r="Q91" s="7" t="b">
        <f>if(iferror(VLOOKUP($A91, NIL!$A$2:$F994, 1, false), false), true, false)</f>
        <v>1</v>
      </c>
    </row>
    <row r="92">
      <c r="A92" s="1">
        <v>1630.0</v>
      </c>
      <c r="B92" s="1" t="s">
        <v>68</v>
      </c>
      <c r="C92" s="1"/>
      <c r="D92" s="1">
        <v>0.0</v>
      </c>
      <c r="E92" s="1"/>
      <c r="F92" s="11" t="str">
        <f t="shared" si="1"/>
        <v/>
      </c>
      <c r="G92" s="11" t="b">
        <f t="shared" si="2"/>
        <v>1</v>
      </c>
      <c r="H92" s="12" t="str">
        <f t="shared" si="3"/>
        <v/>
      </c>
      <c r="I92" s="5" t="str">
        <f t="shared" si="4"/>
        <v/>
      </c>
      <c r="J92" s="5">
        <f t="shared" si="5"/>
        <v>-1.528378204</v>
      </c>
      <c r="K92" s="13" t="str">
        <f t="shared" si="6"/>
        <v/>
      </c>
      <c r="L92" s="5">
        <f t="shared" si="7"/>
        <v>-1.528378204</v>
      </c>
      <c r="Q92" s="7" t="b">
        <f>if(iferror(VLOOKUP($A92, NIL!$A$2:$F994, 1, false), false), true, false)</f>
        <v>1</v>
      </c>
    </row>
    <row r="93">
      <c r="A93" s="1">
        <v>2062.0</v>
      </c>
      <c r="B93" s="1" t="s">
        <v>261</v>
      </c>
      <c r="C93" s="1">
        <v>3.0</v>
      </c>
      <c r="E93" s="1">
        <v>2201.0</v>
      </c>
      <c r="F93" s="11">
        <f t="shared" si="1"/>
        <v>3.342620043</v>
      </c>
      <c r="G93" s="11" t="b">
        <f t="shared" si="2"/>
        <v>1</v>
      </c>
      <c r="H93" s="12" t="str">
        <f t="shared" si="3"/>
        <v/>
      </c>
      <c r="I93" s="5">
        <f t="shared" si="4"/>
        <v>0.9655635818</v>
      </c>
      <c r="J93" s="5">
        <f t="shared" si="5"/>
        <v>0.05309502446</v>
      </c>
      <c r="K93" s="13" t="str">
        <f t="shared" si="6"/>
        <v/>
      </c>
      <c r="L93" s="5">
        <f t="shared" si="7"/>
        <v>0.5093293031</v>
      </c>
      <c r="Q93" s="7" t="b">
        <f>if(iferror(VLOOKUP($A93, NIL!$A$2:$F994, 1, false), false), true, false)</f>
        <v>1</v>
      </c>
    </row>
    <row r="94">
      <c r="A94" s="1">
        <v>1655.0</v>
      </c>
      <c r="B94" s="1" t="s">
        <v>173</v>
      </c>
      <c r="C94" s="1">
        <v>0.0</v>
      </c>
      <c r="D94" s="1">
        <v>0.0</v>
      </c>
      <c r="E94" s="1">
        <v>236.0</v>
      </c>
      <c r="F94" s="11">
        <f t="shared" si="1"/>
        <v>2.372912003</v>
      </c>
      <c r="G94" s="11" t="b">
        <f t="shared" si="2"/>
        <v>1</v>
      </c>
      <c r="H94" s="12" t="str">
        <f t="shared" si="3"/>
        <v/>
      </c>
      <c r="I94" s="5">
        <f t="shared" si="4"/>
        <v>0.4125983665</v>
      </c>
      <c r="J94" s="5">
        <f t="shared" si="5"/>
        <v>-1.528378204</v>
      </c>
      <c r="K94" s="13" t="str">
        <f t="shared" si="6"/>
        <v/>
      </c>
      <c r="L94" s="5">
        <f t="shared" si="7"/>
        <v>-0.5578899188</v>
      </c>
      <c r="Q94" s="7" t="b">
        <f>if(iferror(VLOOKUP($A94, NIL!$A$2:$F994, 1, false), false), true, false)</f>
        <v>1</v>
      </c>
    </row>
    <row r="95">
      <c r="A95" s="1">
        <v>1965.0</v>
      </c>
      <c r="B95" s="1" t="s">
        <v>164</v>
      </c>
      <c r="C95" s="1">
        <v>1.0</v>
      </c>
      <c r="E95" s="1">
        <v>0.0</v>
      </c>
      <c r="F95" s="11">
        <f t="shared" si="1"/>
        <v>0</v>
      </c>
      <c r="G95" s="11" t="b">
        <f t="shared" si="2"/>
        <v>1</v>
      </c>
      <c r="H95" s="12" t="str">
        <f t="shared" si="3"/>
        <v/>
      </c>
      <c r="I95" s="5">
        <f t="shared" si="4"/>
        <v>-0.940528289</v>
      </c>
      <c r="J95" s="5">
        <f t="shared" si="5"/>
        <v>-1.001220461</v>
      </c>
      <c r="K95" s="13" t="str">
        <f t="shared" si="6"/>
        <v/>
      </c>
      <c r="L95" s="5">
        <f t="shared" si="7"/>
        <v>-0.9708743751</v>
      </c>
      <c r="Q95" s="7" t="b">
        <f>if(iferror(VLOOKUP($A95, NIL!$A$2:$F994, 1, false), false), true, false)</f>
        <v>1</v>
      </c>
    </row>
    <row r="96">
      <c r="A96" s="1">
        <v>1833.0</v>
      </c>
      <c r="B96" s="1" t="s">
        <v>212</v>
      </c>
      <c r="C96" s="1"/>
      <c r="D96" s="1">
        <v>0.0</v>
      </c>
      <c r="E96" s="1"/>
      <c r="F96" s="11" t="str">
        <f t="shared" si="1"/>
        <v/>
      </c>
      <c r="G96" s="11" t="b">
        <f t="shared" si="2"/>
        <v>1</v>
      </c>
      <c r="H96" s="12" t="str">
        <f t="shared" si="3"/>
        <v/>
      </c>
      <c r="I96" s="5" t="str">
        <f t="shared" si="4"/>
        <v/>
      </c>
      <c r="J96" s="5">
        <f t="shared" si="5"/>
        <v>-1.528378204</v>
      </c>
      <c r="K96" s="13" t="str">
        <f t="shared" si="6"/>
        <v/>
      </c>
      <c r="L96" s="5">
        <f t="shared" si="7"/>
        <v>-1.528378204</v>
      </c>
      <c r="Q96" s="7" t="b">
        <f>if(iferror(VLOOKUP($A96, NIL!$A$2:$F994, 1, false), false), true, false)</f>
        <v>1</v>
      </c>
    </row>
    <row r="97">
      <c r="A97" s="1">
        <v>2088.0</v>
      </c>
      <c r="B97" s="1" t="s">
        <v>266</v>
      </c>
      <c r="C97" s="1">
        <v>1.0</v>
      </c>
      <c r="E97" s="1">
        <v>7173.0</v>
      </c>
      <c r="F97" s="11">
        <f t="shared" si="1"/>
        <v>3.855700831</v>
      </c>
      <c r="G97" s="11" t="b">
        <f t="shared" si="2"/>
        <v>1</v>
      </c>
      <c r="H97" s="12" t="str">
        <f t="shared" si="3"/>
        <v/>
      </c>
      <c r="I97" s="5">
        <f t="shared" si="4"/>
        <v>1.25814219</v>
      </c>
      <c r="J97" s="5">
        <f t="shared" si="5"/>
        <v>-1.001220461</v>
      </c>
      <c r="K97" s="13" t="str">
        <f t="shared" si="6"/>
        <v/>
      </c>
      <c r="L97" s="5">
        <f t="shared" si="7"/>
        <v>0.1284608643</v>
      </c>
      <c r="Q97" s="7" t="b">
        <f>if(iferror(VLOOKUP($A97, NIL!$A$2:$F994, 1, false), false), true, false)</f>
        <v>1</v>
      </c>
    </row>
    <row r="98">
      <c r="A98" s="1">
        <v>1097.0</v>
      </c>
      <c r="B98" s="9" t="s">
        <v>94</v>
      </c>
      <c r="C98" s="1">
        <v>1.0</v>
      </c>
      <c r="D98" s="14">
        <v>336690.0</v>
      </c>
      <c r="E98" s="1">
        <v>1355.0</v>
      </c>
      <c r="F98" s="11">
        <f t="shared" si="1"/>
        <v>3.131939295</v>
      </c>
      <c r="G98" s="11" t="b">
        <f t="shared" si="2"/>
        <v>0</v>
      </c>
      <c r="H98" s="12">
        <f t="shared" si="3"/>
        <v>-0.9959755264</v>
      </c>
      <c r="I98" s="5">
        <f t="shared" si="4"/>
        <v>0.8454252308</v>
      </c>
      <c r="J98" s="5">
        <f t="shared" si="5"/>
        <v>-1.001220461</v>
      </c>
      <c r="K98" s="13">
        <f t="shared" si="6"/>
        <v>-0.3141604283</v>
      </c>
      <c r="L98" s="5">
        <f t="shared" si="7"/>
        <v>-0.1566518862</v>
      </c>
      <c r="Q98" s="7" t="b">
        <f>if(iferror(VLOOKUP($A98, NIL!$A$2:$F994, 1, false), false), true, false)</f>
        <v>1</v>
      </c>
    </row>
    <row r="99">
      <c r="A99" s="1">
        <v>1459.0</v>
      </c>
      <c r="B99" s="1" t="s">
        <v>65</v>
      </c>
      <c r="C99" s="1">
        <v>1.0</v>
      </c>
      <c r="D99" s="1">
        <v>0.0</v>
      </c>
      <c r="E99" s="1">
        <v>0.0</v>
      </c>
      <c r="F99" s="11">
        <f t="shared" si="1"/>
        <v>0</v>
      </c>
      <c r="G99" s="11" t="b">
        <f t="shared" si="2"/>
        <v>1</v>
      </c>
      <c r="H99" s="12" t="str">
        <f t="shared" si="3"/>
        <v/>
      </c>
      <c r="I99" s="5">
        <f t="shared" si="4"/>
        <v>-0.940528289</v>
      </c>
      <c r="J99" s="5">
        <f t="shared" si="5"/>
        <v>-1.001220461</v>
      </c>
      <c r="K99" s="13" t="str">
        <f t="shared" si="6"/>
        <v/>
      </c>
      <c r="L99" s="5">
        <f t="shared" si="7"/>
        <v>-0.9708743751</v>
      </c>
      <c r="Q99" s="7" t="b">
        <f>if(iferror(VLOOKUP($A99, NIL!$A$2:$F994, 1, false), false), true, false)</f>
        <v>1</v>
      </c>
    </row>
    <row r="100">
      <c r="A100" s="1">
        <v>1754.0</v>
      </c>
      <c r="B100" s="1" t="s">
        <v>197</v>
      </c>
      <c r="C100" s="1">
        <v>4.0</v>
      </c>
      <c r="D100" s="1">
        <v>0.0</v>
      </c>
      <c r="E100" s="1">
        <v>0.0</v>
      </c>
      <c r="F100" s="11">
        <f t="shared" si="1"/>
        <v>0</v>
      </c>
      <c r="G100" s="11" t="b">
        <f t="shared" si="2"/>
        <v>1</v>
      </c>
      <c r="H100" s="12" t="str">
        <f t="shared" si="3"/>
        <v/>
      </c>
      <c r="I100" s="5">
        <f t="shared" si="4"/>
        <v>-0.940528289</v>
      </c>
      <c r="J100" s="5">
        <f t="shared" si="5"/>
        <v>0.5802527673</v>
      </c>
      <c r="K100" s="13" t="str">
        <f t="shared" si="6"/>
        <v/>
      </c>
      <c r="L100" s="5">
        <f t="shared" si="7"/>
        <v>-0.1801377609</v>
      </c>
      <c r="Q100" s="7" t="b">
        <f>if(iferror(VLOOKUP($A100, NIL!$A$2:$F994, 1, false), false), true, false)</f>
        <v>1</v>
      </c>
    </row>
    <row r="101">
      <c r="A101" s="1">
        <v>815.0</v>
      </c>
      <c r="B101" s="1" t="s">
        <v>64</v>
      </c>
      <c r="C101" s="1"/>
      <c r="D101" s="1">
        <v>0.0</v>
      </c>
      <c r="E101" s="1"/>
      <c r="F101" s="11" t="str">
        <f t="shared" si="1"/>
        <v/>
      </c>
      <c r="G101" s="11" t="b">
        <f t="shared" si="2"/>
        <v>1</v>
      </c>
      <c r="H101" s="12" t="str">
        <f t="shared" si="3"/>
        <v/>
      </c>
      <c r="I101" s="5" t="str">
        <f t="shared" si="4"/>
        <v/>
      </c>
      <c r="J101" s="5">
        <f t="shared" si="5"/>
        <v>-1.528378204</v>
      </c>
      <c r="K101" s="13" t="str">
        <f t="shared" si="6"/>
        <v/>
      </c>
      <c r="L101" s="5">
        <f t="shared" si="7"/>
        <v>-1.528378204</v>
      </c>
      <c r="Q101" s="7" t="b">
        <f>if(iferror(VLOOKUP($A101, NIL!$A$2:$F994, 1, false), false), true, false)</f>
        <v>1</v>
      </c>
    </row>
    <row r="102">
      <c r="A102" s="1">
        <v>1752.0</v>
      </c>
      <c r="B102" s="1" t="s">
        <v>196</v>
      </c>
      <c r="C102" s="1"/>
      <c r="D102" s="1">
        <v>0.0</v>
      </c>
      <c r="E102" s="1"/>
      <c r="F102" s="11" t="str">
        <f t="shared" si="1"/>
        <v/>
      </c>
      <c r="G102" s="11" t="b">
        <f t="shared" si="2"/>
        <v>1</v>
      </c>
      <c r="H102" s="12" t="str">
        <f t="shared" si="3"/>
        <v/>
      </c>
      <c r="I102" s="5" t="str">
        <f t="shared" si="4"/>
        <v/>
      </c>
      <c r="J102" s="5">
        <f t="shared" si="5"/>
        <v>-1.528378204</v>
      </c>
      <c r="K102" s="13" t="str">
        <f t="shared" si="6"/>
        <v/>
      </c>
      <c r="L102" s="5">
        <f t="shared" si="7"/>
        <v>-1.528378204</v>
      </c>
      <c r="Q102" s="7" t="b">
        <f>if(iferror(VLOOKUP($A102, NIL!$A$2:$F994, 1, false), false), true, false)</f>
        <v>1</v>
      </c>
    </row>
    <row r="103">
      <c r="A103" s="1">
        <v>1867.0</v>
      </c>
      <c r="B103" s="1" t="s">
        <v>312</v>
      </c>
      <c r="C103" s="1"/>
      <c r="D103" s="1">
        <v>0.0</v>
      </c>
      <c r="E103" s="1"/>
      <c r="F103" s="11" t="str">
        <f t="shared" si="1"/>
        <v/>
      </c>
      <c r="G103" s="11" t="b">
        <f t="shared" si="2"/>
        <v>1</v>
      </c>
      <c r="H103" s="12" t="str">
        <f t="shared" si="3"/>
        <v/>
      </c>
      <c r="I103" s="5" t="str">
        <f t="shared" si="4"/>
        <v/>
      </c>
      <c r="J103" s="5">
        <f t="shared" si="5"/>
        <v>-1.528378204</v>
      </c>
      <c r="K103" s="13" t="str">
        <f t="shared" si="6"/>
        <v/>
      </c>
      <c r="L103" s="5">
        <f t="shared" si="7"/>
        <v>-1.528378204</v>
      </c>
      <c r="Q103" s="7" t="b">
        <f>if(iferror(VLOOKUP($A103, NIL!$A$2:$F994, 1, false), false), true, false)</f>
        <v>1</v>
      </c>
    </row>
    <row r="104">
      <c r="A104" s="5">
        <v>2080.0</v>
      </c>
      <c r="B104" s="1" t="s">
        <v>313</v>
      </c>
      <c r="C104" s="1">
        <v>4.0</v>
      </c>
      <c r="E104" s="1">
        <v>343.0</v>
      </c>
      <c r="F104" s="11">
        <f t="shared" si="1"/>
        <v>2.53529412</v>
      </c>
      <c r="G104" s="11" t="b">
        <f t="shared" si="2"/>
        <v>1</v>
      </c>
      <c r="H104" s="12" t="str">
        <f t="shared" si="3"/>
        <v/>
      </c>
      <c r="I104" s="5">
        <f t="shared" si="4"/>
        <v>0.5051949612</v>
      </c>
      <c r="J104" s="5">
        <f t="shared" si="5"/>
        <v>0.5802527673</v>
      </c>
      <c r="K104" s="13" t="str">
        <f t="shared" si="6"/>
        <v/>
      </c>
      <c r="L104" s="5">
        <f t="shared" si="7"/>
        <v>0.5427238643</v>
      </c>
      <c r="Q104" s="7" t="b">
        <f>if(iferror(VLOOKUP($A104, NIL!$A$2:$F994, 1, false), false), true, false)</f>
        <v>1</v>
      </c>
    </row>
    <row r="105">
      <c r="A105" s="1">
        <v>2055.0</v>
      </c>
      <c r="B105" s="1" t="s">
        <v>231</v>
      </c>
      <c r="C105" s="1">
        <v>3.0</v>
      </c>
      <c r="E105" s="1">
        <v>0.0</v>
      </c>
      <c r="F105" s="11">
        <f t="shared" si="1"/>
        <v>0</v>
      </c>
      <c r="G105" s="11" t="b">
        <f t="shared" si="2"/>
        <v>1</v>
      </c>
      <c r="H105" s="12" t="str">
        <f t="shared" si="3"/>
        <v/>
      </c>
      <c r="I105" s="5">
        <f t="shared" si="4"/>
        <v>-0.940528289</v>
      </c>
      <c r="J105" s="5">
        <f t="shared" si="5"/>
        <v>0.05309502446</v>
      </c>
      <c r="K105" s="13" t="str">
        <f t="shared" si="6"/>
        <v/>
      </c>
      <c r="L105" s="5">
        <f t="shared" si="7"/>
        <v>-0.4437166323</v>
      </c>
      <c r="Q105" s="7" t="b">
        <f>if(iferror(VLOOKUP($A105, NIL!$A$2:$F994, 1, false), false), true, false)</f>
        <v>1</v>
      </c>
    </row>
    <row r="106">
      <c r="A106" s="1">
        <v>2012.0</v>
      </c>
      <c r="B106" s="1" t="s">
        <v>147</v>
      </c>
      <c r="C106" s="1">
        <v>5.0</v>
      </c>
      <c r="E106" s="1">
        <v>8440.0</v>
      </c>
      <c r="F106" s="11">
        <f t="shared" si="1"/>
        <v>3.926342447</v>
      </c>
      <c r="G106" s="11" t="b">
        <f t="shared" si="2"/>
        <v>1</v>
      </c>
      <c r="H106" s="12" t="str">
        <f t="shared" si="3"/>
        <v/>
      </c>
      <c r="I106" s="5">
        <f t="shared" si="4"/>
        <v>1.298424785</v>
      </c>
      <c r="J106" s="5">
        <f t="shared" si="5"/>
        <v>1.10741051</v>
      </c>
      <c r="K106" s="13" t="str">
        <f t="shared" si="6"/>
        <v/>
      </c>
      <c r="L106" s="5">
        <f t="shared" si="7"/>
        <v>1.202917648</v>
      </c>
      <c r="Q106" s="7" t="b">
        <f>if(iferror(VLOOKUP($A106, NIL!$A$2:$F994, 1, false), false), true, false)</f>
        <v>1</v>
      </c>
    </row>
    <row r="107">
      <c r="A107" s="1">
        <v>1458.0</v>
      </c>
      <c r="B107" s="1" t="s">
        <v>134</v>
      </c>
      <c r="C107" s="1"/>
      <c r="D107" s="1">
        <v>0.0</v>
      </c>
      <c r="E107" s="1"/>
      <c r="F107" s="11" t="str">
        <f t="shared" si="1"/>
        <v/>
      </c>
      <c r="G107" s="11" t="b">
        <f t="shared" si="2"/>
        <v>1</v>
      </c>
      <c r="H107" s="12" t="str">
        <f t="shared" si="3"/>
        <v/>
      </c>
      <c r="I107" s="5" t="str">
        <f t="shared" si="4"/>
        <v/>
      </c>
      <c r="J107" s="5">
        <f t="shared" si="5"/>
        <v>-1.528378204</v>
      </c>
      <c r="K107" s="13" t="str">
        <f t="shared" si="6"/>
        <v/>
      </c>
      <c r="L107" s="5">
        <f t="shared" si="7"/>
        <v>-1.528378204</v>
      </c>
      <c r="Q107" s="7" t="b">
        <f>if(iferror(VLOOKUP($A107, NIL!$A$2:$F994, 1, false), false), true, false)</f>
        <v>1</v>
      </c>
    </row>
    <row r="108">
      <c r="A108" s="1">
        <v>2045.0</v>
      </c>
      <c r="B108" s="1" t="s">
        <v>314</v>
      </c>
      <c r="C108" s="1">
        <v>3.0</v>
      </c>
      <c r="E108" s="1">
        <v>2201.0</v>
      </c>
      <c r="F108" s="11">
        <f t="shared" si="1"/>
        <v>3.342620043</v>
      </c>
      <c r="G108" s="11" t="b">
        <f t="shared" si="2"/>
        <v>1</v>
      </c>
      <c r="H108" s="12" t="str">
        <f t="shared" si="3"/>
        <v/>
      </c>
      <c r="I108" s="5">
        <f t="shared" si="4"/>
        <v>0.9655635818</v>
      </c>
      <c r="J108" s="5">
        <f t="shared" si="5"/>
        <v>0.05309502446</v>
      </c>
      <c r="K108" s="13" t="str">
        <f t="shared" si="6"/>
        <v/>
      </c>
      <c r="L108" s="5">
        <f t="shared" si="7"/>
        <v>0.5093293031</v>
      </c>
      <c r="Q108" s="7" t="b">
        <f>if(iferror(VLOOKUP($A108, NIL!$A$2:$F994, 1, false), false), true, false)</f>
        <v>1</v>
      </c>
    </row>
    <row r="109">
      <c r="A109" s="1">
        <v>810.0</v>
      </c>
      <c r="B109" s="1" t="s">
        <v>63</v>
      </c>
      <c r="C109" s="1">
        <v>0.0</v>
      </c>
      <c r="D109" s="14">
        <v>12000.0</v>
      </c>
      <c r="E109" s="1">
        <v>0.0</v>
      </c>
      <c r="F109" s="11">
        <f t="shared" si="1"/>
        <v>0</v>
      </c>
      <c r="G109" s="11" t="b">
        <f t="shared" si="2"/>
        <v>0</v>
      </c>
      <c r="H109" s="12">
        <f t="shared" si="3"/>
        <v>-1</v>
      </c>
      <c r="I109" s="5">
        <f t="shared" si="4"/>
        <v>-0.940528289</v>
      </c>
      <c r="J109" s="5">
        <f t="shared" si="5"/>
        <v>-1.528378204</v>
      </c>
      <c r="K109" s="13">
        <f t="shared" si="6"/>
        <v>-0.3236014254</v>
      </c>
      <c r="L109" s="5">
        <f t="shared" si="7"/>
        <v>-0.9308359728</v>
      </c>
      <c r="Q109" s="7" t="b">
        <f>if(iferror(VLOOKUP($A109, NIL!$A$2:$F994, 1, false), false), true, false)</f>
        <v>1</v>
      </c>
    </row>
    <row r="110">
      <c r="A110" s="1">
        <v>1744.0</v>
      </c>
      <c r="B110" s="1" t="s">
        <v>192</v>
      </c>
      <c r="C110" s="1">
        <v>3.0</v>
      </c>
      <c r="D110" s="1">
        <v>2468.0</v>
      </c>
      <c r="E110" s="1">
        <v>0.0</v>
      </c>
      <c r="F110" s="11">
        <f t="shared" si="1"/>
        <v>0</v>
      </c>
      <c r="G110" s="11" t="b">
        <f t="shared" si="2"/>
        <v>0</v>
      </c>
      <c r="H110" s="12">
        <f t="shared" si="3"/>
        <v>-1</v>
      </c>
      <c r="I110" s="5">
        <f t="shared" si="4"/>
        <v>-0.940528289</v>
      </c>
      <c r="J110" s="5">
        <f t="shared" si="5"/>
        <v>0.05309502446</v>
      </c>
      <c r="K110" s="13">
        <f t="shared" si="6"/>
        <v>-0.3236014254</v>
      </c>
      <c r="L110" s="5">
        <f t="shared" si="7"/>
        <v>-0.40367823</v>
      </c>
      <c r="Q110" s="7" t="b">
        <f>if(iferror(VLOOKUP($A110, NIL!$A$2:$F994, 1, false), false), true, false)</f>
        <v>1</v>
      </c>
    </row>
    <row r="111">
      <c r="A111" s="1">
        <v>1183.0</v>
      </c>
      <c r="B111" s="1" t="s">
        <v>98</v>
      </c>
      <c r="C111" s="1">
        <v>4.0</v>
      </c>
      <c r="D111" s="1">
        <v>0.0</v>
      </c>
      <c r="E111" s="1">
        <v>81341.0</v>
      </c>
      <c r="F111" s="11">
        <f t="shared" si="1"/>
        <v>4.910309507</v>
      </c>
      <c r="G111" s="11" t="b">
        <f t="shared" si="2"/>
        <v>1</v>
      </c>
      <c r="H111" s="12" t="str">
        <f t="shared" si="3"/>
        <v/>
      </c>
      <c r="I111" s="5">
        <f t="shared" si="4"/>
        <v>1.859521048</v>
      </c>
      <c r="J111" s="5">
        <f t="shared" si="5"/>
        <v>0.5802527673</v>
      </c>
      <c r="K111" s="13" t="str">
        <f t="shared" si="6"/>
        <v/>
      </c>
      <c r="L111" s="5">
        <f t="shared" si="7"/>
        <v>1.219886908</v>
      </c>
      <c r="Q111" s="7" t="b">
        <f>if(iferror(VLOOKUP($A111, NIL!$A$2:$F994, 1, false), false), true, false)</f>
        <v>1</v>
      </c>
    </row>
    <row r="112">
      <c r="A112" s="1">
        <v>1439.0</v>
      </c>
      <c r="B112" s="1" t="s">
        <v>131</v>
      </c>
      <c r="C112" s="1">
        <v>1.0</v>
      </c>
      <c r="D112" s="1">
        <v>0.0</v>
      </c>
      <c r="E112" s="1">
        <v>0.0</v>
      </c>
      <c r="F112" s="11">
        <f t="shared" si="1"/>
        <v>0</v>
      </c>
      <c r="G112" s="11" t="b">
        <f t="shared" si="2"/>
        <v>1</v>
      </c>
      <c r="H112" s="12" t="str">
        <f t="shared" si="3"/>
        <v/>
      </c>
      <c r="I112" s="5">
        <f t="shared" si="4"/>
        <v>-0.940528289</v>
      </c>
      <c r="J112" s="5">
        <f t="shared" si="5"/>
        <v>-1.001220461</v>
      </c>
      <c r="K112" s="13" t="str">
        <f t="shared" si="6"/>
        <v/>
      </c>
      <c r="L112" s="5">
        <f t="shared" si="7"/>
        <v>-0.9708743751</v>
      </c>
      <c r="Q112" s="7" t="b">
        <f>if(iferror(VLOOKUP($A112, NIL!$A$2:$F994, 1, false), false), true, false)</f>
        <v>1</v>
      </c>
    </row>
    <row r="113">
      <c r="A113" s="1">
        <v>1517.0</v>
      </c>
      <c r="B113" s="1" t="s">
        <v>154</v>
      </c>
      <c r="C113" s="1">
        <v>2.0</v>
      </c>
      <c r="D113" s="1">
        <v>0.0</v>
      </c>
      <c r="E113" s="1">
        <v>143.0</v>
      </c>
      <c r="F113" s="11">
        <f t="shared" si="1"/>
        <v>2.155336037</v>
      </c>
      <c r="G113" s="11" t="b">
        <f t="shared" si="2"/>
        <v>1</v>
      </c>
      <c r="H113" s="12" t="str">
        <f t="shared" si="3"/>
        <v/>
      </c>
      <c r="I113" s="5">
        <f t="shared" si="4"/>
        <v>0.2885280941</v>
      </c>
      <c r="J113" s="5">
        <f t="shared" si="5"/>
        <v>-0.4740627184</v>
      </c>
      <c r="K113" s="13" t="str">
        <f t="shared" si="6"/>
        <v/>
      </c>
      <c r="L113" s="5">
        <f t="shared" si="7"/>
        <v>-0.09276731212</v>
      </c>
      <c r="Q113" s="7" t="b">
        <f>if(iferror(VLOOKUP($A113, NIL!$A$2:$F994, 1, false), false), true, false)</f>
        <v>1</v>
      </c>
    </row>
    <row r="114">
      <c r="A114" s="1">
        <v>1362.0</v>
      </c>
      <c r="B114" s="1" t="s">
        <v>117</v>
      </c>
      <c r="C114" s="1">
        <v>0.0</v>
      </c>
      <c r="D114" s="1">
        <v>0.0</v>
      </c>
      <c r="E114" s="1">
        <v>0.0</v>
      </c>
      <c r="F114" s="11">
        <f t="shared" si="1"/>
        <v>0</v>
      </c>
      <c r="G114" s="11" t="b">
        <f t="shared" si="2"/>
        <v>1</v>
      </c>
      <c r="H114" s="12" t="str">
        <f t="shared" si="3"/>
        <v/>
      </c>
      <c r="I114" s="5">
        <f t="shared" si="4"/>
        <v>-0.940528289</v>
      </c>
      <c r="J114" s="5">
        <f t="shared" si="5"/>
        <v>-1.528378204</v>
      </c>
      <c r="K114" s="13" t="str">
        <f t="shared" si="6"/>
        <v/>
      </c>
      <c r="L114" s="5">
        <f t="shared" si="7"/>
        <v>-1.234453247</v>
      </c>
      <c r="Q114" s="7" t="b">
        <f>if(iferror(VLOOKUP($A114, NIL!$A$2:$F994, 1, false), false), true, false)</f>
        <v>1</v>
      </c>
    </row>
    <row r="115">
      <c r="A115" s="1">
        <v>1519.0</v>
      </c>
      <c r="B115" s="1" t="s">
        <v>155</v>
      </c>
      <c r="C115" s="1"/>
      <c r="D115" s="1">
        <v>0.0</v>
      </c>
      <c r="E115" s="1"/>
      <c r="F115" s="11" t="str">
        <f t="shared" si="1"/>
        <v/>
      </c>
      <c r="G115" s="11" t="b">
        <f t="shared" si="2"/>
        <v>1</v>
      </c>
      <c r="H115" s="12" t="str">
        <f t="shared" si="3"/>
        <v/>
      </c>
      <c r="I115" s="5" t="str">
        <f t="shared" si="4"/>
        <v/>
      </c>
      <c r="J115" s="5">
        <f t="shared" si="5"/>
        <v>-1.528378204</v>
      </c>
      <c r="K115" s="13" t="str">
        <f t="shared" si="6"/>
        <v/>
      </c>
      <c r="L115" s="5">
        <f t="shared" si="7"/>
        <v>-1.528378204</v>
      </c>
      <c r="Q115" s="7" t="b">
        <f>if(iferror(VLOOKUP($A115, NIL!$A$2:$F994, 1, false), false), true, false)</f>
        <v>1</v>
      </c>
    </row>
    <row r="116">
      <c r="A116" s="1">
        <v>2092.0</v>
      </c>
      <c r="B116" s="1" t="s">
        <v>269</v>
      </c>
      <c r="C116" s="1"/>
      <c r="E116" s="1"/>
      <c r="F116" s="11" t="str">
        <f t="shared" si="1"/>
        <v/>
      </c>
      <c r="G116" s="11" t="b">
        <f t="shared" si="2"/>
        <v>1</v>
      </c>
      <c r="H116" s="12" t="str">
        <f t="shared" si="3"/>
        <v/>
      </c>
      <c r="I116" s="5" t="str">
        <f t="shared" si="4"/>
        <v/>
      </c>
      <c r="J116" s="5">
        <f t="shared" si="5"/>
        <v>-1.528378204</v>
      </c>
      <c r="K116" s="13" t="str">
        <f t="shared" si="6"/>
        <v/>
      </c>
      <c r="L116" s="5">
        <f t="shared" si="7"/>
        <v>-1.528378204</v>
      </c>
      <c r="Q116" s="7" t="b">
        <f>if(iferror(VLOOKUP($A116, NIL!$A$2:$F994, 1, false), false), true, false)</f>
        <v>1</v>
      </c>
    </row>
    <row r="117">
      <c r="A117" s="1">
        <v>1862.0</v>
      </c>
      <c r="B117" s="1" t="s">
        <v>224</v>
      </c>
      <c r="C117" s="1">
        <v>0.0</v>
      </c>
      <c r="D117" s="1">
        <v>0.0</v>
      </c>
      <c r="E117" s="1">
        <v>0.0</v>
      </c>
      <c r="F117" s="11">
        <f t="shared" si="1"/>
        <v>0</v>
      </c>
      <c r="G117" s="11" t="b">
        <f t="shared" si="2"/>
        <v>1</v>
      </c>
      <c r="H117" s="12" t="str">
        <f t="shared" si="3"/>
        <v/>
      </c>
      <c r="I117" s="5">
        <f t="shared" si="4"/>
        <v>-0.940528289</v>
      </c>
      <c r="J117" s="5">
        <f t="shared" si="5"/>
        <v>-1.528378204</v>
      </c>
      <c r="K117" s="13" t="str">
        <f t="shared" si="6"/>
        <v/>
      </c>
      <c r="L117" s="5">
        <f t="shared" si="7"/>
        <v>-1.234453247</v>
      </c>
      <c r="Q117" s="7" t="b">
        <f>if(iferror(VLOOKUP($A117, NIL!$A$2:$F994, 1, false), false), true, false)</f>
        <v>1</v>
      </c>
    </row>
    <row r="118">
      <c r="A118" s="1">
        <v>1401.0</v>
      </c>
      <c r="B118" s="1" t="s">
        <v>121</v>
      </c>
      <c r="C118" s="1">
        <v>3.0</v>
      </c>
      <c r="D118" s="1">
        <v>0.0</v>
      </c>
      <c r="E118" s="1">
        <v>0.0</v>
      </c>
      <c r="F118" s="11">
        <f t="shared" si="1"/>
        <v>0</v>
      </c>
      <c r="G118" s="11" t="b">
        <f t="shared" si="2"/>
        <v>1</v>
      </c>
      <c r="H118" s="12" t="str">
        <f t="shared" si="3"/>
        <v/>
      </c>
      <c r="I118" s="5">
        <f t="shared" si="4"/>
        <v>-0.940528289</v>
      </c>
      <c r="J118" s="5">
        <f t="shared" si="5"/>
        <v>0.05309502446</v>
      </c>
      <c r="K118" s="13" t="str">
        <f t="shared" si="6"/>
        <v/>
      </c>
      <c r="L118" s="5">
        <f t="shared" si="7"/>
        <v>-0.4437166323</v>
      </c>
      <c r="Q118" s="7" t="b">
        <f>if(iferror(VLOOKUP($A118, NIL!$A$2:$F994, 1, false), false), true, false)</f>
        <v>1</v>
      </c>
    </row>
    <row r="119">
      <c r="A119" s="1">
        <v>1990.0</v>
      </c>
      <c r="B119" s="1" t="s">
        <v>193</v>
      </c>
      <c r="C119" s="1">
        <v>3.0</v>
      </c>
      <c r="E119" s="1">
        <v>20522.0</v>
      </c>
      <c r="F119" s="11">
        <f t="shared" si="1"/>
        <v>4.312219683</v>
      </c>
      <c r="G119" s="11" t="b">
        <f t="shared" si="2"/>
        <v>1</v>
      </c>
      <c r="H119" s="12" t="str">
        <f t="shared" si="3"/>
        <v/>
      </c>
      <c r="I119" s="5">
        <f t="shared" si="4"/>
        <v>1.518466984</v>
      </c>
      <c r="J119" s="5">
        <f t="shared" si="5"/>
        <v>0.05309502446</v>
      </c>
      <c r="K119" s="13" t="str">
        <f t="shared" si="6"/>
        <v/>
      </c>
      <c r="L119" s="5">
        <f t="shared" si="7"/>
        <v>0.7857810041</v>
      </c>
      <c r="Q119" s="7" t="b">
        <f>if(iferror(VLOOKUP($A119, NIL!$A$2:$F994, 1, false), false), true, false)</f>
        <v>1</v>
      </c>
    </row>
    <row r="120">
      <c r="A120" s="1">
        <v>1748.0</v>
      </c>
      <c r="B120" s="1" t="s">
        <v>119</v>
      </c>
      <c r="C120" s="1"/>
      <c r="D120" s="1">
        <v>0.0</v>
      </c>
      <c r="E120" s="1"/>
      <c r="F120" s="11" t="str">
        <f t="shared" si="1"/>
        <v/>
      </c>
      <c r="G120" s="11" t="b">
        <f t="shared" si="2"/>
        <v>1</v>
      </c>
      <c r="H120" s="12" t="str">
        <f t="shared" si="3"/>
        <v/>
      </c>
      <c r="I120" s="5" t="str">
        <f t="shared" si="4"/>
        <v/>
      </c>
      <c r="J120" s="5">
        <f t="shared" si="5"/>
        <v>-1.528378204</v>
      </c>
      <c r="K120" s="13" t="str">
        <f t="shared" si="6"/>
        <v/>
      </c>
      <c r="L120" s="5">
        <f t="shared" si="7"/>
        <v>-1.528378204</v>
      </c>
      <c r="Q120" s="7" t="b">
        <f>if(iferror(VLOOKUP($A120, NIL!$A$2:$F994, 1, false), false), true, false)</f>
        <v>1</v>
      </c>
    </row>
    <row r="121">
      <c r="A121" s="1">
        <v>1859.0</v>
      </c>
      <c r="B121" s="1" t="s">
        <v>222</v>
      </c>
      <c r="C121" s="1"/>
      <c r="D121" s="1">
        <v>0.0</v>
      </c>
      <c r="E121" s="1"/>
      <c r="F121" s="11" t="str">
        <f t="shared" si="1"/>
        <v/>
      </c>
      <c r="G121" s="11" t="b">
        <f t="shared" si="2"/>
        <v>1</v>
      </c>
      <c r="H121" s="12" t="str">
        <f t="shared" si="3"/>
        <v/>
      </c>
      <c r="I121" s="5" t="str">
        <f t="shared" si="4"/>
        <v/>
      </c>
      <c r="J121" s="5">
        <f t="shared" si="5"/>
        <v>-1.528378204</v>
      </c>
      <c r="K121" s="13" t="str">
        <f t="shared" si="6"/>
        <v/>
      </c>
      <c r="L121" s="5">
        <f t="shared" si="7"/>
        <v>-1.528378204</v>
      </c>
      <c r="Q121" s="7" t="b">
        <f>if(iferror(VLOOKUP($A121, NIL!$A$2:$F994, 1, false), false), true, false)</f>
        <v>1</v>
      </c>
    </row>
    <row r="122">
      <c r="A122" s="5">
        <v>2010.0</v>
      </c>
      <c r="B122" s="1" t="s">
        <v>254</v>
      </c>
      <c r="C122" s="1"/>
      <c r="E122" s="1"/>
      <c r="F122" s="11" t="str">
        <f t="shared" si="1"/>
        <v/>
      </c>
      <c r="G122" s="11" t="b">
        <f t="shared" si="2"/>
        <v>1</v>
      </c>
      <c r="H122" s="12" t="str">
        <f t="shared" si="3"/>
        <v/>
      </c>
      <c r="I122" s="5" t="str">
        <f t="shared" si="4"/>
        <v/>
      </c>
      <c r="J122" s="5">
        <f t="shared" si="5"/>
        <v>-1.528378204</v>
      </c>
      <c r="K122" s="13" t="str">
        <f t="shared" si="6"/>
        <v/>
      </c>
      <c r="L122" s="5">
        <f t="shared" si="7"/>
        <v>-1.528378204</v>
      </c>
      <c r="Q122" s="7" t="b">
        <f>if(iferror(VLOOKUP($A122, NIL!$A$2:$F994, 1, false), false), true, false)</f>
        <v>1</v>
      </c>
    </row>
    <row r="123">
      <c r="A123" s="5">
        <v>2100.0</v>
      </c>
      <c r="B123" s="1" t="s">
        <v>252</v>
      </c>
      <c r="C123" s="1">
        <v>5.0</v>
      </c>
      <c r="E123" s="1">
        <v>2761.0</v>
      </c>
      <c r="F123" s="11">
        <f t="shared" si="1"/>
        <v>3.441066407</v>
      </c>
      <c r="G123" s="11" t="b">
        <f t="shared" si="2"/>
        <v>1</v>
      </c>
      <c r="H123" s="12" t="str">
        <f t="shared" si="3"/>
        <v/>
      </c>
      <c r="I123" s="5">
        <f t="shared" si="4"/>
        <v>1.021701525</v>
      </c>
      <c r="J123" s="5">
        <f t="shared" si="5"/>
        <v>1.10741051</v>
      </c>
      <c r="K123" s="13" t="str">
        <f t="shared" si="6"/>
        <v/>
      </c>
      <c r="L123" s="5">
        <f t="shared" si="7"/>
        <v>1.064556018</v>
      </c>
      <c r="Q123" s="7" t="b">
        <f>if(iferror(VLOOKUP($A123, NIL!$A$2:$F994, 1, false), false), true, false)</f>
        <v>1</v>
      </c>
    </row>
    <row r="124">
      <c r="A124" s="1">
        <v>949.0</v>
      </c>
      <c r="B124" s="1" t="s">
        <v>82</v>
      </c>
      <c r="C124" s="1">
        <v>0.0</v>
      </c>
      <c r="D124" s="1">
        <v>0.0</v>
      </c>
      <c r="E124" s="1">
        <v>1104.0</v>
      </c>
      <c r="F124" s="11">
        <f t="shared" si="1"/>
        <v>3.042969073</v>
      </c>
      <c r="G124" s="11" t="b">
        <f t="shared" si="2"/>
        <v>1</v>
      </c>
      <c r="H124" s="12" t="str">
        <f t="shared" si="3"/>
        <v/>
      </c>
      <c r="I124" s="5">
        <f t="shared" si="4"/>
        <v>0.7946909522</v>
      </c>
      <c r="J124" s="5">
        <f t="shared" si="5"/>
        <v>-1.528378204</v>
      </c>
      <c r="K124" s="13" t="str">
        <f t="shared" si="6"/>
        <v/>
      </c>
      <c r="L124" s="5">
        <f t="shared" si="7"/>
        <v>-0.3668436259</v>
      </c>
      <c r="Q124" s="7" t="b">
        <f>if(iferror(VLOOKUP($A124, NIL!$A$2:$F994, 1, false), false), true, false)</f>
        <v>1</v>
      </c>
    </row>
    <row r="125">
      <c r="A125" s="1">
        <v>1448.0</v>
      </c>
      <c r="B125" s="1" t="s">
        <v>136</v>
      </c>
      <c r="C125" s="1"/>
      <c r="D125" s="1">
        <v>0.0</v>
      </c>
      <c r="E125" s="1"/>
      <c r="F125" s="11" t="str">
        <f t="shared" si="1"/>
        <v/>
      </c>
      <c r="G125" s="11" t="b">
        <f t="shared" si="2"/>
        <v>1</v>
      </c>
      <c r="H125" s="12" t="str">
        <f t="shared" si="3"/>
        <v/>
      </c>
      <c r="I125" s="5" t="str">
        <f t="shared" si="4"/>
        <v/>
      </c>
      <c r="J125" s="5">
        <f t="shared" si="5"/>
        <v>-1.528378204</v>
      </c>
      <c r="K125" s="13" t="str">
        <f t="shared" si="6"/>
        <v/>
      </c>
      <c r="L125" s="5">
        <f t="shared" si="7"/>
        <v>-1.528378204</v>
      </c>
      <c r="Q125" s="7" t="b">
        <f>if(iferror(VLOOKUP($A125, NIL!$A$2:$F994, 1, false), false), true, false)</f>
        <v>1</v>
      </c>
    </row>
    <row r="126">
      <c r="A126" s="1">
        <v>1426.0</v>
      </c>
      <c r="B126" s="1" t="s">
        <v>128</v>
      </c>
      <c r="C126" s="1"/>
      <c r="D126" s="1">
        <v>0.0</v>
      </c>
      <c r="E126" s="1"/>
      <c r="F126" s="11" t="str">
        <f t="shared" si="1"/>
        <v/>
      </c>
      <c r="G126" s="11" t="b">
        <f t="shared" si="2"/>
        <v>1</v>
      </c>
      <c r="H126" s="12" t="str">
        <f t="shared" si="3"/>
        <v/>
      </c>
      <c r="I126" s="5" t="str">
        <f t="shared" si="4"/>
        <v/>
      </c>
      <c r="J126" s="5">
        <f t="shared" si="5"/>
        <v>-1.528378204</v>
      </c>
      <c r="K126" s="13" t="str">
        <f t="shared" si="6"/>
        <v/>
      </c>
      <c r="L126" s="5">
        <f t="shared" si="7"/>
        <v>-1.528378204</v>
      </c>
      <c r="Q126" s="7" t="b">
        <f>if(iferror(VLOOKUP($A126, NIL!$A$2:$F994, 1, false), false), true, false)</f>
        <v>1</v>
      </c>
    </row>
    <row r="127">
      <c r="A127" s="1">
        <v>1460.0</v>
      </c>
      <c r="B127" s="1" t="s">
        <v>31</v>
      </c>
      <c r="C127" s="1"/>
      <c r="D127" s="1">
        <v>0.0</v>
      </c>
      <c r="E127" s="1"/>
      <c r="F127" s="11" t="str">
        <f t="shared" si="1"/>
        <v/>
      </c>
      <c r="G127" s="11" t="b">
        <f t="shared" si="2"/>
        <v>1</v>
      </c>
      <c r="H127" s="12" t="str">
        <f t="shared" si="3"/>
        <v/>
      </c>
      <c r="I127" s="5" t="str">
        <f t="shared" si="4"/>
        <v/>
      </c>
      <c r="J127" s="5">
        <f t="shared" si="5"/>
        <v>-1.528378204</v>
      </c>
      <c r="K127" s="13" t="str">
        <f t="shared" si="6"/>
        <v/>
      </c>
      <c r="L127" s="5">
        <f t="shared" si="7"/>
        <v>-1.528378204</v>
      </c>
      <c r="Q127" s="7" t="b">
        <f>if(iferror(VLOOKUP($A127, NIL!$A$2:$F994, 1, false), false), true, false)</f>
        <v>1</v>
      </c>
    </row>
    <row r="128">
      <c r="A128" s="1">
        <v>2097.0</v>
      </c>
      <c r="B128" s="1" t="s">
        <v>126</v>
      </c>
      <c r="C128" s="1">
        <v>5.0</v>
      </c>
      <c r="E128" s="1">
        <v>3197.0</v>
      </c>
      <c r="F128" s="11">
        <f t="shared" si="1"/>
        <v>3.504742636</v>
      </c>
      <c r="G128" s="11" t="b">
        <f t="shared" si="2"/>
        <v>1</v>
      </c>
      <c r="H128" s="12" t="str">
        <f t="shared" si="3"/>
        <v/>
      </c>
      <c r="I128" s="5">
        <f t="shared" si="4"/>
        <v>1.058012186</v>
      </c>
      <c r="J128" s="5">
        <f t="shared" si="5"/>
        <v>1.10741051</v>
      </c>
      <c r="K128" s="13" t="str">
        <f t="shared" si="6"/>
        <v/>
      </c>
      <c r="L128" s="5">
        <f t="shared" si="7"/>
        <v>1.082711348</v>
      </c>
      <c r="Q128" s="7" t="b">
        <f>if(iferror(VLOOKUP($A128, NIL!$A$2:$F994, 1, false), false), true, false)</f>
        <v>1</v>
      </c>
    </row>
    <row r="129">
      <c r="A129" s="1">
        <v>2098.0</v>
      </c>
      <c r="B129" s="1" t="s">
        <v>48</v>
      </c>
      <c r="C129" s="1">
        <v>5.0</v>
      </c>
      <c r="E129" s="1">
        <v>496.0</v>
      </c>
      <c r="F129" s="11">
        <f t="shared" si="1"/>
        <v>2.695481676</v>
      </c>
      <c r="G129" s="11" t="b">
        <f t="shared" si="2"/>
        <v>1</v>
      </c>
      <c r="H129" s="12" t="str">
        <f t="shared" si="3"/>
        <v/>
      </c>
      <c r="I129" s="5">
        <f t="shared" si="4"/>
        <v>0.5965401322</v>
      </c>
      <c r="J129" s="5">
        <f t="shared" si="5"/>
        <v>1.10741051</v>
      </c>
      <c r="K129" s="13" t="str">
        <f t="shared" si="6"/>
        <v/>
      </c>
      <c r="L129" s="5">
        <f t="shared" si="7"/>
        <v>0.8519753211</v>
      </c>
      <c r="Q129" s="7" t="b">
        <f>if(iferror(VLOOKUP($A129, NIL!$A$2:$F994, 1, false), false), true, false)</f>
        <v>1</v>
      </c>
    </row>
    <row r="130">
      <c r="A130" s="1">
        <v>1844.0</v>
      </c>
      <c r="B130" s="1" t="s">
        <v>318</v>
      </c>
      <c r="C130" s="1">
        <v>5.0</v>
      </c>
      <c r="D130" s="1">
        <v>3168.0</v>
      </c>
      <c r="E130" s="1">
        <v>5457.0</v>
      </c>
      <c r="F130" s="11">
        <f t="shared" si="1"/>
        <v>3.736953954</v>
      </c>
      <c r="G130" s="11" t="b">
        <f t="shared" si="2"/>
        <v>0</v>
      </c>
      <c r="H130" s="12">
        <f t="shared" si="3"/>
        <v>0.7225378788</v>
      </c>
      <c r="I130" s="5">
        <f t="shared" si="4"/>
        <v>1.190428105</v>
      </c>
      <c r="J130" s="5">
        <f t="shared" si="5"/>
        <v>1.10741051</v>
      </c>
      <c r="K130" s="13">
        <f t="shared" si="6"/>
        <v>3.717293615</v>
      </c>
      <c r="L130" s="5">
        <f t="shared" si="7"/>
        <v>2.005044077</v>
      </c>
      <c r="Q130" s="7" t="b">
        <f>if(iferror(VLOOKUP($A130, NIL!$A$2:$F994, 1, false), false), true, false)</f>
        <v>1</v>
      </c>
    </row>
    <row r="131">
      <c r="A131" s="1">
        <v>1464.0</v>
      </c>
      <c r="B131" s="1" t="s">
        <v>144</v>
      </c>
      <c r="C131" s="1"/>
      <c r="D131" s="1">
        <v>0.0</v>
      </c>
      <c r="E131" s="1"/>
      <c r="F131" s="11" t="str">
        <f t="shared" si="1"/>
        <v/>
      </c>
      <c r="G131" s="11" t="b">
        <f t="shared" si="2"/>
        <v>1</v>
      </c>
      <c r="H131" s="12" t="str">
        <f t="shared" si="3"/>
        <v/>
      </c>
      <c r="I131" s="5" t="str">
        <f t="shared" si="4"/>
        <v/>
      </c>
      <c r="J131" s="5">
        <f t="shared" si="5"/>
        <v>-1.528378204</v>
      </c>
      <c r="K131" s="13" t="str">
        <f t="shared" si="6"/>
        <v/>
      </c>
      <c r="L131" s="5">
        <f t="shared" si="7"/>
        <v>-1.528378204</v>
      </c>
      <c r="Q131" s="7" t="b">
        <f>if(iferror(VLOOKUP($A131, NIL!$A$2:$F994, 1, false), false), true, false)</f>
        <v>1</v>
      </c>
    </row>
    <row r="132">
      <c r="A132" s="1">
        <v>1729.0</v>
      </c>
      <c r="B132" s="1" t="s">
        <v>189</v>
      </c>
      <c r="C132" s="1">
        <v>4.0</v>
      </c>
      <c r="D132" s="1">
        <v>0.0</v>
      </c>
      <c r="E132" s="1">
        <v>0.0</v>
      </c>
      <c r="F132" s="11">
        <f t="shared" si="1"/>
        <v>0</v>
      </c>
      <c r="G132" s="11" t="b">
        <f t="shared" si="2"/>
        <v>1</v>
      </c>
      <c r="H132" s="12" t="str">
        <f t="shared" si="3"/>
        <v/>
      </c>
      <c r="I132" s="5">
        <f t="shared" si="4"/>
        <v>-0.940528289</v>
      </c>
      <c r="J132" s="5">
        <f t="shared" si="5"/>
        <v>0.5802527673</v>
      </c>
      <c r="K132" s="13" t="str">
        <f t="shared" si="6"/>
        <v/>
      </c>
      <c r="L132" s="5">
        <f t="shared" si="7"/>
        <v>-0.1801377609</v>
      </c>
      <c r="Q132" s="7" t="b">
        <f>if(iferror(VLOOKUP($A132, NIL!$A$2:$F994, 1, false), false), true, false)</f>
        <v>1</v>
      </c>
    </row>
    <row r="133">
      <c r="A133" s="5">
        <v>520.0</v>
      </c>
      <c r="B133" s="1" t="s">
        <v>52</v>
      </c>
      <c r="C133" s="1">
        <v>4.0</v>
      </c>
      <c r="E133" s="1">
        <v>0.0</v>
      </c>
      <c r="F133" s="11">
        <f t="shared" si="1"/>
        <v>0</v>
      </c>
      <c r="G133" s="11" t="b">
        <f t="shared" si="2"/>
        <v>1</v>
      </c>
      <c r="H133" s="12" t="str">
        <f t="shared" si="3"/>
        <v/>
      </c>
      <c r="I133" s="5">
        <f t="shared" si="4"/>
        <v>-0.940528289</v>
      </c>
      <c r="J133" s="5">
        <f t="shared" si="5"/>
        <v>0.5802527673</v>
      </c>
      <c r="K133" s="13" t="str">
        <f t="shared" si="6"/>
        <v/>
      </c>
      <c r="L133" s="5">
        <f t="shared" si="7"/>
        <v>-0.1801377609</v>
      </c>
      <c r="Q133" s="7" t="b">
        <f>if(iferror(VLOOKUP($A133, NIL!$A$2:$F994, 1, false), false), true, false)</f>
        <v>1</v>
      </c>
    </row>
    <row r="134">
      <c r="A134" s="1">
        <v>1849.0</v>
      </c>
      <c r="B134" s="1" t="s">
        <v>215</v>
      </c>
      <c r="C134" s="1"/>
      <c r="D134" s="1">
        <v>0.0</v>
      </c>
      <c r="E134" s="1"/>
      <c r="F134" s="11" t="str">
        <f t="shared" si="1"/>
        <v/>
      </c>
      <c r="G134" s="11" t="b">
        <f t="shared" si="2"/>
        <v>1</v>
      </c>
      <c r="H134" s="12" t="str">
        <f t="shared" si="3"/>
        <v/>
      </c>
      <c r="I134" s="5" t="str">
        <f t="shared" si="4"/>
        <v/>
      </c>
      <c r="J134" s="5">
        <f t="shared" si="5"/>
        <v>-1.528378204</v>
      </c>
      <c r="K134" s="13" t="str">
        <f t="shared" si="6"/>
        <v/>
      </c>
      <c r="L134" s="5">
        <f t="shared" si="7"/>
        <v>-1.528378204</v>
      </c>
      <c r="Q134" s="7" t="b">
        <f>if(iferror(VLOOKUP($A134, NIL!$A$2:$F994, 1, false), false), true, false)</f>
        <v>1</v>
      </c>
    </row>
    <row r="135">
      <c r="A135" s="1">
        <v>1444.0</v>
      </c>
      <c r="B135" s="1" t="s">
        <v>133</v>
      </c>
      <c r="C135" s="1">
        <v>4.0</v>
      </c>
      <c r="D135" s="1">
        <v>0.0</v>
      </c>
      <c r="E135" s="1">
        <v>0.0</v>
      </c>
      <c r="F135" s="11">
        <f t="shared" si="1"/>
        <v>0</v>
      </c>
      <c r="G135" s="11" t="b">
        <f t="shared" si="2"/>
        <v>1</v>
      </c>
      <c r="H135" s="12" t="str">
        <f t="shared" si="3"/>
        <v/>
      </c>
      <c r="I135" s="5">
        <f t="shared" si="4"/>
        <v>-0.940528289</v>
      </c>
      <c r="J135" s="5">
        <f t="shared" si="5"/>
        <v>0.5802527673</v>
      </c>
      <c r="K135" s="13" t="str">
        <f t="shared" si="6"/>
        <v/>
      </c>
      <c r="L135" s="5">
        <f t="shared" si="7"/>
        <v>-0.1801377609</v>
      </c>
      <c r="Q135" s="7" t="b">
        <f>if(iferror(VLOOKUP($A135, NIL!$A$2:$F994, 1, false), false), true, false)</f>
        <v>1</v>
      </c>
    </row>
    <row r="136">
      <c r="A136" s="1">
        <v>1062.0</v>
      </c>
      <c r="B136" s="1" t="s">
        <v>88</v>
      </c>
      <c r="C136" s="1">
        <v>4.0</v>
      </c>
      <c r="D136" s="1">
        <v>0.0</v>
      </c>
      <c r="E136" s="1">
        <v>0.0</v>
      </c>
      <c r="F136" s="11">
        <f t="shared" si="1"/>
        <v>0</v>
      </c>
      <c r="G136" s="11" t="b">
        <f t="shared" si="2"/>
        <v>1</v>
      </c>
      <c r="H136" s="12" t="str">
        <f t="shared" si="3"/>
        <v/>
      </c>
      <c r="I136" s="5">
        <f t="shared" si="4"/>
        <v>-0.940528289</v>
      </c>
      <c r="J136" s="5">
        <f t="shared" si="5"/>
        <v>0.5802527673</v>
      </c>
      <c r="K136" s="13" t="str">
        <f t="shared" si="6"/>
        <v/>
      </c>
      <c r="L136" s="5">
        <f t="shared" si="7"/>
        <v>-0.1801377609</v>
      </c>
      <c r="Q136" s="7" t="b">
        <f>if(iferror(VLOOKUP($A136, NIL!$A$2:$F994, 1, false), false), true, false)</f>
        <v>1</v>
      </c>
    </row>
    <row r="137">
      <c r="A137" s="1">
        <v>924.0</v>
      </c>
      <c r="B137" s="1" t="s">
        <v>79</v>
      </c>
      <c r="C137" s="1">
        <v>4.0</v>
      </c>
      <c r="D137" s="1">
        <v>76.0</v>
      </c>
      <c r="E137" s="1">
        <v>215.0</v>
      </c>
      <c r="F137" s="11">
        <f t="shared" si="1"/>
        <v>2.33243846</v>
      </c>
      <c r="G137" s="11" t="b">
        <f t="shared" si="2"/>
        <v>1</v>
      </c>
      <c r="H137" s="12" t="str">
        <f t="shared" si="3"/>
        <v/>
      </c>
      <c r="I137" s="5">
        <f t="shared" si="4"/>
        <v>0.3895187791</v>
      </c>
      <c r="J137" s="5">
        <f t="shared" si="5"/>
        <v>0.5802527673</v>
      </c>
      <c r="K137" s="13" t="str">
        <f t="shared" si="6"/>
        <v/>
      </c>
      <c r="L137" s="5">
        <f t="shared" si="7"/>
        <v>0.4848857732</v>
      </c>
      <c r="Q137" s="7" t="b">
        <f>if(iferror(VLOOKUP($A137, NIL!$A$2:$F994, 1, false), false), true, false)</f>
        <v>1</v>
      </c>
    </row>
    <row r="138">
      <c r="A138" s="5">
        <v>676.0</v>
      </c>
      <c r="B138" s="1" t="s">
        <v>56</v>
      </c>
      <c r="C138" s="1">
        <v>4.0</v>
      </c>
      <c r="E138" s="1">
        <v>0.0</v>
      </c>
      <c r="F138" s="11">
        <f t="shared" si="1"/>
        <v>0</v>
      </c>
      <c r="G138" s="11" t="b">
        <f t="shared" si="2"/>
        <v>1</v>
      </c>
      <c r="H138" s="12" t="str">
        <f t="shared" si="3"/>
        <v/>
      </c>
      <c r="I138" s="5">
        <f t="shared" si="4"/>
        <v>-0.940528289</v>
      </c>
      <c r="J138" s="5">
        <f t="shared" si="5"/>
        <v>0.5802527673</v>
      </c>
      <c r="K138" s="13" t="str">
        <f t="shared" si="6"/>
        <v/>
      </c>
      <c r="L138" s="5">
        <f t="shared" si="7"/>
        <v>-0.1801377609</v>
      </c>
      <c r="Q138" s="7" t="b">
        <f>if(iferror(VLOOKUP($A138, NIL!$A$2:$F994, 1, false), false), true, false)</f>
        <v>1</v>
      </c>
    </row>
    <row r="139">
      <c r="A139" s="1">
        <v>1397.0</v>
      </c>
      <c r="B139" s="9" t="s">
        <v>118</v>
      </c>
      <c r="C139" s="1">
        <v>1.0</v>
      </c>
      <c r="D139" s="1">
        <v>0.0</v>
      </c>
      <c r="E139" s="1">
        <v>1321.0</v>
      </c>
      <c r="F139" s="11">
        <f t="shared" si="1"/>
        <v>3.120902818</v>
      </c>
      <c r="G139" s="11" t="b">
        <f t="shared" si="2"/>
        <v>1</v>
      </c>
      <c r="H139" s="12" t="str">
        <f t="shared" si="3"/>
        <v/>
      </c>
      <c r="I139" s="5">
        <f t="shared" si="4"/>
        <v>0.8391318023</v>
      </c>
      <c r="J139" s="5">
        <f t="shared" si="5"/>
        <v>-1.001220461</v>
      </c>
      <c r="K139" s="13" t="str">
        <f t="shared" si="6"/>
        <v/>
      </c>
      <c r="L139" s="5">
        <f t="shared" si="7"/>
        <v>-0.08104432946</v>
      </c>
      <c r="Q139" s="7" t="b">
        <f>if(iferror(VLOOKUP($A139, NIL!$A$2:$F994, 1, false), false), true, false)</f>
        <v>1</v>
      </c>
    </row>
    <row r="140">
      <c r="A140" s="1">
        <v>1615.0</v>
      </c>
      <c r="B140" s="1" t="s">
        <v>170</v>
      </c>
      <c r="C140" s="1"/>
      <c r="D140" s="1">
        <v>0.0</v>
      </c>
      <c r="E140" s="1"/>
      <c r="F140" s="11" t="str">
        <f t="shared" si="1"/>
        <v/>
      </c>
      <c r="G140" s="11" t="b">
        <f t="shared" si="2"/>
        <v>1</v>
      </c>
      <c r="H140" s="12" t="str">
        <f t="shared" si="3"/>
        <v/>
      </c>
      <c r="I140" s="5" t="str">
        <f t="shared" si="4"/>
        <v/>
      </c>
      <c r="J140" s="5">
        <f t="shared" si="5"/>
        <v>-1.528378204</v>
      </c>
      <c r="K140" s="13" t="str">
        <f t="shared" si="6"/>
        <v/>
      </c>
      <c r="L140" s="5">
        <f t="shared" si="7"/>
        <v>-1.528378204</v>
      </c>
      <c r="Q140" s="7" t="b">
        <f>if(iferror(VLOOKUP($A140, NIL!$A$2:$F994, 1, false), false), true, false)</f>
        <v>1</v>
      </c>
    </row>
    <row r="141">
      <c r="A141" s="1">
        <v>1251.0</v>
      </c>
      <c r="B141" s="1" t="s">
        <v>106</v>
      </c>
      <c r="C141" s="1">
        <v>3.0</v>
      </c>
      <c r="D141" s="1">
        <v>0.0</v>
      </c>
      <c r="E141" s="1">
        <v>0.0</v>
      </c>
      <c r="F141" s="11">
        <f t="shared" si="1"/>
        <v>0</v>
      </c>
      <c r="G141" s="11" t="b">
        <f t="shared" si="2"/>
        <v>1</v>
      </c>
      <c r="H141" s="12" t="str">
        <f t="shared" si="3"/>
        <v/>
      </c>
      <c r="I141" s="5">
        <f t="shared" si="4"/>
        <v>-0.940528289</v>
      </c>
      <c r="J141" s="5">
        <f t="shared" si="5"/>
        <v>0.05309502446</v>
      </c>
      <c r="K141" s="13" t="str">
        <f t="shared" si="6"/>
        <v/>
      </c>
      <c r="L141" s="5">
        <f t="shared" si="7"/>
        <v>-0.4437166323</v>
      </c>
      <c r="Q141" s="7" t="b">
        <f>if(iferror(VLOOKUP($A141, NIL!$A$2:$F994, 1, false), false), true, false)</f>
        <v>1</v>
      </c>
    </row>
    <row r="142">
      <c r="A142" s="1">
        <v>2095.0</v>
      </c>
      <c r="B142" s="1" t="s">
        <v>320</v>
      </c>
      <c r="C142" s="1">
        <v>5.0</v>
      </c>
      <c r="E142" s="1">
        <v>1517.0</v>
      </c>
      <c r="F142" s="11">
        <f t="shared" si="1"/>
        <v>3.180985581</v>
      </c>
      <c r="G142" s="11" t="b">
        <f t="shared" si="2"/>
        <v>1</v>
      </c>
      <c r="H142" s="12" t="str">
        <f t="shared" si="3"/>
        <v/>
      </c>
      <c r="I142" s="5">
        <f t="shared" si="4"/>
        <v>0.8733933292</v>
      </c>
      <c r="J142" s="5">
        <f t="shared" si="5"/>
        <v>1.10741051</v>
      </c>
      <c r="K142" s="13" t="str">
        <f t="shared" si="6"/>
        <v/>
      </c>
      <c r="L142" s="5">
        <f t="shared" si="7"/>
        <v>0.9904019197</v>
      </c>
      <c r="Q142" s="7" t="b">
        <f>if(iferror(VLOOKUP($A142, NIL!$A$2:$F994, 1, false), false), true, false)</f>
        <v>1</v>
      </c>
    </row>
    <row r="143">
      <c r="A143" s="1">
        <v>823.0</v>
      </c>
      <c r="B143" s="1" t="s">
        <v>66</v>
      </c>
      <c r="C143" s="1">
        <v>4.0</v>
      </c>
      <c r="D143" s="1">
        <v>0.0</v>
      </c>
      <c r="E143" s="1">
        <v>3514.0</v>
      </c>
      <c r="F143" s="11">
        <f t="shared" si="1"/>
        <v>3.545801757</v>
      </c>
      <c r="G143" s="11" t="b">
        <f t="shared" si="2"/>
        <v>1</v>
      </c>
      <c r="H143" s="12" t="str">
        <f t="shared" si="3"/>
        <v/>
      </c>
      <c r="I143" s="5">
        <f t="shared" si="4"/>
        <v>1.081425693</v>
      </c>
      <c r="J143" s="5">
        <f t="shared" si="5"/>
        <v>0.5802527673</v>
      </c>
      <c r="K143" s="13" t="str">
        <f t="shared" si="6"/>
        <v/>
      </c>
      <c r="L143" s="5">
        <f t="shared" si="7"/>
        <v>0.83083923</v>
      </c>
      <c r="Q143" s="7" t="b">
        <f>if(iferror(VLOOKUP($A143, NIL!$A$2:$F994, 1, false), false), true, false)</f>
        <v>1</v>
      </c>
    </row>
    <row r="144">
      <c r="A144" s="1">
        <v>2000.0</v>
      </c>
      <c r="B144" s="1" t="s">
        <v>321</v>
      </c>
      <c r="C144" s="1">
        <v>5.0</v>
      </c>
      <c r="E144" s="1">
        <v>2348.0</v>
      </c>
      <c r="F144" s="11">
        <f t="shared" si="1"/>
        <v>3.370698093</v>
      </c>
      <c r="G144" s="11" t="b">
        <f t="shared" si="2"/>
        <v>1</v>
      </c>
      <c r="H144" s="12" t="str">
        <f t="shared" si="3"/>
        <v/>
      </c>
      <c r="I144" s="5">
        <f t="shared" si="4"/>
        <v>0.9815747772</v>
      </c>
      <c r="J144" s="5">
        <f t="shared" si="5"/>
        <v>1.10741051</v>
      </c>
      <c r="K144" s="13" t="str">
        <f t="shared" si="6"/>
        <v/>
      </c>
      <c r="L144" s="5">
        <f t="shared" si="7"/>
        <v>1.044492644</v>
      </c>
      <c r="Q144" s="7" t="b">
        <f>if(iferror(VLOOKUP($A144, NIL!$A$2:$F994, 1, false), false), true, false)</f>
        <v>1</v>
      </c>
    </row>
    <row r="145">
      <c r="A145" s="1">
        <v>1998.0</v>
      </c>
      <c r="B145" s="1" t="s">
        <v>250</v>
      </c>
      <c r="C145" s="1"/>
      <c r="E145" s="1"/>
      <c r="F145" s="11" t="str">
        <f t="shared" si="1"/>
        <v/>
      </c>
      <c r="G145" s="11" t="b">
        <f t="shared" si="2"/>
        <v>1</v>
      </c>
      <c r="H145" s="12" t="str">
        <f t="shared" si="3"/>
        <v/>
      </c>
      <c r="I145" s="5" t="str">
        <f t="shared" si="4"/>
        <v/>
      </c>
      <c r="J145" s="5">
        <f t="shared" si="5"/>
        <v>-1.528378204</v>
      </c>
      <c r="K145" s="13" t="str">
        <f t="shared" si="6"/>
        <v/>
      </c>
      <c r="L145" s="5">
        <f t="shared" si="7"/>
        <v>-1.528378204</v>
      </c>
      <c r="Q145" s="7" t="b">
        <f>if(iferror(VLOOKUP($A145, NIL!$A$2:$F994, 1, false), false), true, false)</f>
        <v>1</v>
      </c>
    </row>
    <row r="146">
      <c r="A146" s="1">
        <v>1250.0</v>
      </c>
      <c r="B146" s="1" t="s">
        <v>105</v>
      </c>
      <c r="C146" s="1">
        <v>4.0</v>
      </c>
      <c r="D146" s="1">
        <v>0.0</v>
      </c>
      <c r="E146" s="1">
        <v>0.0</v>
      </c>
      <c r="F146" s="11">
        <f t="shared" si="1"/>
        <v>0</v>
      </c>
      <c r="G146" s="11" t="b">
        <f t="shared" si="2"/>
        <v>1</v>
      </c>
      <c r="H146" s="12" t="str">
        <f t="shared" si="3"/>
        <v/>
      </c>
      <c r="I146" s="5">
        <f t="shared" si="4"/>
        <v>-0.940528289</v>
      </c>
      <c r="J146" s="5">
        <f t="shared" si="5"/>
        <v>0.5802527673</v>
      </c>
      <c r="K146" s="13" t="str">
        <f t="shared" si="6"/>
        <v/>
      </c>
      <c r="L146" s="5">
        <f t="shared" si="7"/>
        <v>-0.1801377609</v>
      </c>
      <c r="Q146" s="7" t="b">
        <f>if(iferror(VLOOKUP($A146, NIL!$A$2:$F994, 1, false), false), true, false)</f>
        <v>1</v>
      </c>
    </row>
    <row r="147">
      <c r="A147" s="1">
        <v>1991.0</v>
      </c>
      <c r="B147" s="1" t="s">
        <v>150</v>
      </c>
      <c r="C147" s="1">
        <v>5.0</v>
      </c>
      <c r="E147" s="1">
        <v>2458.0</v>
      </c>
      <c r="F147" s="11">
        <f t="shared" si="1"/>
        <v>3.390581879</v>
      </c>
      <c r="G147" s="11" t="b">
        <f t="shared" si="2"/>
        <v>1</v>
      </c>
      <c r="H147" s="12" t="str">
        <f t="shared" si="3"/>
        <v/>
      </c>
      <c r="I147" s="5">
        <f t="shared" si="4"/>
        <v>0.9929132848</v>
      </c>
      <c r="J147" s="5">
        <f t="shared" si="5"/>
        <v>1.10741051</v>
      </c>
      <c r="K147" s="13" t="str">
        <f t="shared" si="6"/>
        <v/>
      </c>
      <c r="L147" s="5">
        <f t="shared" si="7"/>
        <v>1.050161897</v>
      </c>
      <c r="Q147" s="7" t="b">
        <f>if(iferror(VLOOKUP($A147, NIL!$A$2:$F994, 1, false), false), true, false)</f>
        <v>1</v>
      </c>
    </row>
    <row r="148">
      <c r="A148" s="1">
        <v>1949.0</v>
      </c>
      <c r="B148" s="1" t="s">
        <v>243</v>
      </c>
      <c r="C148" s="1">
        <v>1.0</v>
      </c>
      <c r="E148" s="1">
        <v>3659.0</v>
      </c>
      <c r="F148" s="11">
        <f t="shared" si="1"/>
        <v>3.563362409</v>
      </c>
      <c r="G148" s="11" t="b">
        <f t="shared" si="2"/>
        <v>1</v>
      </c>
      <c r="H148" s="12" t="str">
        <f t="shared" si="3"/>
        <v/>
      </c>
      <c r="I148" s="5">
        <f t="shared" si="4"/>
        <v>1.091439459</v>
      </c>
      <c r="J148" s="5">
        <f t="shared" si="5"/>
        <v>-1.001220461</v>
      </c>
      <c r="K148" s="13" t="str">
        <f t="shared" si="6"/>
        <v/>
      </c>
      <c r="L148" s="5">
        <f t="shared" si="7"/>
        <v>0.04510949904</v>
      </c>
      <c r="Q148" s="7" t="b">
        <f>if(iferror(VLOOKUP($A148, NIL!$A$2:$F994, 1, false), false), true, false)</f>
        <v>1</v>
      </c>
    </row>
    <row r="149">
      <c r="A149" s="1">
        <v>2081.0</v>
      </c>
      <c r="B149" s="1" t="s">
        <v>264</v>
      </c>
      <c r="C149" s="1">
        <v>0.0</v>
      </c>
      <c r="E149" s="1">
        <v>0.0</v>
      </c>
      <c r="F149" s="11">
        <f t="shared" si="1"/>
        <v>0</v>
      </c>
      <c r="G149" s="11" t="b">
        <f t="shared" si="2"/>
        <v>1</v>
      </c>
      <c r="H149" s="12" t="str">
        <f t="shared" si="3"/>
        <v/>
      </c>
      <c r="I149" s="5">
        <f t="shared" si="4"/>
        <v>-0.940528289</v>
      </c>
      <c r="J149" s="5">
        <f t="shared" si="5"/>
        <v>-1.528378204</v>
      </c>
      <c r="K149" s="13" t="str">
        <f t="shared" si="6"/>
        <v/>
      </c>
      <c r="L149" s="5">
        <f t="shared" si="7"/>
        <v>-1.234453247</v>
      </c>
      <c r="Q149" s="7" t="b">
        <f>if(iferror(VLOOKUP($A149, NIL!$A$2:$F994, 1, false), false), true, false)</f>
        <v>1</v>
      </c>
    </row>
    <row r="150">
      <c r="A150" s="5">
        <v>2102.0</v>
      </c>
      <c r="B150" s="1" t="s">
        <v>322</v>
      </c>
      <c r="C150" s="1">
        <v>2.0</v>
      </c>
      <c r="E150" s="1">
        <v>920.0</v>
      </c>
      <c r="F150" s="11">
        <f t="shared" si="1"/>
        <v>2.963787827</v>
      </c>
      <c r="G150" s="11" t="b">
        <f t="shared" si="2"/>
        <v>1</v>
      </c>
      <c r="H150" s="12" t="str">
        <f t="shared" si="3"/>
        <v/>
      </c>
      <c r="I150" s="5">
        <f t="shared" si="4"/>
        <v>0.749538728</v>
      </c>
      <c r="J150" s="5">
        <f t="shared" si="5"/>
        <v>-0.4740627184</v>
      </c>
      <c r="K150" s="13" t="str">
        <f t="shared" si="6"/>
        <v/>
      </c>
      <c r="L150" s="5">
        <f t="shared" si="7"/>
        <v>0.1377380048</v>
      </c>
      <c r="Q150" s="7" t="b">
        <f>if(iferror(VLOOKUP($A150, NIL!$A$2:$F994, 1, false), false), true, false)</f>
        <v>1</v>
      </c>
    </row>
    <row r="151">
      <c r="A151" s="1">
        <v>1875.0</v>
      </c>
      <c r="B151" s="1" t="s">
        <v>124</v>
      </c>
      <c r="C151" s="1">
        <v>0.0</v>
      </c>
      <c r="E151" s="1">
        <v>0.0</v>
      </c>
      <c r="F151" s="11">
        <f t="shared" si="1"/>
        <v>0</v>
      </c>
      <c r="G151" s="11" t="b">
        <f t="shared" si="2"/>
        <v>1</v>
      </c>
      <c r="H151" s="12" t="str">
        <f t="shared" si="3"/>
        <v/>
      </c>
      <c r="I151" s="5">
        <f t="shared" si="4"/>
        <v>-0.940528289</v>
      </c>
      <c r="J151" s="5">
        <f t="shared" si="5"/>
        <v>-1.528378204</v>
      </c>
      <c r="K151" s="13" t="str">
        <f t="shared" si="6"/>
        <v/>
      </c>
      <c r="L151" s="5">
        <f t="shared" si="7"/>
        <v>-1.234453247</v>
      </c>
      <c r="Q151" s="7" t="b">
        <f>if(iferror(VLOOKUP($A151, NIL!$A$2:$F994, 1, false), false), true, false)</f>
        <v>1</v>
      </c>
    </row>
    <row r="152">
      <c r="A152" s="5">
        <v>2094.0</v>
      </c>
      <c r="B152" s="1" t="s">
        <v>178</v>
      </c>
      <c r="C152" s="1">
        <v>5.0</v>
      </c>
      <c r="E152" s="1">
        <v>17977.0</v>
      </c>
      <c r="F152" s="11">
        <f t="shared" si="1"/>
        <v>4.254717218</v>
      </c>
      <c r="G152" s="11" t="b">
        <f t="shared" si="2"/>
        <v>1</v>
      </c>
      <c r="H152" s="12" t="str">
        <f t="shared" si="3"/>
        <v/>
      </c>
      <c r="I152" s="5">
        <f t="shared" si="4"/>
        <v>1.485676843</v>
      </c>
      <c r="J152" s="5">
        <f t="shared" si="5"/>
        <v>1.10741051</v>
      </c>
      <c r="K152" s="13" t="str">
        <f t="shared" si="6"/>
        <v/>
      </c>
      <c r="L152" s="5">
        <f t="shared" si="7"/>
        <v>1.296543677</v>
      </c>
      <c r="Q152" s="7" t="b">
        <f>if(iferror(VLOOKUP($A152, NIL!$A$2:$F994, 1, false), false), true, false)</f>
        <v>1</v>
      </c>
    </row>
    <row r="153">
      <c r="A153" s="1">
        <v>1858.0</v>
      </c>
      <c r="B153" s="1" t="s">
        <v>182</v>
      </c>
      <c r="C153" s="1">
        <v>3.0</v>
      </c>
      <c r="D153" s="1">
        <v>2797.0</v>
      </c>
      <c r="E153" s="1">
        <v>0.0</v>
      </c>
      <c r="F153" s="11">
        <f t="shared" si="1"/>
        <v>0</v>
      </c>
      <c r="G153" s="11" t="b">
        <f t="shared" si="2"/>
        <v>0</v>
      </c>
      <c r="H153" s="12">
        <f t="shared" si="3"/>
        <v>-1</v>
      </c>
      <c r="I153" s="5">
        <f t="shared" si="4"/>
        <v>-0.940528289</v>
      </c>
      <c r="J153" s="5">
        <f t="shared" si="5"/>
        <v>0.05309502446</v>
      </c>
      <c r="K153" s="13">
        <f t="shared" si="6"/>
        <v>-0.3236014254</v>
      </c>
      <c r="L153" s="5">
        <f t="shared" si="7"/>
        <v>-0.40367823</v>
      </c>
      <c r="Q153" s="7" t="b">
        <f>if(iferror(VLOOKUP($A153, NIL!$A$2:$F994, 1, false), false), true, false)</f>
        <v>1</v>
      </c>
    </row>
    <row r="154">
      <c r="A154" s="1">
        <v>1350.0</v>
      </c>
      <c r="B154" s="1" t="s">
        <v>113</v>
      </c>
      <c r="C154" s="1">
        <v>5.0</v>
      </c>
      <c r="D154" s="1">
        <v>0.0</v>
      </c>
      <c r="E154" s="1">
        <v>0.0</v>
      </c>
      <c r="F154" s="11">
        <f t="shared" si="1"/>
        <v>0</v>
      </c>
      <c r="G154" s="11" t="b">
        <f t="shared" si="2"/>
        <v>1</v>
      </c>
      <c r="H154" s="12" t="str">
        <f t="shared" si="3"/>
        <v/>
      </c>
      <c r="I154" s="5">
        <f t="shared" si="4"/>
        <v>-0.940528289</v>
      </c>
      <c r="J154" s="5">
        <f t="shared" si="5"/>
        <v>1.10741051</v>
      </c>
      <c r="K154" s="13" t="str">
        <f t="shared" si="6"/>
        <v/>
      </c>
      <c r="L154" s="5">
        <f t="shared" si="7"/>
        <v>0.08344111055</v>
      </c>
      <c r="Q154" s="7" t="b">
        <f>if(iferror(VLOOKUP($A154, NIL!$A$2:$F994, 1, false), false), true, false)</f>
        <v>1</v>
      </c>
    </row>
    <row r="155">
      <c r="A155" s="1">
        <v>1873.0</v>
      </c>
      <c r="B155" s="1" t="s">
        <v>232</v>
      </c>
      <c r="C155" s="1"/>
      <c r="D155" s="1">
        <v>0.0</v>
      </c>
      <c r="E155" s="1"/>
      <c r="F155" s="11" t="str">
        <f t="shared" si="1"/>
        <v/>
      </c>
      <c r="G155" s="11" t="b">
        <f t="shared" si="2"/>
        <v>1</v>
      </c>
      <c r="H155" s="12" t="str">
        <f t="shared" si="3"/>
        <v/>
      </c>
      <c r="I155" s="5" t="str">
        <f t="shared" si="4"/>
        <v/>
      </c>
      <c r="J155" s="5">
        <f t="shared" si="5"/>
        <v>-1.528378204</v>
      </c>
      <c r="K155" s="13" t="str">
        <f t="shared" si="6"/>
        <v/>
      </c>
      <c r="L155" s="5">
        <f t="shared" si="7"/>
        <v>-1.528378204</v>
      </c>
      <c r="Q155" s="7" t="b">
        <f>if(iferror(VLOOKUP($A155, NIL!$A$2:$F994, 1, false), false), true, false)</f>
        <v>1</v>
      </c>
    </row>
    <row r="156">
      <c r="A156" s="1">
        <v>2096.0</v>
      </c>
      <c r="B156" s="1" t="s">
        <v>137</v>
      </c>
      <c r="C156" s="1">
        <v>5.0</v>
      </c>
      <c r="E156" s="1">
        <v>2348.0</v>
      </c>
      <c r="F156" s="11">
        <f t="shared" si="1"/>
        <v>3.370698093</v>
      </c>
      <c r="G156" s="11" t="b">
        <f t="shared" si="2"/>
        <v>1</v>
      </c>
      <c r="H156" s="12" t="str">
        <f t="shared" si="3"/>
        <v/>
      </c>
      <c r="I156" s="5">
        <f t="shared" si="4"/>
        <v>0.9815747772</v>
      </c>
      <c r="J156" s="5">
        <f t="shared" si="5"/>
        <v>1.10741051</v>
      </c>
      <c r="K156" s="13" t="str">
        <f t="shared" si="6"/>
        <v/>
      </c>
      <c r="L156" s="5">
        <f t="shared" si="7"/>
        <v>1.044492644</v>
      </c>
      <c r="Q156" s="7" t="b">
        <f>if(iferror(VLOOKUP($A156, NIL!$A$2:$F994, 1, false), false), true, false)</f>
        <v>1</v>
      </c>
    </row>
    <row r="157">
      <c r="A157" s="5">
        <v>2090.0</v>
      </c>
      <c r="B157" s="1" t="s">
        <v>268</v>
      </c>
      <c r="C157" s="1">
        <v>5.0</v>
      </c>
      <c r="E157" s="1">
        <v>2748.0</v>
      </c>
      <c r="F157" s="11">
        <f t="shared" si="1"/>
        <v>3.439016728</v>
      </c>
      <c r="G157" s="11" t="b">
        <f t="shared" si="2"/>
        <v>1</v>
      </c>
      <c r="H157" s="12" t="str">
        <f t="shared" si="3"/>
        <v/>
      </c>
      <c r="I157" s="5">
        <f t="shared" si="4"/>
        <v>1.020532719</v>
      </c>
      <c r="J157" s="5">
        <f t="shared" si="5"/>
        <v>1.10741051</v>
      </c>
      <c r="K157" s="13" t="str">
        <f t="shared" si="6"/>
        <v/>
      </c>
      <c r="L157" s="5">
        <f t="shared" si="7"/>
        <v>1.063971614</v>
      </c>
      <c r="Q157" s="7" t="b">
        <f>if(iferror(VLOOKUP($A157, NIL!$A$2:$F994, 1, false), false), true, false)</f>
        <v>1</v>
      </c>
    </row>
    <row r="158">
      <c r="A158" s="1">
        <v>1440.0</v>
      </c>
      <c r="B158" s="1" t="s">
        <v>132</v>
      </c>
      <c r="C158" s="1"/>
      <c r="D158" s="1">
        <v>0.0</v>
      </c>
      <c r="E158" s="1"/>
      <c r="F158" s="11" t="str">
        <f t="shared" si="1"/>
        <v/>
      </c>
      <c r="G158" s="11" t="b">
        <f t="shared" si="2"/>
        <v>1</v>
      </c>
      <c r="H158" s="12" t="str">
        <f t="shared" si="3"/>
        <v/>
      </c>
      <c r="I158" s="5" t="str">
        <f t="shared" si="4"/>
        <v/>
      </c>
      <c r="J158" s="5">
        <f t="shared" si="5"/>
        <v>-1.528378204</v>
      </c>
      <c r="K158" s="13" t="str">
        <f t="shared" si="6"/>
        <v/>
      </c>
      <c r="L158" s="5">
        <f t="shared" si="7"/>
        <v>-1.528378204</v>
      </c>
      <c r="Q158" s="7" t="b">
        <f>if(iferror(VLOOKUP($A158, NIL!$A$2:$F994, 1, false), false), true, false)</f>
        <v>1</v>
      </c>
    </row>
    <row r="159">
      <c r="A159" s="5">
        <v>1984.0</v>
      </c>
      <c r="B159" s="1" t="s">
        <v>246</v>
      </c>
      <c r="C159" s="1">
        <v>0.0</v>
      </c>
      <c r="E159" s="1">
        <v>0.0</v>
      </c>
      <c r="F159" s="11">
        <f t="shared" si="1"/>
        <v>0</v>
      </c>
      <c r="G159" s="11" t="b">
        <f t="shared" si="2"/>
        <v>1</v>
      </c>
      <c r="H159" s="12" t="str">
        <f t="shared" si="3"/>
        <v/>
      </c>
      <c r="I159" s="5">
        <f t="shared" si="4"/>
        <v>-0.940528289</v>
      </c>
      <c r="J159" s="5">
        <f t="shared" si="5"/>
        <v>-1.528378204</v>
      </c>
      <c r="K159" s="13" t="str">
        <f t="shared" si="6"/>
        <v/>
      </c>
      <c r="L159" s="5">
        <f t="shared" si="7"/>
        <v>-1.234453247</v>
      </c>
      <c r="Q159" s="7" t="b">
        <f>if(iferror(VLOOKUP($A159, NIL!$A$2:$F994, 1, false), false), true, false)</f>
        <v>1</v>
      </c>
    </row>
    <row r="160">
      <c r="A160" s="1">
        <v>1839.0</v>
      </c>
      <c r="B160" s="1" t="s">
        <v>129</v>
      </c>
      <c r="C160" s="1">
        <v>5.0</v>
      </c>
      <c r="D160" s="1">
        <v>920.0</v>
      </c>
      <c r="E160" s="1">
        <v>8492.0</v>
      </c>
      <c r="F160" s="11">
        <f t="shared" si="1"/>
        <v>3.929009985</v>
      </c>
      <c r="G160" s="11" t="b">
        <f t="shared" si="2"/>
        <v>1</v>
      </c>
      <c r="H160" s="12" t="str">
        <f t="shared" si="3"/>
        <v/>
      </c>
      <c r="I160" s="5">
        <f t="shared" si="4"/>
        <v>1.299945919</v>
      </c>
      <c r="J160" s="5">
        <f t="shared" si="5"/>
        <v>1.10741051</v>
      </c>
      <c r="K160" s="13" t="str">
        <f t="shared" si="6"/>
        <v/>
      </c>
      <c r="L160" s="5">
        <f t="shared" si="7"/>
        <v>1.203678215</v>
      </c>
      <c r="Q160" s="7" t="b">
        <f>if(iferror(VLOOKUP($A160, NIL!$A$2:$F994, 1, false), false), true, false)</f>
        <v>1</v>
      </c>
    </row>
    <row r="161">
      <c r="A161" s="1">
        <v>1851.0</v>
      </c>
      <c r="B161" s="1" t="s">
        <v>217</v>
      </c>
      <c r="C161" s="1">
        <v>0.0</v>
      </c>
      <c r="D161" s="1">
        <v>0.0</v>
      </c>
      <c r="E161" s="1">
        <v>0.0</v>
      </c>
      <c r="F161" s="11">
        <f t="shared" si="1"/>
        <v>0</v>
      </c>
      <c r="G161" s="11" t="b">
        <f t="shared" si="2"/>
        <v>1</v>
      </c>
      <c r="H161" s="12" t="str">
        <f t="shared" si="3"/>
        <v/>
      </c>
      <c r="I161" s="5">
        <f t="shared" si="4"/>
        <v>-0.940528289</v>
      </c>
      <c r="J161" s="5">
        <f t="shared" si="5"/>
        <v>-1.528378204</v>
      </c>
      <c r="K161" s="13" t="str">
        <f t="shared" si="6"/>
        <v/>
      </c>
      <c r="L161" s="5">
        <f t="shared" si="7"/>
        <v>-1.234453247</v>
      </c>
      <c r="Q161" s="7" t="b">
        <f>if(iferror(VLOOKUP($A161, NIL!$A$2:$F994, 1, false), false), true, false)</f>
        <v>1</v>
      </c>
    </row>
    <row r="162">
      <c r="A162" s="1">
        <v>1087.0</v>
      </c>
      <c r="B162" s="1" t="s">
        <v>92</v>
      </c>
      <c r="C162" s="1">
        <v>1.0</v>
      </c>
      <c r="D162" s="1">
        <v>285.0</v>
      </c>
      <c r="E162" s="1">
        <v>377.0</v>
      </c>
      <c r="F162" s="11">
        <f t="shared" si="1"/>
        <v>2.57634135</v>
      </c>
      <c r="G162" s="11" t="b">
        <f t="shared" si="2"/>
        <v>1</v>
      </c>
      <c r="H162" s="12" t="str">
        <f t="shared" si="3"/>
        <v/>
      </c>
      <c r="I162" s="5">
        <f t="shared" si="4"/>
        <v>0.5286016873</v>
      </c>
      <c r="J162" s="5">
        <f t="shared" si="5"/>
        <v>-1.001220461</v>
      </c>
      <c r="K162" s="13" t="str">
        <f t="shared" si="6"/>
        <v/>
      </c>
      <c r="L162" s="5">
        <f t="shared" si="7"/>
        <v>-0.236309387</v>
      </c>
      <c r="Q162" s="7" t="b">
        <f>if(iferror(VLOOKUP($A162, NIL!$A$2:$F994, 1, false), false), true, false)</f>
        <v>1</v>
      </c>
    </row>
    <row r="163">
      <c r="A163" s="1">
        <v>825.0</v>
      </c>
      <c r="B163" s="1" t="s">
        <v>67</v>
      </c>
      <c r="C163" s="1">
        <v>1.0</v>
      </c>
      <c r="D163" s="1">
        <v>468.0</v>
      </c>
      <c r="E163" s="1">
        <v>0.0</v>
      </c>
      <c r="F163" s="11">
        <f t="shared" si="1"/>
        <v>0</v>
      </c>
      <c r="G163" s="11" t="b">
        <f t="shared" si="2"/>
        <v>1</v>
      </c>
      <c r="H163" s="12" t="str">
        <f t="shared" si="3"/>
        <v/>
      </c>
      <c r="I163" s="5">
        <f t="shared" si="4"/>
        <v>-0.940528289</v>
      </c>
      <c r="J163" s="5">
        <f t="shared" si="5"/>
        <v>-1.001220461</v>
      </c>
      <c r="K163" s="13" t="str">
        <f t="shared" si="6"/>
        <v/>
      </c>
      <c r="L163" s="5">
        <f t="shared" si="7"/>
        <v>-0.9708743751</v>
      </c>
      <c r="Q163" s="7" t="b">
        <f>if(iferror(VLOOKUP($A163, NIL!$A$2:$F994, 1, false), false), true, false)</f>
        <v>1</v>
      </c>
    </row>
    <row r="164">
      <c r="A164" s="1">
        <v>2015.0</v>
      </c>
      <c r="B164" s="1" t="s">
        <v>257</v>
      </c>
      <c r="C164" s="1"/>
      <c r="E164" s="1"/>
      <c r="F164" s="11" t="str">
        <f t="shared" si="1"/>
        <v/>
      </c>
      <c r="G164" s="11" t="b">
        <f t="shared" si="2"/>
        <v>1</v>
      </c>
      <c r="H164" s="12" t="str">
        <f t="shared" si="3"/>
        <v/>
      </c>
      <c r="I164" s="5" t="str">
        <f t="shared" si="4"/>
        <v/>
      </c>
      <c r="J164" s="5">
        <f t="shared" si="5"/>
        <v>-1.528378204</v>
      </c>
      <c r="K164" s="13" t="str">
        <f t="shared" si="6"/>
        <v/>
      </c>
      <c r="L164" s="5">
        <f t="shared" si="7"/>
        <v>-1.528378204</v>
      </c>
      <c r="Q164" s="7" t="b">
        <f>if(iferror(VLOOKUP($A164, NIL!$A$2:$F994, 1, false), false), true, false)</f>
        <v>1</v>
      </c>
    </row>
    <row r="165">
      <c r="A165" s="1">
        <v>1870.0</v>
      </c>
      <c r="B165" s="1" t="s">
        <v>323</v>
      </c>
      <c r="C165" s="1">
        <v>2.0</v>
      </c>
      <c r="D165" s="1">
        <v>0.0</v>
      </c>
      <c r="E165" s="1">
        <v>8383.0</v>
      </c>
      <c r="F165" s="11">
        <f t="shared" si="1"/>
        <v>3.923399466</v>
      </c>
      <c r="G165" s="11" t="b">
        <f t="shared" si="2"/>
        <v>1</v>
      </c>
      <c r="H165" s="12" t="str">
        <f t="shared" si="3"/>
        <v/>
      </c>
      <c r="I165" s="5">
        <f t="shared" si="4"/>
        <v>1.296746583</v>
      </c>
      <c r="J165" s="5">
        <f t="shared" si="5"/>
        <v>-0.4740627184</v>
      </c>
      <c r="K165" s="13" t="str">
        <f t="shared" si="6"/>
        <v/>
      </c>
      <c r="L165" s="5">
        <f t="shared" si="7"/>
        <v>0.4113419324</v>
      </c>
      <c r="Q165" s="7" t="b">
        <f>if(iferror(VLOOKUP($A165, NIL!$A$2:$F994, 1, false), false), true, false)</f>
        <v>1</v>
      </c>
    </row>
    <row r="166">
      <c r="A166" s="1">
        <v>1755.0</v>
      </c>
      <c r="B166" s="1" t="s">
        <v>198</v>
      </c>
      <c r="C166" s="1"/>
      <c r="D166" s="1">
        <v>0.0</v>
      </c>
      <c r="E166" s="1"/>
      <c r="F166" s="11" t="str">
        <f t="shared" si="1"/>
        <v/>
      </c>
      <c r="G166" s="11" t="b">
        <f t="shared" si="2"/>
        <v>1</v>
      </c>
      <c r="H166" s="12" t="str">
        <f t="shared" si="3"/>
        <v/>
      </c>
      <c r="I166" s="5" t="str">
        <f t="shared" si="4"/>
        <v/>
      </c>
      <c r="J166" s="5">
        <f t="shared" si="5"/>
        <v>-1.528378204</v>
      </c>
      <c r="K166" s="13" t="str">
        <f t="shared" si="6"/>
        <v/>
      </c>
      <c r="L166" s="5">
        <f t="shared" si="7"/>
        <v>-1.528378204</v>
      </c>
      <c r="Q166" s="7" t="b">
        <f>if(iferror(VLOOKUP($A166, NIL!$A$2:$F994, 1, false), false), true, false)</f>
        <v>1</v>
      </c>
    </row>
    <row r="167">
      <c r="A167" s="1">
        <v>1468.0</v>
      </c>
      <c r="B167" s="1" t="s">
        <v>324</v>
      </c>
      <c r="C167" s="1"/>
      <c r="D167" s="1">
        <v>0.0</v>
      </c>
      <c r="E167" s="1"/>
      <c r="F167" s="11" t="str">
        <f t="shared" si="1"/>
        <v/>
      </c>
      <c r="G167" s="11" t="b">
        <f t="shared" si="2"/>
        <v>1</v>
      </c>
      <c r="H167" s="12" t="str">
        <f t="shared" si="3"/>
        <v/>
      </c>
      <c r="I167" s="5" t="str">
        <f t="shared" si="4"/>
        <v/>
      </c>
      <c r="J167" s="5">
        <f t="shared" si="5"/>
        <v>-1.528378204</v>
      </c>
      <c r="K167" s="13" t="str">
        <f t="shared" si="6"/>
        <v/>
      </c>
      <c r="L167" s="5">
        <f t="shared" si="7"/>
        <v>-1.528378204</v>
      </c>
      <c r="Q167" s="7" t="b">
        <f>if(iferror(VLOOKUP($A167, NIL!$A$2:$F994, 1, false), false), true, false)</f>
        <v>1</v>
      </c>
    </row>
    <row r="168">
      <c r="A168" s="1">
        <v>2064.0</v>
      </c>
      <c r="B168" s="1" t="s">
        <v>139</v>
      </c>
      <c r="C168" s="1">
        <v>4.0</v>
      </c>
      <c r="E168" s="1">
        <v>49741.0</v>
      </c>
      <c r="F168" s="11">
        <f t="shared" si="1"/>
        <v>4.696714512</v>
      </c>
      <c r="G168" s="11" t="b">
        <f t="shared" si="2"/>
        <v>1</v>
      </c>
      <c r="H168" s="12" t="str">
        <f t="shared" si="3"/>
        <v/>
      </c>
      <c r="I168" s="5">
        <f t="shared" si="4"/>
        <v>1.73772088</v>
      </c>
      <c r="J168" s="5">
        <f t="shared" si="5"/>
        <v>0.5802527673</v>
      </c>
      <c r="K168" s="13" t="str">
        <f t="shared" si="6"/>
        <v/>
      </c>
      <c r="L168" s="5">
        <f t="shared" si="7"/>
        <v>1.158986824</v>
      </c>
      <c r="Q168" s="7" t="b">
        <f>if(iferror(VLOOKUP($A168, NIL!$A$2:$F994, 1, false), false), true, false)</f>
        <v>1</v>
      </c>
    </row>
    <row r="169">
      <c r="A169" s="1">
        <v>1597.0</v>
      </c>
      <c r="B169" s="1" t="s">
        <v>166</v>
      </c>
      <c r="C169" s="1">
        <v>5.0</v>
      </c>
      <c r="D169" s="1">
        <v>626.0</v>
      </c>
      <c r="E169" s="1">
        <v>3876.0</v>
      </c>
      <c r="F169" s="11">
        <f t="shared" si="1"/>
        <v>3.588383768</v>
      </c>
      <c r="G169" s="11" t="b">
        <f t="shared" si="2"/>
        <v>1</v>
      </c>
      <c r="H169" s="12" t="str">
        <f t="shared" si="3"/>
        <v/>
      </c>
      <c r="I169" s="5">
        <f t="shared" si="4"/>
        <v>1.105707611</v>
      </c>
      <c r="J169" s="5">
        <f t="shared" si="5"/>
        <v>1.10741051</v>
      </c>
      <c r="K169" s="13" t="str">
        <f t="shared" si="6"/>
        <v/>
      </c>
      <c r="L169" s="5">
        <f t="shared" si="7"/>
        <v>1.10655906</v>
      </c>
      <c r="Q169" s="7" t="b">
        <f>if(iferror(VLOOKUP($A169, NIL!$A$2:$F994, 1, false), false), true, false)</f>
        <v>1</v>
      </c>
    </row>
    <row r="170">
      <c r="A170" s="1">
        <v>1505.0</v>
      </c>
      <c r="B170" s="1" t="s">
        <v>151</v>
      </c>
      <c r="C170" s="1"/>
      <c r="D170" s="1">
        <v>0.0</v>
      </c>
      <c r="E170" s="1"/>
      <c r="F170" s="11" t="str">
        <f t="shared" si="1"/>
        <v/>
      </c>
      <c r="G170" s="11" t="b">
        <f t="shared" si="2"/>
        <v>1</v>
      </c>
      <c r="H170" s="12" t="str">
        <f t="shared" si="3"/>
        <v/>
      </c>
      <c r="I170" s="5" t="str">
        <f t="shared" si="4"/>
        <v/>
      </c>
      <c r="J170" s="5">
        <f t="shared" si="5"/>
        <v>-1.528378204</v>
      </c>
      <c r="K170" s="13" t="str">
        <f t="shared" si="6"/>
        <v/>
      </c>
      <c r="L170" s="5">
        <f t="shared" si="7"/>
        <v>-1.528378204</v>
      </c>
      <c r="Q170" s="7" t="b">
        <f>if(iferror(VLOOKUP($A170, NIL!$A$2:$F994, 1, false), false), true, false)</f>
        <v>1</v>
      </c>
    </row>
    <row r="171">
      <c r="A171" s="1">
        <v>1707.0</v>
      </c>
      <c r="B171" s="1" t="s">
        <v>176</v>
      </c>
      <c r="C171" s="1">
        <v>2.0</v>
      </c>
      <c r="D171" s="1">
        <v>0.0</v>
      </c>
      <c r="E171" s="1">
        <v>8383.0</v>
      </c>
      <c r="F171" s="11">
        <f t="shared" si="1"/>
        <v>3.923399466</v>
      </c>
      <c r="G171" s="11" t="b">
        <f t="shared" si="2"/>
        <v>1</v>
      </c>
      <c r="H171" s="12" t="str">
        <f t="shared" si="3"/>
        <v/>
      </c>
      <c r="I171" s="5">
        <f t="shared" si="4"/>
        <v>1.296746583</v>
      </c>
      <c r="J171" s="5">
        <f t="shared" si="5"/>
        <v>-0.4740627184</v>
      </c>
      <c r="K171" s="13" t="str">
        <f t="shared" si="6"/>
        <v/>
      </c>
      <c r="L171" s="5">
        <f t="shared" si="7"/>
        <v>0.4113419324</v>
      </c>
      <c r="Q171" s="7" t="b">
        <f>if(iferror(VLOOKUP($A171, NIL!$A$2:$F994, 1, false), false), true, false)</f>
        <v>1</v>
      </c>
    </row>
    <row r="172">
      <c r="A172" s="1">
        <v>1591.0</v>
      </c>
      <c r="B172" s="1" t="s">
        <v>162</v>
      </c>
      <c r="C172" s="1">
        <v>5.0</v>
      </c>
      <c r="D172" s="14">
        <v>290245.0</v>
      </c>
      <c r="E172" s="1">
        <v>3172.0</v>
      </c>
      <c r="F172" s="11">
        <f t="shared" si="1"/>
        <v>3.501333179</v>
      </c>
      <c r="G172" s="11" t="b">
        <f t="shared" si="2"/>
        <v>0</v>
      </c>
      <c r="H172" s="12">
        <f t="shared" si="3"/>
        <v>-0.9890713018</v>
      </c>
      <c r="I172" s="5">
        <f t="shared" si="4"/>
        <v>1.056067981</v>
      </c>
      <c r="J172" s="5">
        <f t="shared" si="5"/>
        <v>1.10741051</v>
      </c>
      <c r="K172" s="13">
        <f t="shared" si="6"/>
        <v>-0.2979638341</v>
      </c>
      <c r="L172" s="5">
        <f t="shared" si="7"/>
        <v>0.621838219</v>
      </c>
      <c r="Q172" s="7" t="b">
        <f>if(iferror(VLOOKUP($A172, NIL!$A$2:$F994, 1, false), false), true, false)</f>
        <v>1</v>
      </c>
    </row>
    <row r="173">
      <c r="A173" s="1">
        <v>1765.0</v>
      </c>
      <c r="B173" s="1" t="s">
        <v>202</v>
      </c>
      <c r="C173" s="1">
        <v>5.0</v>
      </c>
      <c r="D173" s="1">
        <v>0.0</v>
      </c>
      <c r="E173" s="1">
        <v>1933.0</v>
      </c>
      <c r="F173" s="11">
        <f t="shared" si="1"/>
        <v>3.286231854</v>
      </c>
      <c r="G173" s="11" t="b">
        <f t="shared" si="2"/>
        <v>1</v>
      </c>
      <c r="H173" s="12" t="str">
        <f t="shared" si="3"/>
        <v/>
      </c>
      <c r="I173" s="5">
        <f t="shared" si="4"/>
        <v>0.9334088449</v>
      </c>
      <c r="J173" s="5">
        <f t="shared" si="5"/>
        <v>1.10741051</v>
      </c>
      <c r="K173" s="13" t="str">
        <f t="shared" si="6"/>
        <v/>
      </c>
      <c r="L173" s="5">
        <f t="shared" si="7"/>
        <v>1.020409678</v>
      </c>
      <c r="Q173" s="7" t="b">
        <f>if(iferror(VLOOKUP($A173, NIL!$A$2:$F994, 1, false), false), true, false)</f>
        <v>1</v>
      </c>
    </row>
    <row r="174">
      <c r="A174" s="1">
        <v>1221.0</v>
      </c>
      <c r="B174" s="1" t="s">
        <v>100</v>
      </c>
      <c r="C174" s="1">
        <v>0.0</v>
      </c>
      <c r="D174" s="1">
        <v>0.0</v>
      </c>
      <c r="E174" s="1">
        <v>0.0</v>
      </c>
      <c r="F174" s="11">
        <f t="shared" si="1"/>
        <v>0</v>
      </c>
      <c r="G174" s="11" t="b">
        <f t="shared" si="2"/>
        <v>1</v>
      </c>
      <c r="H174" s="12" t="str">
        <f t="shared" si="3"/>
        <v/>
      </c>
      <c r="I174" s="5">
        <f t="shared" si="4"/>
        <v>-0.940528289</v>
      </c>
      <c r="J174" s="5">
        <f t="shared" si="5"/>
        <v>-1.528378204</v>
      </c>
      <c r="K174" s="13" t="str">
        <f t="shared" si="6"/>
        <v/>
      </c>
      <c r="L174" s="5">
        <f t="shared" si="7"/>
        <v>-1.234453247</v>
      </c>
      <c r="Q174" s="7" t="b">
        <f>if(iferror(VLOOKUP($A174, NIL!$A$2:$F994, 1, false), false), true, false)</f>
        <v>1</v>
      </c>
    </row>
    <row r="175">
      <c r="A175" s="1">
        <v>1760.0</v>
      </c>
      <c r="B175" s="1" t="s">
        <v>200</v>
      </c>
      <c r="C175" s="1">
        <v>2.0</v>
      </c>
      <c r="D175" s="1">
        <v>0.0</v>
      </c>
      <c r="E175" s="1">
        <v>0.0</v>
      </c>
      <c r="F175" s="11">
        <f t="shared" si="1"/>
        <v>0</v>
      </c>
      <c r="G175" s="11" t="b">
        <f t="shared" si="2"/>
        <v>1</v>
      </c>
      <c r="H175" s="12" t="str">
        <f t="shared" si="3"/>
        <v/>
      </c>
      <c r="I175" s="5">
        <f t="shared" si="4"/>
        <v>-0.940528289</v>
      </c>
      <c r="J175" s="5">
        <f t="shared" si="5"/>
        <v>-0.4740627184</v>
      </c>
      <c r="K175" s="13" t="str">
        <f t="shared" si="6"/>
        <v/>
      </c>
      <c r="L175" s="5">
        <f t="shared" si="7"/>
        <v>-0.7072955037</v>
      </c>
      <c r="Q175" s="7" t="b">
        <f>if(iferror(VLOOKUP($A175, NIL!$A$2:$F994, 1, false), false), true, false)</f>
        <v>1</v>
      </c>
    </row>
    <row r="176">
      <c r="A176" s="1">
        <v>2001.0</v>
      </c>
      <c r="B176" s="1" t="s">
        <v>77</v>
      </c>
      <c r="C176" s="1">
        <v>5.0</v>
      </c>
      <c r="E176" s="1">
        <v>7811.0</v>
      </c>
      <c r="F176" s="11">
        <f t="shared" si="1"/>
        <v>3.892706638</v>
      </c>
      <c r="G176" s="11" t="b">
        <f t="shared" si="2"/>
        <v>1</v>
      </c>
      <c r="H176" s="12" t="str">
        <f t="shared" si="3"/>
        <v/>
      </c>
      <c r="I176" s="5">
        <f t="shared" si="4"/>
        <v>1.279244339</v>
      </c>
      <c r="J176" s="5">
        <f t="shared" si="5"/>
        <v>1.10741051</v>
      </c>
      <c r="K176" s="13" t="str">
        <f t="shared" si="6"/>
        <v/>
      </c>
      <c r="L176" s="5">
        <f t="shared" si="7"/>
        <v>1.193327425</v>
      </c>
      <c r="Q176" s="7" t="b">
        <f>if(iferror(VLOOKUP($A176, NIL!$A$2:$F994, 1, false), false), true, false)</f>
        <v>1</v>
      </c>
    </row>
    <row r="177">
      <c r="A177" s="1">
        <v>1092.0</v>
      </c>
      <c r="B177" s="1" t="s">
        <v>93</v>
      </c>
      <c r="C177" s="1">
        <v>4.0</v>
      </c>
      <c r="D177" s="1">
        <v>0.0</v>
      </c>
      <c r="E177" s="1">
        <v>0.0</v>
      </c>
      <c r="F177" s="11">
        <f t="shared" si="1"/>
        <v>0</v>
      </c>
      <c r="G177" s="11" t="b">
        <f t="shared" si="2"/>
        <v>1</v>
      </c>
      <c r="H177" s="12" t="str">
        <f t="shared" si="3"/>
        <v/>
      </c>
      <c r="I177" s="5">
        <f t="shared" si="4"/>
        <v>-0.940528289</v>
      </c>
      <c r="J177" s="5">
        <f t="shared" si="5"/>
        <v>0.5802527673</v>
      </c>
      <c r="K177" s="13" t="str">
        <f t="shared" si="6"/>
        <v/>
      </c>
      <c r="L177" s="5">
        <f t="shared" si="7"/>
        <v>-0.1801377609</v>
      </c>
      <c r="Q177" s="7" t="b">
        <f>if(iferror(VLOOKUP($A177, NIL!$A$2:$F994, 1, false), false), true, false)</f>
        <v>1</v>
      </c>
    </row>
    <row r="178">
      <c r="A178" s="1">
        <v>1672.0</v>
      </c>
      <c r="B178" s="1" t="s">
        <v>174</v>
      </c>
      <c r="C178" s="1">
        <v>3.0</v>
      </c>
      <c r="D178" s="1">
        <v>51.0</v>
      </c>
      <c r="E178" s="1">
        <v>24262.0</v>
      </c>
      <c r="F178" s="11">
        <f t="shared" si="1"/>
        <v>4.384926598</v>
      </c>
      <c r="G178" s="11" t="b">
        <f t="shared" si="2"/>
        <v>1</v>
      </c>
      <c r="H178" s="12" t="str">
        <f t="shared" si="3"/>
        <v/>
      </c>
      <c r="I178" s="5">
        <f t="shared" si="4"/>
        <v>1.559927293</v>
      </c>
      <c r="J178" s="5">
        <f t="shared" si="5"/>
        <v>0.05309502446</v>
      </c>
      <c r="K178" s="13" t="str">
        <f t="shared" si="6"/>
        <v/>
      </c>
      <c r="L178" s="5">
        <f t="shared" si="7"/>
        <v>0.8065111586</v>
      </c>
      <c r="Q178" s="7" t="b">
        <f>if(iferror(VLOOKUP($A178, NIL!$A$2:$F994, 1, false), false), true, false)</f>
        <v>1</v>
      </c>
    </row>
    <row r="179">
      <c r="A179" s="1">
        <v>1904.0</v>
      </c>
      <c r="B179" s="1" t="s">
        <v>240</v>
      </c>
      <c r="C179" s="1"/>
      <c r="E179" s="1"/>
      <c r="F179" s="11" t="str">
        <f t="shared" si="1"/>
        <v/>
      </c>
      <c r="G179" s="11" t="b">
        <f t="shared" si="2"/>
        <v>1</v>
      </c>
      <c r="H179" s="12" t="str">
        <f t="shared" si="3"/>
        <v/>
      </c>
      <c r="I179" s="5" t="str">
        <f t="shared" si="4"/>
        <v/>
      </c>
      <c r="J179" s="5">
        <f t="shared" si="5"/>
        <v>-1.528378204</v>
      </c>
      <c r="K179" s="13" t="str">
        <f t="shared" si="6"/>
        <v/>
      </c>
      <c r="L179" s="5">
        <f t="shared" si="7"/>
        <v>-1.528378204</v>
      </c>
      <c r="Q179" s="7" t="b">
        <f>if(iferror(VLOOKUP($A179, NIL!$A$2:$F994, 1, false), false), true, false)</f>
        <v>1</v>
      </c>
    </row>
    <row r="180">
      <c r="A180" s="5">
        <v>2023.0</v>
      </c>
      <c r="B180" s="1" t="s">
        <v>259</v>
      </c>
      <c r="C180" s="1">
        <v>1.0</v>
      </c>
      <c r="E180" s="1">
        <v>2570.0</v>
      </c>
      <c r="F180" s="11">
        <f t="shared" si="1"/>
        <v>3.409933123</v>
      </c>
      <c r="G180" s="11" t="b">
        <f t="shared" si="2"/>
        <v>1</v>
      </c>
      <c r="H180" s="12" t="str">
        <f t="shared" si="3"/>
        <v/>
      </c>
      <c r="I180" s="5">
        <f t="shared" si="4"/>
        <v>1.003948117</v>
      </c>
      <c r="J180" s="5">
        <f t="shared" si="5"/>
        <v>-1.001220461</v>
      </c>
      <c r="K180" s="13" t="str">
        <f t="shared" si="6"/>
        <v/>
      </c>
      <c r="L180" s="5">
        <f t="shared" si="7"/>
        <v>0.001363827779</v>
      </c>
      <c r="Q180" s="7" t="b">
        <f>if(iferror(VLOOKUP($A180, NIL!$A$2:$F994, 1, false), false), true, false)</f>
        <v>1</v>
      </c>
    </row>
    <row r="181">
      <c r="A181" s="1">
        <v>1581.0</v>
      </c>
      <c r="B181" s="1" t="s">
        <v>160</v>
      </c>
      <c r="C181" s="1">
        <v>0.0</v>
      </c>
      <c r="D181" s="1">
        <v>562.0</v>
      </c>
      <c r="E181" s="1">
        <v>365.0</v>
      </c>
      <c r="F181" s="11">
        <f t="shared" si="1"/>
        <v>2.562292864</v>
      </c>
      <c r="G181" s="11" t="b">
        <f t="shared" si="2"/>
        <v>1</v>
      </c>
      <c r="H181" s="12" t="str">
        <f t="shared" si="3"/>
        <v/>
      </c>
      <c r="I181" s="5">
        <f t="shared" si="4"/>
        <v>0.5205906947</v>
      </c>
      <c r="J181" s="5">
        <f t="shared" si="5"/>
        <v>-1.528378204</v>
      </c>
      <c r="K181" s="13" t="str">
        <f t="shared" si="6"/>
        <v/>
      </c>
      <c r="L181" s="5">
        <f t="shared" si="7"/>
        <v>-0.5038937547</v>
      </c>
      <c r="Q181" s="7" t="b">
        <f>if(iferror(VLOOKUP($A181, NIL!$A$2:$F994, 1, false), false), true, false)</f>
        <v>1</v>
      </c>
    </row>
    <row r="182">
      <c r="A182" s="1">
        <v>1780.0</v>
      </c>
      <c r="B182" s="1" t="s">
        <v>203</v>
      </c>
      <c r="C182" s="1">
        <v>1.0</v>
      </c>
      <c r="D182" s="1">
        <v>0.0</v>
      </c>
      <c r="E182" s="1">
        <v>0.0</v>
      </c>
      <c r="F182" s="11">
        <f t="shared" si="1"/>
        <v>0</v>
      </c>
      <c r="G182" s="11" t="b">
        <f t="shared" si="2"/>
        <v>1</v>
      </c>
      <c r="H182" s="12" t="str">
        <f t="shared" si="3"/>
        <v/>
      </c>
      <c r="I182" s="5">
        <f t="shared" si="4"/>
        <v>-0.940528289</v>
      </c>
      <c r="J182" s="5">
        <f t="shared" si="5"/>
        <v>-1.001220461</v>
      </c>
      <c r="K182" s="13" t="str">
        <f t="shared" si="6"/>
        <v/>
      </c>
      <c r="L182" s="5">
        <f t="shared" si="7"/>
        <v>-0.9708743751</v>
      </c>
      <c r="Q182" s="7" t="b">
        <f>if(iferror(VLOOKUP($A182, NIL!$A$2:$F994, 1, false), false), true, false)</f>
        <v>1</v>
      </c>
    </row>
    <row r="183">
      <c r="A183" s="1">
        <v>176.0</v>
      </c>
      <c r="B183" s="1" t="s">
        <v>30</v>
      </c>
      <c r="C183" s="1">
        <v>3.0</v>
      </c>
      <c r="D183" s="14">
        <v>336690.0</v>
      </c>
      <c r="E183" s="1">
        <v>42018.0</v>
      </c>
      <c r="F183" s="11">
        <f t="shared" si="1"/>
        <v>4.623435377</v>
      </c>
      <c r="G183" s="11" t="b">
        <f t="shared" si="2"/>
        <v>0</v>
      </c>
      <c r="H183" s="12">
        <f t="shared" si="3"/>
        <v>-0.8752027087</v>
      </c>
      <c r="I183" s="5">
        <f t="shared" si="4"/>
        <v>1.695934269</v>
      </c>
      <c r="J183" s="5">
        <f t="shared" si="5"/>
        <v>0.05309502446</v>
      </c>
      <c r="K183" s="13">
        <f t="shared" si="6"/>
        <v>-0.03083993581</v>
      </c>
      <c r="L183" s="5">
        <f t="shared" si="7"/>
        <v>0.5727297858</v>
      </c>
      <c r="Q183" s="7" t="b">
        <f>if(iferror(VLOOKUP($A183, NIL!$A$2:$F994, 1, false), false), true, false)</f>
        <v>1</v>
      </c>
    </row>
    <row r="184">
      <c r="A184" s="1">
        <v>2104.0</v>
      </c>
      <c r="B184" s="1" t="s">
        <v>165</v>
      </c>
      <c r="C184" s="1">
        <v>5.0</v>
      </c>
      <c r="E184" s="1">
        <v>54337.0</v>
      </c>
      <c r="F184" s="11">
        <f t="shared" si="1"/>
        <v>4.735095657</v>
      </c>
      <c r="G184" s="11" t="b">
        <f t="shared" si="2"/>
        <v>1</v>
      </c>
      <c r="H184" s="12" t="str">
        <f t="shared" si="3"/>
        <v/>
      </c>
      <c r="I184" s="5">
        <f t="shared" si="4"/>
        <v>1.7596073</v>
      </c>
      <c r="J184" s="5">
        <f t="shared" si="5"/>
        <v>1.10741051</v>
      </c>
      <c r="K184" s="13" t="str">
        <f t="shared" si="6"/>
        <v/>
      </c>
      <c r="L184" s="5">
        <f t="shared" si="7"/>
        <v>1.433508905</v>
      </c>
      <c r="Q184" s="7" t="b">
        <f>if(iferror(VLOOKUP($A184, NIL!$A$2:$F994, 1, false), false), true, false)</f>
        <v>1</v>
      </c>
    </row>
    <row r="185">
      <c r="A185" s="1">
        <v>1846.0</v>
      </c>
      <c r="B185" s="1" t="s">
        <v>214</v>
      </c>
      <c r="C185" s="1">
        <v>5.0</v>
      </c>
      <c r="D185" s="1">
        <v>0.0</v>
      </c>
      <c r="E185" s="1">
        <v>2748.0</v>
      </c>
      <c r="F185" s="11">
        <f t="shared" si="1"/>
        <v>3.439016728</v>
      </c>
      <c r="G185" s="11" t="b">
        <f t="shared" si="2"/>
        <v>1</v>
      </c>
      <c r="H185" s="12" t="str">
        <f t="shared" si="3"/>
        <v/>
      </c>
      <c r="I185" s="5">
        <f t="shared" si="4"/>
        <v>1.020532719</v>
      </c>
      <c r="J185" s="5">
        <f t="shared" si="5"/>
        <v>1.10741051</v>
      </c>
      <c r="K185" s="13" t="str">
        <f t="shared" si="6"/>
        <v/>
      </c>
      <c r="L185" s="5">
        <f t="shared" si="7"/>
        <v>1.063971614</v>
      </c>
      <c r="Q185" s="7" t="b">
        <f>if(iferror(VLOOKUP($A185, NIL!$A$2:$F994, 1, false), false), true, false)</f>
        <v>1</v>
      </c>
    </row>
    <row r="186">
      <c r="A186" s="1">
        <v>523.0</v>
      </c>
      <c r="B186" s="1" t="s">
        <v>53</v>
      </c>
      <c r="C186" s="1"/>
      <c r="D186" s="1">
        <v>0.0</v>
      </c>
      <c r="E186" s="1"/>
      <c r="F186" s="11" t="str">
        <f t="shared" si="1"/>
        <v/>
      </c>
      <c r="G186" s="11" t="b">
        <f t="shared" si="2"/>
        <v>1</v>
      </c>
      <c r="H186" s="12" t="str">
        <f t="shared" si="3"/>
        <v/>
      </c>
      <c r="I186" s="5" t="str">
        <f t="shared" si="4"/>
        <v/>
      </c>
      <c r="J186" s="5">
        <f t="shared" si="5"/>
        <v>-1.528378204</v>
      </c>
      <c r="K186" s="13" t="str">
        <f t="shared" si="6"/>
        <v/>
      </c>
      <c r="L186" s="5">
        <f t="shared" si="7"/>
        <v>-1.528378204</v>
      </c>
      <c r="Q186" s="7" t="b">
        <f>if(iferror(VLOOKUP($A186, NIL!$A$2:$F994, 1, false), false), true, false)</f>
        <v>1</v>
      </c>
    </row>
    <row r="187">
      <c r="A187" s="1">
        <v>1470.0</v>
      </c>
      <c r="B187" s="1" t="s">
        <v>148</v>
      </c>
      <c r="C187" s="1"/>
      <c r="D187" s="1">
        <v>0.0</v>
      </c>
      <c r="E187" s="1"/>
      <c r="F187" s="11" t="str">
        <f t="shared" si="1"/>
        <v/>
      </c>
      <c r="G187" s="11" t="b">
        <f t="shared" si="2"/>
        <v>1</v>
      </c>
      <c r="H187" s="12" t="str">
        <f t="shared" si="3"/>
        <v/>
      </c>
      <c r="I187" s="5" t="str">
        <f t="shared" si="4"/>
        <v/>
      </c>
      <c r="J187" s="5">
        <f t="shared" si="5"/>
        <v>-1.528378204</v>
      </c>
      <c r="K187" s="13" t="str">
        <f t="shared" si="6"/>
        <v/>
      </c>
      <c r="L187" s="5">
        <f t="shared" si="7"/>
        <v>-1.528378204</v>
      </c>
      <c r="Q187" s="7" t="b">
        <f>if(iferror(VLOOKUP($A187, NIL!$A$2:$F994, 1, false), false), true, false)</f>
        <v>1</v>
      </c>
    </row>
    <row r="188">
      <c r="A188" s="5">
        <v>1766.0</v>
      </c>
      <c r="B188" s="1" t="s">
        <v>325</v>
      </c>
      <c r="C188" s="1">
        <v>4.0</v>
      </c>
      <c r="E188" s="1">
        <v>0.0</v>
      </c>
      <c r="F188" s="11">
        <f t="shared" si="1"/>
        <v>0</v>
      </c>
      <c r="G188" s="11" t="b">
        <f t="shared" si="2"/>
        <v>1</v>
      </c>
      <c r="H188" s="12" t="str">
        <f t="shared" si="3"/>
        <v/>
      </c>
      <c r="I188" s="5">
        <f t="shared" si="4"/>
        <v>-0.940528289</v>
      </c>
      <c r="J188" s="5">
        <f t="shared" si="5"/>
        <v>0.5802527673</v>
      </c>
      <c r="K188" s="13" t="str">
        <f t="shared" si="6"/>
        <v/>
      </c>
      <c r="L188" s="5">
        <f t="shared" si="7"/>
        <v>-0.1801377609</v>
      </c>
      <c r="Q188" s="7" t="b">
        <f>if(iferror(VLOOKUP($A188, NIL!$A$2:$F994, 1, false), false), true, false)</f>
        <v>1</v>
      </c>
    </row>
    <row r="189">
      <c r="A189" s="1">
        <v>1853.0</v>
      </c>
      <c r="B189" s="1" t="s">
        <v>326</v>
      </c>
      <c r="C189" s="1">
        <v>2.0</v>
      </c>
      <c r="E189" s="1">
        <v>16707.0</v>
      </c>
      <c r="F189" s="11">
        <f t="shared" si="1"/>
        <v>4.222898473</v>
      </c>
      <c r="G189" s="11" t="b">
        <f t="shared" si="2"/>
        <v>1</v>
      </c>
      <c r="H189" s="12" t="str">
        <f t="shared" si="3"/>
        <v/>
      </c>
      <c r="I189" s="5">
        <f t="shared" si="4"/>
        <v>1.467532558</v>
      </c>
      <c r="J189" s="5">
        <f t="shared" si="5"/>
        <v>-0.4740627184</v>
      </c>
      <c r="K189" s="13" t="str">
        <f t="shared" si="6"/>
        <v/>
      </c>
      <c r="L189" s="5">
        <f t="shared" si="7"/>
        <v>0.4967349196</v>
      </c>
      <c r="Q189" s="7" t="b">
        <f>if(iferror(VLOOKUP($A189, NIL!$A$2:$F994, 1, false), false), true, false)</f>
        <v>1</v>
      </c>
    </row>
    <row r="190">
      <c r="A190" s="1">
        <v>541.0</v>
      </c>
      <c r="B190" s="1" t="s">
        <v>55</v>
      </c>
      <c r="C190" s="1">
        <v>0.0</v>
      </c>
      <c r="D190" s="1">
        <v>0.0</v>
      </c>
      <c r="E190" s="1">
        <v>0.0</v>
      </c>
      <c r="F190" s="11">
        <f t="shared" si="1"/>
        <v>0</v>
      </c>
      <c r="G190" s="11" t="b">
        <f t="shared" si="2"/>
        <v>1</v>
      </c>
      <c r="H190" s="12" t="str">
        <f t="shared" si="3"/>
        <v/>
      </c>
      <c r="I190" s="5">
        <f t="shared" si="4"/>
        <v>-0.940528289</v>
      </c>
      <c r="J190" s="5">
        <f t="shared" si="5"/>
        <v>-1.528378204</v>
      </c>
      <c r="K190" s="13" t="str">
        <f t="shared" si="6"/>
        <v/>
      </c>
      <c r="L190" s="5">
        <f t="shared" si="7"/>
        <v>-1.234453247</v>
      </c>
      <c r="Q190" s="7" t="b">
        <f>if(iferror(VLOOKUP($A190, NIL!$A$2:$F994, 1, false), false), true, false)</f>
        <v>1</v>
      </c>
    </row>
    <row r="191">
      <c r="A191" s="1">
        <v>1595.0</v>
      </c>
      <c r="B191" s="1" t="s">
        <v>95</v>
      </c>
      <c r="C191" s="1">
        <v>2.0</v>
      </c>
      <c r="D191" s="1">
        <v>0.0</v>
      </c>
      <c r="E191" s="1">
        <v>0.0</v>
      </c>
      <c r="F191" s="11">
        <f t="shared" si="1"/>
        <v>0</v>
      </c>
      <c r="G191" s="11" t="b">
        <f t="shared" si="2"/>
        <v>1</v>
      </c>
      <c r="H191" s="12" t="str">
        <f t="shared" si="3"/>
        <v/>
      </c>
      <c r="I191" s="5">
        <f t="shared" si="4"/>
        <v>-0.940528289</v>
      </c>
      <c r="J191" s="5">
        <f t="shared" si="5"/>
        <v>-0.4740627184</v>
      </c>
      <c r="K191" s="13" t="str">
        <f t="shared" si="6"/>
        <v/>
      </c>
      <c r="L191" s="5">
        <f t="shared" si="7"/>
        <v>-0.7072955037</v>
      </c>
      <c r="Q191" s="7" t="b">
        <f>if(iferror(VLOOKUP($A191, NIL!$A$2:$F994, 1, false), false), true, false)</f>
        <v>1</v>
      </c>
    </row>
    <row r="192">
      <c r="A192" s="1">
        <v>1763.0</v>
      </c>
      <c r="B192" s="1" t="s">
        <v>201</v>
      </c>
      <c r="C192" s="1"/>
      <c r="E192" s="1"/>
      <c r="F192" s="11" t="str">
        <f t="shared" si="1"/>
        <v/>
      </c>
      <c r="G192" s="11" t="b">
        <f t="shared" si="2"/>
        <v>1</v>
      </c>
      <c r="H192" s="12" t="str">
        <f t="shared" si="3"/>
        <v/>
      </c>
      <c r="I192" s="5" t="str">
        <f t="shared" si="4"/>
        <v/>
      </c>
      <c r="J192" s="5">
        <f t="shared" si="5"/>
        <v>-1.528378204</v>
      </c>
      <c r="K192" s="13" t="str">
        <f t="shared" si="6"/>
        <v/>
      </c>
      <c r="L192" s="5">
        <f t="shared" si="7"/>
        <v>-1.528378204</v>
      </c>
      <c r="Q192" s="7" t="b">
        <f>if(iferror(VLOOKUP($A192, NIL!$A$2:$F994, 1, false), false), true, false)</f>
        <v>1</v>
      </c>
    </row>
    <row r="193">
      <c r="A193" s="1">
        <v>1074.0</v>
      </c>
      <c r="B193" s="1" t="s">
        <v>89</v>
      </c>
      <c r="C193" s="1">
        <v>0.0</v>
      </c>
      <c r="D193" s="1">
        <v>0.0</v>
      </c>
      <c r="E193" s="1">
        <v>0.0</v>
      </c>
      <c r="F193" s="11">
        <f t="shared" si="1"/>
        <v>0</v>
      </c>
      <c r="G193" s="11" t="b">
        <f t="shared" si="2"/>
        <v>1</v>
      </c>
      <c r="H193" s="12" t="str">
        <f t="shared" si="3"/>
        <v/>
      </c>
      <c r="I193" s="5">
        <f t="shared" si="4"/>
        <v>-0.940528289</v>
      </c>
      <c r="J193" s="5">
        <f t="shared" si="5"/>
        <v>-1.528378204</v>
      </c>
      <c r="K193" s="13" t="str">
        <f t="shared" si="6"/>
        <v/>
      </c>
      <c r="L193" s="5">
        <f t="shared" si="7"/>
        <v>-1.234453247</v>
      </c>
      <c r="Q193" s="7" t="b">
        <f>if(iferror(VLOOKUP($A193, NIL!$A$2:$F994, 1, false), false), true, false)</f>
        <v>1</v>
      </c>
    </row>
    <row r="194">
      <c r="A194" s="1">
        <v>1516.0</v>
      </c>
      <c r="B194" s="1" t="s">
        <v>153</v>
      </c>
      <c r="C194" s="1">
        <v>0.0</v>
      </c>
      <c r="D194" s="1">
        <v>0.0</v>
      </c>
      <c r="E194" s="1">
        <v>0.0</v>
      </c>
      <c r="F194" s="11">
        <f t="shared" si="1"/>
        <v>0</v>
      </c>
      <c r="G194" s="11" t="b">
        <f t="shared" si="2"/>
        <v>1</v>
      </c>
      <c r="H194" s="12" t="str">
        <f t="shared" si="3"/>
        <v/>
      </c>
      <c r="I194" s="5">
        <f t="shared" si="4"/>
        <v>-0.940528289</v>
      </c>
      <c r="J194" s="5">
        <f t="shared" si="5"/>
        <v>-1.528378204</v>
      </c>
      <c r="K194" s="13" t="str">
        <f t="shared" si="6"/>
        <v/>
      </c>
      <c r="L194" s="5">
        <f t="shared" si="7"/>
        <v>-1.234453247</v>
      </c>
      <c r="Q194" s="7" t="b">
        <f>if(iferror(VLOOKUP($A194, NIL!$A$2:$F994, 1, false), false), true, false)</f>
        <v>1</v>
      </c>
    </row>
    <row r="195">
      <c r="A195" s="1">
        <v>826.0</v>
      </c>
      <c r="B195" s="1" t="s">
        <v>327</v>
      </c>
      <c r="C195" s="1">
        <v>1.0</v>
      </c>
      <c r="D195" s="1">
        <v>0.0</v>
      </c>
      <c r="E195" s="1">
        <v>0.0</v>
      </c>
      <c r="F195" s="11">
        <f t="shared" si="1"/>
        <v>0</v>
      </c>
      <c r="G195" s="11" t="b">
        <f t="shared" si="2"/>
        <v>1</v>
      </c>
      <c r="H195" s="12" t="str">
        <f t="shared" si="3"/>
        <v/>
      </c>
      <c r="I195" s="5">
        <f t="shared" si="4"/>
        <v>-0.940528289</v>
      </c>
      <c r="J195" s="5">
        <f t="shared" si="5"/>
        <v>-1.001220461</v>
      </c>
      <c r="K195" s="13" t="str">
        <f t="shared" si="6"/>
        <v/>
      </c>
      <c r="L195" s="5">
        <f t="shared" si="7"/>
        <v>-0.9708743751</v>
      </c>
      <c r="Q195" s="7" t="b">
        <f>if(iferror(VLOOKUP($A195, NIL!$A$2:$F994, 1, false), false), true, false)</f>
        <v>1</v>
      </c>
    </row>
    <row r="196">
      <c r="A196" s="1">
        <v>2108.0</v>
      </c>
      <c r="B196" s="1" t="s">
        <v>274</v>
      </c>
      <c r="C196" s="1">
        <v>5.0</v>
      </c>
      <c r="E196" s="1">
        <v>0.0</v>
      </c>
      <c r="F196" s="11">
        <f t="shared" si="1"/>
        <v>0</v>
      </c>
      <c r="G196" s="11" t="b">
        <f t="shared" si="2"/>
        <v>1</v>
      </c>
      <c r="H196" s="12" t="str">
        <f t="shared" si="3"/>
        <v/>
      </c>
      <c r="I196" s="5">
        <f t="shared" si="4"/>
        <v>-0.940528289</v>
      </c>
      <c r="J196" s="5">
        <f t="shared" si="5"/>
        <v>1.10741051</v>
      </c>
      <c r="K196" s="13" t="str">
        <f t="shared" si="6"/>
        <v/>
      </c>
      <c r="L196" s="5">
        <f t="shared" si="7"/>
        <v>0.08344111055</v>
      </c>
      <c r="Q196" s="7" t="b">
        <f>if(iferror(VLOOKUP($A196, NIL!$A$2:$F994, 1, false), false), true, false)</f>
        <v>1</v>
      </c>
    </row>
    <row r="197">
      <c r="A197" s="1">
        <v>1975.0</v>
      </c>
      <c r="B197" s="1" t="s">
        <v>245</v>
      </c>
      <c r="C197" s="1">
        <v>1.0</v>
      </c>
      <c r="E197" s="1">
        <v>2380.0</v>
      </c>
      <c r="F197" s="11">
        <f t="shared" si="1"/>
        <v>3.376576957</v>
      </c>
      <c r="G197" s="11" t="b">
        <f t="shared" si="2"/>
        <v>1</v>
      </c>
      <c r="H197" s="12" t="str">
        <f t="shared" si="3"/>
        <v/>
      </c>
      <c r="I197" s="5">
        <f t="shared" si="4"/>
        <v>0.9849271343</v>
      </c>
      <c r="J197" s="5">
        <f t="shared" si="5"/>
        <v>-1.001220461</v>
      </c>
      <c r="K197" s="13" t="str">
        <f t="shared" si="6"/>
        <v/>
      </c>
      <c r="L197" s="5">
        <f t="shared" si="7"/>
        <v>-0.008146663477</v>
      </c>
      <c r="Q197" s="7" t="b">
        <f>if(iferror(VLOOKUP($A197, NIL!$A$2:$F994, 1, false), false), true, false)</f>
        <v>1</v>
      </c>
    </row>
    <row r="198">
      <c r="A198" s="1">
        <v>1832.0</v>
      </c>
      <c r="B198" s="1" t="s">
        <v>211</v>
      </c>
      <c r="C198" s="1">
        <v>0.0</v>
      </c>
      <c r="D198" s="1">
        <v>0.0</v>
      </c>
      <c r="E198" s="1">
        <v>0.0</v>
      </c>
      <c r="F198" s="11">
        <f t="shared" si="1"/>
        <v>0</v>
      </c>
      <c r="G198" s="11" t="b">
        <f t="shared" si="2"/>
        <v>1</v>
      </c>
      <c r="H198" s="12" t="str">
        <f t="shared" si="3"/>
        <v/>
      </c>
      <c r="I198" s="5">
        <f t="shared" si="4"/>
        <v>-0.940528289</v>
      </c>
      <c r="J198" s="5">
        <f t="shared" si="5"/>
        <v>-1.528378204</v>
      </c>
      <c r="K198" s="13" t="str">
        <f t="shared" si="6"/>
        <v/>
      </c>
      <c r="L198" s="5">
        <f t="shared" si="7"/>
        <v>-1.234453247</v>
      </c>
      <c r="Q198" s="7" t="b">
        <f>if(iferror(VLOOKUP($A198, NIL!$A$2:$F994, 1, false), false), true, false)</f>
        <v>1</v>
      </c>
    </row>
    <row r="199">
      <c r="A199" s="1">
        <v>1594.0</v>
      </c>
      <c r="B199" s="1" t="s">
        <v>163</v>
      </c>
      <c r="C199" s="1">
        <v>1.0</v>
      </c>
      <c r="D199" s="1">
        <v>0.0</v>
      </c>
      <c r="E199" s="1">
        <v>0.0</v>
      </c>
      <c r="F199" s="11">
        <f t="shared" si="1"/>
        <v>0</v>
      </c>
      <c r="G199" s="11" t="b">
        <f t="shared" si="2"/>
        <v>1</v>
      </c>
      <c r="H199" s="12" t="str">
        <f t="shared" si="3"/>
        <v/>
      </c>
      <c r="I199" s="5">
        <f t="shared" si="4"/>
        <v>-0.940528289</v>
      </c>
      <c r="J199" s="5">
        <f t="shared" si="5"/>
        <v>-1.001220461</v>
      </c>
      <c r="K199" s="13" t="str">
        <f t="shared" si="6"/>
        <v/>
      </c>
      <c r="L199" s="5">
        <f t="shared" si="7"/>
        <v>-0.9708743751</v>
      </c>
      <c r="Q199" s="7" t="b">
        <f>if(iferror(VLOOKUP($A199, NIL!$A$2:$F994, 1, false), false), true, false)</f>
        <v>1</v>
      </c>
    </row>
    <row r="200">
      <c r="A200" s="1">
        <v>2019.0</v>
      </c>
      <c r="B200" s="1" t="s">
        <v>258</v>
      </c>
      <c r="C200" s="1">
        <v>1.0</v>
      </c>
      <c r="E200" s="1">
        <v>0.0</v>
      </c>
      <c r="F200" s="11">
        <f t="shared" si="1"/>
        <v>0</v>
      </c>
      <c r="G200" s="11" t="b">
        <f t="shared" si="2"/>
        <v>1</v>
      </c>
      <c r="H200" s="12" t="str">
        <f t="shared" si="3"/>
        <v/>
      </c>
      <c r="I200" s="5">
        <f t="shared" si="4"/>
        <v>-0.940528289</v>
      </c>
      <c r="J200" s="5">
        <f t="shared" si="5"/>
        <v>-1.001220461</v>
      </c>
      <c r="K200" s="13" t="str">
        <f t="shared" si="6"/>
        <v/>
      </c>
      <c r="L200" s="5">
        <f t="shared" si="7"/>
        <v>-0.9708743751</v>
      </c>
      <c r="Q200" s="7" t="b">
        <f>if(iferror(VLOOKUP($A200, NIL!$A$2:$F994, 1, false), false), true, false)</f>
        <v>1</v>
      </c>
    </row>
    <row r="201">
      <c r="A201" s="1">
        <v>1876.0</v>
      </c>
      <c r="B201" s="1" t="s">
        <v>234</v>
      </c>
      <c r="C201" s="1">
        <v>1.0</v>
      </c>
      <c r="E201" s="1">
        <v>0.0</v>
      </c>
      <c r="F201" s="11">
        <f t="shared" si="1"/>
        <v>0</v>
      </c>
      <c r="G201" s="11" t="b">
        <f t="shared" si="2"/>
        <v>1</v>
      </c>
      <c r="H201" s="12" t="str">
        <f t="shared" si="3"/>
        <v/>
      </c>
      <c r="I201" s="5">
        <f t="shared" si="4"/>
        <v>-0.940528289</v>
      </c>
      <c r="J201" s="5">
        <f t="shared" si="5"/>
        <v>-1.001220461</v>
      </c>
      <c r="K201" s="13" t="str">
        <f t="shared" si="6"/>
        <v/>
      </c>
      <c r="L201" s="5">
        <f t="shared" si="7"/>
        <v>-0.9708743751</v>
      </c>
      <c r="Q201" s="7" t="b">
        <f>if(iferror(VLOOKUP($A201, NIL!$A$2:$F994, 1, false), false), true, false)</f>
        <v>1</v>
      </c>
    </row>
    <row r="202">
      <c r="A202" s="1">
        <v>1358.0</v>
      </c>
      <c r="B202" s="1" t="s">
        <v>114</v>
      </c>
      <c r="C202" s="1">
        <v>0.0</v>
      </c>
      <c r="D202" s="1">
        <v>0.0</v>
      </c>
      <c r="E202" s="1">
        <v>0.0</v>
      </c>
      <c r="F202" s="11">
        <f t="shared" si="1"/>
        <v>0</v>
      </c>
      <c r="G202" s="11" t="b">
        <f t="shared" si="2"/>
        <v>1</v>
      </c>
      <c r="H202" s="12" t="str">
        <f t="shared" si="3"/>
        <v/>
      </c>
      <c r="I202" s="5">
        <f t="shared" si="4"/>
        <v>-0.940528289</v>
      </c>
      <c r="J202" s="5">
        <f t="shared" si="5"/>
        <v>-1.528378204</v>
      </c>
      <c r="K202" s="13" t="str">
        <f t="shared" si="6"/>
        <v/>
      </c>
      <c r="L202" s="5">
        <f t="shared" si="7"/>
        <v>-1.234453247</v>
      </c>
      <c r="Q202" s="7" t="b">
        <f>if(iferror(VLOOKUP($A202, NIL!$A$2:$F994, 1, false), false), true, false)</f>
        <v>1</v>
      </c>
    </row>
    <row r="203">
      <c r="A203" s="1">
        <v>945.0</v>
      </c>
      <c r="B203" s="1" t="s">
        <v>80</v>
      </c>
      <c r="C203" s="1">
        <v>5.0</v>
      </c>
      <c r="D203" s="1">
        <v>0.0</v>
      </c>
      <c r="E203" s="1">
        <v>4059.0</v>
      </c>
      <c r="F203" s="11">
        <f t="shared" si="1"/>
        <v>3.608419051</v>
      </c>
      <c r="G203" s="11" t="b">
        <f t="shared" si="2"/>
        <v>1</v>
      </c>
      <c r="H203" s="12" t="str">
        <f t="shared" si="3"/>
        <v/>
      </c>
      <c r="I203" s="5">
        <f t="shared" si="4"/>
        <v>1.117132508</v>
      </c>
      <c r="J203" s="5">
        <f t="shared" si="5"/>
        <v>1.10741051</v>
      </c>
      <c r="K203" s="13" t="str">
        <f t="shared" si="6"/>
        <v/>
      </c>
      <c r="L203" s="5">
        <f t="shared" si="7"/>
        <v>1.112271509</v>
      </c>
      <c r="Q203" s="7" t="b">
        <f>if(iferror(VLOOKUP($A203, NIL!$A$2:$F994, 1, false), false), true, false)</f>
        <v>1</v>
      </c>
    </row>
    <row r="204">
      <c r="Q204" s="7"/>
    </row>
  </sheetData>
  <conditionalFormatting sqref="A1:E203 Q1:Q203">
    <cfRule type="expression" dxfId="0" priority="1">
      <formula>$Q1=false</formula>
    </cfRule>
  </conditionalFormatting>
  <hyperlinks>
    <hyperlink r:id="rId1" ref="B63"/>
    <hyperlink r:id="rId2" ref="B91"/>
    <hyperlink r:id="rId3" ref="B98"/>
    <hyperlink r:id="rId4" ref="B139"/>
  </hyperlinks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13</v>
      </c>
    </row>
    <row r="2">
      <c r="A2" s="1" t="s">
        <v>57</v>
      </c>
    </row>
    <row r="3">
      <c r="A3" s="1" t="s">
        <v>62</v>
      </c>
    </row>
    <row r="4">
      <c r="A4" s="1" t="s">
        <v>102</v>
      </c>
    </row>
    <row r="5">
      <c r="A5" s="1" t="s">
        <v>107</v>
      </c>
    </row>
    <row r="6">
      <c r="A6" s="1" t="s">
        <v>116</v>
      </c>
    </row>
    <row r="7">
      <c r="A7" s="1" t="s">
        <v>141</v>
      </c>
    </row>
    <row r="8">
      <c r="A8" s="1" t="s">
        <v>172</v>
      </c>
    </row>
    <row r="9">
      <c r="A9" s="1" t="s">
        <v>179</v>
      </c>
    </row>
    <row r="10">
      <c r="A10" s="1" t="s">
        <v>205</v>
      </c>
    </row>
    <row r="11">
      <c r="A11" s="1" t="s">
        <v>208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293</v>
      </c>
      <c r="B1" s="1" t="s">
        <v>13</v>
      </c>
      <c r="C1" s="1" t="s">
        <v>315</v>
      </c>
      <c r="D1" s="1" t="s">
        <v>295</v>
      </c>
      <c r="F1" s="1" t="s">
        <v>294</v>
      </c>
      <c r="G1" s="1" t="s">
        <v>296</v>
      </c>
      <c r="H1" s="1" t="s">
        <v>316</v>
      </c>
      <c r="I1" s="3" t="s">
        <v>12</v>
      </c>
    </row>
    <row r="2">
      <c r="A2" s="1">
        <v>1360.0</v>
      </c>
      <c r="B2" s="1" t="s">
        <v>115</v>
      </c>
      <c r="D2" s="1">
        <v>0.0</v>
      </c>
      <c r="E2" s="1" t="s">
        <v>317</v>
      </c>
      <c r="F2" s="1"/>
      <c r="G2" s="1"/>
      <c r="H2" s="1"/>
      <c r="I2" s="7" t="b">
        <f>if(iferror(VLOOKUP($A2, NIL!$A$2:$F995, 1, false), false), true, false)</f>
        <v>1</v>
      </c>
    </row>
    <row r="3">
      <c r="A3" s="1">
        <v>1077.0</v>
      </c>
      <c r="B3" s="1" t="s">
        <v>184</v>
      </c>
      <c r="C3" s="1">
        <v>2.0</v>
      </c>
      <c r="D3" s="1">
        <v>913.0</v>
      </c>
      <c r="E3" s="1" t="s">
        <v>317</v>
      </c>
      <c r="F3" s="1">
        <v>2.0</v>
      </c>
      <c r="G3" s="1">
        <v>0.0</v>
      </c>
      <c r="H3" s="1">
        <v>9.0</v>
      </c>
      <c r="I3" s="7" t="b">
        <f>if(iferror(VLOOKUP($A3, NIL!$A$2:$F995, 1, false), false), true, false)</f>
        <v>1</v>
      </c>
    </row>
    <row r="4">
      <c r="A4" s="1">
        <v>869.0</v>
      </c>
      <c r="B4" s="1" t="s">
        <v>75</v>
      </c>
      <c r="C4" s="1">
        <v>0.0</v>
      </c>
      <c r="D4" s="1">
        <v>0.0</v>
      </c>
      <c r="E4" s="1" t="s">
        <v>317</v>
      </c>
      <c r="F4" s="1"/>
      <c r="G4" s="1"/>
      <c r="H4" s="1"/>
      <c r="I4" s="7" t="b">
        <f>if(iferror(VLOOKUP($A4, NIL!$A$2:$F995, 1, false), false), true, false)</f>
        <v>1</v>
      </c>
    </row>
    <row r="5">
      <c r="A5" s="1">
        <v>1840.0</v>
      </c>
      <c r="B5" s="1" t="s">
        <v>297</v>
      </c>
      <c r="D5" s="1">
        <v>0.0</v>
      </c>
      <c r="E5" s="1" t="s">
        <v>317</v>
      </c>
      <c r="F5" s="1">
        <v>1.0</v>
      </c>
      <c r="G5" s="1">
        <v>0.0</v>
      </c>
      <c r="H5" s="1">
        <v>4902.0</v>
      </c>
      <c r="I5" s="7" t="b">
        <f>if(iferror(VLOOKUP($A5, NIL!$A$2:$F995, 1, false), false), true, false)</f>
        <v>1</v>
      </c>
    </row>
    <row r="6">
      <c r="A6" s="1">
        <v>2109.0</v>
      </c>
      <c r="B6" s="1" t="s">
        <v>242</v>
      </c>
      <c r="E6" s="1" t="s">
        <v>317</v>
      </c>
      <c r="F6" s="1">
        <v>5.0</v>
      </c>
      <c r="G6" s="1">
        <v>0.0</v>
      </c>
      <c r="H6" s="1">
        <v>354.0</v>
      </c>
      <c r="I6" s="7" t="b">
        <f>if(iferror(VLOOKUP($A6, NIL!$A$2:$F995, 1, false), false), true, false)</f>
        <v>1</v>
      </c>
    </row>
    <row r="7">
      <c r="A7" s="1">
        <v>2112.0</v>
      </c>
      <c r="B7" s="1" t="s">
        <v>161</v>
      </c>
      <c r="E7" s="1" t="s">
        <v>317</v>
      </c>
      <c r="F7" s="1">
        <v>5.0</v>
      </c>
      <c r="G7" s="1">
        <v>129.0</v>
      </c>
      <c r="H7" s="1">
        <v>114162.0</v>
      </c>
      <c r="I7" s="7" t="b">
        <f>if(iferror(VLOOKUP($A7, NIL!$A$2:$F995, 1, false), false), true, false)</f>
        <v>1</v>
      </c>
    </row>
    <row r="8">
      <c r="A8" s="1">
        <v>2111.0</v>
      </c>
      <c r="B8" s="1" t="s">
        <v>237</v>
      </c>
      <c r="E8" s="1" t="s">
        <v>317</v>
      </c>
      <c r="F8" s="1">
        <v>5.0</v>
      </c>
      <c r="G8" s="1">
        <v>0.0</v>
      </c>
      <c r="H8" s="1">
        <v>356.0</v>
      </c>
      <c r="I8" s="7" t="b">
        <f>if(iferror(VLOOKUP($A8, NIL!$A$2:$F995, 1, false), false), true, false)</f>
        <v>1</v>
      </c>
    </row>
    <row r="9">
      <c r="A9" s="1">
        <v>1714.0</v>
      </c>
      <c r="B9" s="1" t="s">
        <v>104</v>
      </c>
      <c r="C9" s="1">
        <v>2.0</v>
      </c>
      <c r="D9" s="1">
        <v>761.0</v>
      </c>
      <c r="E9" s="1" t="s">
        <v>317</v>
      </c>
      <c r="F9" s="1">
        <v>5.0</v>
      </c>
      <c r="G9" s="1">
        <v>0.0</v>
      </c>
      <c r="H9" s="1">
        <v>11043.0</v>
      </c>
      <c r="I9" s="7" t="b">
        <f>if(iferror(VLOOKUP($A9, NIL!$A$2:$F995, 1, false), false), true, false)</f>
        <v>1</v>
      </c>
    </row>
    <row r="10">
      <c r="A10" s="5">
        <v>2114.0</v>
      </c>
      <c r="B10" s="1" t="s">
        <v>298</v>
      </c>
      <c r="E10" s="1" t="s">
        <v>317</v>
      </c>
      <c r="F10" s="1">
        <v>5.0</v>
      </c>
      <c r="G10" s="1">
        <v>0.0</v>
      </c>
      <c r="H10" s="1">
        <v>355.0</v>
      </c>
      <c r="I10" s="7" t="b">
        <f>if(iferror(VLOOKUP($A10, NIL!$A$2:$F995, 1, false), false), true, false)</f>
        <v>1</v>
      </c>
    </row>
    <row r="11">
      <c r="A11" s="1">
        <v>1896.0</v>
      </c>
      <c r="B11" s="1" t="s">
        <v>157</v>
      </c>
      <c r="C11" s="1">
        <v>3.0</v>
      </c>
      <c r="D11" s="1">
        <v>5968.0</v>
      </c>
      <c r="E11" s="1" t="s">
        <v>317</v>
      </c>
      <c r="F11" s="1">
        <v>5.0</v>
      </c>
      <c r="G11" s="1">
        <v>1150.0</v>
      </c>
      <c r="H11" s="1">
        <v>613292.0</v>
      </c>
      <c r="I11" s="7" t="b">
        <f>if(iferror(VLOOKUP($A11, NIL!$A$2:$F995, 1, false), false), true, false)</f>
        <v>1</v>
      </c>
    </row>
    <row r="12">
      <c r="A12" s="1">
        <v>1717.0</v>
      </c>
      <c r="B12" s="1" t="s">
        <v>185</v>
      </c>
      <c r="D12" s="14">
        <v>225377.0</v>
      </c>
      <c r="E12" s="1" t="s">
        <v>317</v>
      </c>
      <c r="F12" s="1">
        <v>4.0</v>
      </c>
      <c r="G12" s="1">
        <v>0.0</v>
      </c>
      <c r="H12" s="1">
        <v>57.0</v>
      </c>
      <c r="I12" s="7" t="b">
        <f>if(iferror(VLOOKUP($A12, NIL!$A$2:$F995, 1, false), false), true, false)</f>
        <v>1</v>
      </c>
    </row>
    <row r="13">
      <c r="A13" s="5">
        <v>2110.0</v>
      </c>
      <c r="B13" s="1" t="s">
        <v>276</v>
      </c>
      <c r="E13" s="1" t="s">
        <v>317</v>
      </c>
      <c r="F13" s="1">
        <v>5.0</v>
      </c>
      <c r="G13" s="1">
        <v>0.0</v>
      </c>
      <c r="H13" s="1">
        <v>1581.0</v>
      </c>
      <c r="I13" s="7" t="b">
        <f>if(iferror(VLOOKUP($A13, NIL!$A$2:$F995, 1, false), false), true, false)</f>
        <v>1</v>
      </c>
    </row>
    <row r="14">
      <c r="A14" s="1">
        <v>1716.0</v>
      </c>
      <c r="B14" s="1" t="s">
        <v>183</v>
      </c>
      <c r="C14" s="1">
        <v>1.0</v>
      </c>
      <c r="D14" s="1">
        <v>761.0</v>
      </c>
      <c r="E14" s="1" t="s">
        <v>317</v>
      </c>
      <c r="F14" s="1">
        <v>5.0</v>
      </c>
      <c r="G14" s="1">
        <v>0.0</v>
      </c>
      <c r="H14" s="1">
        <v>9940.0</v>
      </c>
      <c r="I14" s="7" t="b">
        <f>if(iferror(VLOOKUP($A14, NIL!$A$2:$F995, 1, false), false), true, false)</f>
        <v>1</v>
      </c>
    </row>
    <row r="15">
      <c r="A15" s="1">
        <v>2113.0</v>
      </c>
      <c r="B15" s="1" t="s">
        <v>195</v>
      </c>
      <c r="E15" s="1" t="s">
        <v>317</v>
      </c>
      <c r="F15" s="1">
        <v>5.0</v>
      </c>
      <c r="G15" s="1">
        <v>0.0</v>
      </c>
      <c r="H15" s="1">
        <v>356.0</v>
      </c>
      <c r="I15" s="7" t="b">
        <f>if(iferror(VLOOKUP($A15, NIL!$A$2:$F995, 1, false), false), true, false)</f>
        <v>1</v>
      </c>
    </row>
    <row r="16">
      <c r="A16" s="1">
        <v>1715.0</v>
      </c>
      <c r="B16" s="1" t="s">
        <v>96</v>
      </c>
      <c r="C16" s="1">
        <v>1.0</v>
      </c>
      <c r="D16" s="1">
        <v>0.0</v>
      </c>
      <c r="E16" s="1" t="s">
        <v>317</v>
      </c>
      <c r="F16" s="1">
        <v>5.0</v>
      </c>
      <c r="G16" s="1">
        <v>0.0</v>
      </c>
      <c r="H16" s="1">
        <v>407960.0</v>
      </c>
      <c r="I16" s="7" t="b">
        <f>if(iferror(VLOOKUP($A16, NIL!$A$2:$F995, 1, false), false), true, false)</f>
        <v>1</v>
      </c>
    </row>
    <row r="17">
      <c r="A17" s="1">
        <v>1869.0</v>
      </c>
      <c r="B17" s="1" t="s">
        <v>299</v>
      </c>
      <c r="C17" s="1">
        <v>0.0</v>
      </c>
      <c r="D17" s="1">
        <v>0.0</v>
      </c>
      <c r="E17" s="1" t="s">
        <v>317</v>
      </c>
      <c r="F17" s="1"/>
      <c r="G17" s="1"/>
      <c r="H17" s="1"/>
      <c r="I17" s="7" t="b">
        <f>if(iferror(VLOOKUP($A17, NIL!$A$2:$F995, 1, false), false), true, false)</f>
        <v>1</v>
      </c>
    </row>
    <row r="18">
      <c r="A18" s="1">
        <v>1438.0</v>
      </c>
      <c r="B18" s="1" t="s">
        <v>130</v>
      </c>
      <c r="C18" s="1">
        <v>1.0</v>
      </c>
      <c r="D18" s="1">
        <v>0.0</v>
      </c>
      <c r="E18" s="1" t="s">
        <v>317</v>
      </c>
      <c r="F18" s="1">
        <v>4.0</v>
      </c>
      <c r="G18" s="1">
        <v>0.0</v>
      </c>
      <c r="H18" s="1">
        <v>9908.0</v>
      </c>
      <c r="I18" s="7" t="b">
        <f>if(iferror(VLOOKUP($A18, NIL!$A$2:$F995, 1, false), false), true, false)</f>
        <v>1</v>
      </c>
    </row>
    <row r="19">
      <c r="A19" s="1">
        <v>2106.0</v>
      </c>
      <c r="B19" s="1" t="s">
        <v>273</v>
      </c>
      <c r="E19" s="1" t="s">
        <v>317</v>
      </c>
      <c r="F19" s="1">
        <v>4.0</v>
      </c>
      <c r="G19" s="1">
        <v>0.0</v>
      </c>
      <c r="H19" s="1">
        <v>1549.0</v>
      </c>
      <c r="I19" s="7" t="b">
        <f>if(iferror(VLOOKUP($A19, NIL!$A$2:$F995, 1, false), false), true, false)</f>
        <v>1</v>
      </c>
    </row>
    <row r="20">
      <c r="A20" s="1">
        <v>1757.0</v>
      </c>
      <c r="B20" s="1" t="s">
        <v>199</v>
      </c>
      <c r="D20" s="1">
        <v>0.0</v>
      </c>
      <c r="E20" s="1" t="s">
        <v>317</v>
      </c>
      <c r="F20" s="1"/>
      <c r="G20" s="1"/>
      <c r="H20" s="1"/>
      <c r="I20" s="7" t="b">
        <f>if(iferror(VLOOKUP($A20, NIL!$A$2:$F995, 1, false), false), true, false)</f>
        <v>1</v>
      </c>
    </row>
    <row r="21">
      <c r="A21" s="1">
        <v>1454.0</v>
      </c>
      <c r="B21" s="1" t="s">
        <v>140</v>
      </c>
      <c r="C21" s="1">
        <v>0.0</v>
      </c>
      <c r="D21" s="1">
        <v>0.0</v>
      </c>
      <c r="E21" s="1" t="s">
        <v>317</v>
      </c>
      <c r="F21" s="1"/>
      <c r="G21" s="1"/>
      <c r="H21" s="1"/>
      <c r="I21" s="7" t="b">
        <f>if(iferror(VLOOKUP($A21, NIL!$A$2:$F995, 1, false), false), true, false)</f>
        <v>1</v>
      </c>
    </row>
    <row r="22">
      <c r="A22" s="1">
        <v>1852.0</v>
      </c>
      <c r="B22" s="1" t="s">
        <v>218</v>
      </c>
      <c r="C22" s="1">
        <v>0.0</v>
      </c>
      <c r="D22" s="1">
        <v>0.0</v>
      </c>
      <c r="E22" s="1" t="s">
        <v>317</v>
      </c>
      <c r="F22" s="1"/>
      <c r="G22" s="1"/>
      <c r="H22" s="1"/>
      <c r="I22" s="7" t="b">
        <f>if(iferror(VLOOKUP($A22, NIL!$A$2:$F995, 1, false), false), true, false)</f>
        <v>1</v>
      </c>
    </row>
    <row r="23">
      <c r="A23" s="1">
        <v>1850.0</v>
      </c>
      <c r="B23" s="1" t="s">
        <v>216</v>
      </c>
      <c r="E23" s="1" t="s">
        <v>317</v>
      </c>
      <c r="F23" s="1"/>
      <c r="G23" s="1"/>
      <c r="H23" s="1"/>
      <c r="I23" s="7" t="b">
        <f>if(iferror(VLOOKUP($A23, NIL!$A$2:$F995, 1, false), false), true, false)</f>
        <v>1</v>
      </c>
    </row>
    <row r="24">
      <c r="A24" s="1">
        <v>2071.0</v>
      </c>
      <c r="B24" s="1" t="s">
        <v>262</v>
      </c>
      <c r="E24" s="1" t="s">
        <v>317</v>
      </c>
      <c r="F24" s="1">
        <v>2.0</v>
      </c>
      <c r="G24" s="1">
        <v>0.0</v>
      </c>
      <c r="H24" s="1">
        <v>0.0</v>
      </c>
      <c r="I24" s="7" t="b">
        <f>if(iferror(VLOOKUP($A24, NIL!$A$2:$F995, 1, false), false), true, false)</f>
        <v>1</v>
      </c>
    </row>
    <row r="25">
      <c r="A25" s="1">
        <v>1480.0</v>
      </c>
      <c r="B25" s="1" t="s">
        <v>149</v>
      </c>
      <c r="C25" s="1">
        <v>2.0</v>
      </c>
      <c r="D25" s="1">
        <v>0.0</v>
      </c>
      <c r="E25" s="1" t="s">
        <v>317</v>
      </c>
      <c r="F25" s="1">
        <v>5.0</v>
      </c>
      <c r="G25" s="1">
        <v>1933.0</v>
      </c>
      <c r="H25" s="1">
        <v>134391.0</v>
      </c>
      <c r="I25" s="7" t="b">
        <f>if(iferror(VLOOKUP($A25, NIL!$A$2:$F995, 1, false), false), true, false)</f>
        <v>1</v>
      </c>
    </row>
    <row r="26">
      <c r="A26" s="1">
        <v>1117.0</v>
      </c>
      <c r="B26" s="1" t="s">
        <v>97</v>
      </c>
      <c r="C26" s="1">
        <v>4.0</v>
      </c>
      <c r="D26" s="1">
        <v>182.0</v>
      </c>
      <c r="E26" s="1" t="s">
        <v>317</v>
      </c>
      <c r="F26" s="1">
        <v>5.0</v>
      </c>
      <c r="G26" s="1">
        <v>10375.0</v>
      </c>
      <c r="H26" s="1">
        <v>60150.0</v>
      </c>
      <c r="I26" s="7" t="b">
        <f>if(iferror(VLOOKUP($A26, NIL!$A$2:$F995, 1, false), false), true, false)</f>
        <v>1</v>
      </c>
    </row>
    <row r="27">
      <c r="A27" s="1">
        <v>1931.0</v>
      </c>
      <c r="B27" s="1" t="s">
        <v>241</v>
      </c>
      <c r="E27" s="1" t="s">
        <v>317</v>
      </c>
      <c r="F27" s="1"/>
      <c r="G27" s="1"/>
      <c r="H27" s="1"/>
      <c r="I27" s="7" t="b">
        <f>if(iferror(VLOOKUP($A27, NIL!$A$2:$F995, 1, false), false), true, false)</f>
        <v>1</v>
      </c>
    </row>
    <row r="28">
      <c r="A28" s="1">
        <v>1423.0</v>
      </c>
      <c r="B28" s="1" t="s">
        <v>127</v>
      </c>
      <c r="C28" s="1">
        <v>2.0</v>
      </c>
      <c r="D28" s="14">
        <v>2501.0</v>
      </c>
      <c r="E28" s="1" t="s">
        <v>317</v>
      </c>
      <c r="F28" s="1">
        <v>5.0</v>
      </c>
      <c r="G28" s="1">
        <v>172.0</v>
      </c>
      <c r="H28" s="1">
        <v>14184.0</v>
      </c>
      <c r="I28" s="7" t="b">
        <f>if(iferror(VLOOKUP($A28, NIL!$A$2:$F995, 1, false), false), true, false)</f>
        <v>1</v>
      </c>
    </row>
    <row r="29">
      <c r="A29" s="1">
        <v>755.0</v>
      </c>
      <c r="B29" s="1" t="s">
        <v>58</v>
      </c>
      <c r="C29" s="1">
        <v>1.0</v>
      </c>
      <c r="D29" s="1">
        <v>0.0</v>
      </c>
      <c r="E29" s="1" t="s">
        <v>317</v>
      </c>
      <c r="F29" s="1">
        <v>1.0</v>
      </c>
      <c r="G29" s="1">
        <v>0.0</v>
      </c>
      <c r="H29" s="1">
        <v>671.0</v>
      </c>
      <c r="I29" s="7" t="b">
        <f>if(iferror(VLOOKUP($A29, NIL!$A$2:$F995, 1, false), false), true, false)</f>
        <v>1</v>
      </c>
    </row>
    <row r="30">
      <c r="A30" s="1">
        <v>1042.0</v>
      </c>
      <c r="B30" s="1" t="s">
        <v>86</v>
      </c>
      <c r="C30" s="1">
        <v>0.0</v>
      </c>
      <c r="D30" s="1">
        <v>0.0</v>
      </c>
      <c r="E30" s="1" t="s">
        <v>317</v>
      </c>
      <c r="F30" s="1"/>
      <c r="G30" s="1"/>
      <c r="H30" s="1"/>
      <c r="I30" s="7" t="b">
        <f>if(iferror(VLOOKUP($A30, NIL!$A$2:$F995, 1, false), false), true, false)</f>
        <v>1</v>
      </c>
    </row>
    <row r="31">
      <c r="A31" s="1">
        <v>1826.0</v>
      </c>
      <c r="B31" s="1" t="s">
        <v>209</v>
      </c>
      <c r="C31" s="1">
        <v>2.0</v>
      </c>
      <c r="D31" s="1">
        <v>398.0</v>
      </c>
      <c r="E31" s="1" t="s">
        <v>317</v>
      </c>
      <c r="F31" s="1"/>
      <c r="G31" s="1"/>
      <c r="H31" s="1"/>
      <c r="I31" s="7" t="b">
        <f>if(iferror(VLOOKUP($A31, NIL!$A$2:$F995, 1, false), false), true, false)</f>
        <v>1</v>
      </c>
    </row>
    <row r="32">
      <c r="A32" s="1">
        <v>1412.0</v>
      </c>
      <c r="B32" s="1" t="s">
        <v>125</v>
      </c>
      <c r="D32" s="1">
        <v>0.0</v>
      </c>
      <c r="E32" s="1" t="s">
        <v>317</v>
      </c>
      <c r="F32" s="1"/>
      <c r="G32" s="1"/>
      <c r="H32" s="1"/>
      <c r="I32" s="7" t="b">
        <f>if(iferror(VLOOKUP($A32, NIL!$A$2:$F995, 1, false), false), true, false)</f>
        <v>1</v>
      </c>
    </row>
    <row r="33">
      <c r="A33" s="1">
        <v>1529.0</v>
      </c>
      <c r="B33" s="1" t="s">
        <v>156</v>
      </c>
      <c r="D33" s="1">
        <v>0.0</v>
      </c>
      <c r="E33" s="1" t="s">
        <v>317</v>
      </c>
      <c r="F33" s="1"/>
      <c r="G33" s="1"/>
      <c r="H33" s="1"/>
      <c r="I33" s="7" t="b">
        <f>if(iferror(VLOOKUP($A33, NIL!$A$2:$F995, 1, false), false), true, false)</f>
        <v>1</v>
      </c>
    </row>
    <row r="34">
      <c r="A34" s="1">
        <v>1874.0</v>
      </c>
      <c r="B34" s="1" t="s">
        <v>233</v>
      </c>
      <c r="E34" s="1" t="s">
        <v>317</v>
      </c>
      <c r="F34" s="1"/>
      <c r="G34" s="1"/>
      <c r="H34" s="1"/>
      <c r="I34" s="7" t="b">
        <f>if(iferror(VLOOKUP($A34, NIL!$A$2:$F995, 1, false), false), true, false)</f>
        <v>1</v>
      </c>
    </row>
    <row r="35">
      <c r="A35" s="1">
        <v>1018.0</v>
      </c>
      <c r="B35" s="1" t="s">
        <v>85</v>
      </c>
      <c r="C35" s="1">
        <v>1.0</v>
      </c>
      <c r="D35" s="1">
        <v>0.0</v>
      </c>
      <c r="E35" s="1" t="s">
        <v>317</v>
      </c>
      <c r="F35" s="1">
        <v>1.0</v>
      </c>
      <c r="G35" s="1">
        <v>0.0</v>
      </c>
      <c r="H35" s="1">
        <v>85393.0</v>
      </c>
      <c r="I35" s="7" t="b">
        <f>if(iferror(VLOOKUP($A35, NIL!$A$2:$F995, 1, false), false), true, false)</f>
        <v>1</v>
      </c>
    </row>
    <row r="36">
      <c r="A36" s="1">
        <v>1726.0</v>
      </c>
      <c r="B36" s="1" t="s">
        <v>188</v>
      </c>
      <c r="C36" s="1">
        <v>0.0</v>
      </c>
      <c r="D36" s="1">
        <v>0.0</v>
      </c>
      <c r="E36" s="1" t="s">
        <v>317</v>
      </c>
      <c r="F36" s="1">
        <v>2.0</v>
      </c>
      <c r="G36" s="1">
        <v>0.0</v>
      </c>
      <c r="H36" s="1">
        <v>31571.0</v>
      </c>
      <c r="I36" s="7" t="b">
        <f>if(iferror(VLOOKUP($A36, NIL!$A$2:$F995, 1, false), false), true, false)</f>
        <v>1</v>
      </c>
    </row>
    <row r="37">
      <c r="A37" s="1">
        <v>1827.0</v>
      </c>
      <c r="B37" s="1" t="s">
        <v>210</v>
      </c>
      <c r="E37" s="1" t="s">
        <v>317</v>
      </c>
      <c r="F37" s="1"/>
      <c r="G37" s="1"/>
      <c r="H37" s="1"/>
      <c r="I37" s="7" t="b">
        <f>if(iferror(VLOOKUP($A37, NIL!$A$2:$F995, 1, false), false), true, false)</f>
        <v>1</v>
      </c>
    </row>
    <row r="38">
      <c r="A38" s="1">
        <v>1571.0</v>
      </c>
      <c r="B38" s="1" t="s">
        <v>301</v>
      </c>
      <c r="C38" s="1">
        <v>5.0</v>
      </c>
      <c r="D38" s="1">
        <v>0.0</v>
      </c>
      <c r="E38" s="1" t="s">
        <v>317</v>
      </c>
      <c r="F38" s="1">
        <v>5.0</v>
      </c>
      <c r="G38" s="1">
        <v>12253.0</v>
      </c>
      <c r="H38" s="1">
        <v>246074.0</v>
      </c>
      <c r="I38" s="7" t="b">
        <f>if(iferror(VLOOKUP($A38, NIL!$A$2:$F995, 1, false), false), true, false)</f>
        <v>1</v>
      </c>
    </row>
    <row r="39">
      <c r="A39" s="1">
        <v>1608.0</v>
      </c>
      <c r="B39" s="1" t="s">
        <v>169</v>
      </c>
      <c r="C39" s="1">
        <v>0.0</v>
      </c>
      <c r="D39" s="1">
        <v>0.0</v>
      </c>
      <c r="E39" s="1" t="s">
        <v>317</v>
      </c>
      <c r="F39" s="1">
        <v>0.0</v>
      </c>
      <c r="G39" s="1">
        <v>0.0</v>
      </c>
      <c r="H39" s="1">
        <v>0.0</v>
      </c>
      <c r="I39" s="7" t="b">
        <f>if(iferror(VLOOKUP($A39, NIL!$A$2:$F995, 1, false), false), true, false)</f>
        <v>1</v>
      </c>
    </row>
    <row r="40">
      <c r="A40" s="1">
        <v>505.0</v>
      </c>
      <c r="B40" s="1" t="s">
        <v>50</v>
      </c>
      <c r="C40" s="1">
        <v>2.0</v>
      </c>
      <c r="D40" s="1">
        <v>0.0</v>
      </c>
      <c r="E40" s="1" t="s">
        <v>317</v>
      </c>
      <c r="F40" s="1">
        <v>1.0</v>
      </c>
      <c r="G40" s="1">
        <v>0.0</v>
      </c>
      <c r="H40" s="1">
        <v>273.0</v>
      </c>
      <c r="I40" s="7" t="b">
        <f>if(iferror(VLOOKUP($A40, NIL!$A$2:$F995, 1, false), false), true, false)</f>
        <v>1</v>
      </c>
    </row>
    <row r="41">
      <c r="A41" s="1">
        <v>831.0</v>
      </c>
      <c r="B41" s="1" t="s">
        <v>72</v>
      </c>
      <c r="C41" s="1">
        <v>2.0</v>
      </c>
      <c r="D41" s="1">
        <v>164.0</v>
      </c>
      <c r="E41" s="1" t="s">
        <v>317</v>
      </c>
      <c r="F41" s="1">
        <v>1.0</v>
      </c>
      <c r="G41" s="1">
        <v>181.0</v>
      </c>
      <c r="H41" s="1">
        <v>1661.0</v>
      </c>
      <c r="I41" s="7" t="b">
        <f>if(iferror(VLOOKUP($A41, NIL!$A$2:$F995, 1, false), false), true, false)</f>
        <v>1</v>
      </c>
    </row>
    <row r="42">
      <c r="A42" s="1">
        <v>1804.0</v>
      </c>
      <c r="B42" s="1" t="s">
        <v>206</v>
      </c>
      <c r="C42" s="1">
        <v>0.0</v>
      </c>
      <c r="D42" s="1">
        <v>0.0</v>
      </c>
      <c r="E42" s="1" t="s">
        <v>317</v>
      </c>
      <c r="F42" s="1"/>
      <c r="G42" s="1"/>
      <c r="H42" s="1"/>
      <c r="I42" s="7" t="b">
        <f>if(iferror(VLOOKUP($A42, NIL!$A$2:$F995, 1, false), false), true, false)</f>
        <v>1</v>
      </c>
    </row>
    <row r="43">
      <c r="A43" s="1">
        <v>1222.0</v>
      </c>
      <c r="B43" s="1" t="s">
        <v>101</v>
      </c>
      <c r="C43" s="1">
        <v>0.0</v>
      </c>
      <c r="D43" s="1">
        <v>0.0</v>
      </c>
      <c r="E43" s="1" t="s">
        <v>317</v>
      </c>
      <c r="F43" s="1"/>
      <c r="G43" s="1"/>
      <c r="H43" s="1"/>
      <c r="I43" s="7" t="b">
        <f>if(iferror(VLOOKUP($A43, NIL!$A$2:$F995, 1, false), false), true, false)</f>
        <v>1</v>
      </c>
    </row>
    <row r="44">
      <c r="A44" s="1">
        <v>1721.0</v>
      </c>
      <c r="B44" s="1" t="s">
        <v>187</v>
      </c>
      <c r="C44" s="1">
        <v>1.0</v>
      </c>
      <c r="D44" s="1">
        <v>0.0</v>
      </c>
      <c r="E44" s="1" t="s">
        <v>317</v>
      </c>
      <c r="F44" s="1">
        <v>1.0</v>
      </c>
      <c r="G44" s="1">
        <v>166.0</v>
      </c>
      <c r="H44" s="1">
        <v>13306.0</v>
      </c>
      <c r="I44" s="7" t="b">
        <f>if(iferror(VLOOKUP($A44, NIL!$A$2:$F995, 1, false), false), true, false)</f>
        <v>1</v>
      </c>
    </row>
    <row r="45">
      <c r="A45" s="1">
        <v>1868.0</v>
      </c>
      <c r="B45" s="1" t="s">
        <v>227</v>
      </c>
      <c r="C45" s="1">
        <v>0.0</v>
      </c>
      <c r="D45" s="1">
        <v>0.0</v>
      </c>
      <c r="E45" s="1" t="s">
        <v>317</v>
      </c>
      <c r="F45" s="1"/>
      <c r="G45" s="1"/>
      <c r="H45" s="1"/>
      <c r="I45" s="7" t="b">
        <f>if(iferror(VLOOKUP($A45, NIL!$A$2:$F995, 1, false), false), true, false)</f>
        <v>1</v>
      </c>
    </row>
    <row r="46">
      <c r="A46" s="1">
        <v>871.0</v>
      </c>
      <c r="B46" s="1" t="s">
        <v>76</v>
      </c>
      <c r="C46" s="1">
        <v>0.0</v>
      </c>
      <c r="D46" s="1">
        <v>0.0</v>
      </c>
      <c r="E46" s="1" t="s">
        <v>317</v>
      </c>
      <c r="F46" s="1"/>
      <c r="G46" s="1"/>
      <c r="H46" s="1"/>
      <c r="I46" s="7" t="b">
        <f>if(iferror(VLOOKUP($A46, NIL!$A$2:$F995, 1, false), false), true, false)</f>
        <v>1</v>
      </c>
    </row>
    <row r="47">
      <c r="A47" s="1">
        <v>1349.0</v>
      </c>
      <c r="B47" s="1" t="s">
        <v>112</v>
      </c>
      <c r="C47" s="1">
        <v>0.0</v>
      </c>
      <c r="D47" s="1">
        <v>0.0</v>
      </c>
      <c r="E47" s="1" t="s">
        <v>317</v>
      </c>
      <c r="F47" s="1"/>
      <c r="G47" s="1"/>
      <c r="H47" s="1"/>
      <c r="I47" s="7" t="b">
        <f>if(iferror(VLOOKUP($A47, NIL!$A$2:$F995, 1, false), false), true, false)</f>
        <v>1</v>
      </c>
    </row>
    <row r="48">
      <c r="A48" s="1">
        <v>1323.0</v>
      </c>
      <c r="B48" s="1" t="s">
        <v>111</v>
      </c>
      <c r="C48" s="1">
        <v>0.0</v>
      </c>
      <c r="D48" s="1">
        <v>0.0</v>
      </c>
      <c r="E48" s="1" t="s">
        <v>317</v>
      </c>
      <c r="F48" s="1"/>
      <c r="G48" s="1"/>
      <c r="H48" s="1"/>
      <c r="I48" s="7" t="b">
        <f>if(iferror(VLOOKUP($A48, NIL!$A$2:$F995, 1, false), false), true, false)</f>
        <v>1</v>
      </c>
    </row>
    <row r="49">
      <c r="A49" s="1">
        <v>1997.0</v>
      </c>
      <c r="B49" s="1" t="s">
        <v>249</v>
      </c>
      <c r="E49" s="1" t="s">
        <v>317</v>
      </c>
      <c r="F49" s="1"/>
      <c r="G49" s="1"/>
      <c r="H49" s="1"/>
      <c r="I49" s="7" t="b">
        <f>if(iferror(VLOOKUP($A49, NIL!$A$2:$F995, 1, false), false), true, false)</f>
        <v>1</v>
      </c>
    </row>
    <row r="50">
      <c r="A50" s="1">
        <v>1609.0</v>
      </c>
      <c r="B50" s="1" t="s">
        <v>319</v>
      </c>
      <c r="C50" s="15"/>
      <c r="D50" s="1">
        <v>0.0</v>
      </c>
      <c r="E50" s="1" t="s">
        <v>317</v>
      </c>
      <c r="F50" s="1"/>
      <c r="G50" s="1"/>
      <c r="H50" s="1"/>
      <c r="I50" s="7" t="b">
        <f>if(iferror(VLOOKUP($A50, NIL!$A$2:$F995, 1, false), false), true, false)</f>
        <v>0</v>
      </c>
    </row>
    <row r="51">
      <c r="A51" s="1">
        <v>877.0</v>
      </c>
      <c r="B51" s="1" t="s">
        <v>302</v>
      </c>
      <c r="C51" s="1">
        <v>0.0</v>
      </c>
      <c r="D51" s="1">
        <v>0.0</v>
      </c>
      <c r="E51" s="1" t="s">
        <v>317</v>
      </c>
      <c r="F51" s="1">
        <v>0.0</v>
      </c>
      <c r="G51" s="1">
        <v>0.0</v>
      </c>
      <c r="H51" s="1">
        <v>0.0</v>
      </c>
      <c r="I51" s="7" t="b">
        <f>if(iferror(VLOOKUP($A51, NIL!$A$2:$F995, 1, false), false), true, false)</f>
        <v>1</v>
      </c>
    </row>
    <row r="52">
      <c r="A52" s="1">
        <v>1985.0</v>
      </c>
      <c r="B52" s="1" t="s">
        <v>60</v>
      </c>
      <c r="E52" s="1" t="s">
        <v>317</v>
      </c>
      <c r="F52" s="1">
        <v>4.0</v>
      </c>
      <c r="G52" s="1">
        <v>2298.0</v>
      </c>
      <c r="H52" s="1">
        <v>1789064.0</v>
      </c>
      <c r="I52" s="7" t="b">
        <f>if(iferror(VLOOKUP($A52, NIL!$A$2:$F995, 1, false), false), true, false)</f>
        <v>1</v>
      </c>
    </row>
    <row r="53">
      <c r="A53" s="1">
        <v>2079.0</v>
      </c>
      <c r="B53" s="1" t="s">
        <v>263</v>
      </c>
      <c r="E53" s="1" t="s">
        <v>317</v>
      </c>
      <c r="F53" s="1">
        <v>3.0</v>
      </c>
      <c r="G53" s="1">
        <v>2201.0</v>
      </c>
      <c r="H53" s="1">
        <v>6024.0</v>
      </c>
      <c r="I53" s="7" t="b">
        <f>if(iferror(VLOOKUP($A53, NIL!$A$2:$F995, 1, false), false), true, false)</f>
        <v>1</v>
      </c>
    </row>
    <row r="54">
      <c r="A54" s="1">
        <v>2067.0</v>
      </c>
      <c r="B54" s="1" t="s">
        <v>303</v>
      </c>
      <c r="E54" s="1" t="s">
        <v>317</v>
      </c>
      <c r="F54" s="1">
        <v>3.0</v>
      </c>
      <c r="G54" s="1">
        <v>2867.0</v>
      </c>
      <c r="H54" s="1">
        <v>2873.0</v>
      </c>
      <c r="I54" s="7" t="b">
        <f>if(iferror(VLOOKUP($A54, NIL!$A$2:$F995, 1, false), false), true, false)</f>
        <v>1</v>
      </c>
    </row>
    <row r="55">
      <c r="A55" s="1">
        <v>1823.0</v>
      </c>
      <c r="B55" s="1" t="s">
        <v>207</v>
      </c>
      <c r="C55" s="1">
        <v>1.0</v>
      </c>
      <c r="D55" s="1">
        <v>0.0</v>
      </c>
      <c r="E55" s="1" t="s">
        <v>317</v>
      </c>
      <c r="F55" s="1">
        <v>1.0</v>
      </c>
      <c r="G55" s="1">
        <v>0.0</v>
      </c>
      <c r="H55" s="1">
        <v>94527.0</v>
      </c>
      <c r="I55" s="7" t="b">
        <f>if(iferror(VLOOKUP($A55, NIL!$A$2:$F995, 1, false), false), true, false)</f>
        <v>1</v>
      </c>
    </row>
    <row r="56">
      <c r="A56" s="1">
        <v>1742.0</v>
      </c>
      <c r="B56" s="1" t="s">
        <v>191</v>
      </c>
      <c r="C56" s="1">
        <v>0.0</v>
      </c>
      <c r="D56" s="1">
        <v>0.0</v>
      </c>
      <c r="E56" s="1" t="s">
        <v>317</v>
      </c>
      <c r="F56" s="1"/>
      <c r="G56" s="1"/>
      <c r="H56" s="1"/>
      <c r="I56" s="7" t="b">
        <f>if(iferror(VLOOKUP($A56, NIL!$A$2:$F995, 1, false), false), true, false)</f>
        <v>1</v>
      </c>
    </row>
    <row r="57">
      <c r="A57" s="1">
        <v>2009.0</v>
      </c>
      <c r="B57" s="1" t="s">
        <v>253</v>
      </c>
      <c r="E57" s="1" t="s">
        <v>317</v>
      </c>
      <c r="F57" s="1">
        <v>2.0</v>
      </c>
      <c r="G57" s="1">
        <v>0.0</v>
      </c>
      <c r="H57" s="1">
        <v>27252.0</v>
      </c>
      <c r="I57" s="7" t="b">
        <f>if(iferror(VLOOKUP($A57, NIL!$A$2:$F995, 1, false), false), true, false)</f>
        <v>1</v>
      </c>
    </row>
    <row r="58">
      <c r="A58" s="1">
        <v>1712.0</v>
      </c>
      <c r="B58" s="1" t="s">
        <v>180</v>
      </c>
      <c r="D58" s="1">
        <v>0.0</v>
      </c>
      <c r="E58" s="1" t="s">
        <v>317</v>
      </c>
      <c r="F58" s="1">
        <v>5.0</v>
      </c>
      <c r="G58" s="1">
        <v>0.0</v>
      </c>
      <c r="H58" s="1">
        <v>5395.0</v>
      </c>
      <c r="I58" s="7" t="b">
        <f>if(iferror(VLOOKUP($A58, NIL!$A$2:$F995, 1, false), false), true, false)</f>
        <v>1</v>
      </c>
    </row>
    <row r="59">
      <c r="A59" s="1">
        <v>1713.0</v>
      </c>
      <c r="B59" s="1" t="s">
        <v>181</v>
      </c>
      <c r="D59" s="14">
        <v>19700.0</v>
      </c>
      <c r="E59" s="1" t="s">
        <v>317</v>
      </c>
      <c r="F59" s="1">
        <v>5.0</v>
      </c>
      <c r="G59" s="1">
        <v>0.0</v>
      </c>
      <c r="H59" s="1">
        <v>140.0</v>
      </c>
      <c r="I59" s="7" t="b">
        <f>if(iferror(VLOOKUP($A59, NIL!$A$2:$F995, 1, false), false), true, false)</f>
        <v>1</v>
      </c>
    </row>
    <row r="60">
      <c r="A60" s="1">
        <v>1895.0</v>
      </c>
      <c r="B60" s="1" t="s">
        <v>304</v>
      </c>
      <c r="C60" s="1">
        <v>2.0</v>
      </c>
      <c r="D60" s="1">
        <v>0.0</v>
      </c>
      <c r="E60" s="1" t="s">
        <v>317</v>
      </c>
      <c r="F60" s="1">
        <v>5.0</v>
      </c>
      <c r="G60" s="1">
        <v>0.0</v>
      </c>
      <c r="H60" s="1">
        <v>143.0</v>
      </c>
      <c r="I60" s="7" t="b">
        <f>if(iferror(VLOOKUP($A60, NIL!$A$2:$F995, 1, false), false), true, false)</f>
        <v>1</v>
      </c>
    </row>
    <row r="61">
      <c r="A61" s="1">
        <v>1569.0</v>
      </c>
      <c r="B61" s="1" t="s">
        <v>159</v>
      </c>
      <c r="C61" s="1">
        <v>1.0</v>
      </c>
      <c r="D61" s="1">
        <v>0.0</v>
      </c>
      <c r="E61" s="1" t="s">
        <v>317</v>
      </c>
      <c r="F61" s="1"/>
      <c r="G61" s="1"/>
      <c r="H61" s="1"/>
      <c r="I61" s="7" t="b">
        <f>if(iferror(VLOOKUP($A61, NIL!$A$2:$F995, 1, false), false), true, false)</f>
        <v>1</v>
      </c>
    </row>
    <row r="62">
      <c r="A62" s="1">
        <v>1462.0</v>
      </c>
      <c r="B62" s="1" t="s">
        <v>143</v>
      </c>
      <c r="D62" s="1">
        <v>0.0</v>
      </c>
      <c r="E62" s="1" t="s">
        <v>317</v>
      </c>
      <c r="F62" s="1"/>
      <c r="G62" s="1"/>
      <c r="H62" s="1"/>
      <c r="I62" s="7" t="b">
        <f>if(iferror(VLOOKUP($A62, NIL!$A$2:$F995, 1, false), false), true, false)</f>
        <v>1</v>
      </c>
    </row>
    <row r="63">
      <c r="A63" s="1">
        <v>1719.0</v>
      </c>
      <c r="B63" s="1" t="s">
        <v>186</v>
      </c>
      <c r="C63" s="1">
        <v>2.0</v>
      </c>
      <c r="D63" s="1">
        <v>0.0</v>
      </c>
      <c r="E63" s="1" t="s">
        <v>317</v>
      </c>
      <c r="F63" s="1">
        <v>5.0</v>
      </c>
      <c r="G63" s="1">
        <v>2909.0</v>
      </c>
      <c r="H63" s="1">
        <v>13275.0</v>
      </c>
      <c r="I63" s="7" t="b">
        <f>if(iferror(VLOOKUP($A63, NIL!$A$2:$F995, 1, false), false), true, false)</f>
        <v>1</v>
      </c>
    </row>
    <row r="64">
      <c r="A64" s="1">
        <v>1711.0</v>
      </c>
      <c r="B64" s="9" t="s">
        <v>122</v>
      </c>
      <c r="C64" s="1">
        <v>2.0</v>
      </c>
      <c r="D64" s="1">
        <v>0.0</v>
      </c>
      <c r="E64" s="1" t="s">
        <v>317</v>
      </c>
      <c r="F64" s="1">
        <v>5.0</v>
      </c>
      <c r="G64" s="1">
        <v>0.0</v>
      </c>
      <c r="H64" s="1">
        <v>11089.0</v>
      </c>
      <c r="I64" s="7" t="b">
        <f>if(iferror(VLOOKUP($A64, NIL!$A$2:$F995, 1, false), false), true, false)</f>
        <v>1</v>
      </c>
    </row>
    <row r="65">
      <c r="A65" s="1">
        <v>1871.0</v>
      </c>
      <c r="B65" s="1" t="s">
        <v>305</v>
      </c>
      <c r="C65" s="1">
        <v>0.0</v>
      </c>
      <c r="D65" s="1">
        <v>0.0</v>
      </c>
      <c r="E65" s="1" t="s">
        <v>317</v>
      </c>
      <c r="F65" s="1"/>
      <c r="G65" s="1"/>
      <c r="H65" s="1"/>
      <c r="I65" s="7" t="b">
        <f>if(iferror(VLOOKUP($A65, NIL!$A$2:$F995, 1, false), false), true, false)</f>
        <v>1</v>
      </c>
    </row>
    <row r="66">
      <c r="A66" s="1">
        <v>1233.0</v>
      </c>
      <c r="B66" s="1" t="s">
        <v>103</v>
      </c>
      <c r="C66" s="1">
        <v>0.0</v>
      </c>
      <c r="D66" s="1">
        <v>0.0</v>
      </c>
      <c r="E66" s="1" t="s">
        <v>317</v>
      </c>
      <c r="F66" s="1">
        <v>1.0</v>
      </c>
      <c r="G66" s="1">
        <v>0.0</v>
      </c>
      <c r="H66" s="1">
        <v>3602.0</v>
      </c>
      <c r="I66" s="7" t="b">
        <f>if(iferror(VLOOKUP($A66, NIL!$A$2:$F995, 1, false), false), true, false)</f>
        <v>1</v>
      </c>
    </row>
    <row r="67">
      <c r="A67" s="1">
        <v>1552.0</v>
      </c>
      <c r="B67" s="1" t="s">
        <v>158</v>
      </c>
      <c r="C67" s="1">
        <v>0.0</v>
      </c>
      <c r="D67" s="1">
        <v>0.0</v>
      </c>
      <c r="E67" s="1" t="s">
        <v>317</v>
      </c>
      <c r="F67" s="1"/>
      <c r="G67" s="1"/>
      <c r="H67" s="1"/>
      <c r="I67" s="7" t="b">
        <f>if(iferror(VLOOKUP($A67, NIL!$A$2:$F995, 1, false), false), true, false)</f>
        <v>1</v>
      </c>
    </row>
    <row r="68">
      <c r="A68" s="1">
        <v>2082.0</v>
      </c>
      <c r="B68" s="1" t="s">
        <v>223</v>
      </c>
      <c r="E68" s="1" t="s">
        <v>317</v>
      </c>
      <c r="F68" s="1">
        <v>5.0</v>
      </c>
      <c r="G68" s="1">
        <v>3659.0</v>
      </c>
      <c r="H68" s="1">
        <v>34612.0</v>
      </c>
      <c r="I68" s="7" t="b">
        <f>if(iferror(VLOOKUP($A68, NIL!$A$2:$F995, 1, false), false), true, false)</f>
        <v>1</v>
      </c>
    </row>
    <row r="69">
      <c r="A69" s="1">
        <v>1999.0</v>
      </c>
      <c r="B69" s="1" t="s">
        <v>306</v>
      </c>
      <c r="E69" s="1" t="s">
        <v>317</v>
      </c>
      <c r="F69" s="1">
        <v>5.0</v>
      </c>
      <c r="G69" s="1">
        <v>1785.0</v>
      </c>
      <c r="H69" s="1">
        <v>11002.0</v>
      </c>
      <c r="I69" s="7" t="b">
        <f>if(iferror(VLOOKUP($A69, NIL!$A$2:$F995, 1, false), false), true, false)</f>
        <v>1</v>
      </c>
    </row>
    <row r="70">
      <c r="A70" s="1">
        <v>2014.0</v>
      </c>
      <c r="B70" s="1" t="s">
        <v>307</v>
      </c>
      <c r="E70" s="1" t="s">
        <v>317</v>
      </c>
      <c r="F70" s="1">
        <v>4.0</v>
      </c>
      <c r="G70" s="1">
        <v>1485.0</v>
      </c>
      <c r="H70" s="1">
        <v>806365.0</v>
      </c>
      <c r="I70" s="7" t="b">
        <f>if(iferror(VLOOKUP($A70, NIL!$A$2:$F995, 1, false), false), true, false)</f>
        <v>1</v>
      </c>
    </row>
    <row r="71">
      <c r="A71" s="1">
        <v>1723.0</v>
      </c>
      <c r="B71" s="1" t="s">
        <v>308</v>
      </c>
      <c r="E71" s="1" t="s">
        <v>317</v>
      </c>
      <c r="F71" s="1">
        <v>5.0</v>
      </c>
      <c r="G71" s="1">
        <v>2909.0</v>
      </c>
      <c r="H71" s="1">
        <v>13271.0</v>
      </c>
      <c r="I71" s="7" t="b">
        <f>if(iferror(VLOOKUP($A71, NIL!$A$2:$F995, 1, false), false), true, false)</f>
        <v>1</v>
      </c>
    </row>
    <row r="72">
      <c r="A72" s="1">
        <v>955.0</v>
      </c>
      <c r="B72" s="1" t="s">
        <v>83</v>
      </c>
      <c r="C72" s="1">
        <v>1.0</v>
      </c>
      <c r="D72" s="1">
        <v>0.0</v>
      </c>
      <c r="E72" s="1" t="s">
        <v>317</v>
      </c>
      <c r="F72" s="1">
        <v>1.0</v>
      </c>
      <c r="G72" s="1">
        <v>0.0</v>
      </c>
      <c r="H72" s="1">
        <v>1138.0</v>
      </c>
      <c r="I72" s="7" t="b">
        <f>if(iferror(VLOOKUP($A72, NIL!$A$2:$F995, 1, false), false), true, false)</f>
        <v>1</v>
      </c>
    </row>
    <row r="73">
      <c r="A73" s="1">
        <v>1988.0</v>
      </c>
      <c r="B73" s="1" t="s">
        <v>247</v>
      </c>
      <c r="E73" s="1" t="s">
        <v>317</v>
      </c>
      <c r="F73" s="1"/>
      <c r="G73" s="1"/>
      <c r="H73" s="1"/>
      <c r="I73" s="7" t="b">
        <f>if(iferror(VLOOKUP($A73, NIL!$A$2:$F995, 1, false), false), true, false)</f>
        <v>1</v>
      </c>
    </row>
    <row r="74">
      <c r="A74" s="1">
        <v>808.0</v>
      </c>
      <c r="B74" s="1" t="s">
        <v>61</v>
      </c>
      <c r="C74" s="1">
        <v>0.0</v>
      </c>
      <c r="D74" s="1">
        <v>0.0</v>
      </c>
      <c r="E74" s="1" t="s">
        <v>317</v>
      </c>
      <c r="F74" s="1"/>
      <c r="G74" s="1"/>
      <c r="H74" s="1"/>
      <c r="I74" s="7" t="b">
        <f>if(iferror(VLOOKUP($A74, NIL!$A$2:$F995, 1, false), false), true, false)</f>
        <v>1</v>
      </c>
    </row>
    <row r="75">
      <c r="A75" s="1">
        <v>1446.0</v>
      </c>
      <c r="B75" s="1" t="s">
        <v>135</v>
      </c>
      <c r="D75" s="1">
        <v>0.0</v>
      </c>
      <c r="E75" s="1" t="s">
        <v>317</v>
      </c>
      <c r="F75" s="1"/>
      <c r="G75" s="1"/>
      <c r="H75" s="1"/>
      <c r="I75" s="7" t="b">
        <f>if(iferror(VLOOKUP($A75, NIL!$A$2:$F995, 1, false), false), true, false)</f>
        <v>1</v>
      </c>
    </row>
    <row r="76">
      <c r="A76" s="1">
        <v>1304.0</v>
      </c>
      <c r="B76" s="1" t="s">
        <v>108</v>
      </c>
      <c r="C76" s="1">
        <v>0.0</v>
      </c>
      <c r="D76" s="1">
        <v>0.0</v>
      </c>
      <c r="E76" s="1" t="s">
        <v>317</v>
      </c>
      <c r="F76" s="1"/>
      <c r="G76" s="1"/>
      <c r="H76" s="1"/>
      <c r="I76" s="7" t="b">
        <f>if(iferror(VLOOKUP($A76, NIL!$A$2:$F995, 1, false), false), true, false)</f>
        <v>1</v>
      </c>
    </row>
    <row r="77">
      <c r="A77" s="1">
        <v>1607.0</v>
      </c>
      <c r="B77" s="1" t="s">
        <v>167</v>
      </c>
      <c r="D77" s="1">
        <v>0.0</v>
      </c>
      <c r="E77" s="1" t="s">
        <v>317</v>
      </c>
      <c r="F77" s="1">
        <v>0.0</v>
      </c>
      <c r="G77" s="1">
        <v>831.0</v>
      </c>
      <c r="H77" s="1">
        <v>831.0</v>
      </c>
      <c r="I77" s="7" t="b">
        <f>if(iferror(VLOOKUP($A77, NIL!$A$2:$F995, 1, false), false), true, false)</f>
        <v>1</v>
      </c>
    </row>
    <row r="78">
      <c r="A78" s="1">
        <v>245.0</v>
      </c>
      <c r="B78" s="1" t="s">
        <v>47</v>
      </c>
      <c r="C78" s="1">
        <v>1.0</v>
      </c>
      <c r="D78" s="1">
        <v>0.0</v>
      </c>
      <c r="E78" s="1" t="s">
        <v>317</v>
      </c>
      <c r="F78" s="1">
        <v>1.0</v>
      </c>
      <c r="G78" s="1">
        <v>779.0</v>
      </c>
      <c r="H78" s="1">
        <v>4001.0</v>
      </c>
      <c r="I78" s="7" t="b">
        <f>if(iferror(VLOOKUP($A78, NIL!$A$2:$F995, 1, false), false), true, false)</f>
        <v>1</v>
      </c>
    </row>
    <row r="79">
      <c r="A79" s="1">
        <v>1318.0</v>
      </c>
      <c r="B79" s="1" t="s">
        <v>109</v>
      </c>
      <c r="C79" s="1">
        <v>5.0</v>
      </c>
      <c r="D79" s="14">
        <v>429166.0</v>
      </c>
      <c r="E79" s="1" t="s">
        <v>317</v>
      </c>
      <c r="F79" s="1">
        <v>4.0</v>
      </c>
      <c r="G79" s="1">
        <v>149.0</v>
      </c>
      <c r="H79" s="1">
        <v>2623810.0</v>
      </c>
      <c r="I79" s="7" t="b">
        <f>if(iferror(VLOOKUP($A79, NIL!$A$2:$F995, 1, false), false), true, false)</f>
        <v>1</v>
      </c>
    </row>
    <row r="80">
      <c r="A80" s="1">
        <v>1416.0</v>
      </c>
      <c r="B80" s="1" t="s">
        <v>99</v>
      </c>
      <c r="C80" s="1">
        <v>3.0</v>
      </c>
      <c r="D80" s="1">
        <v>0.0</v>
      </c>
      <c r="E80" s="1" t="s">
        <v>317</v>
      </c>
      <c r="F80" s="1">
        <v>2.0</v>
      </c>
      <c r="G80" s="1">
        <v>0.0</v>
      </c>
      <c r="H80" s="1">
        <v>654.0</v>
      </c>
      <c r="I80" s="7" t="b">
        <f>if(iferror(VLOOKUP($A80, NIL!$A$2:$F995, 1, false), false), true, false)</f>
        <v>1</v>
      </c>
    </row>
    <row r="81">
      <c r="A81" s="1">
        <v>1791.0</v>
      </c>
      <c r="B81" s="1" t="s">
        <v>204</v>
      </c>
      <c r="C81" s="1">
        <v>1.0</v>
      </c>
      <c r="D81" s="1">
        <v>0.0</v>
      </c>
      <c r="E81" s="1" t="s">
        <v>317</v>
      </c>
      <c r="F81" s="1"/>
      <c r="G81" s="1"/>
      <c r="H81" s="1"/>
      <c r="I81" s="7" t="b">
        <f>if(iferror(VLOOKUP($A81, NIL!$A$2:$F995, 1, false), false), true, false)</f>
        <v>1</v>
      </c>
    </row>
    <row r="82">
      <c r="A82" s="1">
        <v>865.0</v>
      </c>
      <c r="B82" s="1" t="s">
        <v>73</v>
      </c>
      <c r="C82" s="1">
        <v>1.0</v>
      </c>
      <c r="D82" s="1">
        <v>129.0</v>
      </c>
      <c r="E82" s="1" t="s">
        <v>317</v>
      </c>
      <c r="F82" s="1">
        <v>1.0</v>
      </c>
      <c r="G82" s="1">
        <v>0.0</v>
      </c>
      <c r="H82" s="1">
        <v>770.0</v>
      </c>
      <c r="I82" s="7" t="b">
        <f>if(iferror(VLOOKUP($A82, NIL!$A$2:$F995, 1, false), false), true, false)</f>
        <v>1</v>
      </c>
    </row>
    <row r="83">
      <c r="A83" s="1">
        <v>1708.0</v>
      </c>
      <c r="B83" s="1" t="s">
        <v>177</v>
      </c>
      <c r="C83" s="1">
        <v>3.0</v>
      </c>
      <c r="D83" s="14">
        <v>32160.0</v>
      </c>
      <c r="E83" s="1" t="s">
        <v>317</v>
      </c>
      <c r="F83" s="1">
        <v>5.0</v>
      </c>
      <c r="G83" s="1">
        <v>2348.0</v>
      </c>
      <c r="H83" s="1">
        <v>7981.0</v>
      </c>
      <c r="I83" s="7" t="b">
        <f>if(iferror(VLOOKUP($A83, NIL!$A$2:$F995, 1, false), false), true, false)</f>
        <v>1</v>
      </c>
    </row>
    <row r="84">
      <c r="A84" s="1">
        <v>1449.0</v>
      </c>
      <c r="B84" s="1" t="s">
        <v>138</v>
      </c>
      <c r="D84" s="1">
        <v>0.0</v>
      </c>
      <c r="E84" s="1" t="s">
        <v>317</v>
      </c>
      <c r="F84" s="1"/>
      <c r="G84" s="1"/>
      <c r="H84" s="1"/>
      <c r="I84" s="7" t="b">
        <f>if(iferror(VLOOKUP($A84, NIL!$A$2:$F995, 1, false), false), true, false)</f>
        <v>1</v>
      </c>
    </row>
    <row r="85">
      <c r="A85" s="1">
        <v>1864.0</v>
      </c>
      <c r="B85" s="1" t="s">
        <v>225</v>
      </c>
      <c r="C85" s="1">
        <v>0.0</v>
      </c>
      <c r="D85" s="1">
        <v>0.0</v>
      </c>
      <c r="E85" s="1" t="s">
        <v>317</v>
      </c>
      <c r="F85" s="1"/>
      <c r="G85" s="1"/>
      <c r="H85" s="1"/>
      <c r="I85" s="7" t="b">
        <f>if(iferror(VLOOKUP($A85, NIL!$A$2:$F995, 1, false), false), true, false)</f>
        <v>1</v>
      </c>
    </row>
    <row r="86">
      <c r="A86" s="1">
        <v>830.0</v>
      </c>
      <c r="B86" s="1" t="s">
        <v>70</v>
      </c>
      <c r="C86" s="1">
        <v>2.0</v>
      </c>
      <c r="D86" s="14">
        <v>336993.0</v>
      </c>
      <c r="E86" s="1" t="s">
        <v>317</v>
      </c>
      <c r="F86" s="1">
        <v>2.0</v>
      </c>
      <c r="G86" s="1">
        <v>181.0</v>
      </c>
      <c r="H86" s="1">
        <v>239.0</v>
      </c>
      <c r="I86" s="7" t="b">
        <f>if(iferror(VLOOKUP($A86, NIL!$A$2:$F995, 1, false), false), true, false)</f>
        <v>1</v>
      </c>
    </row>
    <row r="87">
      <c r="A87" s="1">
        <v>1453.0</v>
      </c>
      <c r="B87" s="1" t="s">
        <v>81</v>
      </c>
      <c r="C87" s="1">
        <v>2.0</v>
      </c>
      <c r="D87" s="14">
        <v>424297.0</v>
      </c>
      <c r="E87" s="1" t="s">
        <v>317</v>
      </c>
      <c r="F87" s="1">
        <v>5.0</v>
      </c>
      <c r="G87" s="1">
        <v>4009.0</v>
      </c>
      <c r="H87" s="1">
        <v>1623341.0</v>
      </c>
      <c r="I87" s="7" t="b">
        <f>if(iferror(VLOOKUP($A87, NIL!$A$2:$F995, 1, false), false), true, false)</f>
        <v>1</v>
      </c>
    </row>
    <row r="88">
      <c r="A88" s="1">
        <v>1617.0</v>
      </c>
      <c r="B88" s="1" t="s">
        <v>171</v>
      </c>
      <c r="D88" s="14">
        <v>77300.0</v>
      </c>
      <c r="E88" s="1" t="s">
        <v>317</v>
      </c>
      <c r="F88" s="1">
        <v>2.0</v>
      </c>
      <c r="G88" s="1">
        <v>0.0</v>
      </c>
      <c r="H88" s="1">
        <v>141079.0</v>
      </c>
      <c r="I88" s="7" t="b">
        <f>if(iferror(VLOOKUP($A88, NIL!$A$2:$F995, 1, false), false), true, false)</f>
        <v>1</v>
      </c>
    </row>
    <row r="89">
      <c r="A89" s="1">
        <v>1885.0</v>
      </c>
      <c r="B89" s="1" t="s">
        <v>309</v>
      </c>
      <c r="E89" s="1" t="s">
        <v>317</v>
      </c>
      <c r="F89" s="1"/>
      <c r="G89" s="1"/>
      <c r="H89" s="1"/>
      <c r="I89" s="7" t="b">
        <f>if(iferror(VLOOKUP($A89, NIL!$A$2:$F995, 1, false), false), true, false)</f>
        <v>1</v>
      </c>
    </row>
    <row r="90">
      <c r="A90" s="1">
        <v>2089.0</v>
      </c>
      <c r="B90" s="1" t="s">
        <v>310</v>
      </c>
      <c r="E90" s="1" t="s">
        <v>317</v>
      </c>
      <c r="F90" s="1">
        <v>2.0</v>
      </c>
      <c r="G90" s="1">
        <v>8383.0</v>
      </c>
      <c r="H90" s="1">
        <v>15762.0</v>
      </c>
      <c r="I90" s="7" t="b">
        <f>if(iferror(VLOOKUP($A90, NIL!$A$2:$F995, 1, false), false), true, false)</f>
        <v>1</v>
      </c>
    </row>
    <row r="91">
      <c r="A91" s="1">
        <v>2011.0</v>
      </c>
      <c r="B91" s="1" t="s">
        <v>255</v>
      </c>
      <c r="E91" s="1" t="s">
        <v>317</v>
      </c>
      <c r="F91" s="1">
        <v>5.0</v>
      </c>
      <c r="G91" s="1">
        <v>1784.0</v>
      </c>
      <c r="H91" s="1">
        <v>1933.0</v>
      </c>
      <c r="I91" s="7" t="b">
        <f>if(iferror(VLOOKUP($A91, NIL!$A$2:$F995, 1, false), false), true, false)</f>
        <v>1</v>
      </c>
    </row>
    <row r="92">
      <c r="A92" s="1">
        <v>1467.0</v>
      </c>
      <c r="B92" s="9" t="s">
        <v>311</v>
      </c>
      <c r="D92" s="1">
        <v>0.0</v>
      </c>
      <c r="E92" s="1" t="s">
        <v>317</v>
      </c>
      <c r="F92" s="1"/>
      <c r="G92" s="1"/>
      <c r="H92" s="1"/>
      <c r="I92" s="7" t="b">
        <f>if(iferror(VLOOKUP($A92, NIL!$A$2:$F995, 1, false), false), true, false)</f>
        <v>1</v>
      </c>
    </row>
    <row r="93">
      <c r="A93" s="1">
        <v>1630.0</v>
      </c>
      <c r="B93" s="1" t="s">
        <v>68</v>
      </c>
      <c r="C93" s="1">
        <v>1.0</v>
      </c>
      <c r="D93" s="1">
        <v>0.0</v>
      </c>
      <c r="E93" s="1" t="s">
        <v>317</v>
      </c>
      <c r="F93" s="1"/>
      <c r="G93" s="1"/>
      <c r="H93" s="1"/>
      <c r="I93" s="7" t="b">
        <f>if(iferror(VLOOKUP($A93, NIL!$A$2:$F995, 1, false), false), true, false)</f>
        <v>1</v>
      </c>
    </row>
    <row r="94">
      <c r="A94" s="1">
        <v>2062.0</v>
      </c>
      <c r="B94" s="1" t="s">
        <v>261</v>
      </c>
      <c r="E94" s="1" t="s">
        <v>317</v>
      </c>
      <c r="F94" s="1">
        <v>3.0</v>
      </c>
      <c r="G94" s="1">
        <v>2201.0</v>
      </c>
      <c r="H94" s="1">
        <v>2215.0</v>
      </c>
      <c r="I94" s="7" t="b">
        <f>if(iferror(VLOOKUP($A94, NIL!$A$2:$F995, 1, false), false), true, false)</f>
        <v>1</v>
      </c>
    </row>
    <row r="95">
      <c r="A95" s="1">
        <v>1655.0</v>
      </c>
      <c r="B95" s="1" t="s">
        <v>173</v>
      </c>
      <c r="C95" s="1">
        <v>0.0</v>
      </c>
      <c r="D95" s="1">
        <v>0.0</v>
      </c>
      <c r="E95" s="1" t="s">
        <v>317</v>
      </c>
      <c r="F95" s="1">
        <v>0.0</v>
      </c>
      <c r="G95" s="1">
        <v>236.0</v>
      </c>
      <c r="H95" s="1">
        <v>236.0</v>
      </c>
      <c r="I95" s="7" t="b">
        <f>if(iferror(VLOOKUP($A95, NIL!$A$2:$F995, 1, false), false), true, false)</f>
        <v>1</v>
      </c>
    </row>
    <row r="96">
      <c r="A96" s="1">
        <v>1965.0</v>
      </c>
      <c r="B96" s="1" t="s">
        <v>164</v>
      </c>
      <c r="E96" s="1" t="s">
        <v>317</v>
      </c>
      <c r="F96" s="1">
        <v>1.0</v>
      </c>
      <c r="G96" s="1">
        <v>0.0</v>
      </c>
      <c r="H96" s="1">
        <v>203.0</v>
      </c>
      <c r="I96" s="7" t="b">
        <f>if(iferror(VLOOKUP($A96, NIL!$A$2:$F995, 1, false), false), true, false)</f>
        <v>1</v>
      </c>
    </row>
    <row r="97">
      <c r="A97" s="1">
        <v>1833.0</v>
      </c>
      <c r="B97" s="1" t="s">
        <v>212</v>
      </c>
      <c r="C97" s="1">
        <v>0.0</v>
      </c>
      <c r="D97" s="1">
        <v>0.0</v>
      </c>
      <c r="E97" s="1" t="s">
        <v>317</v>
      </c>
      <c r="F97" s="1"/>
      <c r="G97" s="1"/>
      <c r="H97" s="1"/>
      <c r="I97" s="7" t="b">
        <f>if(iferror(VLOOKUP($A97, NIL!$A$2:$F995, 1, false), false), true, false)</f>
        <v>1</v>
      </c>
    </row>
    <row r="98">
      <c r="A98" s="1">
        <v>2088.0</v>
      </c>
      <c r="B98" s="1" t="s">
        <v>266</v>
      </c>
      <c r="E98" s="1" t="s">
        <v>317</v>
      </c>
      <c r="F98" s="1">
        <v>1.0</v>
      </c>
      <c r="G98" s="1">
        <v>7173.0</v>
      </c>
      <c r="H98" s="1">
        <v>255935.0</v>
      </c>
      <c r="I98" s="7" t="b">
        <f>if(iferror(VLOOKUP($A98, NIL!$A$2:$F995, 1, false), false), true, false)</f>
        <v>1</v>
      </c>
    </row>
    <row r="99">
      <c r="A99" s="1">
        <v>1097.0</v>
      </c>
      <c r="B99" s="9" t="s">
        <v>94</v>
      </c>
      <c r="C99" s="1">
        <v>1.0</v>
      </c>
      <c r="D99" s="14">
        <v>336690.0</v>
      </c>
      <c r="E99" s="1" t="s">
        <v>317</v>
      </c>
      <c r="F99" s="1">
        <v>1.0</v>
      </c>
      <c r="G99" s="1">
        <v>1355.0</v>
      </c>
      <c r="H99" s="1">
        <v>4993.0</v>
      </c>
      <c r="I99" s="7" t="b">
        <f>if(iferror(VLOOKUP($A99, NIL!$A$2:$F995, 1, false), false), true, false)</f>
        <v>1</v>
      </c>
    </row>
    <row r="100">
      <c r="A100" s="1">
        <v>1459.0</v>
      </c>
      <c r="B100" s="1" t="s">
        <v>65</v>
      </c>
      <c r="C100" s="1">
        <v>1.0</v>
      </c>
      <c r="D100" s="1">
        <v>0.0</v>
      </c>
      <c r="E100" s="1" t="s">
        <v>317</v>
      </c>
      <c r="F100" s="1">
        <v>1.0</v>
      </c>
      <c r="G100" s="1">
        <v>0.0</v>
      </c>
      <c r="H100" s="1">
        <v>794.0</v>
      </c>
      <c r="I100" s="7" t="b">
        <f>if(iferror(VLOOKUP($A100, NIL!$A$2:$F995, 1, false), false), true, false)</f>
        <v>1</v>
      </c>
    </row>
    <row r="101">
      <c r="A101" s="1">
        <v>1754.0</v>
      </c>
      <c r="B101" s="1" t="s">
        <v>197</v>
      </c>
      <c r="C101" s="1">
        <v>2.0</v>
      </c>
      <c r="D101" s="1">
        <v>0.0</v>
      </c>
      <c r="E101" s="1" t="s">
        <v>317</v>
      </c>
      <c r="F101" s="1">
        <v>4.0</v>
      </c>
      <c r="G101" s="1">
        <v>0.0</v>
      </c>
      <c r="H101" s="1">
        <v>2721.0</v>
      </c>
      <c r="I101" s="7" t="b">
        <f>if(iferror(VLOOKUP($A101, NIL!$A$2:$F995, 1, false), false), true, false)</f>
        <v>1</v>
      </c>
    </row>
    <row r="102">
      <c r="A102" s="1">
        <v>815.0</v>
      </c>
      <c r="B102" s="1" t="s">
        <v>64</v>
      </c>
      <c r="D102" s="1">
        <v>0.0</v>
      </c>
      <c r="E102" s="1" t="s">
        <v>317</v>
      </c>
      <c r="F102" s="1"/>
      <c r="G102" s="1"/>
      <c r="H102" s="1"/>
      <c r="I102" s="7" t="b">
        <f>if(iferror(VLOOKUP($A102, NIL!$A$2:$F995, 1, false), false), true, false)</f>
        <v>1</v>
      </c>
    </row>
    <row r="103">
      <c r="A103" s="1">
        <v>1752.0</v>
      </c>
      <c r="B103" s="1" t="s">
        <v>196</v>
      </c>
      <c r="C103" s="1">
        <v>0.0</v>
      </c>
      <c r="D103" s="1">
        <v>0.0</v>
      </c>
      <c r="E103" s="1" t="s">
        <v>317</v>
      </c>
      <c r="F103" s="1"/>
      <c r="G103" s="1"/>
      <c r="H103" s="1"/>
      <c r="I103" s="7" t="b">
        <f>if(iferror(VLOOKUP($A103, NIL!$A$2:$F995, 1, false), false), true, false)</f>
        <v>1</v>
      </c>
    </row>
    <row r="104">
      <c r="A104" s="1">
        <v>1867.0</v>
      </c>
      <c r="B104" s="1" t="s">
        <v>312</v>
      </c>
      <c r="C104" s="1">
        <v>2.0</v>
      </c>
      <c r="D104" s="1">
        <v>0.0</v>
      </c>
      <c r="E104" s="1" t="s">
        <v>317</v>
      </c>
      <c r="F104" s="1"/>
      <c r="G104" s="1"/>
      <c r="H104" s="1"/>
      <c r="I104" s="7" t="b">
        <f>if(iferror(VLOOKUP($A104, NIL!$A$2:$F995, 1, false), false), true, false)</f>
        <v>1</v>
      </c>
    </row>
    <row r="105">
      <c r="A105" s="5">
        <v>2080.0</v>
      </c>
      <c r="B105" s="1" t="s">
        <v>313</v>
      </c>
      <c r="E105" s="1" t="s">
        <v>317</v>
      </c>
      <c r="F105" s="1">
        <v>4.0</v>
      </c>
      <c r="G105" s="1">
        <v>343.0</v>
      </c>
      <c r="H105" s="1">
        <v>88894.0</v>
      </c>
      <c r="I105" s="7" t="b">
        <f>if(iferror(VLOOKUP($A105, NIL!$A$2:$F995, 1, false), false), true, false)</f>
        <v>1</v>
      </c>
    </row>
    <row r="106">
      <c r="A106" s="1">
        <v>2055.0</v>
      </c>
      <c r="B106" s="1" t="s">
        <v>231</v>
      </c>
      <c r="E106" s="1" t="s">
        <v>317</v>
      </c>
      <c r="F106" s="1">
        <v>3.0</v>
      </c>
      <c r="G106" s="1">
        <v>0.0</v>
      </c>
      <c r="H106" s="1">
        <v>57520.0</v>
      </c>
      <c r="I106" s="7" t="b">
        <f>if(iferror(VLOOKUP($A106, NIL!$A$2:$F995, 1, false), false), true, false)</f>
        <v>1</v>
      </c>
    </row>
    <row r="107">
      <c r="A107" s="1">
        <v>2012.0</v>
      </c>
      <c r="B107" s="1" t="s">
        <v>147</v>
      </c>
      <c r="E107" s="1" t="s">
        <v>317</v>
      </c>
      <c r="F107" s="1">
        <v>5.0</v>
      </c>
      <c r="G107" s="1">
        <v>8440.0</v>
      </c>
      <c r="H107" s="1">
        <v>8589.0</v>
      </c>
      <c r="I107" s="7" t="b">
        <f>if(iferror(VLOOKUP($A107, NIL!$A$2:$F995, 1, false), false), true, false)</f>
        <v>1</v>
      </c>
    </row>
    <row r="108">
      <c r="A108" s="1">
        <v>1458.0</v>
      </c>
      <c r="B108" s="1" t="s">
        <v>134</v>
      </c>
      <c r="C108" s="1">
        <v>0.0</v>
      </c>
      <c r="D108" s="1">
        <v>0.0</v>
      </c>
      <c r="E108" s="1" t="s">
        <v>317</v>
      </c>
      <c r="F108" s="1"/>
      <c r="G108" s="1"/>
      <c r="H108" s="1"/>
      <c r="I108" s="7" t="b">
        <f>if(iferror(VLOOKUP($A108, NIL!$A$2:$F995, 1, false), false), true, false)</f>
        <v>1</v>
      </c>
    </row>
    <row r="109">
      <c r="A109" s="1">
        <v>2045.0</v>
      </c>
      <c r="B109" s="1" t="s">
        <v>314</v>
      </c>
      <c r="E109" s="1" t="s">
        <v>317</v>
      </c>
      <c r="F109" s="1">
        <v>3.0</v>
      </c>
      <c r="G109" s="1">
        <v>2201.0</v>
      </c>
      <c r="H109" s="1">
        <v>2207.0</v>
      </c>
      <c r="I109" s="7" t="b">
        <f>if(iferror(VLOOKUP($A109, NIL!$A$2:$F995, 1, false), false), true, false)</f>
        <v>1</v>
      </c>
    </row>
    <row r="110">
      <c r="A110" s="1">
        <v>810.0</v>
      </c>
      <c r="B110" s="1" t="s">
        <v>63</v>
      </c>
      <c r="D110" s="14">
        <v>12000.0</v>
      </c>
      <c r="E110" s="1" t="s">
        <v>317</v>
      </c>
      <c r="F110" s="1">
        <v>0.0</v>
      </c>
      <c r="G110" s="1">
        <v>0.0</v>
      </c>
      <c r="H110" s="1">
        <v>0.0</v>
      </c>
      <c r="I110" s="7" t="b">
        <f>if(iferror(VLOOKUP($A110, NIL!$A$2:$F995, 1, false), false), true, false)</f>
        <v>1</v>
      </c>
    </row>
    <row r="111">
      <c r="A111" s="1">
        <v>1744.0</v>
      </c>
      <c r="B111" s="1" t="s">
        <v>192</v>
      </c>
      <c r="C111" s="1">
        <v>3.0</v>
      </c>
      <c r="D111" s="1">
        <v>2468.0</v>
      </c>
      <c r="E111" s="1" t="s">
        <v>317</v>
      </c>
      <c r="F111" s="1">
        <v>3.0</v>
      </c>
      <c r="G111" s="1">
        <v>0.0</v>
      </c>
      <c r="H111" s="1">
        <v>32512.0</v>
      </c>
      <c r="I111" s="7" t="b">
        <f>if(iferror(VLOOKUP($A111, NIL!$A$2:$F995, 1, false), false), true, false)</f>
        <v>1</v>
      </c>
    </row>
    <row r="112">
      <c r="A112" s="1">
        <v>1183.0</v>
      </c>
      <c r="B112" s="1" t="s">
        <v>98</v>
      </c>
      <c r="C112" s="1">
        <v>4.0</v>
      </c>
      <c r="D112" s="1">
        <v>0.0</v>
      </c>
      <c r="E112" s="1" t="s">
        <v>317</v>
      </c>
      <c r="F112" s="1">
        <v>4.0</v>
      </c>
      <c r="G112" s="1">
        <v>81341.0</v>
      </c>
      <c r="H112" s="1">
        <v>82447.0</v>
      </c>
      <c r="I112" s="7" t="b">
        <f>if(iferror(VLOOKUP($A112, NIL!$A$2:$F995, 1, false), false), true, false)</f>
        <v>1</v>
      </c>
    </row>
    <row r="113">
      <c r="A113" s="1">
        <v>1439.0</v>
      </c>
      <c r="B113" s="1" t="s">
        <v>131</v>
      </c>
      <c r="C113" s="1">
        <v>0.0</v>
      </c>
      <c r="D113" s="1">
        <v>0.0</v>
      </c>
      <c r="E113" s="1" t="s">
        <v>317</v>
      </c>
      <c r="F113" s="1">
        <v>1.0</v>
      </c>
      <c r="G113" s="1">
        <v>0.0</v>
      </c>
      <c r="H113" s="1">
        <v>31027.0</v>
      </c>
      <c r="I113" s="7" t="b">
        <f>if(iferror(VLOOKUP($A113, NIL!$A$2:$F995, 1, false), false), true, false)</f>
        <v>1</v>
      </c>
    </row>
    <row r="114">
      <c r="A114" s="1">
        <v>1517.0</v>
      </c>
      <c r="B114" s="1" t="s">
        <v>154</v>
      </c>
      <c r="C114" s="1">
        <v>2.0</v>
      </c>
      <c r="D114" s="1">
        <v>0.0</v>
      </c>
      <c r="E114" s="1" t="s">
        <v>317</v>
      </c>
      <c r="F114" s="1">
        <v>2.0</v>
      </c>
      <c r="G114" s="1">
        <v>143.0</v>
      </c>
      <c r="H114" s="1">
        <v>35815.0</v>
      </c>
      <c r="I114" s="7" t="b">
        <f>if(iferror(VLOOKUP($A114, NIL!$A$2:$F995, 1, false), false), true, false)</f>
        <v>1</v>
      </c>
    </row>
    <row r="115">
      <c r="A115" s="1">
        <v>1362.0</v>
      </c>
      <c r="B115" s="1" t="s">
        <v>117</v>
      </c>
      <c r="C115" s="1">
        <v>0.0</v>
      </c>
      <c r="D115" s="1">
        <v>0.0</v>
      </c>
      <c r="E115" s="1" t="s">
        <v>317</v>
      </c>
      <c r="F115" s="1">
        <v>0.0</v>
      </c>
      <c r="G115" s="1">
        <v>0.0</v>
      </c>
      <c r="H115" s="1">
        <v>0.0</v>
      </c>
      <c r="I115" s="7" t="b">
        <f>if(iferror(VLOOKUP($A115, NIL!$A$2:$F995, 1, false), false), true, false)</f>
        <v>1</v>
      </c>
    </row>
    <row r="116">
      <c r="A116" s="1">
        <v>1519.0</v>
      </c>
      <c r="B116" s="1" t="s">
        <v>155</v>
      </c>
      <c r="C116" s="1">
        <v>0.0</v>
      </c>
      <c r="D116" s="1">
        <v>0.0</v>
      </c>
      <c r="E116" s="1" t="s">
        <v>317</v>
      </c>
      <c r="F116" s="1"/>
      <c r="G116" s="1"/>
      <c r="H116" s="1"/>
      <c r="I116" s="7" t="b">
        <f>if(iferror(VLOOKUP($A116, NIL!$A$2:$F995, 1, false), false), true, false)</f>
        <v>1</v>
      </c>
    </row>
    <row r="117">
      <c r="A117" s="1">
        <v>2092.0</v>
      </c>
      <c r="B117" s="1" t="s">
        <v>269</v>
      </c>
      <c r="E117" s="1" t="s">
        <v>317</v>
      </c>
      <c r="F117" s="1"/>
      <c r="G117" s="1"/>
      <c r="H117" s="1"/>
      <c r="I117" s="7" t="b">
        <f>if(iferror(VLOOKUP($A117, NIL!$A$2:$F995, 1, false), false), true, false)</f>
        <v>1</v>
      </c>
    </row>
    <row r="118">
      <c r="A118" s="1">
        <v>1862.0</v>
      </c>
      <c r="B118" s="1" t="s">
        <v>224</v>
      </c>
      <c r="C118" s="1">
        <v>2.0</v>
      </c>
      <c r="D118" s="1">
        <v>0.0</v>
      </c>
      <c r="E118" s="1" t="s">
        <v>317</v>
      </c>
      <c r="F118" s="1">
        <v>0.0</v>
      </c>
      <c r="G118" s="1">
        <v>0.0</v>
      </c>
      <c r="H118" s="1">
        <v>0.0</v>
      </c>
      <c r="I118" s="7" t="b">
        <f>if(iferror(VLOOKUP($A118, NIL!$A$2:$F995, 1, false), false), true, false)</f>
        <v>1</v>
      </c>
    </row>
    <row r="119">
      <c r="A119" s="1">
        <v>1401.0</v>
      </c>
      <c r="B119" s="1" t="s">
        <v>121</v>
      </c>
      <c r="C119" s="1">
        <v>0.0</v>
      </c>
      <c r="D119" s="1">
        <v>0.0</v>
      </c>
      <c r="E119" s="1" t="s">
        <v>317</v>
      </c>
      <c r="F119" s="1">
        <v>3.0</v>
      </c>
      <c r="G119" s="1">
        <v>0.0</v>
      </c>
      <c r="H119" s="1">
        <v>224.0</v>
      </c>
      <c r="I119" s="7" t="b">
        <f>if(iferror(VLOOKUP($A119, NIL!$A$2:$F995, 1, false), false), true, false)</f>
        <v>1</v>
      </c>
    </row>
    <row r="120">
      <c r="A120" s="1">
        <v>1990.0</v>
      </c>
      <c r="B120" s="1" t="s">
        <v>193</v>
      </c>
      <c r="E120" s="1" t="s">
        <v>317</v>
      </c>
      <c r="F120" s="1">
        <v>3.0</v>
      </c>
      <c r="G120" s="1">
        <v>20522.0</v>
      </c>
      <c r="H120" s="1">
        <v>20609.0</v>
      </c>
      <c r="I120" s="7" t="b">
        <f>if(iferror(VLOOKUP($A120, NIL!$A$2:$F995, 1, false), false), true, false)</f>
        <v>1</v>
      </c>
    </row>
    <row r="121">
      <c r="A121" s="1">
        <v>1748.0</v>
      </c>
      <c r="B121" s="1" t="s">
        <v>119</v>
      </c>
      <c r="C121" s="1">
        <v>0.0</v>
      </c>
      <c r="D121" s="1">
        <v>0.0</v>
      </c>
      <c r="E121" s="1" t="s">
        <v>317</v>
      </c>
      <c r="F121" s="1"/>
      <c r="G121" s="1"/>
      <c r="H121" s="1"/>
      <c r="I121" s="7" t="b">
        <f>if(iferror(VLOOKUP($A121, NIL!$A$2:$F995, 1, false), false), true, false)</f>
        <v>1</v>
      </c>
    </row>
    <row r="122">
      <c r="A122" s="1">
        <v>1859.0</v>
      </c>
      <c r="B122" s="1" t="s">
        <v>222</v>
      </c>
      <c r="C122" s="1">
        <v>0.0</v>
      </c>
      <c r="D122" s="1">
        <v>0.0</v>
      </c>
      <c r="E122" s="1" t="s">
        <v>317</v>
      </c>
      <c r="F122" s="1"/>
      <c r="G122" s="1"/>
      <c r="H122" s="1"/>
      <c r="I122" s="7" t="b">
        <f>if(iferror(VLOOKUP($A122, NIL!$A$2:$F995, 1, false), false), true, false)</f>
        <v>1</v>
      </c>
    </row>
    <row r="123">
      <c r="A123" s="5">
        <v>2010.0</v>
      </c>
      <c r="B123" s="1" t="s">
        <v>254</v>
      </c>
      <c r="E123" s="1" t="s">
        <v>317</v>
      </c>
      <c r="F123" s="1"/>
      <c r="G123" s="1"/>
      <c r="H123" s="1"/>
      <c r="I123" s="7" t="b">
        <f>if(iferror(VLOOKUP($A123, NIL!$A$2:$F995, 1, false), false), true, false)</f>
        <v>1</v>
      </c>
    </row>
    <row r="124">
      <c r="A124" s="5">
        <v>2100.0</v>
      </c>
      <c r="B124" s="1" t="s">
        <v>252</v>
      </c>
      <c r="E124" s="1" t="s">
        <v>317</v>
      </c>
      <c r="F124" s="1">
        <v>5.0</v>
      </c>
      <c r="G124" s="1">
        <v>2761.0</v>
      </c>
      <c r="H124" s="1">
        <v>31536.0</v>
      </c>
      <c r="I124" s="7" t="b">
        <f>if(iferror(VLOOKUP($A124, NIL!$A$2:$F995, 1, false), false), true, false)</f>
        <v>1</v>
      </c>
    </row>
    <row r="125">
      <c r="A125" s="1">
        <v>949.0</v>
      </c>
      <c r="B125" s="1" t="s">
        <v>82</v>
      </c>
      <c r="C125" s="1">
        <v>0.0</v>
      </c>
      <c r="D125" s="1">
        <v>0.0</v>
      </c>
      <c r="E125" s="1" t="s">
        <v>317</v>
      </c>
      <c r="F125" s="1">
        <v>0.0</v>
      </c>
      <c r="G125" s="1">
        <v>1104.0</v>
      </c>
      <c r="H125" s="1">
        <v>1104.0</v>
      </c>
      <c r="I125" s="7" t="b">
        <f>if(iferror(VLOOKUP($A125, NIL!$A$2:$F995, 1, false), false), true, false)</f>
        <v>1</v>
      </c>
    </row>
    <row r="126">
      <c r="A126" s="1">
        <v>1448.0</v>
      </c>
      <c r="B126" s="1" t="s">
        <v>136</v>
      </c>
      <c r="D126" s="1">
        <v>0.0</v>
      </c>
      <c r="E126" s="1" t="s">
        <v>317</v>
      </c>
      <c r="F126" s="1"/>
      <c r="G126" s="1"/>
      <c r="H126" s="1"/>
      <c r="I126" s="7" t="b">
        <f>if(iferror(VLOOKUP($A126, NIL!$A$2:$F995, 1, false), false), true, false)</f>
        <v>1</v>
      </c>
    </row>
    <row r="127">
      <c r="A127" s="1">
        <v>1426.0</v>
      </c>
      <c r="B127" s="1" t="s">
        <v>128</v>
      </c>
      <c r="C127" s="1">
        <v>0.0</v>
      </c>
      <c r="D127" s="1">
        <v>0.0</v>
      </c>
      <c r="E127" s="1" t="s">
        <v>317</v>
      </c>
      <c r="F127" s="1"/>
      <c r="G127" s="1"/>
      <c r="H127" s="1"/>
      <c r="I127" s="7" t="b">
        <f>if(iferror(VLOOKUP($A127, NIL!$A$2:$F995, 1, false), false), true, false)</f>
        <v>1</v>
      </c>
    </row>
    <row r="128">
      <c r="A128" s="1">
        <v>1460.0</v>
      </c>
      <c r="B128" s="1" t="s">
        <v>31</v>
      </c>
      <c r="C128" s="1">
        <v>2.0</v>
      </c>
      <c r="D128" s="1">
        <v>0.0</v>
      </c>
      <c r="E128" s="1" t="s">
        <v>317</v>
      </c>
      <c r="F128" s="1"/>
      <c r="G128" s="1"/>
      <c r="H128" s="1"/>
      <c r="I128" s="7" t="b">
        <f>if(iferror(VLOOKUP($A128, NIL!$A$2:$F995, 1, false), false), true, false)</f>
        <v>1</v>
      </c>
    </row>
    <row r="129">
      <c r="A129" s="1">
        <v>2097.0</v>
      </c>
      <c r="B129" s="1" t="s">
        <v>126</v>
      </c>
      <c r="E129" s="1" t="s">
        <v>317</v>
      </c>
      <c r="F129" s="1">
        <v>5.0</v>
      </c>
      <c r="G129" s="1">
        <v>3197.0</v>
      </c>
      <c r="H129" s="1">
        <v>21346.0</v>
      </c>
      <c r="I129" s="7" t="b">
        <f>if(iferror(VLOOKUP($A129, NIL!$A$2:$F995, 1, false), false), true, false)</f>
        <v>1</v>
      </c>
    </row>
    <row r="130">
      <c r="A130" s="1">
        <v>2098.0</v>
      </c>
      <c r="B130" s="1" t="s">
        <v>48</v>
      </c>
      <c r="E130" s="1" t="s">
        <v>317</v>
      </c>
      <c r="F130" s="1">
        <v>5.0</v>
      </c>
      <c r="G130" s="1">
        <v>496.0</v>
      </c>
      <c r="H130" s="1">
        <v>559942.0</v>
      </c>
      <c r="I130" s="7" t="b">
        <f>if(iferror(VLOOKUP($A130, NIL!$A$2:$F995, 1, false), false), true, false)</f>
        <v>1</v>
      </c>
    </row>
    <row r="131">
      <c r="A131" s="1">
        <v>1844.0</v>
      </c>
      <c r="B131" s="1" t="s">
        <v>318</v>
      </c>
      <c r="C131" s="1">
        <v>3.0</v>
      </c>
      <c r="D131" s="1">
        <v>3168.0</v>
      </c>
      <c r="E131" s="1" t="s">
        <v>317</v>
      </c>
      <c r="F131" s="1">
        <v>5.0</v>
      </c>
      <c r="G131" s="1">
        <v>5457.0</v>
      </c>
      <c r="H131" s="1">
        <v>39538.0</v>
      </c>
      <c r="I131" s="7" t="b">
        <f>if(iferror(VLOOKUP($A131, NIL!$A$2:$F995, 1, false), false), true, false)</f>
        <v>1</v>
      </c>
    </row>
    <row r="132">
      <c r="A132" s="1">
        <v>1464.0</v>
      </c>
      <c r="B132" s="1" t="s">
        <v>144</v>
      </c>
      <c r="C132" s="1">
        <v>1.0</v>
      </c>
      <c r="D132" s="1">
        <v>0.0</v>
      </c>
      <c r="E132" s="1" t="s">
        <v>317</v>
      </c>
      <c r="F132" s="1"/>
      <c r="G132" s="1"/>
      <c r="H132" s="1"/>
      <c r="I132" s="7" t="b">
        <f>if(iferror(VLOOKUP($A132, NIL!$A$2:$F995, 1, false), false), true, false)</f>
        <v>1</v>
      </c>
    </row>
    <row r="133">
      <c r="A133" s="1">
        <v>1729.0</v>
      </c>
      <c r="B133" s="1" t="s">
        <v>189</v>
      </c>
      <c r="C133" s="1">
        <v>2.0</v>
      </c>
      <c r="D133" s="1">
        <v>0.0</v>
      </c>
      <c r="E133" s="1" t="s">
        <v>317</v>
      </c>
      <c r="F133" s="1">
        <v>4.0</v>
      </c>
      <c r="G133" s="1">
        <v>0.0</v>
      </c>
      <c r="H133" s="1">
        <v>70927.0</v>
      </c>
      <c r="I133" s="7" t="b">
        <f>if(iferror(VLOOKUP($A133, NIL!$A$2:$F995, 1, false), false), true, false)</f>
        <v>1</v>
      </c>
    </row>
    <row r="134">
      <c r="A134" s="5">
        <v>520.0</v>
      </c>
      <c r="B134" s="1" t="s">
        <v>52</v>
      </c>
      <c r="E134" s="1" t="s">
        <v>317</v>
      </c>
      <c r="F134" s="1">
        <v>4.0</v>
      </c>
      <c r="G134" s="1">
        <v>0.0</v>
      </c>
      <c r="H134" s="1">
        <v>135000.0</v>
      </c>
      <c r="I134" s="7" t="b">
        <f>if(iferror(VLOOKUP($A134, NIL!$A$2:$F995, 1, false), false), true, false)</f>
        <v>1</v>
      </c>
    </row>
    <row r="135">
      <c r="A135" s="1">
        <v>1849.0</v>
      </c>
      <c r="B135" s="1" t="s">
        <v>215</v>
      </c>
      <c r="C135" s="1">
        <v>0.0</v>
      </c>
      <c r="D135" s="1">
        <v>0.0</v>
      </c>
      <c r="E135" s="1" t="s">
        <v>317</v>
      </c>
      <c r="F135" s="1"/>
      <c r="G135" s="1"/>
      <c r="H135" s="1"/>
      <c r="I135" s="7" t="b">
        <f>if(iferror(VLOOKUP($A135, NIL!$A$2:$F995, 1, false), false), true, false)</f>
        <v>1</v>
      </c>
    </row>
    <row r="136">
      <c r="A136" s="1">
        <v>1444.0</v>
      </c>
      <c r="B136" s="1" t="s">
        <v>133</v>
      </c>
      <c r="C136" s="1">
        <v>1.0</v>
      </c>
      <c r="D136" s="1">
        <v>0.0</v>
      </c>
      <c r="E136" s="1" t="s">
        <v>317</v>
      </c>
      <c r="F136" s="1">
        <v>4.0</v>
      </c>
      <c r="G136" s="1">
        <v>0.0</v>
      </c>
      <c r="H136" s="1">
        <v>2552.0</v>
      </c>
      <c r="I136" s="7" t="b">
        <f>if(iferror(VLOOKUP($A136, NIL!$A$2:$F995, 1, false), false), true, false)</f>
        <v>1</v>
      </c>
    </row>
    <row r="137">
      <c r="A137" s="1">
        <v>1062.0</v>
      </c>
      <c r="B137" s="1" t="s">
        <v>88</v>
      </c>
      <c r="C137" s="1">
        <v>1.0</v>
      </c>
      <c r="D137" s="1">
        <v>0.0</v>
      </c>
      <c r="E137" s="1" t="s">
        <v>317</v>
      </c>
      <c r="F137" s="1">
        <v>4.0</v>
      </c>
      <c r="G137" s="1">
        <v>0.0</v>
      </c>
      <c r="H137" s="1">
        <v>2499.0</v>
      </c>
      <c r="I137" s="7" t="b">
        <f>if(iferror(VLOOKUP($A137, NIL!$A$2:$F995, 1, false), false), true, false)</f>
        <v>1</v>
      </c>
    </row>
    <row r="138">
      <c r="A138" s="1">
        <v>924.0</v>
      </c>
      <c r="B138" s="1" t="s">
        <v>79</v>
      </c>
      <c r="C138" s="1">
        <v>3.0</v>
      </c>
      <c r="D138" s="1">
        <v>76.0</v>
      </c>
      <c r="E138" s="1" t="s">
        <v>317</v>
      </c>
      <c r="F138" s="1">
        <v>4.0</v>
      </c>
      <c r="G138" s="1">
        <v>215.0</v>
      </c>
      <c r="H138" s="1">
        <v>48746.0</v>
      </c>
      <c r="I138" s="7" t="b">
        <f>if(iferror(VLOOKUP($A138, NIL!$A$2:$F995, 1, false), false), true, false)</f>
        <v>1</v>
      </c>
    </row>
    <row r="139">
      <c r="A139" s="5">
        <v>676.0</v>
      </c>
      <c r="B139" s="1" t="s">
        <v>56</v>
      </c>
      <c r="E139" s="1" t="s">
        <v>317</v>
      </c>
      <c r="F139" s="1">
        <v>4.0</v>
      </c>
      <c r="G139" s="1">
        <v>0.0</v>
      </c>
      <c r="H139" s="1">
        <v>1393.0</v>
      </c>
      <c r="I139" s="7" t="b">
        <f>if(iferror(VLOOKUP($A139, NIL!$A$2:$F995, 1, false), false), true, false)</f>
        <v>1</v>
      </c>
    </row>
    <row r="140">
      <c r="A140" s="1">
        <v>1397.0</v>
      </c>
      <c r="B140" s="9" t="s">
        <v>118</v>
      </c>
      <c r="C140" s="1">
        <v>3.0</v>
      </c>
      <c r="D140" s="1">
        <v>0.0</v>
      </c>
      <c r="E140" s="1" t="s">
        <v>317</v>
      </c>
      <c r="F140" s="1">
        <v>1.0</v>
      </c>
      <c r="G140" s="1">
        <v>1321.0</v>
      </c>
      <c r="H140" s="1">
        <v>24883.0</v>
      </c>
      <c r="I140" s="7" t="b">
        <f>if(iferror(VLOOKUP($A140, NIL!$A$2:$F995, 1, false), false), true, false)</f>
        <v>1</v>
      </c>
    </row>
    <row r="141">
      <c r="A141" s="1">
        <v>1615.0</v>
      </c>
      <c r="B141" s="1" t="s">
        <v>170</v>
      </c>
      <c r="C141" s="1">
        <v>0.0</v>
      </c>
      <c r="D141" s="1">
        <v>0.0</v>
      </c>
      <c r="E141" s="1" t="s">
        <v>317</v>
      </c>
      <c r="F141" s="1"/>
      <c r="G141" s="1"/>
      <c r="H141" s="1"/>
      <c r="I141" s="7" t="b">
        <f>if(iferror(VLOOKUP($A141, NIL!$A$2:$F995, 1, false), false), true, false)</f>
        <v>1</v>
      </c>
    </row>
    <row r="142">
      <c r="A142" s="1">
        <v>1251.0</v>
      </c>
      <c r="B142" s="1" t="s">
        <v>106</v>
      </c>
      <c r="C142" s="1">
        <v>2.0</v>
      </c>
      <c r="D142" s="1">
        <v>0.0</v>
      </c>
      <c r="E142" s="1" t="s">
        <v>317</v>
      </c>
      <c r="F142" s="1">
        <v>3.0</v>
      </c>
      <c r="G142" s="1">
        <v>0.0</v>
      </c>
      <c r="H142" s="1">
        <v>4771.0</v>
      </c>
      <c r="I142" s="7" t="b">
        <f>if(iferror(VLOOKUP($A142, NIL!$A$2:$F995, 1, false), false), true, false)</f>
        <v>1</v>
      </c>
    </row>
    <row r="143">
      <c r="A143" s="1">
        <v>2095.0</v>
      </c>
      <c r="B143" s="1" t="s">
        <v>320</v>
      </c>
      <c r="E143" s="1" t="s">
        <v>317</v>
      </c>
      <c r="F143" s="1">
        <v>5.0</v>
      </c>
      <c r="G143" s="1">
        <v>1517.0</v>
      </c>
      <c r="H143" s="1">
        <v>9315.0</v>
      </c>
      <c r="I143" s="7" t="b">
        <f>if(iferror(VLOOKUP($A143, NIL!$A$2:$F995, 1, false), false), true, false)</f>
        <v>1</v>
      </c>
    </row>
    <row r="144">
      <c r="A144" s="1">
        <v>823.0</v>
      </c>
      <c r="B144" s="1" t="s">
        <v>66</v>
      </c>
      <c r="C144" s="1">
        <v>1.0</v>
      </c>
      <c r="D144" s="1">
        <v>0.0</v>
      </c>
      <c r="E144" s="1" t="s">
        <v>317</v>
      </c>
      <c r="F144" s="1">
        <v>4.0</v>
      </c>
      <c r="G144" s="1">
        <v>3514.0</v>
      </c>
      <c r="H144" s="1">
        <v>3998.0</v>
      </c>
      <c r="I144" s="7" t="b">
        <f>if(iferror(VLOOKUP($A144, NIL!$A$2:$F995, 1, false), false), true, false)</f>
        <v>1</v>
      </c>
    </row>
    <row r="145">
      <c r="A145" s="1">
        <v>2000.0</v>
      </c>
      <c r="B145" s="1" t="s">
        <v>321</v>
      </c>
      <c r="E145" s="1" t="s">
        <v>317</v>
      </c>
      <c r="F145" s="1">
        <v>5.0</v>
      </c>
      <c r="G145" s="1">
        <v>2348.0</v>
      </c>
      <c r="H145" s="1">
        <v>52122.0</v>
      </c>
      <c r="I145" s="7" t="b">
        <f>if(iferror(VLOOKUP($A145, NIL!$A$2:$F995, 1, false), false), true, false)</f>
        <v>1</v>
      </c>
    </row>
    <row r="146">
      <c r="A146" s="1">
        <v>1998.0</v>
      </c>
      <c r="B146" s="1" t="s">
        <v>250</v>
      </c>
      <c r="E146" s="1" t="s">
        <v>317</v>
      </c>
      <c r="F146" s="1"/>
      <c r="G146" s="1"/>
      <c r="H146" s="1"/>
      <c r="I146" s="7" t="b">
        <f>if(iferror(VLOOKUP($A146, NIL!$A$2:$F995, 1, false), false), true, false)</f>
        <v>1</v>
      </c>
    </row>
    <row r="147">
      <c r="A147" s="1">
        <v>1250.0</v>
      </c>
      <c r="B147" s="1" t="s">
        <v>105</v>
      </c>
      <c r="C147" s="1">
        <v>4.0</v>
      </c>
      <c r="D147" s="1">
        <v>0.0</v>
      </c>
      <c r="E147" s="1" t="s">
        <v>317</v>
      </c>
      <c r="F147" s="1">
        <v>4.0</v>
      </c>
      <c r="G147" s="1">
        <v>0.0</v>
      </c>
      <c r="H147" s="1">
        <v>553604.0</v>
      </c>
      <c r="I147" s="7" t="b">
        <f>if(iferror(VLOOKUP($A147, NIL!$A$2:$F995, 1, false), false), true, false)</f>
        <v>1</v>
      </c>
    </row>
    <row r="148">
      <c r="A148" s="1">
        <v>1991.0</v>
      </c>
      <c r="B148" s="1" t="s">
        <v>150</v>
      </c>
      <c r="E148" s="1" t="s">
        <v>317</v>
      </c>
      <c r="F148" s="1">
        <v>5.0</v>
      </c>
      <c r="G148" s="1">
        <v>2458.0</v>
      </c>
      <c r="H148" s="1">
        <v>92700.0</v>
      </c>
      <c r="I148" s="7" t="b">
        <f>if(iferror(VLOOKUP($A148, NIL!$A$2:$F995, 1, false), false), true, false)</f>
        <v>1</v>
      </c>
    </row>
    <row r="149">
      <c r="A149" s="1">
        <v>1949.0</v>
      </c>
      <c r="B149" s="1" t="s">
        <v>243</v>
      </c>
      <c r="E149" s="1" t="s">
        <v>317</v>
      </c>
      <c r="F149" s="1">
        <v>1.0</v>
      </c>
      <c r="G149" s="1">
        <v>3659.0</v>
      </c>
      <c r="H149" s="1">
        <v>5100.0</v>
      </c>
      <c r="I149" s="7" t="b">
        <f>if(iferror(VLOOKUP($A149, NIL!$A$2:$F995, 1, false), false), true, false)</f>
        <v>1</v>
      </c>
    </row>
    <row r="150">
      <c r="A150" s="1">
        <v>2081.0</v>
      </c>
      <c r="B150" s="1" t="s">
        <v>264</v>
      </c>
      <c r="E150" s="1" t="s">
        <v>317</v>
      </c>
      <c r="F150" s="1">
        <v>0.0</v>
      </c>
      <c r="G150" s="1">
        <v>0.0</v>
      </c>
      <c r="H150" s="1">
        <v>0.0</v>
      </c>
      <c r="I150" s="7" t="b">
        <f>if(iferror(VLOOKUP($A150, NIL!$A$2:$F995, 1, false), false), true, false)</f>
        <v>1</v>
      </c>
    </row>
    <row r="151">
      <c r="A151" s="5">
        <v>2102.0</v>
      </c>
      <c r="B151" s="1" t="s">
        <v>322</v>
      </c>
      <c r="E151" s="1" t="s">
        <v>317</v>
      </c>
      <c r="F151" s="1">
        <v>2.0</v>
      </c>
      <c r="G151" s="1">
        <v>920.0</v>
      </c>
      <c r="H151" s="1">
        <v>1413466.0</v>
      </c>
      <c r="I151" s="7" t="b">
        <f>if(iferror(VLOOKUP($A151, NIL!$A$2:$F995, 1, false), false), true, false)</f>
        <v>1</v>
      </c>
    </row>
    <row r="152">
      <c r="A152" s="1">
        <v>1875.0</v>
      </c>
      <c r="B152" s="1" t="s">
        <v>124</v>
      </c>
      <c r="E152" s="1" t="s">
        <v>317</v>
      </c>
      <c r="F152" s="1">
        <v>0.0</v>
      </c>
      <c r="G152" s="1">
        <v>0.0</v>
      </c>
      <c r="H152" s="1">
        <v>0.0</v>
      </c>
      <c r="I152" s="7" t="b">
        <f>if(iferror(VLOOKUP($A152, NIL!$A$2:$F995, 1, false), false), true, false)</f>
        <v>1</v>
      </c>
    </row>
    <row r="153">
      <c r="A153" s="5">
        <v>2094.0</v>
      </c>
      <c r="B153" s="1" t="s">
        <v>178</v>
      </c>
      <c r="E153" s="1" t="s">
        <v>317</v>
      </c>
      <c r="F153" s="1">
        <v>5.0</v>
      </c>
      <c r="G153" s="1">
        <v>17977.0</v>
      </c>
      <c r="H153" s="1">
        <v>2642378.0</v>
      </c>
      <c r="I153" s="7" t="b">
        <f>if(iferror(VLOOKUP($A153, NIL!$A$2:$F995, 1, false), false), true, false)</f>
        <v>1</v>
      </c>
    </row>
    <row r="154">
      <c r="A154" s="1">
        <v>1858.0</v>
      </c>
      <c r="B154" s="1" t="s">
        <v>182</v>
      </c>
      <c r="C154" s="1">
        <v>2.0</v>
      </c>
      <c r="D154" s="1">
        <v>2797.0</v>
      </c>
      <c r="E154" s="1" t="s">
        <v>317</v>
      </c>
      <c r="F154" s="1">
        <v>3.0</v>
      </c>
      <c r="G154" s="1">
        <v>0.0</v>
      </c>
      <c r="H154" s="1">
        <v>105.0</v>
      </c>
      <c r="I154" s="7" t="b">
        <f>if(iferror(VLOOKUP($A154, NIL!$A$2:$F995, 1, false), false), true, false)</f>
        <v>1</v>
      </c>
    </row>
    <row r="155">
      <c r="A155" s="1">
        <v>1350.0</v>
      </c>
      <c r="B155" s="1" t="s">
        <v>113</v>
      </c>
      <c r="C155" s="1">
        <v>1.0</v>
      </c>
      <c r="D155" s="1">
        <v>0.0</v>
      </c>
      <c r="E155" s="1" t="s">
        <v>317</v>
      </c>
      <c r="F155" s="1">
        <v>5.0</v>
      </c>
      <c r="G155" s="1">
        <v>0.0</v>
      </c>
      <c r="H155" s="1">
        <v>84041.0</v>
      </c>
      <c r="I155" s="7" t="b">
        <f>if(iferror(VLOOKUP($A155, NIL!$A$2:$F995, 1, false), false), true, false)</f>
        <v>1</v>
      </c>
    </row>
    <row r="156">
      <c r="A156" s="1">
        <v>1873.0</v>
      </c>
      <c r="B156" s="1" t="s">
        <v>232</v>
      </c>
      <c r="C156" s="1">
        <v>0.0</v>
      </c>
      <c r="D156" s="1">
        <v>0.0</v>
      </c>
      <c r="E156" s="1" t="s">
        <v>317</v>
      </c>
      <c r="F156" s="1"/>
      <c r="G156" s="1"/>
      <c r="H156" s="1"/>
      <c r="I156" s="7" t="b">
        <f>if(iferror(VLOOKUP($A156, NIL!$A$2:$F995, 1, false), false), true, false)</f>
        <v>1</v>
      </c>
    </row>
    <row r="157">
      <c r="A157" s="1">
        <v>2096.0</v>
      </c>
      <c r="B157" s="1" t="s">
        <v>137</v>
      </c>
      <c r="E157" s="1" t="s">
        <v>317</v>
      </c>
      <c r="F157" s="1">
        <v>5.0</v>
      </c>
      <c r="G157" s="1">
        <v>2348.0</v>
      </c>
      <c r="H157" s="1">
        <v>23594.0</v>
      </c>
      <c r="I157" s="7" t="b">
        <f>if(iferror(VLOOKUP($A157, NIL!$A$2:$F995, 1, false), false), true, false)</f>
        <v>1</v>
      </c>
    </row>
    <row r="158">
      <c r="A158" s="5">
        <v>2090.0</v>
      </c>
      <c r="B158" s="1" t="s">
        <v>268</v>
      </c>
      <c r="E158" s="1" t="s">
        <v>317</v>
      </c>
      <c r="F158" s="1">
        <v>5.0</v>
      </c>
      <c r="G158" s="1">
        <v>2748.0</v>
      </c>
      <c r="H158" s="1">
        <v>10914.0</v>
      </c>
      <c r="I158" s="7" t="b">
        <f>if(iferror(VLOOKUP($A158, NIL!$A$2:$F995, 1, false), false), true, false)</f>
        <v>1</v>
      </c>
    </row>
    <row r="159">
      <c r="A159" s="1">
        <v>1440.0</v>
      </c>
      <c r="B159" s="1" t="s">
        <v>132</v>
      </c>
      <c r="C159" s="1">
        <v>0.0</v>
      </c>
      <c r="D159" s="1">
        <v>0.0</v>
      </c>
      <c r="E159" s="1" t="s">
        <v>317</v>
      </c>
      <c r="F159" s="1"/>
      <c r="G159" s="1"/>
      <c r="H159" s="1"/>
      <c r="I159" s="7" t="b">
        <f>if(iferror(VLOOKUP($A159, NIL!$A$2:$F995, 1, false), false), true, false)</f>
        <v>1</v>
      </c>
    </row>
    <row r="160">
      <c r="A160" s="5">
        <v>1984.0</v>
      </c>
      <c r="B160" s="1" t="s">
        <v>246</v>
      </c>
      <c r="E160" s="1" t="s">
        <v>317</v>
      </c>
      <c r="F160" s="1">
        <v>0.0</v>
      </c>
      <c r="G160" s="1">
        <v>0.0</v>
      </c>
      <c r="H160" s="1">
        <v>0.0</v>
      </c>
      <c r="I160" s="7" t="b">
        <f>if(iferror(VLOOKUP($A160, NIL!$A$2:$F995, 1, false), false), true, false)</f>
        <v>1</v>
      </c>
    </row>
    <row r="161">
      <c r="A161" s="1">
        <v>1839.0</v>
      </c>
      <c r="B161" s="1" t="s">
        <v>129</v>
      </c>
      <c r="C161" s="1">
        <v>2.0</v>
      </c>
      <c r="D161" s="1">
        <v>920.0</v>
      </c>
      <c r="E161" s="1" t="s">
        <v>317</v>
      </c>
      <c r="F161" s="1">
        <v>5.0</v>
      </c>
      <c r="G161" s="1">
        <v>8492.0</v>
      </c>
      <c r="H161" s="1">
        <v>46854.0</v>
      </c>
      <c r="I161" s="7" t="b">
        <f>if(iferror(VLOOKUP($A161, NIL!$A$2:$F995, 1, false), false), true, false)</f>
        <v>1</v>
      </c>
    </row>
    <row r="162">
      <c r="A162" s="1">
        <v>1851.0</v>
      </c>
      <c r="B162" s="1" t="s">
        <v>217</v>
      </c>
      <c r="C162" s="1">
        <v>0.0</v>
      </c>
      <c r="D162" s="1">
        <v>0.0</v>
      </c>
      <c r="E162" s="1" t="s">
        <v>317</v>
      </c>
      <c r="F162" s="1">
        <v>0.0</v>
      </c>
      <c r="G162" s="1">
        <v>0.0</v>
      </c>
      <c r="H162" s="1">
        <v>0.0</v>
      </c>
      <c r="I162" s="7" t="b">
        <f>if(iferror(VLOOKUP($A162, NIL!$A$2:$F995, 1, false), false), true, false)</f>
        <v>1</v>
      </c>
    </row>
    <row r="163">
      <c r="A163" s="1">
        <v>1087.0</v>
      </c>
      <c r="B163" s="1" t="s">
        <v>92</v>
      </c>
      <c r="C163" s="1">
        <v>2.0</v>
      </c>
      <c r="D163" s="1">
        <v>285.0</v>
      </c>
      <c r="E163" s="1" t="s">
        <v>317</v>
      </c>
      <c r="F163" s="1">
        <v>1.0</v>
      </c>
      <c r="G163" s="1">
        <v>377.0</v>
      </c>
      <c r="H163" s="1">
        <v>109336.0</v>
      </c>
      <c r="I163" s="7" t="b">
        <f>if(iferror(VLOOKUP($A163, NIL!$A$2:$F995, 1, false), false), true, false)</f>
        <v>1</v>
      </c>
    </row>
    <row r="164">
      <c r="A164" s="1">
        <v>825.0</v>
      </c>
      <c r="B164" s="1" t="s">
        <v>67</v>
      </c>
      <c r="C164" s="1">
        <v>1.0</v>
      </c>
      <c r="D164" s="1">
        <v>468.0</v>
      </c>
      <c r="E164" s="1" t="s">
        <v>317</v>
      </c>
      <c r="F164" s="1">
        <v>1.0</v>
      </c>
      <c r="G164" s="1">
        <v>0.0</v>
      </c>
      <c r="H164" s="1">
        <v>715.0</v>
      </c>
      <c r="I164" s="7" t="b">
        <f>if(iferror(VLOOKUP($A164, NIL!$A$2:$F995, 1, false), false), true, false)</f>
        <v>1</v>
      </c>
    </row>
    <row r="165">
      <c r="A165" s="1">
        <v>2015.0</v>
      </c>
      <c r="B165" s="1" t="s">
        <v>257</v>
      </c>
      <c r="E165" s="1" t="s">
        <v>317</v>
      </c>
      <c r="F165" s="1"/>
      <c r="G165" s="1"/>
      <c r="H165" s="1"/>
      <c r="I165" s="7" t="b">
        <f>if(iferror(VLOOKUP($A165, NIL!$A$2:$F995, 1, false), false), true, false)</f>
        <v>1</v>
      </c>
    </row>
    <row r="166">
      <c r="A166" s="1">
        <v>1870.0</v>
      </c>
      <c r="B166" s="1" t="s">
        <v>323</v>
      </c>
      <c r="C166" s="1">
        <v>3.0</v>
      </c>
      <c r="D166" s="1">
        <v>0.0</v>
      </c>
      <c r="E166" s="1" t="s">
        <v>317</v>
      </c>
      <c r="F166" s="1">
        <v>2.0</v>
      </c>
      <c r="G166" s="1">
        <v>8383.0</v>
      </c>
      <c r="H166" s="1">
        <v>801958.0</v>
      </c>
      <c r="I166" s="7" t="b">
        <f>if(iferror(VLOOKUP($A166, NIL!$A$2:$F995, 1, false), false), true, false)</f>
        <v>1</v>
      </c>
    </row>
    <row r="167">
      <c r="A167" s="1">
        <v>1755.0</v>
      </c>
      <c r="B167" s="1" t="s">
        <v>198</v>
      </c>
      <c r="C167" s="1">
        <v>0.0</v>
      </c>
      <c r="D167" s="1">
        <v>0.0</v>
      </c>
      <c r="E167" s="1" t="s">
        <v>317</v>
      </c>
      <c r="F167" s="1"/>
      <c r="G167" s="1"/>
      <c r="H167" s="1"/>
      <c r="I167" s="7" t="b">
        <f>if(iferror(VLOOKUP($A167, NIL!$A$2:$F995, 1, false), false), true, false)</f>
        <v>1</v>
      </c>
    </row>
    <row r="168">
      <c r="A168" s="1">
        <v>1468.0</v>
      </c>
      <c r="B168" s="1" t="s">
        <v>324</v>
      </c>
      <c r="C168" s="1">
        <v>0.0</v>
      </c>
      <c r="D168" s="1">
        <v>0.0</v>
      </c>
      <c r="E168" s="1" t="s">
        <v>317</v>
      </c>
      <c r="F168" s="1"/>
      <c r="G168" s="1"/>
      <c r="H168" s="1"/>
      <c r="I168" s="7" t="b">
        <f>if(iferror(VLOOKUP($A168, NIL!$A$2:$F995, 1, false), false), true, false)</f>
        <v>1</v>
      </c>
    </row>
    <row r="169">
      <c r="A169" s="1">
        <v>2064.0</v>
      </c>
      <c r="B169" s="1" t="s">
        <v>139</v>
      </c>
      <c r="E169" s="1" t="s">
        <v>317</v>
      </c>
      <c r="F169" s="1">
        <v>4.0</v>
      </c>
      <c r="G169" s="1">
        <v>49741.0</v>
      </c>
      <c r="H169" s="1">
        <v>2586325.0</v>
      </c>
      <c r="I169" s="7" t="b">
        <f>if(iferror(VLOOKUP($A169, NIL!$A$2:$F995, 1, false), false), true, false)</f>
        <v>1</v>
      </c>
    </row>
    <row r="170">
      <c r="A170" s="1">
        <v>1597.0</v>
      </c>
      <c r="B170" s="1" t="s">
        <v>166</v>
      </c>
      <c r="C170" s="1">
        <v>2.0</v>
      </c>
      <c r="D170" s="1">
        <v>626.0</v>
      </c>
      <c r="E170" s="1" t="s">
        <v>317</v>
      </c>
      <c r="F170" s="1">
        <v>5.0</v>
      </c>
      <c r="G170" s="1">
        <v>3876.0</v>
      </c>
      <c r="H170" s="1">
        <v>48674.0</v>
      </c>
      <c r="I170" s="7" t="b">
        <f>if(iferror(VLOOKUP($A170, NIL!$A$2:$F995, 1, false), false), true, false)</f>
        <v>1</v>
      </c>
    </row>
    <row r="171">
      <c r="A171" s="1">
        <v>1505.0</v>
      </c>
      <c r="B171" s="1" t="s">
        <v>151</v>
      </c>
      <c r="C171" s="1">
        <v>0.0</v>
      </c>
      <c r="D171" s="1">
        <v>0.0</v>
      </c>
      <c r="E171" s="1" t="s">
        <v>317</v>
      </c>
      <c r="F171" s="1"/>
      <c r="G171" s="1"/>
      <c r="H171" s="1"/>
      <c r="I171" s="7" t="b">
        <f>if(iferror(VLOOKUP($A171, NIL!$A$2:$F995, 1, false), false), true, false)</f>
        <v>1</v>
      </c>
    </row>
    <row r="172">
      <c r="A172" s="1">
        <v>1707.0</v>
      </c>
      <c r="B172" s="1" t="s">
        <v>176</v>
      </c>
      <c r="C172" s="1">
        <v>1.0</v>
      </c>
      <c r="D172" s="1">
        <v>0.0</v>
      </c>
      <c r="E172" s="1" t="s">
        <v>317</v>
      </c>
      <c r="F172" s="1">
        <v>2.0</v>
      </c>
      <c r="G172" s="1">
        <v>8383.0</v>
      </c>
      <c r="H172" s="1">
        <v>8532.0</v>
      </c>
      <c r="I172" s="7" t="b">
        <f>if(iferror(VLOOKUP($A172, NIL!$A$2:$F995, 1, false), false), true, false)</f>
        <v>1</v>
      </c>
    </row>
    <row r="173">
      <c r="A173" s="1">
        <v>1591.0</v>
      </c>
      <c r="B173" s="1" t="s">
        <v>162</v>
      </c>
      <c r="C173" s="1">
        <v>4.0</v>
      </c>
      <c r="D173" s="14">
        <v>290245.0</v>
      </c>
      <c r="E173" s="1" t="s">
        <v>317</v>
      </c>
      <c r="F173" s="1">
        <v>5.0</v>
      </c>
      <c r="G173" s="1">
        <v>3172.0</v>
      </c>
      <c r="H173" s="1">
        <v>3859386.0</v>
      </c>
      <c r="I173" s="7" t="b">
        <f>if(iferror(VLOOKUP($A173, NIL!$A$2:$F995, 1, false), false), true, false)</f>
        <v>1</v>
      </c>
    </row>
    <row r="174">
      <c r="A174" s="1">
        <v>1765.0</v>
      </c>
      <c r="B174" s="1" t="s">
        <v>202</v>
      </c>
      <c r="C174" s="1">
        <v>2.0</v>
      </c>
      <c r="D174" s="1">
        <v>0.0</v>
      </c>
      <c r="E174" s="1" t="s">
        <v>317</v>
      </c>
      <c r="F174" s="1">
        <v>5.0</v>
      </c>
      <c r="G174" s="1">
        <v>1933.0</v>
      </c>
      <c r="H174" s="1">
        <v>19116.0</v>
      </c>
      <c r="I174" s="7" t="b">
        <f>if(iferror(VLOOKUP($A174, NIL!$A$2:$F995, 1, false), false), true, false)</f>
        <v>1</v>
      </c>
    </row>
    <row r="175">
      <c r="A175" s="1">
        <v>1221.0</v>
      </c>
      <c r="B175" s="1" t="s">
        <v>100</v>
      </c>
      <c r="C175" s="1">
        <v>0.0</v>
      </c>
      <c r="D175" s="1">
        <v>0.0</v>
      </c>
      <c r="E175" s="1" t="s">
        <v>317</v>
      </c>
      <c r="F175" s="1">
        <v>0.0</v>
      </c>
      <c r="G175" s="1">
        <v>0.0</v>
      </c>
      <c r="H175" s="1">
        <v>0.0</v>
      </c>
      <c r="I175" s="7" t="b">
        <f>if(iferror(VLOOKUP($A175, NIL!$A$2:$F995, 1, false), false), true, false)</f>
        <v>1</v>
      </c>
    </row>
    <row r="176">
      <c r="A176" s="1">
        <v>1760.0</v>
      </c>
      <c r="B176" s="1" t="s">
        <v>200</v>
      </c>
      <c r="C176" s="1">
        <v>1.0</v>
      </c>
      <c r="D176" s="1">
        <v>0.0</v>
      </c>
      <c r="E176" s="1" t="s">
        <v>317</v>
      </c>
      <c r="F176" s="1">
        <v>2.0</v>
      </c>
      <c r="G176" s="1">
        <v>0.0</v>
      </c>
      <c r="H176" s="1">
        <v>29785.0</v>
      </c>
      <c r="I176" s="7" t="b">
        <f>if(iferror(VLOOKUP($A176, NIL!$A$2:$F995, 1, false), false), true, false)</f>
        <v>1</v>
      </c>
    </row>
    <row r="177">
      <c r="A177" s="1">
        <v>2001.0</v>
      </c>
      <c r="B177" s="1" t="s">
        <v>77</v>
      </c>
      <c r="E177" s="1" t="s">
        <v>317</v>
      </c>
      <c r="F177" s="1">
        <v>5.0</v>
      </c>
      <c r="G177" s="1">
        <v>7811.0</v>
      </c>
      <c r="H177" s="1">
        <v>14702.0</v>
      </c>
      <c r="I177" s="7" t="b">
        <f>if(iferror(VLOOKUP($A177, NIL!$A$2:$F995, 1, false), false), true, false)</f>
        <v>1</v>
      </c>
    </row>
    <row r="178">
      <c r="A178" s="1">
        <v>1092.0</v>
      </c>
      <c r="B178" s="1" t="s">
        <v>93</v>
      </c>
      <c r="C178" s="1">
        <v>1.0</v>
      </c>
      <c r="D178" s="1">
        <v>0.0</v>
      </c>
      <c r="E178" s="1" t="s">
        <v>317</v>
      </c>
      <c r="F178" s="1">
        <v>4.0</v>
      </c>
      <c r="G178" s="1">
        <v>0.0</v>
      </c>
      <c r="H178" s="1">
        <v>58883.0</v>
      </c>
      <c r="I178" s="7" t="b">
        <f>if(iferror(VLOOKUP($A178, NIL!$A$2:$F995, 1, false), false), true, false)</f>
        <v>1</v>
      </c>
    </row>
    <row r="179">
      <c r="A179" s="1">
        <v>1672.0</v>
      </c>
      <c r="B179" s="1" t="s">
        <v>174</v>
      </c>
      <c r="C179" s="1">
        <v>2.0</v>
      </c>
      <c r="D179" s="1">
        <v>51.0</v>
      </c>
      <c r="E179" s="1" t="s">
        <v>317</v>
      </c>
      <c r="F179" s="1">
        <v>3.0</v>
      </c>
      <c r="G179" s="1">
        <v>24262.0</v>
      </c>
      <c r="H179" s="1">
        <v>458258.0</v>
      </c>
      <c r="I179" s="7" t="b">
        <f>if(iferror(VLOOKUP($A179, NIL!$A$2:$F995, 1, false), false), true, false)</f>
        <v>1</v>
      </c>
    </row>
    <row r="180">
      <c r="A180" s="1">
        <v>1904.0</v>
      </c>
      <c r="B180" s="1" t="s">
        <v>240</v>
      </c>
      <c r="E180" s="1" t="s">
        <v>317</v>
      </c>
      <c r="F180" s="1"/>
      <c r="G180" s="1"/>
      <c r="H180" s="1"/>
      <c r="I180" s="7" t="b">
        <f>if(iferror(VLOOKUP($A180, NIL!$A$2:$F995, 1, false), false), true, false)</f>
        <v>1</v>
      </c>
    </row>
    <row r="181">
      <c r="A181" s="5">
        <v>2023.0</v>
      </c>
      <c r="B181" s="1" t="s">
        <v>259</v>
      </c>
      <c r="E181" s="1" t="s">
        <v>317</v>
      </c>
      <c r="F181" s="1">
        <v>1.0</v>
      </c>
      <c r="G181" s="1">
        <v>2570.0</v>
      </c>
      <c r="H181" s="1">
        <v>29778.0</v>
      </c>
      <c r="I181" s="7" t="b">
        <f>if(iferror(VLOOKUP($A181, NIL!$A$2:$F995, 1, false), false), true, false)</f>
        <v>1</v>
      </c>
    </row>
    <row r="182">
      <c r="A182" s="1">
        <v>1581.0</v>
      </c>
      <c r="B182" s="1" t="s">
        <v>160</v>
      </c>
      <c r="C182" s="1">
        <v>2.0</v>
      </c>
      <c r="D182" s="1">
        <v>562.0</v>
      </c>
      <c r="E182" s="1" t="s">
        <v>317</v>
      </c>
      <c r="F182" s="1">
        <v>0.0</v>
      </c>
      <c r="G182" s="1">
        <v>365.0</v>
      </c>
      <c r="H182" s="1">
        <v>365.0</v>
      </c>
      <c r="I182" s="7" t="b">
        <f>if(iferror(VLOOKUP($A182, NIL!$A$2:$F995, 1, false), false), true, false)</f>
        <v>1</v>
      </c>
    </row>
    <row r="183">
      <c r="A183" s="1">
        <v>1780.0</v>
      </c>
      <c r="B183" s="1" t="s">
        <v>203</v>
      </c>
      <c r="C183" s="1">
        <v>0.0</v>
      </c>
      <c r="D183" s="1">
        <v>0.0</v>
      </c>
      <c r="E183" s="1" t="s">
        <v>317</v>
      </c>
      <c r="F183" s="1">
        <v>1.0</v>
      </c>
      <c r="G183" s="1">
        <v>0.0</v>
      </c>
      <c r="H183" s="1">
        <v>357.0</v>
      </c>
      <c r="I183" s="7" t="b">
        <f>if(iferror(VLOOKUP($A183, NIL!$A$2:$F995, 1, false), false), true, false)</f>
        <v>1</v>
      </c>
    </row>
    <row r="184">
      <c r="A184" s="1">
        <v>176.0</v>
      </c>
      <c r="B184" s="1" t="s">
        <v>30</v>
      </c>
      <c r="C184" s="1">
        <v>5.0</v>
      </c>
      <c r="D184" s="14">
        <v>336690.0</v>
      </c>
      <c r="E184" s="1" t="s">
        <v>317</v>
      </c>
      <c r="F184" s="1">
        <v>3.0</v>
      </c>
      <c r="G184" s="1">
        <v>42018.0</v>
      </c>
      <c r="H184" s="1">
        <v>700934.0</v>
      </c>
      <c r="I184" s="7" t="b">
        <f>if(iferror(VLOOKUP($A184, NIL!$A$2:$F995, 1, false), false), true, false)</f>
        <v>1</v>
      </c>
    </row>
    <row r="185">
      <c r="A185" s="1">
        <v>2104.0</v>
      </c>
      <c r="B185" s="1" t="s">
        <v>165</v>
      </c>
      <c r="E185" s="1" t="s">
        <v>317</v>
      </c>
      <c r="F185" s="1">
        <v>5.0</v>
      </c>
      <c r="G185" s="1">
        <v>54337.0</v>
      </c>
      <c r="H185" s="1">
        <v>562473.0</v>
      </c>
      <c r="I185" s="7" t="b">
        <f>if(iferror(VLOOKUP($A185, NIL!$A$2:$F995, 1, false), false), true, false)</f>
        <v>1</v>
      </c>
    </row>
    <row r="186">
      <c r="A186" s="1">
        <v>1846.0</v>
      </c>
      <c r="B186" s="1" t="s">
        <v>214</v>
      </c>
      <c r="C186" s="1">
        <v>3.0</v>
      </c>
      <c r="D186" s="1">
        <v>0.0</v>
      </c>
      <c r="E186" s="1" t="s">
        <v>317</v>
      </c>
      <c r="F186" s="1">
        <v>5.0</v>
      </c>
      <c r="G186" s="1">
        <v>2748.0</v>
      </c>
      <c r="H186" s="1">
        <v>3871.0</v>
      </c>
      <c r="I186" s="7" t="b">
        <f>if(iferror(VLOOKUP($A186, NIL!$A$2:$F995, 1, false), false), true, false)</f>
        <v>1</v>
      </c>
    </row>
    <row r="187">
      <c r="A187" s="1">
        <v>523.0</v>
      </c>
      <c r="B187" s="1" t="s">
        <v>53</v>
      </c>
      <c r="C187" s="1">
        <v>0.0</v>
      </c>
      <c r="D187" s="1">
        <v>0.0</v>
      </c>
      <c r="E187" s="1" t="s">
        <v>317</v>
      </c>
      <c r="F187" s="1"/>
      <c r="G187" s="1"/>
      <c r="H187" s="1"/>
      <c r="I187" s="7" t="b">
        <f>if(iferror(VLOOKUP($A187, NIL!$A$2:$F995, 1, false), false), true, false)</f>
        <v>1</v>
      </c>
    </row>
    <row r="188">
      <c r="A188" s="1">
        <v>1470.0</v>
      </c>
      <c r="B188" s="1" t="s">
        <v>148</v>
      </c>
      <c r="C188" s="1">
        <v>0.0</v>
      </c>
      <c r="D188" s="1">
        <v>0.0</v>
      </c>
      <c r="E188" s="1" t="s">
        <v>317</v>
      </c>
      <c r="F188" s="1"/>
      <c r="G188" s="1"/>
      <c r="H188" s="1"/>
      <c r="I188" s="7" t="b">
        <f>if(iferror(VLOOKUP($A188, NIL!$A$2:$F995, 1, false), false), true, false)</f>
        <v>1</v>
      </c>
    </row>
    <row r="189">
      <c r="A189" s="5">
        <v>1766.0</v>
      </c>
      <c r="B189" s="1" t="s">
        <v>325</v>
      </c>
      <c r="E189" s="1" t="s">
        <v>317</v>
      </c>
      <c r="F189" s="1">
        <v>4.0</v>
      </c>
      <c r="G189" s="1">
        <v>0.0</v>
      </c>
      <c r="H189" s="1">
        <v>4729.0</v>
      </c>
      <c r="I189" s="7" t="b">
        <f>if(iferror(VLOOKUP($A189, NIL!$A$2:$F995, 1, false), false), true, false)</f>
        <v>1</v>
      </c>
    </row>
    <row r="190">
      <c r="A190" s="1">
        <v>1853.0</v>
      </c>
      <c r="B190" s="1" t="s">
        <v>326</v>
      </c>
      <c r="E190" s="1" t="s">
        <v>317</v>
      </c>
      <c r="F190" s="1">
        <v>2.0</v>
      </c>
      <c r="G190" s="1">
        <v>16707.0</v>
      </c>
      <c r="H190" s="1">
        <v>65603.0</v>
      </c>
      <c r="I190" s="7" t="b">
        <f>if(iferror(VLOOKUP($A190, NIL!$A$2:$F995, 1, false), false), true, false)</f>
        <v>1</v>
      </c>
    </row>
    <row r="191">
      <c r="A191" s="1">
        <v>541.0</v>
      </c>
      <c r="B191" s="1" t="s">
        <v>55</v>
      </c>
      <c r="C191" s="1">
        <v>0.0</v>
      </c>
      <c r="D191" s="1">
        <v>0.0</v>
      </c>
      <c r="E191" s="1" t="s">
        <v>317</v>
      </c>
      <c r="F191" s="1">
        <v>0.0</v>
      </c>
      <c r="G191" s="1">
        <v>0.0</v>
      </c>
      <c r="H191" s="1">
        <v>0.0</v>
      </c>
      <c r="I191" s="7" t="b">
        <f>if(iferror(VLOOKUP($A191, NIL!$A$2:$F995, 1, false), false), true, false)</f>
        <v>1</v>
      </c>
    </row>
    <row r="192">
      <c r="A192" s="1">
        <v>1595.0</v>
      </c>
      <c r="B192" s="1" t="s">
        <v>95</v>
      </c>
      <c r="C192" s="1">
        <v>1.0</v>
      </c>
      <c r="D192" s="1">
        <v>0.0</v>
      </c>
      <c r="E192" s="1" t="s">
        <v>317</v>
      </c>
      <c r="F192" s="1">
        <v>2.0</v>
      </c>
      <c r="G192" s="1">
        <v>0.0</v>
      </c>
      <c r="H192" s="1">
        <v>3533789.0</v>
      </c>
      <c r="I192" s="7" t="b">
        <f>if(iferror(VLOOKUP($A192, NIL!$A$2:$F995, 1, false), false), true, false)</f>
        <v>1</v>
      </c>
    </row>
    <row r="193">
      <c r="A193" s="1">
        <v>1763.0</v>
      </c>
      <c r="B193" s="1" t="s">
        <v>201</v>
      </c>
      <c r="E193" s="1" t="s">
        <v>317</v>
      </c>
      <c r="F193" s="1"/>
      <c r="G193" s="1"/>
      <c r="H193" s="1"/>
      <c r="I193" s="7" t="b">
        <f>if(iferror(VLOOKUP($A193, NIL!$A$2:$F995, 1, false), false), true, false)</f>
        <v>1</v>
      </c>
    </row>
    <row r="194">
      <c r="A194" s="1">
        <v>1074.0</v>
      </c>
      <c r="B194" s="1" t="s">
        <v>89</v>
      </c>
      <c r="C194" s="1">
        <v>0.0</v>
      </c>
      <c r="D194" s="1">
        <v>0.0</v>
      </c>
      <c r="E194" s="1" t="s">
        <v>317</v>
      </c>
      <c r="F194" s="1">
        <v>0.0</v>
      </c>
      <c r="G194" s="1">
        <v>0.0</v>
      </c>
      <c r="H194" s="1">
        <v>0.0</v>
      </c>
      <c r="I194" s="7" t="b">
        <f>if(iferror(VLOOKUP($A194, NIL!$A$2:$F995, 1, false), false), true, false)</f>
        <v>1</v>
      </c>
    </row>
    <row r="195">
      <c r="A195" s="1">
        <v>1516.0</v>
      </c>
      <c r="B195" s="1" t="s">
        <v>153</v>
      </c>
      <c r="C195" s="1">
        <v>0.0</v>
      </c>
      <c r="D195" s="1">
        <v>0.0</v>
      </c>
      <c r="E195" s="1" t="s">
        <v>317</v>
      </c>
      <c r="F195" s="1">
        <v>0.0</v>
      </c>
      <c r="G195" s="1">
        <v>0.0</v>
      </c>
      <c r="H195" s="1">
        <v>0.0</v>
      </c>
      <c r="I195" s="7" t="b">
        <f>if(iferror(VLOOKUP($A195, NIL!$A$2:$F995, 1, false), false), true, false)</f>
        <v>1</v>
      </c>
    </row>
    <row r="196">
      <c r="A196" s="1">
        <v>826.0</v>
      </c>
      <c r="B196" s="1" t="s">
        <v>327</v>
      </c>
      <c r="C196" s="1">
        <v>1.0</v>
      </c>
      <c r="D196" s="1">
        <v>0.0</v>
      </c>
      <c r="E196" s="1" t="s">
        <v>317</v>
      </c>
      <c r="F196" s="1">
        <v>1.0</v>
      </c>
      <c r="G196" s="1">
        <v>0.0</v>
      </c>
      <c r="H196" s="1">
        <v>137.0</v>
      </c>
      <c r="I196" s="7" t="b">
        <f>if(iferror(VLOOKUP($A196, NIL!$A$2:$F995, 1, false), false), true, false)</f>
        <v>1</v>
      </c>
    </row>
    <row r="197">
      <c r="A197" s="1">
        <v>2108.0</v>
      </c>
      <c r="B197" s="1" t="s">
        <v>274</v>
      </c>
      <c r="E197" s="1" t="s">
        <v>317</v>
      </c>
      <c r="F197" s="1">
        <v>5.0</v>
      </c>
      <c r="G197" s="1">
        <v>0.0</v>
      </c>
      <c r="H197" s="1">
        <v>354.0</v>
      </c>
      <c r="I197" s="7" t="b">
        <f>if(iferror(VLOOKUP($A197, NIL!$A$2:$F995, 1, false), false), true, false)</f>
        <v>1</v>
      </c>
    </row>
    <row r="198">
      <c r="A198" s="1">
        <v>1975.0</v>
      </c>
      <c r="B198" s="1" t="s">
        <v>245</v>
      </c>
      <c r="E198" s="1" t="s">
        <v>317</v>
      </c>
      <c r="F198" s="1">
        <v>1.0</v>
      </c>
      <c r="G198" s="1">
        <v>2380.0</v>
      </c>
      <c r="H198" s="1">
        <v>2412.0</v>
      </c>
      <c r="I198" s="7" t="b">
        <f>if(iferror(VLOOKUP($A198, NIL!$A$2:$F995, 1, false), false), true, false)</f>
        <v>1</v>
      </c>
    </row>
    <row r="199">
      <c r="A199" s="1">
        <v>1832.0</v>
      </c>
      <c r="B199" s="1" t="s">
        <v>211</v>
      </c>
      <c r="C199" s="1">
        <v>0.0</v>
      </c>
      <c r="D199" s="1">
        <v>0.0</v>
      </c>
      <c r="E199" s="1" t="s">
        <v>317</v>
      </c>
      <c r="F199" s="1">
        <v>0.0</v>
      </c>
      <c r="G199" s="1">
        <v>0.0</v>
      </c>
      <c r="H199" s="1">
        <v>0.0</v>
      </c>
      <c r="I199" s="7" t="b">
        <f>if(iferror(VLOOKUP($A199, NIL!$A$2:$F995, 1, false), false), true, false)</f>
        <v>1</v>
      </c>
    </row>
    <row r="200">
      <c r="A200" s="1">
        <v>1594.0</v>
      </c>
      <c r="B200" s="1" t="s">
        <v>163</v>
      </c>
      <c r="D200" s="1">
        <v>0.0</v>
      </c>
      <c r="E200" s="1" t="s">
        <v>317</v>
      </c>
      <c r="F200" s="1">
        <v>1.0</v>
      </c>
      <c r="G200" s="1">
        <v>0.0</v>
      </c>
      <c r="H200" s="1">
        <v>388.0</v>
      </c>
      <c r="I200" s="7" t="b">
        <f>if(iferror(VLOOKUP($A200, NIL!$A$2:$F995, 1, false), false), true, false)</f>
        <v>1</v>
      </c>
    </row>
    <row r="201">
      <c r="A201" s="1">
        <v>2019.0</v>
      </c>
      <c r="B201" s="1" t="s">
        <v>258</v>
      </c>
      <c r="E201" s="1" t="s">
        <v>317</v>
      </c>
      <c r="F201" s="1">
        <v>1.0</v>
      </c>
      <c r="G201" s="1">
        <v>0.0</v>
      </c>
      <c r="H201" s="1">
        <v>7215.0</v>
      </c>
      <c r="I201" s="7" t="b">
        <f>if(iferror(VLOOKUP($A201, NIL!$A$2:$F995, 1, false), false), true, false)</f>
        <v>1</v>
      </c>
    </row>
    <row r="202">
      <c r="A202" s="1">
        <v>1876.0</v>
      </c>
      <c r="B202" s="1" t="s">
        <v>234</v>
      </c>
      <c r="E202" s="1" t="s">
        <v>317</v>
      </c>
      <c r="F202" s="1">
        <v>1.0</v>
      </c>
      <c r="G202" s="1">
        <v>0.0</v>
      </c>
      <c r="H202" s="1">
        <v>271.0</v>
      </c>
      <c r="I202" s="7" t="b">
        <f>if(iferror(VLOOKUP($A202, NIL!$A$2:$F995, 1, false), false), true, false)</f>
        <v>1</v>
      </c>
    </row>
    <row r="203">
      <c r="A203" s="1">
        <v>1358.0</v>
      </c>
      <c r="B203" s="1" t="s">
        <v>114</v>
      </c>
      <c r="D203" s="1">
        <v>0.0</v>
      </c>
      <c r="E203" s="1" t="s">
        <v>317</v>
      </c>
      <c r="F203" s="1">
        <v>0.0</v>
      </c>
      <c r="G203" s="1">
        <v>0.0</v>
      </c>
      <c r="H203" s="1">
        <v>0.0</v>
      </c>
      <c r="I203" s="7" t="b">
        <f>if(iferror(VLOOKUP($A203, NIL!$A$2:$F995, 1, false), false), true, false)</f>
        <v>1</v>
      </c>
    </row>
    <row r="204">
      <c r="A204" s="1">
        <v>945.0</v>
      </c>
      <c r="B204" s="1" t="s">
        <v>80</v>
      </c>
      <c r="C204" s="1">
        <v>3.0</v>
      </c>
      <c r="D204" s="1">
        <v>0.0</v>
      </c>
      <c r="E204" s="1" t="s">
        <v>317</v>
      </c>
      <c r="F204" s="1">
        <v>5.0</v>
      </c>
      <c r="G204" s="1">
        <v>4059.0</v>
      </c>
      <c r="H204" s="1">
        <v>1254444.0</v>
      </c>
      <c r="I204" s="7" t="b">
        <f>if(iferror(VLOOKUP($A204, NIL!$A$2:$F995, 1, false), false), true, false)</f>
        <v>1</v>
      </c>
    </row>
    <row r="205">
      <c r="I205" s="7"/>
    </row>
  </sheetData>
  <conditionalFormatting sqref="A1:I204">
    <cfRule type="expression" dxfId="0" priority="1">
      <formula>$I1=false</formula>
    </cfRule>
  </conditionalFormatting>
  <hyperlinks>
    <hyperlink r:id="rId1" ref="B64"/>
    <hyperlink r:id="rId2" ref="B92"/>
    <hyperlink r:id="rId3" ref="B99"/>
    <hyperlink r:id="rId4" ref="B140"/>
  </hyperlinks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29"/>
  </cols>
  <sheetData>
    <row r="1">
      <c r="A1" s="1" t="s">
        <v>1</v>
      </c>
      <c r="B1" s="1" t="s">
        <v>13</v>
      </c>
      <c r="C1" s="1" t="s">
        <v>294</v>
      </c>
      <c r="D1" s="1" t="s">
        <v>328</v>
      </c>
      <c r="E1" s="1" t="s">
        <v>296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32</v>
      </c>
      <c r="L1" s="10" t="s">
        <v>11</v>
      </c>
    </row>
    <row r="2">
      <c r="A2" s="16" t="s">
        <v>329</v>
      </c>
      <c r="B2" s="17" t="s">
        <v>330</v>
      </c>
      <c r="C2" s="16"/>
      <c r="D2" s="16"/>
      <c r="E2" s="16"/>
      <c r="F2" s="18"/>
      <c r="G2" s="18"/>
      <c r="H2" s="18"/>
      <c r="I2" s="18"/>
      <c r="J2" s="18"/>
      <c r="K2" s="18"/>
      <c r="L2" s="18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</row>
    <row r="3">
      <c r="A3" s="1">
        <v>176.0</v>
      </c>
      <c r="B3" s="1" t="s">
        <v>30</v>
      </c>
      <c r="C3" s="1">
        <v>3.0</v>
      </c>
      <c r="D3" s="14">
        <v>336690.0</v>
      </c>
      <c r="E3" s="1">
        <v>42018.0</v>
      </c>
      <c r="F3" s="11">
        <f t="shared" ref="F3:F165" si="1">if(E3="", "", if(E3=0, 0, LOG10(E3)))</f>
        <v>4.623435377</v>
      </c>
      <c r="G3" s="11" t="b">
        <f t="shared" ref="G3:G165" si="2">or(D3="-", and(D3=0, not(E3=0)), D3&lt;1000)</f>
        <v>0</v>
      </c>
      <c r="H3" s="12">
        <f t="shared" ref="H3:H165" si="3">if(G3, "", if(E3+D3=0, 0, (E3-D3)/D3))</f>
        <v>-0.8752027087</v>
      </c>
      <c r="I3" s="5">
        <f t="shared" ref="I3:I165" si="4">if(E3="", "", (F3-average(F:F))/stdev(F:F))</f>
        <v>2.135018269</v>
      </c>
      <c r="J3" s="5">
        <f t="shared" ref="J3:J165" si="5">(C3-average(C:C))/stdev(C:C)</f>
        <v>0.5224720345</v>
      </c>
      <c r="K3" s="13">
        <f t="shared" ref="K3:K165" si="6">if(H3,(H3-average(H:H))/stdev(H:H), "")</f>
        <v>1.590635783</v>
      </c>
      <c r="L3" s="5">
        <f t="shared" ref="L3:L165" si="7">average(I3,J3,K3)</f>
        <v>1.416042029</v>
      </c>
    </row>
    <row r="4">
      <c r="A4" s="1">
        <v>245.0</v>
      </c>
      <c r="B4" s="1" t="s">
        <v>47</v>
      </c>
      <c r="C4" s="1">
        <v>1.0</v>
      </c>
      <c r="D4" s="1">
        <v>0.0</v>
      </c>
      <c r="E4" s="1">
        <v>779.0</v>
      </c>
      <c r="F4" s="11">
        <f t="shared" si="1"/>
        <v>2.891537458</v>
      </c>
      <c r="G4" s="11" t="b">
        <f t="shared" si="2"/>
        <v>1</v>
      </c>
      <c r="H4" s="12" t="str">
        <f t="shared" si="3"/>
        <v/>
      </c>
      <c r="I4" s="5">
        <f t="shared" si="4"/>
        <v>1.076558245</v>
      </c>
      <c r="J4" s="5">
        <f t="shared" si="5"/>
        <v>-0.456412352</v>
      </c>
      <c r="K4" s="13" t="str">
        <f t="shared" si="6"/>
        <v/>
      </c>
      <c r="L4" s="5">
        <f t="shared" si="7"/>
        <v>0.3100729464</v>
      </c>
    </row>
    <row r="5">
      <c r="A5" s="1">
        <v>505.0</v>
      </c>
      <c r="B5" s="1" t="s">
        <v>50</v>
      </c>
      <c r="C5" s="1">
        <v>1.0</v>
      </c>
      <c r="D5" s="1">
        <v>0.0</v>
      </c>
      <c r="E5" s="1">
        <v>0.0</v>
      </c>
      <c r="F5" s="11">
        <f t="shared" si="1"/>
        <v>0</v>
      </c>
      <c r="G5" s="11" t="b">
        <f t="shared" si="2"/>
        <v>1</v>
      </c>
      <c r="H5" s="12" t="str">
        <f t="shared" si="3"/>
        <v/>
      </c>
      <c r="I5" s="5">
        <f t="shared" si="4"/>
        <v>-0.6906225891</v>
      </c>
      <c r="J5" s="5">
        <f t="shared" si="5"/>
        <v>-0.456412352</v>
      </c>
      <c r="K5" s="13" t="str">
        <f t="shared" si="6"/>
        <v/>
      </c>
      <c r="L5" s="5">
        <f t="shared" si="7"/>
        <v>-0.5735174706</v>
      </c>
    </row>
    <row r="6">
      <c r="A6" s="1">
        <v>523.0</v>
      </c>
      <c r="B6" s="1" t="s">
        <v>53</v>
      </c>
      <c r="C6" s="1">
        <v>0.0</v>
      </c>
      <c r="D6" s="1">
        <v>0.0</v>
      </c>
      <c r="E6" s="1">
        <v>0.0</v>
      </c>
      <c r="F6" s="11">
        <f t="shared" si="1"/>
        <v>0</v>
      </c>
      <c r="G6" s="11" t="b">
        <f t="shared" si="2"/>
        <v>1</v>
      </c>
      <c r="H6" s="12" t="str">
        <f t="shared" si="3"/>
        <v/>
      </c>
      <c r="I6" s="5">
        <f t="shared" si="4"/>
        <v>-0.6906225891</v>
      </c>
      <c r="J6" s="5">
        <f t="shared" si="5"/>
        <v>-0.9458545452</v>
      </c>
      <c r="K6" s="13" t="str">
        <f t="shared" si="6"/>
        <v/>
      </c>
      <c r="L6" s="5">
        <f t="shared" si="7"/>
        <v>-0.8182385672</v>
      </c>
    </row>
    <row r="7">
      <c r="A7" s="1">
        <v>541.0</v>
      </c>
      <c r="B7" s="1" t="s">
        <v>55</v>
      </c>
      <c r="C7" s="1">
        <v>0.0</v>
      </c>
      <c r="D7" s="1">
        <v>0.0</v>
      </c>
      <c r="E7" s="1">
        <v>0.0</v>
      </c>
      <c r="F7" s="11">
        <f t="shared" si="1"/>
        <v>0</v>
      </c>
      <c r="G7" s="11" t="b">
        <f t="shared" si="2"/>
        <v>1</v>
      </c>
      <c r="H7" s="12" t="str">
        <f t="shared" si="3"/>
        <v/>
      </c>
      <c r="I7" s="5">
        <f t="shared" si="4"/>
        <v>-0.6906225891</v>
      </c>
      <c r="J7" s="5">
        <f t="shared" si="5"/>
        <v>-0.9458545452</v>
      </c>
      <c r="K7" s="13" t="str">
        <f t="shared" si="6"/>
        <v/>
      </c>
      <c r="L7" s="5">
        <f t="shared" si="7"/>
        <v>-0.8182385672</v>
      </c>
    </row>
    <row r="8">
      <c r="A8" s="1">
        <v>755.0</v>
      </c>
      <c r="B8" s="1" t="s">
        <v>58</v>
      </c>
      <c r="C8" s="1">
        <v>1.0</v>
      </c>
      <c r="D8" s="1">
        <v>0.0</v>
      </c>
      <c r="E8" s="1">
        <v>0.0</v>
      </c>
      <c r="F8" s="11">
        <f t="shared" si="1"/>
        <v>0</v>
      </c>
      <c r="G8" s="11" t="b">
        <f t="shared" si="2"/>
        <v>1</v>
      </c>
      <c r="H8" s="12" t="str">
        <f t="shared" si="3"/>
        <v/>
      </c>
      <c r="I8" s="5">
        <f t="shared" si="4"/>
        <v>-0.6906225891</v>
      </c>
      <c r="J8" s="5">
        <f t="shared" si="5"/>
        <v>-0.456412352</v>
      </c>
      <c r="K8" s="13" t="str">
        <f t="shared" si="6"/>
        <v/>
      </c>
      <c r="L8" s="5">
        <f t="shared" si="7"/>
        <v>-0.5735174706</v>
      </c>
    </row>
    <row r="9">
      <c r="A9" s="1">
        <v>808.0</v>
      </c>
      <c r="B9" s="1" t="s">
        <v>61</v>
      </c>
      <c r="C9" s="1">
        <v>0.0</v>
      </c>
      <c r="D9" s="1">
        <v>0.0</v>
      </c>
      <c r="E9" s="1">
        <v>0.0</v>
      </c>
      <c r="F9" s="11">
        <f t="shared" si="1"/>
        <v>0</v>
      </c>
      <c r="G9" s="11" t="b">
        <f t="shared" si="2"/>
        <v>1</v>
      </c>
      <c r="H9" s="12" t="str">
        <f t="shared" si="3"/>
        <v/>
      </c>
      <c r="I9" s="5">
        <f t="shared" si="4"/>
        <v>-0.6906225891</v>
      </c>
      <c r="J9" s="5">
        <f t="shared" si="5"/>
        <v>-0.9458545452</v>
      </c>
      <c r="K9" s="13" t="str">
        <f t="shared" si="6"/>
        <v/>
      </c>
      <c r="L9" s="5">
        <f t="shared" si="7"/>
        <v>-0.8182385672</v>
      </c>
    </row>
    <row r="10">
      <c r="A10" s="1">
        <v>810.0</v>
      </c>
      <c r="B10" s="1" t="s">
        <v>63</v>
      </c>
      <c r="C10" s="1">
        <v>0.0</v>
      </c>
      <c r="D10" s="14">
        <v>12000.0</v>
      </c>
      <c r="E10" s="1">
        <v>0.0</v>
      </c>
      <c r="F10" s="11">
        <f t="shared" si="1"/>
        <v>0</v>
      </c>
      <c r="G10" s="11" t="b">
        <f t="shared" si="2"/>
        <v>0</v>
      </c>
      <c r="H10" s="12">
        <f t="shared" si="3"/>
        <v>-1</v>
      </c>
      <c r="I10" s="5">
        <f t="shared" si="4"/>
        <v>-0.6906225891</v>
      </c>
      <c r="J10" s="5">
        <f t="shared" si="5"/>
        <v>-0.9458545452</v>
      </c>
      <c r="K10" s="13">
        <f t="shared" si="6"/>
        <v>-0.5555421004</v>
      </c>
      <c r="L10" s="5">
        <f t="shared" si="7"/>
        <v>-0.7306730782</v>
      </c>
    </row>
    <row r="11">
      <c r="A11" s="1">
        <v>815.0</v>
      </c>
      <c r="B11" s="1" t="s">
        <v>64</v>
      </c>
      <c r="C11" s="1">
        <v>0.0</v>
      </c>
      <c r="D11" s="1">
        <v>0.0</v>
      </c>
      <c r="E11" s="1">
        <v>0.0</v>
      </c>
      <c r="F11" s="11">
        <f t="shared" si="1"/>
        <v>0</v>
      </c>
      <c r="G11" s="11" t="b">
        <f t="shared" si="2"/>
        <v>1</v>
      </c>
      <c r="H11" s="12" t="str">
        <f t="shared" si="3"/>
        <v/>
      </c>
      <c r="I11" s="5">
        <f t="shared" si="4"/>
        <v>-0.6906225891</v>
      </c>
      <c r="J11" s="5">
        <f t="shared" si="5"/>
        <v>-0.9458545452</v>
      </c>
      <c r="K11" s="13" t="str">
        <f t="shared" si="6"/>
        <v/>
      </c>
      <c r="L11" s="5">
        <f t="shared" si="7"/>
        <v>-0.8182385672</v>
      </c>
    </row>
    <row r="12">
      <c r="A12" s="1">
        <v>823.0</v>
      </c>
      <c r="B12" s="1" t="s">
        <v>66</v>
      </c>
      <c r="C12" s="1">
        <v>4.0</v>
      </c>
      <c r="D12" s="1">
        <v>0.0</v>
      </c>
      <c r="E12" s="1">
        <v>3514.0</v>
      </c>
      <c r="F12" s="11">
        <f t="shared" si="1"/>
        <v>3.545801757</v>
      </c>
      <c r="G12" s="11" t="b">
        <f t="shared" si="2"/>
        <v>1</v>
      </c>
      <c r="H12" s="12" t="str">
        <f t="shared" si="3"/>
        <v/>
      </c>
      <c r="I12" s="5">
        <f t="shared" si="4"/>
        <v>1.47641588</v>
      </c>
      <c r="J12" s="5">
        <f t="shared" si="5"/>
        <v>1.011914228</v>
      </c>
      <c r="K12" s="13" t="str">
        <f t="shared" si="6"/>
        <v/>
      </c>
      <c r="L12" s="5">
        <f t="shared" si="7"/>
        <v>1.244165054</v>
      </c>
    </row>
    <row r="13">
      <c r="A13" s="1">
        <v>825.0</v>
      </c>
      <c r="B13" s="1" t="s">
        <v>67</v>
      </c>
      <c r="C13" s="1">
        <v>1.0</v>
      </c>
      <c r="D13" s="1">
        <v>468.0</v>
      </c>
      <c r="E13" s="1">
        <v>0.0</v>
      </c>
      <c r="F13" s="11">
        <f t="shared" si="1"/>
        <v>0</v>
      </c>
      <c r="G13" s="11" t="b">
        <f t="shared" si="2"/>
        <v>1</v>
      </c>
      <c r="H13" s="12" t="str">
        <f t="shared" si="3"/>
        <v/>
      </c>
      <c r="I13" s="5">
        <f t="shared" si="4"/>
        <v>-0.6906225891</v>
      </c>
      <c r="J13" s="5">
        <f t="shared" si="5"/>
        <v>-0.456412352</v>
      </c>
      <c r="K13" s="13" t="str">
        <f t="shared" si="6"/>
        <v/>
      </c>
      <c r="L13" s="5">
        <f t="shared" si="7"/>
        <v>-0.5735174706</v>
      </c>
    </row>
    <row r="14">
      <c r="A14" s="1">
        <v>830.0</v>
      </c>
      <c r="B14" s="1" t="s">
        <v>70</v>
      </c>
      <c r="C14" s="1">
        <v>2.0</v>
      </c>
      <c r="D14" s="14">
        <v>336993.0</v>
      </c>
      <c r="E14" s="1">
        <v>181.0</v>
      </c>
      <c r="F14" s="11">
        <f t="shared" si="1"/>
        <v>2.257678575</v>
      </c>
      <c r="G14" s="11" t="b">
        <f t="shared" si="2"/>
        <v>0</v>
      </c>
      <c r="H14" s="12">
        <f t="shared" si="3"/>
        <v>-0.9994628969</v>
      </c>
      <c r="I14" s="5">
        <f t="shared" si="4"/>
        <v>0.6891715048</v>
      </c>
      <c r="J14" s="5">
        <f t="shared" si="5"/>
        <v>0.03302984126</v>
      </c>
      <c r="K14" s="13">
        <f t="shared" si="6"/>
        <v>-0.5463053703</v>
      </c>
      <c r="L14" s="5">
        <f t="shared" si="7"/>
        <v>0.05863199191</v>
      </c>
    </row>
    <row r="15">
      <c r="A15" s="1">
        <v>831.0</v>
      </c>
      <c r="B15" s="1" t="s">
        <v>72</v>
      </c>
      <c r="C15" s="1">
        <v>1.0</v>
      </c>
      <c r="D15" s="1">
        <v>164.0</v>
      </c>
      <c r="E15" s="1">
        <v>181.0</v>
      </c>
      <c r="F15" s="11">
        <f t="shared" si="1"/>
        <v>2.257678575</v>
      </c>
      <c r="G15" s="11" t="b">
        <f t="shared" si="2"/>
        <v>1</v>
      </c>
      <c r="H15" s="12" t="str">
        <f t="shared" si="3"/>
        <v/>
      </c>
      <c r="I15" s="5">
        <f t="shared" si="4"/>
        <v>0.6891715048</v>
      </c>
      <c r="J15" s="5">
        <f t="shared" si="5"/>
        <v>-0.456412352</v>
      </c>
      <c r="K15" s="13" t="str">
        <f t="shared" si="6"/>
        <v/>
      </c>
      <c r="L15" s="5">
        <f t="shared" si="7"/>
        <v>0.1163795764</v>
      </c>
    </row>
    <row r="16">
      <c r="A16" s="1">
        <v>865.0</v>
      </c>
      <c r="B16" s="1" t="s">
        <v>73</v>
      </c>
      <c r="C16" s="1">
        <v>1.0</v>
      </c>
      <c r="D16" s="1">
        <v>129.0</v>
      </c>
      <c r="E16" s="1">
        <v>0.0</v>
      </c>
      <c r="F16" s="11">
        <f t="shared" si="1"/>
        <v>0</v>
      </c>
      <c r="G16" s="11" t="b">
        <f t="shared" si="2"/>
        <v>1</v>
      </c>
      <c r="H16" s="12" t="str">
        <f t="shared" si="3"/>
        <v/>
      </c>
      <c r="I16" s="5">
        <f t="shared" si="4"/>
        <v>-0.6906225891</v>
      </c>
      <c r="J16" s="5">
        <f t="shared" si="5"/>
        <v>-0.456412352</v>
      </c>
      <c r="K16" s="13" t="str">
        <f t="shared" si="6"/>
        <v/>
      </c>
      <c r="L16" s="5">
        <f t="shared" si="7"/>
        <v>-0.5735174706</v>
      </c>
    </row>
    <row r="17">
      <c r="A17" s="1">
        <v>869.0</v>
      </c>
      <c r="B17" s="1" t="s">
        <v>75</v>
      </c>
      <c r="C17" s="1">
        <v>0.0</v>
      </c>
      <c r="D17" s="1">
        <v>0.0</v>
      </c>
      <c r="E17" s="1">
        <v>0.0</v>
      </c>
      <c r="F17" s="11">
        <f t="shared" si="1"/>
        <v>0</v>
      </c>
      <c r="G17" s="11" t="b">
        <f t="shared" si="2"/>
        <v>1</v>
      </c>
      <c r="H17" s="12" t="str">
        <f t="shared" si="3"/>
        <v/>
      </c>
      <c r="I17" s="5">
        <f t="shared" si="4"/>
        <v>-0.6906225891</v>
      </c>
      <c r="J17" s="5">
        <f t="shared" si="5"/>
        <v>-0.9458545452</v>
      </c>
      <c r="K17" s="13" t="str">
        <f t="shared" si="6"/>
        <v/>
      </c>
      <c r="L17" s="5">
        <f t="shared" si="7"/>
        <v>-0.8182385672</v>
      </c>
    </row>
    <row r="18">
      <c r="A18" s="1">
        <v>871.0</v>
      </c>
      <c r="B18" s="1" t="s">
        <v>76</v>
      </c>
      <c r="C18" s="1">
        <v>0.0</v>
      </c>
      <c r="D18" s="1">
        <v>0.0</v>
      </c>
      <c r="E18" s="1">
        <v>0.0</v>
      </c>
      <c r="F18" s="11">
        <f t="shared" si="1"/>
        <v>0</v>
      </c>
      <c r="G18" s="11" t="b">
        <f t="shared" si="2"/>
        <v>1</v>
      </c>
      <c r="H18" s="12" t="str">
        <f t="shared" si="3"/>
        <v/>
      </c>
      <c r="I18" s="5">
        <f t="shared" si="4"/>
        <v>-0.6906225891</v>
      </c>
      <c r="J18" s="5">
        <f t="shared" si="5"/>
        <v>-0.9458545452</v>
      </c>
      <c r="K18" s="13" t="str">
        <f t="shared" si="6"/>
        <v/>
      </c>
      <c r="L18" s="5">
        <f t="shared" si="7"/>
        <v>-0.8182385672</v>
      </c>
    </row>
    <row r="19">
      <c r="A19" s="1">
        <v>924.0</v>
      </c>
      <c r="B19" s="1" t="s">
        <v>79</v>
      </c>
      <c r="C19" s="1">
        <v>4.0</v>
      </c>
      <c r="D19" s="1">
        <v>76.0</v>
      </c>
      <c r="E19" s="1">
        <v>215.0</v>
      </c>
      <c r="F19" s="11">
        <f t="shared" si="1"/>
        <v>2.33243846</v>
      </c>
      <c r="G19" s="11" t="b">
        <f t="shared" si="2"/>
        <v>1</v>
      </c>
      <c r="H19" s="12" t="str">
        <f t="shared" si="3"/>
        <v/>
      </c>
      <c r="I19" s="5">
        <f t="shared" si="4"/>
        <v>0.7348614666</v>
      </c>
      <c r="J19" s="5">
        <f t="shared" si="5"/>
        <v>1.011914228</v>
      </c>
      <c r="K19" s="13" t="str">
        <f t="shared" si="6"/>
        <v/>
      </c>
      <c r="L19" s="5">
        <f t="shared" si="7"/>
        <v>0.8733878472</v>
      </c>
    </row>
    <row r="20">
      <c r="A20" s="1">
        <v>945.0</v>
      </c>
      <c r="B20" s="1" t="s">
        <v>87</v>
      </c>
      <c r="C20" s="1">
        <v>5.0</v>
      </c>
      <c r="D20" s="1">
        <v>0.0</v>
      </c>
      <c r="E20" s="1">
        <v>4059.0</v>
      </c>
      <c r="F20" s="11">
        <f t="shared" si="1"/>
        <v>3.608419051</v>
      </c>
      <c r="G20" s="11" t="b">
        <f t="shared" si="2"/>
        <v>1</v>
      </c>
      <c r="H20" s="12" t="str">
        <f t="shared" si="3"/>
        <v/>
      </c>
      <c r="I20" s="5">
        <f t="shared" si="4"/>
        <v>1.514684823</v>
      </c>
      <c r="J20" s="5">
        <f t="shared" si="5"/>
        <v>1.501356421</v>
      </c>
      <c r="K20" s="13" t="str">
        <f t="shared" si="6"/>
        <v/>
      </c>
      <c r="L20" s="5">
        <f t="shared" si="7"/>
        <v>1.508020622</v>
      </c>
    </row>
    <row r="21">
      <c r="A21" s="1">
        <v>949.0</v>
      </c>
      <c r="B21" s="1" t="s">
        <v>82</v>
      </c>
      <c r="C21" s="1">
        <v>0.0</v>
      </c>
      <c r="D21" s="1">
        <v>0.0</v>
      </c>
      <c r="E21" s="1">
        <v>1104.0</v>
      </c>
      <c r="F21" s="11">
        <f t="shared" si="1"/>
        <v>3.042969073</v>
      </c>
      <c r="G21" s="11" t="b">
        <f t="shared" si="2"/>
        <v>1</v>
      </c>
      <c r="H21" s="12" t="str">
        <f t="shared" si="3"/>
        <v/>
      </c>
      <c r="I21" s="5">
        <f t="shared" si="4"/>
        <v>1.169106604</v>
      </c>
      <c r="J21" s="5">
        <f t="shared" si="5"/>
        <v>-0.9458545452</v>
      </c>
      <c r="K21" s="13" t="str">
        <f t="shared" si="6"/>
        <v/>
      </c>
      <c r="L21" s="5">
        <f t="shared" si="7"/>
        <v>0.1116260296</v>
      </c>
    </row>
    <row r="22">
      <c r="A22" s="1">
        <v>1018.0</v>
      </c>
      <c r="B22" s="1" t="s">
        <v>85</v>
      </c>
      <c r="C22" s="1">
        <v>1.0</v>
      </c>
      <c r="D22" s="1">
        <v>0.0</v>
      </c>
      <c r="E22" s="1">
        <v>0.0</v>
      </c>
      <c r="F22" s="11">
        <f t="shared" si="1"/>
        <v>0</v>
      </c>
      <c r="G22" s="11" t="b">
        <f t="shared" si="2"/>
        <v>1</v>
      </c>
      <c r="H22" s="12" t="str">
        <f t="shared" si="3"/>
        <v/>
      </c>
      <c r="I22" s="5">
        <f t="shared" si="4"/>
        <v>-0.6906225891</v>
      </c>
      <c r="J22" s="5">
        <f t="shared" si="5"/>
        <v>-0.456412352</v>
      </c>
      <c r="K22" s="13" t="str">
        <f t="shared" si="6"/>
        <v/>
      </c>
      <c r="L22" s="5">
        <f t="shared" si="7"/>
        <v>-0.5735174706</v>
      </c>
    </row>
    <row r="23">
      <c r="A23" s="1">
        <v>1042.0</v>
      </c>
      <c r="B23" s="1" t="s">
        <v>86</v>
      </c>
      <c r="C23" s="1">
        <v>0.0</v>
      </c>
      <c r="D23" s="1">
        <v>0.0</v>
      </c>
      <c r="E23" s="1">
        <v>0.0</v>
      </c>
      <c r="F23" s="11">
        <f t="shared" si="1"/>
        <v>0</v>
      </c>
      <c r="G23" s="11" t="b">
        <f t="shared" si="2"/>
        <v>1</v>
      </c>
      <c r="H23" s="12" t="str">
        <f t="shared" si="3"/>
        <v/>
      </c>
      <c r="I23" s="5">
        <f t="shared" si="4"/>
        <v>-0.6906225891</v>
      </c>
      <c r="J23" s="5">
        <f t="shared" si="5"/>
        <v>-0.9458545452</v>
      </c>
      <c r="K23" s="13" t="str">
        <f t="shared" si="6"/>
        <v/>
      </c>
      <c r="L23" s="5">
        <f t="shared" si="7"/>
        <v>-0.8182385672</v>
      </c>
    </row>
    <row r="24">
      <c r="A24" s="1">
        <v>1062.0</v>
      </c>
      <c r="B24" s="1" t="s">
        <v>88</v>
      </c>
      <c r="C24" s="1">
        <v>4.0</v>
      </c>
      <c r="D24" s="1">
        <v>0.0</v>
      </c>
      <c r="E24" s="1">
        <v>0.0</v>
      </c>
      <c r="F24" s="11">
        <f t="shared" si="1"/>
        <v>0</v>
      </c>
      <c r="G24" s="11" t="b">
        <f t="shared" si="2"/>
        <v>1</v>
      </c>
      <c r="H24" s="12" t="str">
        <f t="shared" si="3"/>
        <v/>
      </c>
      <c r="I24" s="5">
        <f t="shared" si="4"/>
        <v>-0.6906225891</v>
      </c>
      <c r="J24" s="5">
        <f t="shared" si="5"/>
        <v>1.011914228</v>
      </c>
      <c r="K24" s="13" t="str">
        <f t="shared" si="6"/>
        <v/>
      </c>
      <c r="L24" s="5">
        <f t="shared" si="7"/>
        <v>0.1606458193</v>
      </c>
    </row>
    <row r="25">
      <c r="A25" s="1">
        <v>1074.0</v>
      </c>
      <c r="B25" s="1" t="s">
        <v>89</v>
      </c>
      <c r="C25" s="1">
        <v>0.0</v>
      </c>
      <c r="D25" s="1">
        <v>0.0</v>
      </c>
      <c r="E25" s="1">
        <v>0.0</v>
      </c>
      <c r="F25" s="11">
        <f t="shared" si="1"/>
        <v>0</v>
      </c>
      <c r="G25" s="11" t="b">
        <f t="shared" si="2"/>
        <v>1</v>
      </c>
      <c r="H25" s="12" t="str">
        <f t="shared" si="3"/>
        <v/>
      </c>
      <c r="I25" s="5">
        <f t="shared" si="4"/>
        <v>-0.6906225891</v>
      </c>
      <c r="J25" s="5">
        <f t="shared" si="5"/>
        <v>-0.9458545452</v>
      </c>
      <c r="K25" s="13" t="str">
        <f t="shared" si="6"/>
        <v/>
      </c>
      <c r="L25" s="5">
        <f t="shared" si="7"/>
        <v>-0.8182385672</v>
      </c>
    </row>
    <row r="26">
      <c r="A26" s="1">
        <v>1087.0</v>
      </c>
      <c r="B26" s="1" t="s">
        <v>92</v>
      </c>
      <c r="C26" s="1">
        <v>1.0</v>
      </c>
      <c r="D26" s="1">
        <v>285.0</v>
      </c>
      <c r="E26" s="1">
        <v>377.0</v>
      </c>
      <c r="F26" s="11">
        <f t="shared" si="1"/>
        <v>2.57634135</v>
      </c>
      <c r="G26" s="11" t="b">
        <f t="shared" si="2"/>
        <v>1</v>
      </c>
      <c r="H26" s="12" t="str">
        <f t="shared" si="3"/>
        <v/>
      </c>
      <c r="I26" s="5">
        <f t="shared" si="4"/>
        <v>0.8839242124</v>
      </c>
      <c r="J26" s="5">
        <f t="shared" si="5"/>
        <v>-0.456412352</v>
      </c>
      <c r="K26" s="13" t="str">
        <f t="shared" si="6"/>
        <v/>
      </c>
      <c r="L26" s="5">
        <f t="shared" si="7"/>
        <v>0.2137559302</v>
      </c>
    </row>
    <row r="27">
      <c r="A27" s="1">
        <v>1092.0</v>
      </c>
      <c r="B27" s="1" t="s">
        <v>93</v>
      </c>
      <c r="C27" s="1">
        <v>4.0</v>
      </c>
      <c r="D27" s="1">
        <v>0.0</v>
      </c>
      <c r="E27" s="1">
        <v>0.0</v>
      </c>
      <c r="F27" s="11">
        <f t="shared" si="1"/>
        <v>0</v>
      </c>
      <c r="G27" s="11" t="b">
        <f t="shared" si="2"/>
        <v>1</v>
      </c>
      <c r="H27" s="12" t="str">
        <f t="shared" si="3"/>
        <v/>
      </c>
      <c r="I27" s="5">
        <f t="shared" si="4"/>
        <v>-0.6906225891</v>
      </c>
      <c r="J27" s="5">
        <f t="shared" si="5"/>
        <v>1.011914228</v>
      </c>
      <c r="K27" s="13" t="str">
        <f t="shared" si="6"/>
        <v/>
      </c>
      <c r="L27" s="5">
        <f t="shared" si="7"/>
        <v>0.1606458193</v>
      </c>
    </row>
    <row r="28">
      <c r="A28" s="1">
        <v>1097.0</v>
      </c>
      <c r="B28" s="9" t="s">
        <v>94</v>
      </c>
      <c r="C28" s="1">
        <v>1.0</v>
      </c>
      <c r="D28" s="14">
        <v>336690.0</v>
      </c>
      <c r="E28" s="1">
        <v>1355.0</v>
      </c>
      <c r="F28" s="11">
        <f t="shared" si="1"/>
        <v>3.131939295</v>
      </c>
      <c r="G28" s="11" t="b">
        <f t="shared" si="2"/>
        <v>0</v>
      </c>
      <c r="H28" s="12">
        <f t="shared" si="3"/>
        <v>-0.9959755264</v>
      </c>
      <c r="I28" s="5">
        <f t="shared" si="4"/>
        <v>1.223481301</v>
      </c>
      <c r="J28" s="5">
        <f t="shared" si="5"/>
        <v>-0.456412352</v>
      </c>
      <c r="K28" s="13">
        <f t="shared" si="6"/>
        <v>-0.4863319754</v>
      </c>
      <c r="L28" s="5">
        <f t="shared" si="7"/>
        <v>0.0935789911</v>
      </c>
    </row>
    <row r="29">
      <c r="A29" s="1">
        <v>1117.0</v>
      </c>
      <c r="B29" s="1" t="s">
        <v>97</v>
      </c>
      <c r="C29" s="1">
        <v>5.0</v>
      </c>
      <c r="D29" s="1">
        <v>182.0</v>
      </c>
      <c r="E29" s="1">
        <v>10375.0</v>
      </c>
      <c r="F29" s="11">
        <f t="shared" si="1"/>
        <v>4.015988105</v>
      </c>
      <c r="G29" s="11" t="b">
        <f t="shared" si="2"/>
        <v>1</v>
      </c>
      <c r="H29" s="12" t="str">
        <f t="shared" si="3"/>
        <v/>
      </c>
      <c r="I29" s="5">
        <f t="shared" si="4"/>
        <v>1.763773148</v>
      </c>
      <c r="J29" s="5">
        <f t="shared" si="5"/>
        <v>1.501356421</v>
      </c>
      <c r="K29" s="13" t="str">
        <f t="shared" si="6"/>
        <v/>
      </c>
      <c r="L29" s="5">
        <f t="shared" si="7"/>
        <v>1.632564784</v>
      </c>
    </row>
    <row r="30">
      <c r="A30" s="1">
        <v>1183.0</v>
      </c>
      <c r="B30" s="1" t="s">
        <v>98</v>
      </c>
      <c r="C30" s="1">
        <v>4.0</v>
      </c>
      <c r="D30" s="1">
        <v>0.0</v>
      </c>
      <c r="E30" s="1">
        <v>81341.0</v>
      </c>
      <c r="F30" s="11">
        <f t="shared" si="1"/>
        <v>4.910309507</v>
      </c>
      <c r="G30" s="11" t="b">
        <f t="shared" si="2"/>
        <v>1</v>
      </c>
      <c r="H30" s="12" t="str">
        <f t="shared" si="3"/>
        <v/>
      </c>
      <c r="I30" s="5">
        <f t="shared" si="4"/>
        <v>2.310343152</v>
      </c>
      <c r="J30" s="5">
        <f t="shared" si="5"/>
        <v>1.011914228</v>
      </c>
      <c r="K30" s="13" t="str">
        <f t="shared" si="6"/>
        <v/>
      </c>
      <c r="L30" s="5">
        <f t="shared" si="7"/>
        <v>1.66112869</v>
      </c>
    </row>
    <row r="31">
      <c r="A31" s="1">
        <v>1221.0</v>
      </c>
      <c r="B31" s="1" t="s">
        <v>100</v>
      </c>
      <c r="C31" s="1">
        <v>0.0</v>
      </c>
      <c r="D31" s="1">
        <v>0.0</v>
      </c>
      <c r="E31" s="1">
        <v>0.0</v>
      </c>
      <c r="F31" s="11">
        <f t="shared" si="1"/>
        <v>0</v>
      </c>
      <c r="G31" s="11" t="b">
        <f t="shared" si="2"/>
        <v>1</v>
      </c>
      <c r="H31" s="12" t="str">
        <f t="shared" si="3"/>
        <v/>
      </c>
      <c r="I31" s="5">
        <f t="shared" si="4"/>
        <v>-0.6906225891</v>
      </c>
      <c r="J31" s="5">
        <f t="shared" si="5"/>
        <v>-0.9458545452</v>
      </c>
      <c r="K31" s="13" t="str">
        <f t="shared" si="6"/>
        <v/>
      </c>
      <c r="L31" s="5">
        <f t="shared" si="7"/>
        <v>-0.8182385672</v>
      </c>
    </row>
    <row r="32">
      <c r="A32" s="1">
        <v>1222.0</v>
      </c>
      <c r="B32" s="1" t="s">
        <v>101</v>
      </c>
      <c r="C32" s="1">
        <v>0.0</v>
      </c>
      <c r="D32" s="1">
        <v>0.0</v>
      </c>
      <c r="E32" s="1">
        <v>0.0</v>
      </c>
      <c r="F32" s="11">
        <f t="shared" si="1"/>
        <v>0</v>
      </c>
      <c r="G32" s="11" t="b">
        <f t="shared" si="2"/>
        <v>1</v>
      </c>
      <c r="H32" s="12" t="str">
        <f t="shared" si="3"/>
        <v/>
      </c>
      <c r="I32" s="5">
        <f t="shared" si="4"/>
        <v>-0.6906225891</v>
      </c>
      <c r="J32" s="5">
        <f t="shared" si="5"/>
        <v>-0.9458545452</v>
      </c>
      <c r="K32" s="13" t="str">
        <f t="shared" si="6"/>
        <v/>
      </c>
      <c r="L32" s="5">
        <f t="shared" si="7"/>
        <v>-0.8182385672</v>
      </c>
    </row>
    <row r="33">
      <c r="A33" s="1">
        <v>1233.0</v>
      </c>
      <c r="B33" s="1" t="s">
        <v>103</v>
      </c>
      <c r="C33" s="1">
        <v>1.0</v>
      </c>
      <c r="D33" s="1">
        <v>0.0</v>
      </c>
      <c r="E33" s="1">
        <v>0.0</v>
      </c>
      <c r="F33" s="11">
        <f t="shared" si="1"/>
        <v>0</v>
      </c>
      <c r="G33" s="11" t="b">
        <f t="shared" si="2"/>
        <v>1</v>
      </c>
      <c r="H33" s="12" t="str">
        <f t="shared" si="3"/>
        <v/>
      </c>
      <c r="I33" s="5">
        <f t="shared" si="4"/>
        <v>-0.6906225891</v>
      </c>
      <c r="J33" s="5">
        <f t="shared" si="5"/>
        <v>-0.456412352</v>
      </c>
      <c r="K33" s="13" t="str">
        <f t="shared" si="6"/>
        <v/>
      </c>
      <c r="L33" s="5">
        <f t="shared" si="7"/>
        <v>-0.5735174706</v>
      </c>
    </row>
    <row r="34">
      <c r="A34" s="1">
        <v>1250.0</v>
      </c>
      <c r="B34" s="1" t="s">
        <v>105</v>
      </c>
      <c r="C34" s="1">
        <v>4.0</v>
      </c>
      <c r="D34" s="1">
        <v>0.0</v>
      </c>
      <c r="E34" s="1">
        <v>0.0</v>
      </c>
      <c r="F34" s="11">
        <f t="shared" si="1"/>
        <v>0</v>
      </c>
      <c r="G34" s="11" t="b">
        <f t="shared" si="2"/>
        <v>1</v>
      </c>
      <c r="H34" s="12" t="str">
        <f t="shared" si="3"/>
        <v/>
      </c>
      <c r="I34" s="5">
        <f t="shared" si="4"/>
        <v>-0.6906225891</v>
      </c>
      <c r="J34" s="5">
        <f t="shared" si="5"/>
        <v>1.011914228</v>
      </c>
      <c r="K34" s="13" t="str">
        <f t="shared" si="6"/>
        <v/>
      </c>
      <c r="L34" s="5">
        <f t="shared" si="7"/>
        <v>0.1606458193</v>
      </c>
    </row>
    <row r="35">
      <c r="A35" s="1">
        <v>1251.0</v>
      </c>
      <c r="B35" s="1" t="s">
        <v>106</v>
      </c>
      <c r="C35" s="1">
        <v>3.0</v>
      </c>
      <c r="D35" s="1">
        <v>0.0</v>
      </c>
      <c r="E35" s="1">
        <v>0.0</v>
      </c>
      <c r="F35" s="11">
        <f t="shared" si="1"/>
        <v>0</v>
      </c>
      <c r="G35" s="11" t="b">
        <f t="shared" si="2"/>
        <v>1</v>
      </c>
      <c r="H35" s="12" t="str">
        <f t="shared" si="3"/>
        <v/>
      </c>
      <c r="I35" s="5">
        <f t="shared" si="4"/>
        <v>-0.6906225891</v>
      </c>
      <c r="J35" s="5">
        <f t="shared" si="5"/>
        <v>0.5224720345</v>
      </c>
      <c r="K35" s="13" t="str">
        <f t="shared" si="6"/>
        <v/>
      </c>
      <c r="L35" s="5">
        <f t="shared" si="7"/>
        <v>-0.08407527731</v>
      </c>
    </row>
    <row r="36">
      <c r="A36" s="1">
        <v>1304.0</v>
      </c>
      <c r="B36" s="1" t="s">
        <v>108</v>
      </c>
      <c r="C36" s="1">
        <v>0.0</v>
      </c>
      <c r="D36" s="1">
        <v>0.0</v>
      </c>
      <c r="E36" s="1">
        <v>0.0</v>
      </c>
      <c r="F36" s="11">
        <f t="shared" si="1"/>
        <v>0</v>
      </c>
      <c r="G36" s="11" t="b">
        <f t="shared" si="2"/>
        <v>1</v>
      </c>
      <c r="H36" s="12" t="str">
        <f t="shared" si="3"/>
        <v/>
      </c>
      <c r="I36" s="5">
        <f t="shared" si="4"/>
        <v>-0.6906225891</v>
      </c>
      <c r="J36" s="5">
        <f t="shared" si="5"/>
        <v>-0.9458545452</v>
      </c>
      <c r="K36" s="13" t="str">
        <f t="shared" si="6"/>
        <v/>
      </c>
      <c r="L36" s="5">
        <f t="shared" si="7"/>
        <v>-0.8182385672</v>
      </c>
    </row>
    <row r="37">
      <c r="A37" s="1">
        <v>1318.0</v>
      </c>
      <c r="B37" s="1" t="s">
        <v>109</v>
      </c>
      <c r="C37" s="1">
        <v>4.0</v>
      </c>
      <c r="D37" s="14">
        <v>429166.0</v>
      </c>
      <c r="E37" s="1">
        <v>149.0</v>
      </c>
      <c r="F37" s="11">
        <f t="shared" si="1"/>
        <v>2.173186268</v>
      </c>
      <c r="G37" s="11" t="b">
        <f t="shared" si="2"/>
        <v>0</v>
      </c>
      <c r="H37" s="12">
        <f t="shared" si="3"/>
        <v>-0.999652815</v>
      </c>
      <c r="I37" s="5">
        <f t="shared" si="4"/>
        <v>0.637533514</v>
      </c>
      <c r="J37" s="5">
        <f t="shared" si="5"/>
        <v>1.011914228</v>
      </c>
      <c r="K37" s="13">
        <f t="shared" si="6"/>
        <v>-0.5495714517</v>
      </c>
      <c r="L37" s="5">
        <f t="shared" si="7"/>
        <v>0.36662543</v>
      </c>
    </row>
    <row r="38">
      <c r="A38" s="1">
        <v>1323.0</v>
      </c>
      <c r="B38" s="1" t="s">
        <v>111</v>
      </c>
      <c r="C38" s="1">
        <v>0.0</v>
      </c>
      <c r="D38" s="1">
        <v>0.0</v>
      </c>
      <c r="E38" s="1">
        <v>0.0</v>
      </c>
      <c r="F38" s="11">
        <f t="shared" si="1"/>
        <v>0</v>
      </c>
      <c r="G38" s="11" t="b">
        <f t="shared" si="2"/>
        <v>1</v>
      </c>
      <c r="H38" s="12" t="str">
        <f t="shared" si="3"/>
        <v/>
      </c>
      <c r="I38" s="5">
        <f t="shared" si="4"/>
        <v>-0.6906225891</v>
      </c>
      <c r="J38" s="5">
        <f t="shared" si="5"/>
        <v>-0.9458545452</v>
      </c>
      <c r="K38" s="13" t="str">
        <f t="shared" si="6"/>
        <v/>
      </c>
      <c r="L38" s="5">
        <f t="shared" si="7"/>
        <v>-0.8182385672</v>
      </c>
    </row>
    <row r="39">
      <c r="A39" s="1">
        <v>1349.0</v>
      </c>
      <c r="B39" s="1" t="s">
        <v>112</v>
      </c>
      <c r="C39" s="1">
        <v>0.0</v>
      </c>
      <c r="D39" s="1">
        <v>0.0</v>
      </c>
      <c r="E39" s="1">
        <v>0.0</v>
      </c>
      <c r="F39" s="11">
        <f t="shared" si="1"/>
        <v>0</v>
      </c>
      <c r="G39" s="11" t="b">
        <f t="shared" si="2"/>
        <v>1</v>
      </c>
      <c r="H39" s="12" t="str">
        <f t="shared" si="3"/>
        <v/>
      </c>
      <c r="I39" s="5">
        <f t="shared" si="4"/>
        <v>-0.6906225891</v>
      </c>
      <c r="J39" s="5">
        <f t="shared" si="5"/>
        <v>-0.9458545452</v>
      </c>
      <c r="K39" s="13" t="str">
        <f t="shared" si="6"/>
        <v/>
      </c>
      <c r="L39" s="5">
        <f t="shared" si="7"/>
        <v>-0.8182385672</v>
      </c>
    </row>
    <row r="40">
      <c r="A40" s="1">
        <v>1350.0</v>
      </c>
      <c r="B40" s="1" t="s">
        <v>113</v>
      </c>
      <c r="C40" s="1">
        <v>5.0</v>
      </c>
      <c r="D40" s="1">
        <v>0.0</v>
      </c>
      <c r="E40" s="1">
        <v>0.0</v>
      </c>
      <c r="F40" s="11">
        <f t="shared" si="1"/>
        <v>0</v>
      </c>
      <c r="G40" s="11" t="b">
        <f t="shared" si="2"/>
        <v>1</v>
      </c>
      <c r="H40" s="12" t="str">
        <f t="shared" si="3"/>
        <v/>
      </c>
      <c r="I40" s="5">
        <f t="shared" si="4"/>
        <v>-0.6906225891</v>
      </c>
      <c r="J40" s="5">
        <f t="shared" si="5"/>
        <v>1.501356421</v>
      </c>
      <c r="K40" s="13" t="str">
        <f t="shared" si="6"/>
        <v/>
      </c>
      <c r="L40" s="5">
        <f t="shared" si="7"/>
        <v>0.4053669159</v>
      </c>
    </row>
    <row r="41">
      <c r="A41" s="1">
        <v>1358.0</v>
      </c>
      <c r="B41" s="1" t="s">
        <v>114</v>
      </c>
      <c r="C41" s="1">
        <v>0.0</v>
      </c>
      <c r="D41" s="1">
        <v>0.0</v>
      </c>
      <c r="E41" s="1">
        <v>0.0</v>
      </c>
      <c r="F41" s="11">
        <f t="shared" si="1"/>
        <v>0</v>
      </c>
      <c r="G41" s="11" t="b">
        <f t="shared" si="2"/>
        <v>1</v>
      </c>
      <c r="H41" s="12" t="str">
        <f t="shared" si="3"/>
        <v/>
      </c>
      <c r="I41" s="5">
        <f t="shared" si="4"/>
        <v>-0.6906225891</v>
      </c>
      <c r="J41" s="5">
        <f t="shared" si="5"/>
        <v>-0.9458545452</v>
      </c>
      <c r="K41" s="13" t="str">
        <f t="shared" si="6"/>
        <v/>
      </c>
      <c r="L41" s="5">
        <f t="shared" si="7"/>
        <v>-0.8182385672</v>
      </c>
    </row>
    <row r="42">
      <c r="A42" s="1">
        <v>1360.0</v>
      </c>
      <c r="B42" s="1" t="s">
        <v>115</v>
      </c>
      <c r="C42" s="1">
        <v>0.0</v>
      </c>
      <c r="D42" s="1">
        <v>0.0</v>
      </c>
      <c r="E42" s="1">
        <v>0.0</v>
      </c>
      <c r="F42" s="11">
        <f t="shared" si="1"/>
        <v>0</v>
      </c>
      <c r="G42" s="11" t="b">
        <f t="shared" si="2"/>
        <v>1</v>
      </c>
      <c r="H42" s="12" t="str">
        <f t="shared" si="3"/>
        <v/>
      </c>
      <c r="I42" s="5">
        <f t="shared" si="4"/>
        <v>-0.6906225891</v>
      </c>
      <c r="J42" s="5">
        <f t="shared" si="5"/>
        <v>-0.9458545452</v>
      </c>
      <c r="K42" s="13" t="str">
        <f t="shared" si="6"/>
        <v/>
      </c>
      <c r="L42" s="5">
        <f t="shared" si="7"/>
        <v>-0.8182385672</v>
      </c>
    </row>
    <row r="43">
      <c r="A43" s="1">
        <v>1362.0</v>
      </c>
      <c r="B43" s="1" t="s">
        <v>117</v>
      </c>
      <c r="C43" s="1">
        <v>0.0</v>
      </c>
      <c r="D43" s="1">
        <v>0.0</v>
      </c>
      <c r="E43" s="1">
        <v>0.0</v>
      </c>
      <c r="F43" s="11">
        <f t="shared" si="1"/>
        <v>0</v>
      </c>
      <c r="G43" s="11" t="b">
        <f t="shared" si="2"/>
        <v>1</v>
      </c>
      <c r="H43" s="12" t="str">
        <f t="shared" si="3"/>
        <v/>
      </c>
      <c r="I43" s="5">
        <f t="shared" si="4"/>
        <v>-0.6906225891</v>
      </c>
      <c r="J43" s="5">
        <f t="shared" si="5"/>
        <v>-0.9458545452</v>
      </c>
      <c r="K43" s="13" t="str">
        <f t="shared" si="6"/>
        <v/>
      </c>
      <c r="L43" s="5">
        <f t="shared" si="7"/>
        <v>-0.8182385672</v>
      </c>
    </row>
    <row r="44">
      <c r="A44" s="1">
        <v>1397.0</v>
      </c>
      <c r="B44" s="9" t="s">
        <v>118</v>
      </c>
      <c r="C44" s="1">
        <v>1.0</v>
      </c>
      <c r="D44" s="1">
        <v>0.0</v>
      </c>
      <c r="E44" s="1">
        <v>1321.0</v>
      </c>
      <c r="F44" s="11">
        <f t="shared" si="1"/>
        <v>3.120902818</v>
      </c>
      <c r="G44" s="11" t="b">
        <f t="shared" si="2"/>
        <v>1</v>
      </c>
      <c r="H44" s="12" t="str">
        <f t="shared" si="3"/>
        <v/>
      </c>
      <c r="I44" s="5">
        <f t="shared" si="4"/>
        <v>1.21673629</v>
      </c>
      <c r="J44" s="5">
        <f t="shared" si="5"/>
        <v>-0.456412352</v>
      </c>
      <c r="K44" s="13" t="str">
        <f t="shared" si="6"/>
        <v/>
      </c>
      <c r="L44" s="5">
        <f t="shared" si="7"/>
        <v>0.3801619689</v>
      </c>
    </row>
    <row r="45">
      <c r="A45" s="1">
        <v>1401.0</v>
      </c>
      <c r="B45" s="1" t="s">
        <v>121</v>
      </c>
      <c r="C45" s="1">
        <v>3.0</v>
      </c>
      <c r="D45" s="1">
        <v>0.0</v>
      </c>
      <c r="E45" s="1">
        <v>0.0</v>
      </c>
      <c r="F45" s="11">
        <f t="shared" si="1"/>
        <v>0</v>
      </c>
      <c r="G45" s="11" t="b">
        <f t="shared" si="2"/>
        <v>1</v>
      </c>
      <c r="H45" s="12" t="str">
        <f t="shared" si="3"/>
        <v/>
      </c>
      <c r="I45" s="5">
        <f t="shared" si="4"/>
        <v>-0.6906225891</v>
      </c>
      <c r="J45" s="5">
        <f t="shared" si="5"/>
        <v>0.5224720345</v>
      </c>
      <c r="K45" s="13" t="str">
        <f t="shared" si="6"/>
        <v/>
      </c>
      <c r="L45" s="5">
        <f t="shared" si="7"/>
        <v>-0.08407527731</v>
      </c>
    </row>
    <row r="46">
      <c r="A46" s="1">
        <v>1412.0</v>
      </c>
      <c r="B46" s="1" t="s">
        <v>125</v>
      </c>
      <c r="C46" s="1">
        <v>0.0</v>
      </c>
      <c r="D46" s="1">
        <v>0.0</v>
      </c>
      <c r="E46" s="1">
        <v>0.0</v>
      </c>
      <c r="F46" s="11">
        <f t="shared" si="1"/>
        <v>0</v>
      </c>
      <c r="G46" s="11" t="b">
        <f t="shared" si="2"/>
        <v>1</v>
      </c>
      <c r="H46" s="12" t="str">
        <f t="shared" si="3"/>
        <v/>
      </c>
      <c r="I46" s="5">
        <f t="shared" si="4"/>
        <v>-0.6906225891</v>
      </c>
      <c r="J46" s="5">
        <f t="shared" si="5"/>
        <v>-0.9458545452</v>
      </c>
      <c r="K46" s="13" t="str">
        <f t="shared" si="6"/>
        <v/>
      </c>
      <c r="L46" s="5">
        <f t="shared" si="7"/>
        <v>-0.8182385672</v>
      </c>
    </row>
    <row r="47">
      <c r="A47" s="1">
        <v>1416.0</v>
      </c>
      <c r="B47" s="1" t="s">
        <v>99</v>
      </c>
      <c r="C47" s="1">
        <v>2.0</v>
      </c>
      <c r="D47" s="1">
        <v>0.0</v>
      </c>
      <c r="E47" s="1">
        <v>0.0</v>
      </c>
      <c r="F47" s="11">
        <f t="shared" si="1"/>
        <v>0</v>
      </c>
      <c r="G47" s="11" t="b">
        <f t="shared" si="2"/>
        <v>1</v>
      </c>
      <c r="H47" s="12" t="str">
        <f t="shared" si="3"/>
        <v/>
      </c>
      <c r="I47" s="5">
        <f t="shared" si="4"/>
        <v>-0.6906225891</v>
      </c>
      <c r="J47" s="5">
        <f t="shared" si="5"/>
        <v>0.03302984126</v>
      </c>
      <c r="K47" s="13" t="str">
        <f t="shared" si="6"/>
        <v/>
      </c>
      <c r="L47" s="5">
        <f t="shared" si="7"/>
        <v>-0.3287963739</v>
      </c>
    </row>
    <row r="48">
      <c r="A48" s="1">
        <v>1423.0</v>
      </c>
      <c r="B48" s="1" t="s">
        <v>127</v>
      </c>
      <c r="C48" s="1">
        <v>5.0</v>
      </c>
      <c r="D48" s="14">
        <v>2501.0</v>
      </c>
      <c r="E48" s="1">
        <v>172.0</v>
      </c>
      <c r="F48" s="11">
        <f t="shared" si="1"/>
        <v>2.235528447</v>
      </c>
      <c r="G48" s="11" t="b">
        <f t="shared" si="2"/>
        <v>0</v>
      </c>
      <c r="H48" s="12">
        <f t="shared" si="3"/>
        <v>-0.931227509</v>
      </c>
      <c r="I48" s="5">
        <f t="shared" si="4"/>
        <v>0.6756343184</v>
      </c>
      <c r="J48" s="5">
        <f t="shared" si="5"/>
        <v>1.501356421</v>
      </c>
      <c r="K48" s="13">
        <f t="shared" si="6"/>
        <v>0.627159845</v>
      </c>
      <c r="L48" s="5">
        <f t="shared" si="7"/>
        <v>0.9347168615</v>
      </c>
    </row>
    <row r="49">
      <c r="A49" s="1">
        <v>1426.0</v>
      </c>
      <c r="B49" s="1" t="s">
        <v>128</v>
      </c>
      <c r="C49" s="1">
        <v>0.0</v>
      </c>
      <c r="D49" s="1">
        <v>0.0</v>
      </c>
      <c r="E49" s="1">
        <v>0.0</v>
      </c>
      <c r="F49" s="11">
        <f t="shared" si="1"/>
        <v>0</v>
      </c>
      <c r="G49" s="11" t="b">
        <f t="shared" si="2"/>
        <v>1</v>
      </c>
      <c r="H49" s="12" t="str">
        <f t="shared" si="3"/>
        <v/>
      </c>
      <c r="I49" s="5">
        <f t="shared" si="4"/>
        <v>-0.6906225891</v>
      </c>
      <c r="J49" s="5">
        <f t="shared" si="5"/>
        <v>-0.9458545452</v>
      </c>
      <c r="K49" s="13" t="str">
        <f t="shared" si="6"/>
        <v/>
      </c>
      <c r="L49" s="5">
        <f t="shared" si="7"/>
        <v>-0.8182385672</v>
      </c>
    </row>
    <row r="50">
      <c r="A50" s="1">
        <v>1438.0</v>
      </c>
      <c r="B50" s="1" t="s">
        <v>130</v>
      </c>
      <c r="C50" s="1">
        <v>4.0</v>
      </c>
      <c r="D50" s="1">
        <v>0.0</v>
      </c>
      <c r="E50" s="1">
        <v>0.0</v>
      </c>
      <c r="F50" s="11">
        <f t="shared" si="1"/>
        <v>0</v>
      </c>
      <c r="G50" s="11" t="b">
        <f t="shared" si="2"/>
        <v>1</v>
      </c>
      <c r="H50" s="12" t="str">
        <f t="shared" si="3"/>
        <v/>
      </c>
      <c r="I50" s="5">
        <f t="shared" si="4"/>
        <v>-0.6906225891</v>
      </c>
      <c r="J50" s="5">
        <f t="shared" si="5"/>
        <v>1.011914228</v>
      </c>
      <c r="K50" s="13" t="str">
        <f t="shared" si="6"/>
        <v/>
      </c>
      <c r="L50" s="5">
        <f t="shared" si="7"/>
        <v>0.1606458193</v>
      </c>
    </row>
    <row r="51">
      <c r="A51" s="1">
        <v>1439.0</v>
      </c>
      <c r="B51" s="1" t="s">
        <v>131</v>
      </c>
      <c r="C51" s="1">
        <v>1.0</v>
      </c>
      <c r="D51" s="1">
        <v>0.0</v>
      </c>
      <c r="E51" s="1">
        <v>0.0</v>
      </c>
      <c r="F51" s="11">
        <f t="shared" si="1"/>
        <v>0</v>
      </c>
      <c r="G51" s="11" t="b">
        <f t="shared" si="2"/>
        <v>1</v>
      </c>
      <c r="H51" s="12" t="str">
        <f t="shared" si="3"/>
        <v/>
      </c>
      <c r="I51" s="5">
        <f t="shared" si="4"/>
        <v>-0.6906225891</v>
      </c>
      <c r="J51" s="5">
        <f t="shared" si="5"/>
        <v>-0.456412352</v>
      </c>
      <c r="K51" s="13" t="str">
        <f t="shared" si="6"/>
        <v/>
      </c>
      <c r="L51" s="5">
        <f t="shared" si="7"/>
        <v>-0.5735174706</v>
      </c>
    </row>
    <row r="52">
      <c r="A52" s="1">
        <v>1440.0</v>
      </c>
      <c r="B52" s="1" t="s">
        <v>132</v>
      </c>
      <c r="C52" s="1">
        <v>0.0</v>
      </c>
      <c r="D52" s="1">
        <v>0.0</v>
      </c>
      <c r="E52" s="1">
        <v>0.0</v>
      </c>
      <c r="F52" s="11">
        <f t="shared" si="1"/>
        <v>0</v>
      </c>
      <c r="G52" s="11" t="b">
        <f t="shared" si="2"/>
        <v>1</v>
      </c>
      <c r="H52" s="12" t="str">
        <f t="shared" si="3"/>
        <v/>
      </c>
      <c r="I52" s="5">
        <f t="shared" si="4"/>
        <v>-0.6906225891</v>
      </c>
      <c r="J52" s="5">
        <f t="shared" si="5"/>
        <v>-0.9458545452</v>
      </c>
      <c r="K52" s="13" t="str">
        <f t="shared" si="6"/>
        <v/>
      </c>
      <c r="L52" s="5">
        <f t="shared" si="7"/>
        <v>-0.8182385672</v>
      </c>
    </row>
    <row r="53">
      <c r="A53" s="1">
        <v>1444.0</v>
      </c>
      <c r="B53" s="1" t="s">
        <v>133</v>
      </c>
      <c r="C53" s="1">
        <v>4.0</v>
      </c>
      <c r="D53" s="1">
        <v>0.0</v>
      </c>
      <c r="E53" s="1">
        <v>0.0</v>
      </c>
      <c r="F53" s="11">
        <f t="shared" si="1"/>
        <v>0</v>
      </c>
      <c r="G53" s="11" t="b">
        <f t="shared" si="2"/>
        <v>1</v>
      </c>
      <c r="H53" s="12" t="str">
        <f t="shared" si="3"/>
        <v/>
      </c>
      <c r="I53" s="5">
        <f t="shared" si="4"/>
        <v>-0.6906225891</v>
      </c>
      <c r="J53" s="5">
        <f t="shared" si="5"/>
        <v>1.011914228</v>
      </c>
      <c r="K53" s="13" t="str">
        <f t="shared" si="6"/>
        <v/>
      </c>
      <c r="L53" s="5">
        <f t="shared" si="7"/>
        <v>0.1606458193</v>
      </c>
    </row>
    <row r="54">
      <c r="A54" s="1">
        <v>1446.0</v>
      </c>
      <c r="B54" s="1" t="s">
        <v>135</v>
      </c>
      <c r="C54" s="1">
        <v>0.0</v>
      </c>
      <c r="D54" s="1">
        <v>0.0</v>
      </c>
      <c r="E54" s="1">
        <v>0.0</v>
      </c>
      <c r="F54" s="11">
        <f t="shared" si="1"/>
        <v>0</v>
      </c>
      <c r="G54" s="11" t="b">
        <f t="shared" si="2"/>
        <v>1</v>
      </c>
      <c r="H54" s="12" t="str">
        <f t="shared" si="3"/>
        <v/>
      </c>
      <c r="I54" s="5">
        <f t="shared" si="4"/>
        <v>-0.6906225891</v>
      </c>
      <c r="J54" s="5">
        <f t="shared" si="5"/>
        <v>-0.9458545452</v>
      </c>
      <c r="K54" s="13" t="str">
        <f t="shared" si="6"/>
        <v/>
      </c>
      <c r="L54" s="5">
        <f t="shared" si="7"/>
        <v>-0.8182385672</v>
      </c>
    </row>
    <row r="55">
      <c r="A55" s="1">
        <v>1448.0</v>
      </c>
      <c r="B55" s="1" t="s">
        <v>136</v>
      </c>
      <c r="C55" s="1">
        <v>0.0</v>
      </c>
      <c r="D55" s="1">
        <v>0.0</v>
      </c>
      <c r="E55" s="1">
        <v>0.0</v>
      </c>
      <c r="F55" s="11">
        <f t="shared" si="1"/>
        <v>0</v>
      </c>
      <c r="G55" s="11" t="b">
        <f t="shared" si="2"/>
        <v>1</v>
      </c>
      <c r="H55" s="12" t="str">
        <f t="shared" si="3"/>
        <v/>
      </c>
      <c r="I55" s="5">
        <f t="shared" si="4"/>
        <v>-0.6906225891</v>
      </c>
      <c r="J55" s="5">
        <f t="shared" si="5"/>
        <v>-0.9458545452</v>
      </c>
      <c r="K55" s="13" t="str">
        <f t="shared" si="6"/>
        <v/>
      </c>
      <c r="L55" s="5">
        <f t="shared" si="7"/>
        <v>-0.8182385672</v>
      </c>
    </row>
    <row r="56">
      <c r="A56" s="1">
        <v>1449.0</v>
      </c>
      <c r="B56" s="1" t="s">
        <v>138</v>
      </c>
      <c r="C56" s="1">
        <v>0.0</v>
      </c>
      <c r="D56" s="1">
        <v>0.0</v>
      </c>
      <c r="E56" s="1">
        <v>0.0</v>
      </c>
      <c r="F56" s="11">
        <f t="shared" si="1"/>
        <v>0</v>
      </c>
      <c r="G56" s="11" t="b">
        <f t="shared" si="2"/>
        <v>1</v>
      </c>
      <c r="H56" s="12" t="str">
        <f t="shared" si="3"/>
        <v/>
      </c>
      <c r="I56" s="5">
        <f t="shared" si="4"/>
        <v>-0.6906225891</v>
      </c>
      <c r="J56" s="5">
        <f t="shared" si="5"/>
        <v>-0.9458545452</v>
      </c>
      <c r="K56" s="13" t="str">
        <f t="shared" si="6"/>
        <v/>
      </c>
      <c r="L56" s="5">
        <f t="shared" si="7"/>
        <v>-0.8182385672</v>
      </c>
    </row>
    <row r="57">
      <c r="A57" s="1">
        <v>1453.0</v>
      </c>
      <c r="B57" s="1" t="s">
        <v>81</v>
      </c>
      <c r="C57" s="1">
        <v>5.0</v>
      </c>
      <c r="D57" s="14">
        <v>424297.0</v>
      </c>
      <c r="E57" s="1">
        <v>4009.0</v>
      </c>
      <c r="F57" s="11">
        <f t="shared" si="1"/>
        <v>3.603036056</v>
      </c>
      <c r="G57" s="11" t="b">
        <f t="shared" si="2"/>
        <v>0</v>
      </c>
      <c r="H57" s="12">
        <f t="shared" si="3"/>
        <v>-0.9905514298</v>
      </c>
      <c r="I57" s="5">
        <f t="shared" si="4"/>
        <v>1.511394973</v>
      </c>
      <c r="J57" s="5">
        <f t="shared" si="5"/>
        <v>1.501356421</v>
      </c>
      <c r="K57" s="13">
        <f t="shared" si="6"/>
        <v>-0.3930520957</v>
      </c>
      <c r="L57" s="5">
        <f t="shared" si="7"/>
        <v>0.8732330993</v>
      </c>
    </row>
    <row r="58">
      <c r="A58" s="1">
        <v>1454.0</v>
      </c>
      <c r="B58" s="1" t="s">
        <v>140</v>
      </c>
      <c r="C58" s="1">
        <v>0.0</v>
      </c>
      <c r="D58" s="1">
        <v>0.0</v>
      </c>
      <c r="E58" s="1">
        <v>0.0</v>
      </c>
      <c r="F58" s="11">
        <f t="shared" si="1"/>
        <v>0</v>
      </c>
      <c r="G58" s="11" t="b">
        <f t="shared" si="2"/>
        <v>1</v>
      </c>
      <c r="H58" s="12" t="str">
        <f t="shared" si="3"/>
        <v/>
      </c>
      <c r="I58" s="5">
        <f t="shared" si="4"/>
        <v>-0.6906225891</v>
      </c>
      <c r="J58" s="5">
        <f t="shared" si="5"/>
        <v>-0.9458545452</v>
      </c>
      <c r="K58" s="13" t="str">
        <f t="shared" si="6"/>
        <v/>
      </c>
      <c r="L58" s="5">
        <f t="shared" si="7"/>
        <v>-0.8182385672</v>
      </c>
    </row>
    <row r="59">
      <c r="A59" s="1">
        <v>1458.0</v>
      </c>
      <c r="B59" s="1" t="s">
        <v>134</v>
      </c>
      <c r="C59" s="1">
        <v>0.0</v>
      </c>
      <c r="D59" s="1">
        <v>0.0</v>
      </c>
      <c r="E59" s="1">
        <v>0.0</v>
      </c>
      <c r="F59" s="11">
        <f t="shared" si="1"/>
        <v>0</v>
      </c>
      <c r="G59" s="11" t="b">
        <f t="shared" si="2"/>
        <v>1</v>
      </c>
      <c r="H59" s="12" t="str">
        <f t="shared" si="3"/>
        <v/>
      </c>
      <c r="I59" s="5">
        <f t="shared" si="4"/>
        <v>-0.6906225891</v>
      </c>
      <c r="J59" s="5">
        <f t="shared" si="5"/>
        <v>-0.9458545452</v>
      </c>
      <c r="K59" s="13" t="str">
        <f t="shared" si="6"/>
        <v/>
      </c>
      <c r="L59" s="5">
        <f t="shared" si="7"/>
        <v>-0.8182385672</v>
      </c>
    </row>
    <row r="60">
      <c r="A60" s="1">
        <v>1459.0</v>
      </c>
      <c r="B60" s="1" t="s">
        <v>65</v>
      </c>
      <c r="C60" s="1">
        <v>0.0</v>
      </c>
      <c r="D60" s="1">
        <v>0.0</v>
      </c>
      <c r="E60" s="1">
        <v>0.0</v>
      </c>
      <c r="F60" s="11">
        <f t="shared" si="1"/>
        <v>0</v>
      </c>
      <c r="G60" s="11" t="b">
        <f t="shared" si="2"/>
        <v>1</v>
      </c>
      <c r="H60" s="12" t="str">
        <f t="shared" si="3"/>
        <v/>
      </c>
      <c r="I60" s="5">
        <f t="shared" si="4"/>
        <v>-0.6906225891</v>
      </c>
      <c r="J60" s="5">
        <f t="shared" si="5"/>
        <v>-0.9458545452</v>
      </c>
      <c r="K60" s="13" t="str">
        <f t="shared" si="6"/>
        <v/>
      </c>
      <c r="L60" s="5">
        <f t="shared" si="7"/>
        <v>-0.8182385672</v>
      </c>
    </row>
    <row r="61">
      <c r="A61" s="1">
        <v>1460.0</v>
      </c>
      <c r="B61" s="1" t="s">
        <v>31</v>
      </c>
      <c r="C61" s="1">
        <v>0.0</v>
      </c>
      <c r="D61" s="1">
        <v>0.0</v>
      </c>
      <c r="E61" s="1">
        <v>0.0</v>
      </c>
      <c r="F61" s="11">
        <f t="shared" si="1"/>
        <v>0</v>
      </c>
      <c r="G61" s="11" t="b">
        <f t="shared" si="2"/>
        <v>1</v>
      </c>
      <c r="H61" s="12" t="str">
        <f t="shared" si="3"/>
        <v/>
      </c>
      <c r="I61" s="5">
        <f t="shared" si="4"/>
        <v>-0.6906225891</v>
      </c>
      <c r="J61" s="5">
        <f t="shared" si="5"/>
        <v>-0.9458545452</v>
      </c>
      <c r="K61" s="13" t="str">
        <f t="shared" si="6"/>
        <v/>
      </c>
      <c r="L61" s="5">
        <f t="shared" si="7"/>
        <v>-0.8182385672</v>
      </c>
    </row>
    <row r="62">
      <c r="A62" s="1">
        <v>1462.0</v>
      </c>
      <c r="B62" s="1" t="s">
        <v>143</v>
      </c>
      <c r="C62" s="1">
        <v>0.0</v>
      </c>
      <c r="D62" s="1">
        <v>0.0</v>
      </c>
      <c r="E62" s="1">
        <v>0.0</v>
      </c>
      <c r="F62" s="11">
        <f t="shared" si="1"/>
        <v>0</v>
      </c>
      <c r="G62" s="11" t="b">
        <f t="shared" si="2"/>
        <v>1</v>
      </c>
      <c r="H62" s="12" t="str">
        <f t="shared" si="3"/>
        <v/>
      </c>
      <c r="I62" s="5">
        <f t="shared" si="4"/>
        <v>-0.6906225891</v>
      </c>
      <c r="J62" s="5">
        <f t="shared" si="5"/>
        <v>-0.9458545452</v>
      </c>
      <c r="K62" s="13" t="str">
        <f t="shared" si="6"/>
        <v/>
      </c>
      <c r="L62" s="5">
        <f t="shared" si="7"/>
        <v>-0.8182385672</v>
      </c>
    </row>
    <row r="63">
      <c r="A63" s="1">
        <v>1464.0</v>
      </c>
      <c r="B63" s="1" t="s">
        <v>144</v>
      </c>
      <c r="C63" s="1">
        <v>0.0</v>
      </c>
      <c r="D63" s="1">
        <v>0.0</v>
      </c>
      <c r="E63" s="1">
        <v>0.0</v>
      </c>
      <c r="F63" s="11">
        <f t="shared" si="1"/>
        <v>0</v>
      </c>
      <c r="G63" s="11" t="b">
        <f t="shared" si="2"/>
        <v>1</v>
      </c>
      <c r="H63" s="12" t="str">
        <f t="shared" si="3"/>
        <v/>
      </c>
      <c r="I63" s="5">
        <f t="shared" si="4"/>
        <v>-0.6906225891</v>
      </c>
      <c r="J63" s="5">
        <f t="shared" si="5"/>
        <v>-0.9458545452</v>
      </c>
      <c r="K63" s="13" t="str">
        <f t="shared" si="6"/>
        <v/>
      </c>
      <c r="L63" s="5">
        <f t="shared" si="7"/>
        <v>-0.8182385672</v>
      </c>
    </row>
    <row r="64">
      <c r="A64" s="1">
        <v>1467.0</v>
      </c>
      <c r="B64" s="9" t="s">
        <v>311</v>
      </c>
      <c r="C64" s="1">
        <v>0.0</v>
      </c>
      <c r="D64" s="1">
        <v>0.0</v>
      </c>
      <c r="E64" s="1">
        <v>0.0</v>
      </c>
      <c r="F64" s="11">
        <f t="shared" si="1"/>
        <v>0</v>
      </c>
      <c r="G64" s="11" t="b">
        <f t="shared" si="2"/>
        <v>1</v>
      </c>
      <c r="H64" s="12" t="str">
        <f t="shared" si="3"/>
        <v/>
      </c>
      <c r="I64" s="5">
        <f t="shared" si="4"/>
        <v>-0.6906225891</v>
      </c>
      <c r="J64" s="5">
        <f t="shared" si="5"/>
        <v>-0.9458545452</v>
      </c>
      <c r="K64" s="13" t="str">
        <f t="shared" si="6"/>
        <v/>
      </c>
      <c r="L64" s="5">
        <f t="shared" si="7"/>
        <v>-0.8182385672</v>
      </c>
    </row>
    <row r="65">
      <c r="A65" s="1">
        <v>1470.0</v>
      </c>
      <c r="B65" s="1" t="s">
        <v>148</v>
      </c>
      <c r="C65" s="1">
        <v>0.0</v>
      </c>
      <c r="D65" s="1">
        <v>0.0</v>
      </c>
      <c r="E65" s="1">
        <v>0.0</v>
      </c>
      <c r="F65" s="11">
        <f t="shared" si="1"/>
        <v>0</v>
      </c>
      <c r="G65" s="11" t="b">
        <f t="shared" si="2"/>
        <v>1</v>
      </c>
      <c r="H65" s="12" t="str">
        <f t="shared" si="3"/>
        <v/>
      </c>
      <c r="I65" s="5">
        <f t="shared" si="4"/>
        <v>-0.6906225891</v>
      </c>
      <c r="J65" s="5">
        <f t="shared" si="5"/>
        <v>-0.9458545452</v>
      </c>
      <c r="K65" s="13" t="str">
        <f t="shared" si="6"/>
        <v/>
      </c>
      <c r="L65" s="5">
        <f t="shared" si="7"/>
        <v>-0.8182385672</v>
      </c>
    </row>
    <row r="66">
      <c r="A66" s="1">
        <v>1480.0</v>
      </c>
      <c r="B66" s="1" t="s">
        <v>149</v>
      </c>
      <c r="C66" s="1">
        <v>5.0</v>
      </c>
      <c r="D66" s="1">
        <v>0.0</v>
      </c>
      <c r="E66" s="1">
        <v>1933.0</v>
      </c>
      <c r="F66" s="11">
        <f t="shared" si="1"/>
        <v>3.286231854</v>
      </c>
      <c r="G66" s="11" t="b">
        <f t="shared" si="2"/>
        <v>1</v>
      </c>
      <c r="H66" s="12" t="str">
        <f t="shared" si="3"/>
        <v/>
      </c>
      <c r="I66" s="5">
        <f t="shared" si="4"/>
        <v>1.317778143</v>
      </c>
      <c r="J66" s="5">
        <f t="shared" si="5"/>
        <v>1.501356421</v>
      </c>
      <c r="K66" s="13" t="str">
        <f t="shared" si="6"/>
        <v/>
      </c>
      <c r="L66" s="5">
        <f t="shared" si="7"/>
        <v>1.409567282</v>
      </c>
    </row>
    <row r="67">
      <c r="A67" s="1">
        <v>1505.0</v>
      </c>
      <c r="B67" s="1" t="s">
        <v>151</v>
      </c>
      <c r="C67" s="1">
        <v>0.0</v>
      </c>
      <c r="D67" s="1">
        <v>0.0</v>
      </c>
      <c r="E67" s="1">
        <v>0.0</v>
      </c>
      <c r="F67" s="11">
        <f t="shared" si="1"/>
        <v>0</v>
      </c>
      <c r="G67" s="11" t="b">
        <f t="shared" si="2"/>
        <v>1</v>
      </c>
      <c r="H67" s="12" t="str">
        <f t="shared" si="3"/>
        <v/>
      </c>
      <c r="I67" s="5">
        <f t="shared" si="4"/>
        <v>-0.6906225891</v>
      </c>
      <c r="J67" s="5">
        <f t="shared" si="5"/>
        <v>-0.9458545452</v>
      </c>
      <c r="K67" s="13" t="str">
        <f t="shared" si="6"/>
        <v/>
      </c>
      <c r="L67" s="5">
        <f t="shared" si="7"/>
        <v>-0.8182385672</v>
      </c>
    </row>
    <row r="68">
      <c r="A68" s="1">
        <v>1516.0</v>
      </c>
      <c r="B68" s="1" t="s">
        <v>153</v>
      </c>
      <c r="C68" s="1">
        <v>0.0</v>
      </c>
      <c r="D68" s="1">
        <v>0.0</v>
      </c>
      <c r="E68" s="1">
        <v>0.0</v>
      </c>
      <c r="F68" s="11">
        <f t="shared" si="1"/>
        <v>0</v>
      </c>
      <c r="G68" s="11" t="b">
        <f t="shared" si="2"/>
        <v>1</v>
      </c>
      <c r="H68" s="12" t="str">
        <f t="shared" si="3"/>
        <v/>
      </c>
      <c r="I68" s="5">
        <f t="shared" si="4"/>
        <v>-0.6906225891</v>
      </c>
      <c r="J68" s="5">
        <f t="shared" si="5"/>
        <v>-0.9458545452</v>
      </c>
      <c r="K68" s="13" t="str">
        <f t="shared" si="6"/>
        <v/>
      </c>
      <c r="L68" s="5">
        <f t="shared" si="7"/>
        <v>-0.8182385672</v>
      </c>
    </row>
    <row r="69">
      <c r="A69" s="1">
        <v>1517.0</v>
      </c>
      <c r="B69" s="1" t="s">
        <v>154</v>
      </c>
      <c r="C69" s="1">
        <v>2.0</v>
      </c>
      <c r="D69" s="1">
        <v>0.0</v>
      </c>
      <c r="E69" s="1">
        <v>143.0</v>
      </c>
      <c r="F69" s="11">
        <f t="shared" si="1"/>
        <v>2.155336037</v>
      </c>
      <c r="G69" s="11" t="b">
        <f t="shared" si="2"/>
        <v>1</v>
      </c>
      <c r="H69" s="12" t="str">
        <f t="shared" si="3"/>
        <v/>
      </c>
      <c r="I69" s="5">
        <f t="shared" si="4"/>
        <v>0.626624236</v>
      </c>
      <c r="J69" s="5">
        <f t="shared" si="5"/>
        <v>0.03302984126</v>
      </c>
      <c r="K69" s="13" t="str">
        <f t="shared" si="6"/>
        <v/>
      </c>
      <c r="L69" s="5">
        <f t="shared" si="7"/>
        <v>0.3298270386</v>
      </c>
    </row>
    <row r="70">
      <c r="A70" s="1">
        <v>1519.0</v>
      </c>
      <c r="B70" s="1" t="s">
        <v>155</v>
      </c>
      <c r="C70" s="1">
        <v>0.0</v>
      </c>
      <c r="D70" s="1">
        <v>0.0</v>
      </c>
      <c r="E70" s="1">
        <v>0.0</v>
      </c>
      <c r="F70" s="11">
        <f t="shared" si="1"/>
        <v>0</v>
      </c>
      <c r="G70" s="11" t="b">
        <f t="shared" si="2"/>
        <v>1</v>
      </c>
      <c r="H70" s="12" t="str">
        <f t="shared" si="3"/>
        <v/>
      </c>
      <c r="I70" s="5">
        <f t="shared" si="4"/>
        <v>-0.6906225891</v>
      </c>
      <c r="J70" s="5">
        <f t="shared" si="5"/>
        <v>-0.9458545452</v>
      </c>
      <c r="K70" s="13" t="str">
        <f t="shared" si="6"/>
        <v/>
      </c>
      <c r="L70" s="5">
        <f t="shared" si="7"/>
        <v>-0.8182385672</v>
      </c>
    </row>
    <row r="71">
      <c r="A71" s="1">
        <v>1529.0</v>
      </c>
      <c r="B71" s="1" t="s">
        <v>156</v>
      </c>
      <c r="C71" s="1">
        <v>0.0</v>
      </c>
      <c r="D71" s="1">
        <v>0.0</v>
      </c>
      <c r="E71" s="1">
        <v>0.0</v>
      </c>
      <c r="F71" s="11">
        <f t="shared" si="1"/>
        <v>0</v>
      </c>
      <c r="G71" s="11" t="b">
        <f t="shared" si="2"/>
        <v>1</v>
      </c>
      <c r="H71" s="12" t="str">
        <f t="shared" si="3"/>
        <v/>
      </c>
      <c r="I71" s="5">
        <f t="shared" si="4"/>
        <v>-0.6906225891</v>
      </c>
      <c r="J71" s="5">
        <f t="shared" si="5"/>
        <v>-0.9458545452</v>
      </c>
      <c r="K71" s="13" t="str">
        <f t="shared" si="6"/>
        <v/>
      </c>
      <c r="L71" s="5">
        <f t="shared" si="7"/>
        <v>-0.8182385672</v>
      </c>
    </row>
    <row r="72">
      <c r="A72" s="1">
        <v>1552.0</v>
      </c>
      <c r="B72" s="1" t="s">
        <v>158</v>
      </c>
      <c r="C72" s="1">
        <v>0.0</v>
      </c>
      <c r="D72" s="1">
        <v>0.0</v>
      </c>
      <c r="E72" s="1">
        <v>0.0</v>
      </c>
      <c r="F72" s="11">
        <f t="shared" si="1"/>
        <v>0</v>
      </c>
      <c r="G72" s="11" t="b">
        <f t="shared" si="2"/>
        <v>1</v>
      </c>
      <c r="H72" s="12" t="str">
        <f t="shared" si="3"/>
        <v/>
      </c>
      <c r="I72" s="5">
        <f t="shared" si="4"/>
        <v>-0.6906225891</v>
      </c>
      <c r="J72" s="5">
        <f t="shared" si="5"/>
        <v>-0.9458545452</v>
      </c>
      <c r="K72" s="13" t="str">
        <f t="shared" si="6"/>
        <v/>
      </c>
      <c r="L72" s="5">
        <f t="shared" si="7"/>
        <v>-0.8182385672</v>
      </c>
    </row>
    <row r="73">
      <c r="A73" s="1">
        <v>1569.0</v>
      </c>
      <c r="B73" s="1" t="s">
        <v>159</v>
      </c>
      <c r="C73" s="1">
        <v>0.0</v>
      </c>
      <c r="D73" s="1">
        <v>0.0</v>
      </c>
      <c r="E73" s="1">
        <v>0.0</v>
      </c>
      <c r="F73" s="11">
        <f t="shared" si="1"/>
        <v>0</v>
      </c>
      <c r="G73" s="11" t="b">
        <f t="shared" si="2"/>
        <v>1</v>
      </c>
      <c r="H73" s="12" t="str">
        <f t="shared" si="3"/>
        <v/>
      </c>
      <c r="I73" s="5">
        <f t="shared" si="4"/>
        <v>-0.6906225891</v>
      </c>
      <c r="J73" s="5">
        <f t="shared" si="5"/>
        <v>-0.9458545452</v>
      </c>
      <c r="K73" s="13" t="str">
        <f t="shared" si="6"/>
        <v/>
      </c>
      <c r="L73" s="5">
        <f t="shared" si="7"/>
        <v>-0.8182385672</v>
      </c>
    </row>
    <row r="74">
      <c r="A74" s="1">
        <v>1571.0</v>
      </c>
      <c r="B74" s="1" t="s">
        <v>301</v>
      </c>
      <c r="C74" s="1">
        <v>5.0</v>
      </c>
      <c r="D74" s="1">
        <v>0.0</v>
      </c>
      <c r="E74" s="1">
        <v>12253.0</v>
      </c>
      <c r="F74" s="11">
        <f t="shared" si="1"/>
        <v>4.088242434</v>
      </c>
      <c r="G74" s="11" t="b">
        <f t="shared" si="2"/>
        <v>1</v>
      </c>
      <c r="H74" s="12" t="str">
        <f t="shared" si="3"/>
        <v/>
      </c>
      <c r="I74" s="5">
        <f t="shared" si="4"/>
        <v>1.807931823</v>
      </c>
      <c r="J74" s="5">
        <f t="shared" si="5"/>
        <v>1.501356421</v>
      </c>
      <c r="K74" s="13" t="str">
        <f t="shared" si="6"/>
        <v/>
      </c>
      <c r="L74" s="5">
        <f t="shared" si="7"/>
        <v>1.654644122</v>
      </c>
    </row>
    <row r="75">
      <c r="A75" s="1">
        <v>1581.0</v>
      </c>
      <c r="B75" s="1" t="s">
        <v>160</v>
      </c>
      <c r="C75" s="1">
        <v>0.0</v>
      </c>
      <c r="D75" s="1">
        <v>562.0</v>
      </c>
      <c r="E75" s="1">
        <v>365.0</v>
      </c>
      <c r="F75" s="11">
        <f t="shared" si="1"/>
        <v>2.562292864</v>
      </c>
      <c r="G75" s="11" t="b">
        <f t="shared" si="2"/>
        <v>1</v>
      </c>
      <c r="H75" s="12" t="str">
        <f t="shared" si="3"/>
        <v/>
      </c>
      <c r="I75" s="5">
        <f t="shared" si="4"/>
        <v>0.8753383943</v>
      </c>
      <c r="J75" s="5">
        <f t="shared" si="5"/>
        <v>-0.9458545452</v>
      </c>
      <c r="K75" s="13" t="str">
        <f t="shared" si="6"/>
        <v/>
      </c>
      <c r="L75" s="5">
        <f t="shared" si="7"/>
        <v>-0.03525807549</v>
      </c>
    </row>
    <row r="76">
      <c r="A76" s="1">
        <v>1591.0</v>
      </c>
      <c r="B76" s="1" t="s">
        <v>162</v>
      </c>
      <c r="C76" s="1">
        <v>5.0</v>
      </c>
      <c r="D76" s="14">
        <v>290245.0</v>
      </c>
      <c r="E76" s="1">
        <v>3172.0</v>
      </c>
      <c r="F76" s="11">
        <f t="shared" si="1"/>
        <v>3.501333179</v>
      </c>
      <c r="G76" s="11" t="b">
        <f t="shared" si="2"/>
        <v>0</v>
      </c>
      <c r="H76" s="12">
        <f t="shared" si="3"/>
        <v>-0.9890713018</v>
      </c>
      <c r="I76" s="5">
        <f t="shared" si="4"/>
        <v>1.449238636</v>
      </c>
      <c r="J76" s="5">
        <f t="shared" si="5"/>
        <v>1.501356421</v>
      </c>
      <c r="K76" s="13">
        <f t="shared" si="6"/>
        <v>-0.3675978745</v>
      </c>
      <c r="L76" s="5">
        <f t="shared" si="7"/>
        <v>0.8609990608</v>
      </c>
    </row>
    <row r="77">
      <c r="A77" s="1">
        <v>1597.0</v>
      </c>
      <c r="B77" s="1" t="s">
        <v>166</v>
      </c>
      <c r="C77" s="1">
        <v>5.0</v>
      </c>
      <c r="D77" s="1">
        <v>626.0</v>
      </c>
      <c r="E77" s="1">
        <v>3876.0</v>
      </c>
      <c r="F77" s="11">
        <f t="shared" si="1"/>
        <v>3.588383768</v>
      </c>
      <c r="G77" s="11" t="b">
        <f t="shared" si="2"/>
        <v>1</v>
      </c>
      <c r="H77" s="12" t="str">
        <f t="shared" si="3"/>
        <v/>
      </c>
      <c r="I77" s="5">
        <f t="shared" si="4"/>
        <v>1.502440137</v>
      </c>
      <c r="J77" s="5">
        <f t="shared" si="5"/>
        <v>1.501356421</v>
      </c>
      <c r="K77" s="13" t="str">
        <f t="shared" si="6"/>
        <v/>
      </c>
      <c r="L77" s="5">
        <f t="shared" si="7"/>
        <v>1.501898279</v>
      </c>
    </row>
    <row r="78">
      <c r="A78" s="1">
        <v>1607.0</v>
      </c>
      <c r="B78" s="1" t="s">
        <v>167</v>
      </c>
      <c r="C78" s="1">
        <v>0.0</v>
      </c>
      <c r="D78" s="1">
        <v>0.0</v>
      </c>
      <c r="E78" s="1">
        <v>831.0</v>
      </c>
      <c r="F78" s="11">
        <f t="shared" si="1"/>
        <v>2.919601024</v>
      </c>
      <c r="G78" s="11" t="b">
        <f t="shared" si="2"/>
        <v>1</v>
      </c>
      <c r="H78" s="12" t="str">
        <f t="shared" si="3"/>
        <v/>
      </c>
      <c r="I78" s="5">
        <f t="shared" si="4"/>
        <v>1.093709465</v>
      </c>
      <c r="J78" s="5">
        <f t="shared" si="5"/>
        <v>-0.9458545452</v>
      </c>
      <c r="K78" s="13" t="str">
        <f t="shared" si="6"/>
        <v/>
      </c>
      <c r="L78" s="5">
        <f t="shared" si="7"/>
        <v>0.07392745992</v>
      </c>
    </row>
    <row r="79">
      <c r="A79" s="1">
        <v>1608.0</v>
      </c>
      <c r="B79" s="1" t="s">
        <v>169</v>
      </c>
      <c r="C79" s="1">
        <v>0.0</v>
      </c>
      <c r="D79" s="1">
        <v>0.0</v>
      </c>
      <c r="E79" s="1">
        <v>0.0</v>
      </c>
      <c r="F79" s="11">
        <f t="shared" si="1"/>
        <v>0</v>
      </c>
      <c r="G79" s="11" t="b">
        <f t="shared" si="2"/>
        <v>1</v>
      </c>
      <c r="H79" s="12" t="str">
        <f t="shared" si="3"/>
        <v/>
      </c>
      <c r="I79" s="5">
        <f t="shared" si="4"/>
        <v>-0.6906225891</v>
      </c>
      <c r="J79" s="5">
        <f t="shared" si="5"/>
        <v>-0.9458545452</v>
      </c>
      <c r="K79" s="13" t="str">
        <f t="shared" si="6"/>
        <v/>
      </c>
      <c r="L79" s="5">
        <f t="shared" si="7"/>
        <v>-0.8182385672</v>
      </c>
    </row>
    <row r="80">
      <c r="A80" s="1">
        <v>1609.0</v>
      </c>
      <c r="B80" s="1" t="s">
        <v>319</v>
      </c>
      <c r="C80" s="1">
        <v>0.0</v>
      </c>
      <c r="D80" s="1">
        <v>0.0</v>
      </c>
      <c r="E80" s="1">
        <v>0.0</v>
      </c>
      <c r="F80" s="11">
        <f t="shared" si="1"/>
        <v>0</v>
      </c>
      <c r="G80" s="11" t="b">
        <f t="shared" si="2"/>
        <v>1</v>
      </c>
      <c r="H80" s="12" t="str">
        <f t="shared" si="3"/>
        <v/>
      </c>
      <c r="I80" s="5">
        <f t="shared" si="4"/>
        <v>-0.6906225891</v>
      </c>
      <c r="J80" s="5">
        <f t="shared" si="5"/>
        <v>-0.9458545452</v>
      </c>
      <c r="K80" s="13" t="str">
        <f t="shared" si="6"/>
        <v/>
      </c>
      <c r="L80" s="5">
        <f t="shared" si="7"/>
        <v>-0.8182385672</v>
      </c>
    </row>
    <row r="81">
      <c r="A81" s="1">
        <v>1617.0</v>
      </c>
      <c r="B81" s="1" t="s">
        <v>171</v>
      </c>
      <c r="C81" s="1">
        <v>2.0</v>
      </c>
      <c r="D81" s="14">
        <v>77300.0</v>
      </c>
      <c r="E81" s="1">
        <v>0.0</v>
      </c>
      <c r="F81" s="11">
        <f t="shared" si="1"/>
        <v>0</v>
      </c>
      <c r="G81" s="11" t="b">
        <f t="shared" si="2"/>
        <v>0</v>
      </c>
      <c r="H81" s="12">
        <f t="shared" si="3"/>
        <v>-1</v>
      </c>
      <c r="I81" s="5">
        <f t="shared" si="4"/>
        <v>-0.6906225891</v>
      </c>
      <c r="J81" s="5">
        <f t="shared" si="5"/>
        <v>0.03302984126</v>
      </c>
      <c r="K81" s="13">
        <f t="shared" si="6"/>
        <v>-0.5555421004</v>
      </c>
      <c r="L81" s="5">
        <f t="shared" si="7"/>
        <v>-0.4043782827</v>
      </c>
    </row>
    <row r="82">
      <c r="A82" s="1">
        <v>1630.0</v>
      </c>
      <c r="B82" s="1" t="s">
        <v>68</v>
      </c>
      <c r="C82" s="1">
        <v>0.0</v>
      </c>
      <c r="D82" s="1">
        <v>0.0</v>
      </c>
      <c r="E82" s="1">
        <v>0.0</v>
      </c>
      <c r="F82" s="11">
        <f t="shared" si="1"/>
        <v>0</v>
      </c>
      <c r="G82" s="11" t="b">
        <f t="shared" si="2"/>
        <v>1</v>
      </c>
      <c r="H82" s="12" t="str">
        <f t="shared" si="3"/>
        <v/>
      </c>
      <c r="I82" s="5">
        <f t="shared" si="4"/>
        <v>-0.6906225891</v>
      </c>
      <c r="J82" s="5">
        <f t="shared" si="5"/>
        <v>-0.9458545452</v>
      </c>
      <c r="K82" s="13" t="str">
        <f t="shared" si="6"/>
        <v/>
      </c>
      <c r="L82" s="5">
        <f t="shared" si="7"/>
        <v>-0.8182385672</v>
      </c>
    </row>
    <row r="83">
      <c r="A83" s="1">
        <v>1655.0</v>
      </c>
      <c r="B83" s="1" t="s">
        <v>173</v>
      </c>
      <c r="C83" s="1">
        <v>0.0</v>
      </c>
      <c r="D83" s="1">
        <v>0.0</v>
      </c>
      <c r="E83" s="1">
        <v>236.0</v>
      </c>
      <c r="F83" s="11">
        <f t="shared" si="1"/>
        <v>2.372912003</v>
      </c>
      <c r="G83" s="11" t="b">
        <f t="shared" si="2"/>
        <v>1</v>
      </c>
      <c r="H83" s="12" t="str">
        <f t="shared" si="3"/>
        <v/>
      </c>
      <c r="I83" s="5">
        <f t="shared" si="4"/>
        <v>0.7595971204</v>
      </c>
      <c r="J83" s="5">
        <f t="shared" si="5"/>
        <v>-0.9458545452</v>
      </c>
      <c r="K83" s="13" t="str">
        <f t="shared" si="6"/>
        <v/>
      </c>
      <c r="L83" s="5">
        <f t="shared" si="7"/>
        <v>-0.09312871241</v>
      </c>
    </row>
    <row r="84">
      <c r="A84" s="1">
        <v>1672.0</v>
      </c>
      <c r="B84" s="1" t="s">
        <v>174</v>
      </c>
      <c r="C84" s="1">
        <v>3.0</v>
      </c>
      <c r="D84" s="1">
        <v>51.0</v>
      </c>
      <c r="E84" s="1">
        <v>24262.0</v>
      </c>
      <c r="F84" s="11">
        <f t="shared" si="1"/>
        <v>4.384926598</v>
      </c>
      <c r="G84" s="11" t="b">
        <f t="shared" si="2"/>
        <v>1</v>
      </c>
      <c r="H84" s="12" t="str">
        <f t="shared" si="3"/>
        <v/>
      </c>
      <c r="I84" s="5">
        <f t="shared" si="4"/>
        <v>1.989252168</v>
      </c>
      <c r="J84" s="5">
        <f t="shared" si="5"/>
        <v>0.5224720345</v>
      </c>
      <c r="K84" s="13" t="str">
        <f t="shared" si="6"/>
        <v/>
      </c>
      <c r="L84" s="5">
        <f t="shared" si="7"/>
        <v>1.255862101</v>
      </c>
    </row>
    <row r="85">
      <c r="A85" s="1">
        <v>1707.0</v>
      </c>
      <c r="B85" s="1" t="s">
        <v>176</v>
      </c>
      <c r="C85" s="1">
        <v>0.0</v>
      </c>
      <c r="D85" s="1">
        <v>0.0</v>
      </c>
      <c r="E85" s="1">
        <v>0.0</v>
      </c>
      <c r="F85" s="11">
        <f t="shared" si="1"/>
        <v>0</v>
      </c>
      <c r="G85" s="11" t="b">
        <f t="shared" si="2"/>
        <v>1</v>
      </c>
      <c r="H85" s="12" t="str">
        <f t="shared" si="3"/>
        <v/>
      </c>
      <c r="I85" s="5">
        <f t="shared" si="4"/>
        <v>-0.6906225891</v>
      </c>
      <c r="J85" s="5">
        <f t="shared" si="5"/>
        <v>-0.9458545452</v>
      </c>
      <c r="K85" s="13" t="str">
        <f t="shared" si="6"/>
        <v/>
      </c>
      <c r="L85" s="5">
        <f t="shared" si="7"/>
        <v>-0.8182385672</v>
      </c>
    </row>
    <row r="86">
      <c r="A86" s="1">
        <v>1708.0</v>
      </c>
      <c r="B86" s="1" t="s">
        <v>177</v>
      </c>
      <c r="C86" s="1">
        <v>5.0</v>
      </c>
      <c r="D86" s="14">
        <v>32160.0</v>
      </c>
      <c r="E86" s="1">
        <v>2348.0</v>
      </c>
      <c r="F86" s="11">
        <f t="shared" si="1"/>
        <v>3.370698093</v>
      </c>
      <c r="G86" s="11" t="b">
        <f t="shared" si="2"/>
        <v>0</v>
      </c>
      <c r="H86" s="12">
        <f t="shared" si="3"/>
        <v>-0.9269900498</v>
      </c>
      <c r="I86" s="5">
        <f t="shared" si="4"/>
        <v>1.369400203</v>
      </c>
      <c r="J86" s="5">
        <f t="shared" si="5"/>
        <v>1.501356421</v>
      </c>
      <c r="K86" s="13">
        <f t="shared" si="6"/>
        <v>0.7000327513</v>
      </c>
      <c r="L86" s="5">
        <f t="shared" si="7"/>
        <v>1.190263125</v>
      </c>
    </row>
    <row r="87">
      <c r="A87" s="1">
        <v>1711.0</v>
      </c>
      <c r="B87" s="9" t="s">
        <v>122</v>
      </c>
      <c r="C87" s="1">
        <v>5.0</v>
      </c>
      <c r="D87" s="1">
        <v>0.0</v>
      </c>
      <c r="E87" s="1">
        <v>0.0</v>
      </c>
      <c r="F87" s="11">
        <f t="shared" si="1"/>
        <v>0</v>
      </c>
      <c r="G87" s="11" t="b">
        <f t="shared" si="2"/>
        <v>1</v>
      </c>
      <c r="H87" s="12" t="str">
        <f t="shared" si="3"/>
        <v/>
      </c>
      <c r="I87" s="5">
        <f t="shared" si="4"/>
        <v>-0.6906225891</v>
      </c>
      <c r="J87" s="5">
        <f t="shared" si="5"/>
        <v>1.501356421</v>
      </c>
      <c r="K87" s="13" t="str">
        <f t="shared" si="6"/>
        <v/>
      </c>
      <c r="L87" s="5">
        <f t="shared" si="7"/>
        <v>0.4053669159</v>
      </c>
    </row>
    <row r="88">
      <c r="A88" s="1">
        <v>1712.0</v>
      </c>
      <c r="B88" s="1" t="s">
        <v>180</v>
      </c>
      <c r="C88" s="1">
        <v>5.0</v>
      </c>
      <c r="D88" s="1">
        <v>0.0</v>
      </c>
      <c r="E88" s="1">
        <v>0.0</v>
      </c>
      <c r="F88" s="11">
        <f t="shared" si="1"/>
        <v>0</v>
      </c>
      <c r="G88" s="11" t="b">
        <f t="shared" si="2"/>
        <v>1</v>
      </c>
      <c r="H88" s="12" t="str">
        <f t="shared" si="3"/>
        <v/>
      </c>
      <c r="I88" s="5">
        <f t="shared" si="4"/>
        <v>-0.6906225891</v>
      </c>
      <c r="J88" s="5">
        <f t="shared" si="5"/>
        <v>1.501356421</v>
      </c>
      <c r="K88" s="13" t="str">
        <f t="shared" si="6"/>
        <v/>
      </c>
      <c r="L88" s="5">
        <f t="shared" si="7"/>
        <v>0.4053669159</v>
      </c>
    </row>
    <row r="89">
      <c r="A89" s="1">
        <v>1713.0</v>
      </c>
      <c r="B89" s="1" t="s">
        <v>181</v>
      </c>
      <c r="C89" s="1">
        <v>5.0</v>
      </c>
      <c r="D89" s="14">
        <v>19700.0</v>
      </c>
      <c r="E89" s="1">
        <v>0.0</v>
      </c>
      <c r="F89" s="11">
        <f t="shared" si="1"/>
        <v>0</v>
      </c>
      <c r="G89" s="11" t="b">
        <f t="shared" si="2"/>
        <v>0</v>
      </c>
      <c r="H89" s="12">
        <f t="shared" si="3"/>
        <v>-1</v>
      </c>
      <c r="I89" s="5">
        <f t="shared" si="4"/>
        <v>-0.6906225891</v>
      </c>
      <c r="J89" s="5">
        <f t="shared" si="5"/>
        <v>1.501356421</v>
      </c>
      <c r="K89" s="13">
        <f t="shared" si="6"/>
        <v>-0.5555421004</v>
      </c>
      <c r="L89" s="5">
        <f t="shared" si="7"/>
        <v>0.0850639105</v>
      </c>
    </row>
    <row r="90">
      <c r="A90" s="1">
        <v>1714.0</v>
      </c>
      <c r="B90" s="1" t="s">
        <v>104</v>
      </c>
      <c r="C90" s="1">
        <v>5.0</v>
      </c>
      <c r="D90" s="1">
        <v>761.0</v>
      </c>
      <c r="E90" s="1">
        <v>0.0</v>
      </c>
      <c r="F90" s="11">
        <f t="shared" si="1"/>
        <v>0</v>
      </c>
      <c r="G90" s="11" t="b">
        <f t="shared" si="2"/>
        <v>1</v>
      </c>
      <c r="H90" s="12" t="str">
        <f t="shared" si="3"/>
        <v/>
      </c>
      <c r="I90" s="5">
        <f t="shared" si="4"/>
        <v>-0.6906225891</v>
      </c>
      <c r="J90" s="5">
        <f t="shared" si="5"/>
        <v>1.501356421</v>
      </c>
      <c r="K90" s="13" t="str">
        <f t="shared" si="6"/>
        <v/>
      </c>
      <c r="L90" s="5">
        <f t="shared" si="7"/>
        <v>0.4053669159</v>
      </c>
    </row>
    <row r="91">
      <c r="A91" s="1">
        <v>1715.0</v>
      </c>
      <c r="B91" s="1" t="s">
        <v>96</v>
      </c>
      <c r="C91" s="1">
        <v>5.0</v>
      </c>
      <c r="D91" s="1">
        <v>0.0</v>
      </c>
      <c r="E91" s="1">
        <v>0.0</v>
      </c>
      <c r="F91" s="11">
        <f t="shared" si="1"/>
        <v>0</v>
      </c>
      <c r="G91" s="11" t="b">
        <f t="shared" si="2"/>
        <v>1</v>
      </c>
      <c r="H91" s="12" t="str">
        <f t="shared" si="3"/>
        <v/>
      </c>
      <c r="I91" s="5">
        <f t="shared" si="4"/>
        <v>-0.6906225891</v>
      </c>
      <c r="J91" s="5">
        <f t="shared" si="5"/>
        <v>1.501356421</v>
      </c>
      <c r="K91" s="13" t="str">
        <f t="shared" si="6"/>
        <v/>
      </c>
      <c r="L91" s="5">
        <f t="shared" si="7"/>
        <v>0.4053669159</v>
      </c>
    </row>
    <row r="92">
      <c r="A92" s="1">
        <v>1716.0</v>
      </c>
      <c r="B92" s="1" t="s">
        <v>183</v>
      </c>
      <c r="C92" s="1">
        <v>5.0</v>
      </c>
      <c r="D92" s="1">
        <v>761.0</v>
      </c>
      <c r="E92" s="1">
        <v>0.0</v>
      </c>
      <c r="F92" s="11">
        <f t="shared" si="1"/>
        <v>0</v>
      </c>
      <c r="G92" s="11" t="b">
        <f t="shared" si="2"/>
        <v>1</v>
      </c>
      <c r="H92" s="12" t="str">
        <f t="shared" si="3"/>
        <v/>
      </c>
      <c r="I92" s="5">
        <f t="shared" si="4"/>
        <v>-0.6906225891</v>
      </c>
      <c r="J92" s="5">
        <f t="shared" si="5"/>
        <v>1.501356421</v>
      </c>
      <c r="K92" s="13" t="str">
        <f t="shared" si="6"/>
        <v/>
      </c>
      <c r="L92" s="5">
        <f t="shared" si="7"/>
        <v>0.4053669159</v>
      </c>
    </row>
    <row r="93">
      <c r="A93" s="1">
        <v>1717.0</v>
      </c>
      <c r="B93" s="1" t="s">
        <v>185</v>
      </c>
      <c r="C93" s="1">
        <v>4.0</v>
      </c>
      <c r="D93" s="14">
        <v>225377.0</v>
      </c>
      <c r="E93" s="1">
        <v>0.0</v>
      </c>
      <c r="F93" s="11">
        <f t="shared" si="1"/>
        <v>0</v>
      </c>
      <c r="G93" s="11" t="b">
        <f t="shared" si="2"/>
        <v>0</v>
      </c>
      <c r="H93" s="12">
        <f t="shared" si="3"/>
        <v>-1</v>
      </c>
      <c r="I93" s="5">
        <f t="shared" si="4"/>
        <v>-0.6906225891</v>
      </c>
      <c r="J93" s="5">
        <f t="shared" si="5"/>
        <v>1.011914228</v>
      </c>
      <c r="K93" s="13">
        <f t="shared" si="6"/>
        <v>-0.5555421004</v>
      </c>
      <c r="L93" s="5">
        <f t="shared" si="7"/>
        <v>-0.07808348725</v>
      </c>
    </row>
    <row r="94">
      <c r="A94" s="1">
        <v>1719.0</v>
      </c>
      <c r="B94" s="1" t="s">
        <v>186</v>
      </c>
      <c r="C94" s="1">
        <v>4.0</v>
      </c>
      <c r="D94" s="1">
        <v>0.0</v>
      </c>
      <c r="E94" s="1">
        <v>2909.0</v>
      </c>
      <c r="F94" s="11">
        <f t="shared" si="1"/>
        <v>3.463743721</v>
      </c>
      <c r="G94" s="11" t="b">
        <f t="shared" si="2"/>
        <v>1</v>
      </c>
      <c r="H94" s="12" t="str">
        <f t="shared" si="3"/>
        <v/>
      </c>
      <c r="I94" s="5">
        <f t="shared" si="4"/>
        <v>1.426265609</v>
      </c>
      <c r="J94" s="5">
        <f t="shared" si="5"/>
        <v>1.011914228</v>
      </c>
      <c r="K94" s="13" t="str">
        <f t="shared" si="6"/>
        <v/>
      </c>
      <c r="L94" s="5">
        <f t="shared" si="7"/>
        <v>1.219089918</v>
      </c>
    </row>
    <row r="95">
      <c r="A95" s="1">
        <v>1723.0</v>
      </c>
      <c r="B95" s="1" t="s">
        <v>308</v>
      </c>
      <c r="C95" s="1">
        <v>4.0</v>
      </c>
      <c r="E95" s="1">
        <v>2909.0</v>
      </c>
      <c r="F95" s="11">
        <f t="shared" si="1"/>
        <v>3.463743721</v>
      </c>
      <c r="G95" s="11" t="b">
        <f t="shared" si="2"/>
        <v>1</v>
      </c>
      <c r="H95" s="12" t="str">
        <f t="shared" si="3"/>
        <v/>
      </c>
      <c r="I95" s="5">
        <f t="shared" si="4"/>
        <v>1.426265609</v>
      </c>
      <c r="J95" s="5">
        <f t="shared" si="5"/>
        <v>1.011914228</v>
      </c>
      <c r="K95" s="13" t="str">
        <f t="shared" si="6"/>
        <v/>
      </c>
      <c r="L95" s="5">
        <f t="shared" si="7"/>
        <v>1.219089918</v>
      </c>
    </row>
    <row r="96">
      <c r="A96" s="1">
        <v>1729.0</v>
      </c>
      <c r="B96" s="1" t="s">
        <v>189</v>
      </c>
      <c r="C96" s="1">
        <v>4.0</v>
      </c>
      <c r="D96" s="1">
        <v>0.0</v>
      </c>
      <c r="E96" s="1">
        <v>0.0</v>
      </c>
      <c r="F96" s="11">
        <f t="shared" si="1"/>
        <v>0</v>
      </c>
      <c r="G96" s="11" t="b">
        <f t="shared" si="2"/>
        <v>1</v>
      </c>
      <c r="H96" s="12" t="str">
        <f t="shared" si="3"/>
        <v/>
      </c>
      <c r="I96" s="5">
        <f t="shared" si="4"/>
        <v>-0.6906225891</v>
      </c>
      <c r="J96" s="5">
        <f t="shared" si="5"/>
        <v>1.011914228</v>
      </c>
      <c r="K96" s="13" t="str">
        <f t="shared" si="6"/>
        <v/>
      </c>
      <c r="L96" s="5">
        <f t="shared" si="7"/>
        <v>0.1606458193</v>
      </c>
    </row>
    <row r="97">
      <c r="A97" s="1">
        <v>1742.0</v>
      </c>
      <c r="B97" s="1" t="s">
        <v>191</v>
      </c>
      <c r="C97" s="1">
        <v>0.0</v>
      </c>
      <c r="D97" s="1">
        <v>0.0</v>
      </c>
      <c r="E97" s="1">
        <v>0.0</v>
      </c>
      <c r="F97" s="11">
        <f t="shared" si="1"/>
        <v>0</v>
      </c>
      <c r="G97" s="11" t="b">
        <f t="shared" si="2"/>
        <v>1</v>
      </c>
      <c r="H97" s="12" t="str">
        <f t="shared" si="3"/>
        <v/>
      </c>
      <c r="I97" s="5">
        <f t="shared" si="4"/>
        <v>-0.6906225891</v>
      </c>
      <c r="J97" s="5">
        <f t="shared" si="5"/>
        <v>-0.9458545452</v>
      </c>
      <c r="K97" s="13" t="str">
        <f t="shared" si="6"/>
        <v/>
      </c>
      <c r="L97" s="5">
        <f t="shared" si="7"/>
        <v>-0.8182385672</v>
      </c>
    </row>
    <row r="98">
      <c r="A98" s="1">
        <v>1744.0</v>
      </c>
      <c r="B98" s="1" t="s">
        <v>192</v>
      </c>
      <c r="C98" s="1">
        <v>3.0</v>
      </c>
      <c r="D98" s="1">
        <v>2468.0</v>
      </c>
      <c r="E98" s="1">
        <v>0.0</v>
      </c>
      <c r="F98" s="11">
        <f t="shared" si="1"/>
        <v>0</v>
      </c>
      <c r="G98" s="11" t="b">
        <f t="shared" si="2"/>
        <v>0</v>
      </c>
      <c r="H98" s="12">
        <f t="shared" si="3"/>
        <v>-1</v>
      </c>
      <c r="I98" s="5">
        <f t="shared" si="4"/>
        <v>-0.6906225891</v>
      </c>
      <c r="J98" s="5">
        <f t="shared" si="5"/>
        <v>0.5224720345</v>
      </c>
      <c r="K98" s="13">
        <f t="shared" si="6"/>
        <v>-0.5555421004</v>
      </c>
      <c r="L98" s="5">
        <f t="shared" si="7"/>
        <v>-0.241230885</v>
      </c>
    </row>
    <row r="99">
      <c r="A99" s="1">
        <v>1754.0</v>
      </c>
      <c r="B99" s="1" t="s">
        <v>197</v>
      </c>
      <c r="C99" s="1">
        <v>4.0</v>
      </c>
      <c r="D99" s="1">
        <v>0.0</v>
      </c>
      <c r="E99" s="1">
        <v>0.0</v>
      </c>
      <c r="F99" s="11">
        <f t="shared" si="1"/>
        <v>0</v>
      </c>
      <c r="G99" s="11" t="b">
        <f t="shared" si="2"/>
        <v>1</v>
      </c>
      <c r="H99" s="12" t="str">
        <f t="shared" si="3"/>
        <v/>
      </c>
      <c r="I99" s="5">
        <f t="shared" si="4"/>
        <v>-0.6906225891</v>
      </c>
      <c r="J99" s="5">
        <f t="shared" si="5"/>
        <v>1.011914228</v>
      </c>
      <c r="K99" s="13" t="str">
        <f t="shared" si="6"/>
        <v/>
      </c>
      <c r="L99" s="5">
        <f t="shared" si="7"/>
        <v>0.1606458193</v>
      </c>
    </row>
    <row r="100">
      <c r="A100" s="1">
        <v>1755.0</v>
      </c>
      <c r="B100" s="1" t="s">
        <v>198</v>
      </c>
      <c r="C100" s="1">
        <v>0.0</v>
      </c>
      <c r="D100" s="1">
        <v>0.0</v>
      </c>
      <c r="E100" s="1">
        <v>0.0</v>
      </c>
      <c r="F100" s="11">
        <f t="shared" si="1"/>
        <v>0</v>
      </c>
      <c r="G100" s="11" t="b">
        <f t="shared" si="2"/>
        <v>1</v>
      </c>
      <c r="H100" s="12" t="str">
        <f t="shared" si="3"/>
        <v/>
      </c>
      <c r="I100" s="5">
        <f t="shared" si="4"/>
        <v>-0.6906225891</v>
      </c>
      <c r="J100" s="5">
        <f t="shared" si="5"/>
        <v>-0.9458545452</v>
      </c>
      <c r="K100" s="13" t="str">
        <f t="shared" si="6"/>
        <v/>
      </c>
      <c r="L100" s="5">
        <f t="shared" si="7"/>
        <v>-0.8182385672</v>
      </c>
    </row>
    <row r="101">
      <c r="A101" s="1">
        <v>1757.0</v>
      </c>
      <c r="B101" s="1" t="s">
        <v>199</v>
      </c>
      <c r="C101" s="1">
        <v>0.0</v>
      </c>
      <c r="D101" s="1">
        <v>0.0</v>
      </c>
      <c r="E101" s="1">
        <v>0.0</v>
      </c>
      <c r="F101" s="11">
        <f t="shared" si="1"/>
        <v>0</v>
      </c>
      <c r="G101" s="11" t="b">
        <f t="shared" si="2"/>
        <v>1</v>
      </c>
      <c r="H101" s="12" t="str">
        <f t="shared" si="3"/>
        <v/>
      </c>
      <c r="I101" s="5">
        <f t="shared" si="4"/>
        <v>-0.6906225891</v>
      </c>
      <c r="J101" s="5">
        <f t="shared" si="5"/>
        <v>-0.9458545452</v>
      </c>
      <c r="K101" s="13" t="str">
        <f t="shared" si="6"/>
        <v/>
      </c>
      <c r="L101" s="5">
        <f t="shared" si="7"/>
        <v>-0.8182385672</v>
      </c>
    </row>
    <row r="102">
      <c r="A102" s="1">
        <v>1760.0</v>
      </c>
      <c r="B102" s="1" t="s">
        <v>200</v>
      </c>
      <c r="C102" s="1">
        <v>2.0</v>
      </c>
      <c r="D102" s="1">
        <v>0.0</v>
      </c>
      <c r="E102" s="1">
        <v>0.0</v>
      </c>
      <c r="F102" s="11">
        <f t="shared" si="1"/>
        <v>0</v>
      </c>
      <c r="G102" s="11" t="b">
        <f t="shared" si="2"/>
        <v>1</v>
      </c>
      <c r="H102" s="12" t="str">
        <f t="shared" si="3"/>
        <v/>
      </c>
      <c r="I102" s="5">
        <f t="shared" si="4"/>
        <v>-0.6906225891</v>
      </c>
      <c r="J102" s="5">
        <f t="shared" si="5"/>
        <v>0.03302984126</v>
      </c>
      <c r="K102" s="13" t="str">
        <f t="shared" si="6"/>
        <v/>
      </c>
      <c r="L102" s="5">
        <f t="shared" si="7"/>
        <v>-0.3287963739</v>
      </c>
    </row>
    <row r="103">
      <c r="A103" s="1">
        <v>1763.0</v>
      </c>
      <c r="B103" s="1" t="s">
        <v>201</v>
      </c>
      <c r="C103" s="1">
        <v>0.0</v>
      </c>
      <c r="E103" s="1">
        <v>0.0</v>
      </c>
      <c r="F103" s="11">
        <f t="shared" si="1"/>
        <v>0</v>
      </c>
      <c r="G103" s="11" t="b">
        <f t="shared" si="2"/>
        <v>1</v>
      </c>
      <c r="H103" s="12" t="str">
        <f t="shared" si="3"/>
        <v/>
      </c>
      <c r="I103" s="5">
        <f t="shared" si="4"/>
        <v>-0.6906225891</v>
      </c>
      <c r="J103" s="5">
        <f t="shared" si="5"/>
        <v>-0.9458545452</v>
      </c>
      <c r="K103" s="13" t="str">
        <f t="shared" si="6"/>
        <v/>
      </c>
      <c r="L103" s="5">
        <f t="shared" si="7"/>
        <v>-0.8182385672</v>
      </c>
    </row>
    <row r="104">
      <c r="A104" s="1">
        <v>1765.0</v>
      </c>
      <c r="B104" s="1" t="s">
        <v>202</v>
      </c>
      <c r="C104" s="1">
        <v>5.0</v>
      </c>
      <c r="D104" s="1">
        <v>0.0</v>
      </c>
      <c r="E104" s="1">
        <v>1933.0</v>
      </c>
      <c r="F104" s="11">
        <f t="shared" si="1"/>
        <v>3.286231854</v>
      </c>
      <c r="G104" s="11" t="b">
        <f t="shared" si="2"/>
        <v>1</v>
      </c>
      <c r="H104" s="12" t="str">
        <f t="shared" si="3"/>
        <v/>
      </c>
      <c r="I104" s="5">
        <f t="shared" si="4"/>
        <v>1.317778143</v>
      </c>
      <c r="J104" s="5">
        <f t="shared" si="5"/>
        <v>1.501356421</v>
      </c>
      <c r="K104" s="13" t="str">
        <f t="shared" si="6"/>
        <v/>
      </c>
      <c r="L104" s="5">
        <f t="shared" si="7"/>
        <v>1.409567282</v>
      </c>
    </row>
    <row r="105">
      <c r="A105" s="1">
        <v>1780.0</v>
      </c>
      <c r="B105" s="1" t="s">
        <v>203</v>
      </c>
      <c r="C105" s="1">
        <v>1.0</v>
      </c>
      <c r="D105" s="1">
        <v>0.0</v>
      </c>
      <c r="E105" s="1">
        <v>0.0</v>
      </c>
      <c r="F105" s="11">
        <f t="shared" si="1"/>
        <v>0</v>
      </c>
      <c r="G105" s="11" t="b">
        <f t="shared" si="2"/>
        <v>1</v>
      </c>
      <c r="H105" s="12" t="str">
        <f t="shared" si="3"/>
        <v/>
      </c>
      <c r="I105" s="5">
        <f t="shared" si="4"/>
        <v>-0.6906225891</v>
      </c>
      <c r="J105" s="5">
        <f t="shared" si="5"/>
        <v>-0.456412352</v>
      </c>
      <c r="K105" s="13" t="str">
        <f t="shared" si="6"/>
        <v/>
      </c>
      <c r="L105" s="5">
        <f t="shared" si="7"/>
        <v>-0.5735174706</v>
      </c>
    </row>
    <row r="106">
      <c r="A106" s="1">
        <v>1804.0</v>
      </c>
      <c r="B106" s="1" t="s">
        <v>206</v>
      </c>
      <c r="C106" s="1">
        <v>0.0</v>
      </c>
      <c r="D106" s="1">
        <v>0.0</v>
      </c>
      <c r="E106" s="1">
        <v>0.0</v>
      </c>
      <c r="F106" s="11">
        <f t="shared" si="1"/>
        <v>0</v>
      </c>
      <c r="G106" s="11" t="b">
        <f t="shared" si="2"/>
        <v>1</v>
      </c>
      <c r="H106" s="12" t="str">
        <f t="shared" si="3"/>
        <v/>
      </c>
      <c r="I106" s="5">
        <f t="shared" si="4"/>
        <v>-0.6906225891</v>
      </c>
      <c r="J106" s="5">
        <f t="shared" si="5"/>
        <v>-0.9458545452</v>
      </c>
      <c r="K106" s="13" t="str">
        <f t="shared" si="6"/>
        <v/>
      </c>
      <c r="L106" s="5">
        <f t="shared" si="7"/>
        <v>-0.8182385672</v>
      </c>
    </row>
    <row r="107">
      <c r="A107" s="1">
        <v>1826.0</v>
      </c>
      <c r="B107" s="1" t="s">
        <v>209</v>
      </c>
      <c r="C107" s="1">
        <v>0.0</v>
      </c>
      <c r="D107" s="1">
        <v>398.0</v>
      </c>
      <c r="E107" s="1">
        <v>0.0</v>
      </c>
      <c r="F107" s="11">
        <f t="shared" si="1"/>
        <v>0</v>
      </c>
      <c r="G107" s="11" t="b">
        <f t="shared" si="2"/>
        <v>1</v>
      </c>
      <c r="H107" s="12" t="str">
        <f t="shared" si="3"/>
        <v/>
      </c>
      <c r="I107" s="5">
        <f t="shared" si="4"/>
        <v>-0.6906225891</v>
      </c>
      <c r="J107" s="5">
        <f t="shared" si="5"/>
        <v>-0.9458545452</v>
      </c>
      <c r="K107" s="13" t="str">
        <f t="shared" si="6"/>
        <v/>
      </c>
      <c r="L107" s="5">
        <f t="shared" si="7"/>
        <v>-0.8182385672</v>
      </c>
    </row>
    <row r="108">
      <c r="A108" s="1">
        <v>1827.0</v>
      </c>
      <c r="B108" s="1" t="s">
        <v>210</v>
      </c>
      <c r="C108" s="1">
        <v>0.0</v>
      </c>
      <c r="E108" s="1">
        <v>0.0</v>
      </c>
      <c r="F108" s="11">
        <f t="shared" si="1"/>
        <v>0</v>
      </c>
      <c r="G108" s="11" t="b">
        <f t="shared" si="2"/>
        <v>1</v>
      </c>
      <c r="H108" s="12" t="str">
        <f t="shared" si="3"/>
        <v/>
      </c>
      <c r="I108" s="5">
        <f t="shared" si="4"/>
        <v>-0.6906225891</v>
      </c>
      <c r="J108" s="5">
        <f t="shared" si="5"/>
        <v>-0.9458545452</v>
      </c>
      <c r="K108" s="13" t="str">
        <f t="shared" si="6"/>
        <v/>
      </c>
      <c r="L108" s="5">
        <f t="shared" si="7"/>
        <v>-0.8182385672</v>
      </c>
    </row>
    <row r="109">
      <c r="A109" s="1">
        <v>1833.0</v>
      </c>
      <c r="B109" s="1" t="s">
        <v>212</v>
      </c>
      <c r="C109" s="1">
        <v>0.0</v>
      </c>
      <c r="D109" s="1">
        <v>0.0</v>
      </c>
      <c r="E109" s="1">
        <v>0.0</v>
      </c>
      <c r="F109" s="11">
        <f t="shared" si="1"/>
        <v>0</v>
      </c>
      <c r="G109" s="11" t="b">
        <f t="shared" si="2"/>
        <v>1</v>
      </c>
      <c r="H109" s="12" t="str">
        <f t="shared" si="3"/>
        <v/>
      </c>
      <c r="I109" s="5">
        <f t="shared" si="4"/>
        <v>-0.6906225891</v>
      </c>
      <c r="J109" s="5">
        <f t="shared" si="5"/>
        <v>-0.9458545452</v>
      </c>
      <c r="K109" s="13" t="str">
        <f t="shared" si="6"/>
        <v/>
      </c>
      <c r="L109" s="5">
        <f t="shared" si="7"/>
        <v>-0.8182385672</v>
      </c>
    </row>
    <row r="110">
      <c r="A110" s="1">
        <v>1839.0</v>
      </c>
      <c r="B110" s="1" t="s">
        <v>129</v>
      </c>
      <c r="C110" s="1">
        <v>3.0</v>
      </c>
      <c r="D110" s="1">
        <v>920.0</v>
      </c>
      <c r="E110" s="1">
        <v>8492.0</v>
      </c>
      <c r="F110" s="11">
        <f t="shared" si="1"/>
        <v>3.929009985</v>
      </c>
      <c r="G110" s="11" t="b">
        <f t="shared" si="2"/>
        <v>1</v>
      </c>
      <c r="H110" s="12" t="str">
        <f t="shared" si="3"/>
        <v/>
      </c>
      <c r="I110" s="5">
        <f t="shared" si="4"/>
        <v>1.710615937</v>
      </c>
      <c r="J110" s="5">
        <f t="shared" si="5"/>
        <v>0.5224720345</v>
      </c>
      <c r="K110" s="13" t="str">
        <f t="shared" si="6"/>
        <v/>
      </c>
      <c r="L110" s="5">
        <f t="shared" si="7"/>
        <v>1.116543986</v>
      </c>
    </row>
    <row r="111">
      <c r="A111" s="1">
        <v>1846.0</v>
      </c>
      <c r="B111" s="1" t="s">
        <v>214</v>
      </c>
      <c r="C111" s="1">
        <v>2.0</v>
      </c>
      <c r="D111" s="1">
        <v>0.0</v>
      </c>
      <c r="E111" s="1">
        <v>2748.0</v>
      </c>
      <c r="F111" s="11">
        <f t="shared" si="1"/>
        <v>3.439016728</v>
      </c>
      <c r="G111" s="11" t="b">
        <f t="shared" si="2"/>
        <v>1</v>
      </c>
      <c r="H111" s="12" t="str">
        <f t="shared" si="3"/>
        <v/>
      </c>
      <c r="I111" s="5">
        <f t="shared" si="4"/>
        <v>1.411153555</v>
      </c>
      <c r="J111" s="5">
        <f t="shared" si="5"/>
        <v>0.03302984126</v>
      </c>
      <c r="K111" s="13" t="str">
        <f t="shared" si="6"/>
        <v/>
      </c>
      <c r="L111" s="5">
        <f t="shared" si="7"/>
        <v>0.7220916983</v>
      </c>
    </row>
    <row r="112">
      <c r="A112" s="1">
        <v>1849.0</v>
      </c>
      <c r="B112" s="1" t="s">
        <v>215</v>
      </c>
      <c r="C112" s="1">
        <v>0.0</v>
      </c>
      <c r="D112" s="1">
        <v>0.0</v>
      </c>
      <c r="E112" s="1">
        <v>0.0</v>
      </c>
      <c r="F112" s="11">
        <f t="shared" si="1"/>
        <v>0</v>
      </c>
      <c r="G112" s="11" t="b">
        <f t="shared" si="2"/>
        <v>1</v>
      </c>
      <c r="H112" s="12" t="str">
        <f t="shared" si="3"/>
        <v/>
      </c>
      <c r="I112" s="5">
        <f t="shared" si="4"/>
        <v>-0.6906225891</v>
      </c>
      <c r="J112" s="5">
        <f t="shared" si="5"/>
        <v>-0.9458545452</v>
      </c>
      <c r="K112" s="13" t="str">
        <f t="shared" si="6"/>
        <v/>
      </c>
      <c r="L112" s="5">
        <f t="shared" si="7"/>
        <v>-0.8182385672</v>
      </c>
    </row>
    <row r="113">
      <c r="A113" s="1">
        <v>1850.0</v>
      </c>
      <c r="B113" s="1" t="s">
        <v>216</v>
      </c>
      <c r="C113" s="1">
        <v>0.0</v>
      </c>
      <c r="E113" s="1">
        <v>0.0</v>
      </c>
      <c r="F113" s="11">
        <f t="shared" si="1"/>
        <v>0</v>
      </c>
      <c r="G113" s="11" t="b">
        <f t="shared" si="2"/>
        <v>1</v>
      </c>
      <c r="H113" s="12" t="str">
        <f t="shared" si="3"/>
        <v/>
      </c>
      <c r="I113" s="5">
        <f t="shared" si="4"/>
        <v>-0.6906225891</v>
      </c>
      <c r="J113" s="5">
        <f t="shared" si="5"/>
        <v>-0.9458545452</v>
      </c>
      <c r="K113" s="13" t="str">
        <f t="shared" si="6"/>
        <v/>
      </c>
      <c r="L113" s="5">
        <f t="shared" si="7"/>
        <v>-0.8182385672</v>
      </c>
    </row>
    <row r="114">
      <c r="A114" s="1">
        <v>1852.0</v>
      </c>
      <c r="B114" s="1" t="s">
        <v>218</v>
      </c>
      <c r="C114" s="1">
        <v>0.0</v>
      </c>
      <c r="D114" s="1">
        <v>0.0</v>
      </c>
      <c r="E114" s="1">
        <v>0.0</v>
      </c>
      <c r="F114" s="11">
        <f t="shared" si="1"/>
        <v>0</v>
      </c>
      <c r="G114" s="11" t="b">
        <f t="shared" si="2"/>
        <v>1</v>
      </c>
      <c r="H114" s="12" t="str">
        <f t="shared" si="3"/>
        <v/>
      </c>
      <c r="I114" s="5">
        <f t="shared" si="4"/>
        <v>-0.6906225891</v>
      </c>
      <c r="J114" s="5">
        <f t="shared" si="5"/>
        <v>-0.9458545452</v>
      </c>
      <c r="K114" s="13" t="str">
        <f t="shared" si="6"/>
        <v/>
      </c>
      <c r="L114" s="5">
        <f t="shared" si="7"/>
        <v>-0.8182385672</v>
      </c>
    </row>
    <row r="115">
      <c r="A115" s="1">
        <v>1858.0</v>
      </c>
      <c r="B115" s="1" t="s">
        <v>182</v>
      </c>
      <c r="C115" s="1">
        <v>3.0</v>
      </c>
      <c r="D115" s="1">
        <v>2797.0</v>
      </c>
      <c r="E115" s="1">
        <v>0.0</v>
      </c>
      <c r="F115" s="11">
        <f t="shared" si="1"/>
        <v>0</v>
      </c>
      <c r="G115" s="11" t="b">
        <f t="shared" si="2"/>
        <v>0</v>
      </c>
      <c r="H115" s="12">
        <f t="shared" si="3"/>
        <v>-1</v>
      </c>
      <c r="I115" s="5">
        <f t="shared" si="4"/>
        <v>-0.6906225891</v>
      </c>
      <c r="J115" s="5">
        <f t="shared" si="5"/>
        <v>0.5224720345</v>
      </c>
      <c r="K115" s="13">
        <f t="shared" si="6"/>
        <v>-0.5555421004</v>
      </c>
      <c r="L115" s="5">
        <f t="shared" si="7"/>
        <v>-0.241230885</v>
      </c>
    </row>
    <row r="116">
      <c r="A116" s="1">
        <v>1859.0</v>
      </c>
      <c r="B116" s="1" t="s">
        <v>222</v>
      </c>
      <c r="C116" s="1">
        <v>0.0</v>
      </c>
      <c r="D116" s="1">
        <v>0.0</v>
      </c>
      <c r="E116" s="1">
        <v>0.0</v>
      </c>
      <c r="F116" s="11">
        <f t="shared" si="1"/>
        <v>0</v>
      </c>
      <c r="G116" s="11" t="b">
        <f t="shared" si="2"/>
        <v>1</v>
      </c>
      <c r="H116" s="12" t="str">
        <f t="shared" si="3"/>
        <v/>
      </c>
      <c r="I116" s="5">
        <f t="shared" si="4"/>
        <v>-0.6906225891</v>
      </c>
      <c r="J116" s="5">
        <f t="shared" si="5"/>
        <v>-0.9458545452</v>
      </c>
      <c r="K116" s="13" t="str">
        <f t="shared" si="6"/>
        <v/>
      </c>
      <c r="L116" s="5">
        <f t="shared" si="7"/>
        <v>-0.8182385672</v>
      </c>
    </row>
    <row r="117">
      <c r="A117" s="1">
        <v>1864.0</v>
      </c>
      <c r="B117" s="1" t="s">
        <v>225</v>
      </c>
      <c r="C117" s="1">
        <v>0.0</v>
      </c>
      <c r="D117" s="1">
        <v>0.0</v>
      </c>
      <c r="E117" s="1">
        <v>0.0</v>
      </c>
      <c r="F117" s="11">
        <f t="shared" si="1"/>
        <v>0</v>
      </c>
      <c r="G117" s="11" t="b">
        <f t="shared" si="2"/>
        <v>1</v>
      </c>
      <c r="H117" s="12" t="str">
        <f t="shared" si="3"/>
        <v/>
      </c>
      <c r="I117" s="5">
        <f t="shared" si="4"/>
        <v>-0.6906225891</v>
      </c>
      <c r="J117" s="5">
        <f t="shared" si="5"/>
        <v>-0.9458545452</v>
      </c>
      <c r="K117" s="13" t="str">
        <f t="shared" si="6"/>
        <v/>
      </c>
      <c r="L117" s="5">
        <f t="shared" si="7"/>
        <v>-0.8182385672</v>
      </c>
    </row>
    <row r="118">
      <c r="A118" s="1">
        <v>1868.0</v>
      </c>
      <c r="B118" s="1" t="s">
        <v>227</v>
      </c>
      <c r="C118" s="1">
        <v>0.0</v>
      </c>
      <c r="D118" s="1">
        <v>0.0</v>
      </c>
      <c r="E118" s="1">
        <v>0.0</v>
      </c>
      <c r="F118" s="11">
        <f t="shared" si="1"/>
        <v>0</v>
      </c>
      <c r="G118" s="11" t="b">
        <f t="shared" si="2"/>
        <v>1</v>
      </c>
      <c r="H118" s="12" t="str">
        <f t="shared" si="3"/>
        <v/>
      </c>
      <c r="I118" s="5">
        <f t="shared" si="4"/>
        <v>-0.6906225891</v>
      </c>
      <c r="J118" s="5">
        <f t="shared" si="5"/>
        <v>-0.9458545452</v>
      </c>
      <c r="K118" s="13" t="str">
        <f t="shared" si="6"/>
        <v/>
      </c>
      <c r="L118" s="5">
        <f t="shared" si="7"/>
        <v>-0.8182385672</v>
      </c>
    </row>
    <row r="119">
      <c r="A119" s="1">
        <v>1871.0</v>
      </c>
      <c r="B119" s="1" t="s">
        <v>305</v>
      </c>
      <c r="C119" s="1">
        <v>0.0</v>
      </c>
      <c r="D119" s="1">
        <v>0.0</v>
      </c>
      <c r="E119" s="1">
        <v>0.0</v>
      </c>
      <c r="F119" s="11">
        <f t="shared" si="1"/>
        <v>0</v>
      </c>
      <c r="G119" s="11" t="b">
        <f t="shared" si="2"/>
        <v>1</v>
      </c>
      <c r="H119" s="12" t="str">
        <f t="shared" si="3"/>
        <v/>
      </c>
      <c r="I119" s="5">
        <f t="shared" si="4"/>
        <v>-0.6906225891</v>
      </c>
      <c r="J119" s="5">
        <f t="shared" si="5"/>
        <v>-0.9458545452</v>
      </c>
      <c r="K119" s="13" t="str">
        <f t="shared" si="6"/>
        <v/>
      </c>
      <c r="L119" s="5">
        <f t="shared" si="7"/>
        <v>-0.8182385672</v>
      </c>
    </row>
    <row r="120">
      <c r="A120" s="1">
        <v>1873.0</v>
      </c>
      <c r="B120" s="1" t="s">
        <v>232</v>
      </c>
      <c r="C120" s="1">
        <v>0.0</v>
      </c>
      <c r="D120" s="1">
        <v>0.0</v>
      </c>
      <c r="E120" s="1">
        <v>0.0</v>
      </c>
      <c r="F120" s="11">
        <f t="shared" si="1"/>
        <v>0</v>
      </c>
      <c r="G120" s="11" t="b">
        <f t="shared" si="2"/>
        <v>1</v>
      </c>
      <c r="H120" s="12" t="str">
        <f t="shared" si="3"/>
        <v/>
      </c>
      <c r="I120" s="5">
        <f t="shared" si="4"/>
        <v>-0.6906225891</v>
      </c>
      <c r="J120" s="5">
        <f t="shared" si="5"/>
        <v>-0.9458545452</v>
      </c>
      <c r="K120" s="13" t="str">
        <f t="shared" si="6"/>
        <v/>
      </c>
      <c r="L120" s="5">
        <f t="shared" si="7"/>
        <v>-0.8182385672</v>
      </c>
    </row>
    <row r="121">
      <c r="A121" s="1">
        <v>1874.0</v>
      </c>
      <c r="B121" s="1" t="s">
        <v>233</v>
      </c>
      <c r="C121" s="1">
        <v>0.0</v>
      </c>
      <c r="E121" s="1">
        <v>0.0</v>
      </c>
      <c r="F121" s="11">
        <f t="shared" si="1"/>
        <v>0</v>
      </c>
      <c r="G121" s="11" t="b">
        <f t="shared" si="2"/>
        <v>1</v>
      </c>
      <c r="H121" s="12" t="str">
        <f t="shared" si="3"/>
        <v/>
      </c>
      <c r="I121" s="5">
        <f t="shared" si="4"/>
        <v>-0.6906225891</v>
      </c>
      <c r="J121" s="5">
        <f t="shared" si="5"/>
        <v>-0.9458545452</v>
      </c>
      <c r="K121" s="13" t="str">
        <f t="shared" si="6"/>
        <v/>
      </c>
      <c r="L121" s="5">
        <f t="shared" si="7"/>
        <v>-0.8182385672</v>
      </c>
    </row>
    <row r="122">
      <c r="A122" s="1">
        <v>1875.0</v>
      </c>
      <c r="B122" s="1" t="s">
        <v>124</v>
      </c>
      <c r="C122" s="1">
        <v>0.0</v>
      </c>
      <c r="E122" s="1">
        <v>0.0</v>
      </c>
      <c r="F122" s="11">
        <f t="shared" si="1"/>
        <v>0</v>
      </c>
      <c r="G122" s="11" t="b">
        <f t="shared" si="2"/>
        <v>1</v>
      </c>
      <c r="H122" s="12" t="str">
        <f t="shared" si="3"/>
        <v/>
      </c>
      <c r="I122" s="5">
        <f t="shared" si="4"/>
        <v>-0.6906225891</v>
      </c>
      <c r="J122" s="5">
        <f t="shared" si="5"/>
        <v>-0.9458545452</v>
      </c>
      <c r="K122" s="13" t="str">
        <f t="shared" si="6"/>
        <v/>
      </c>
      <c r="L122" s="5">
        <f t="shared" si="7"/>
        <v>-0.8182385672</v>
      </c>
    </row>
    <row r="123">
      <c r="A123" s="1">
        <v>1876.0</v>
      </c>
      <c r="B123" s="1" t="s">
        <v>234</v>
      </c>
      <c r="C123" s="1">
        <v>1.0</v>
      </c>
      <c r="E123" s="1">
        <v>0.0</v>
      </c>
      <c r="F123" s="11">
        <f t="shared" si="1"/>
        <v>0</v>
      </c>
      <c r="G123" s="11" t="b">
        <f t="shared" si="2"/>
        <v>1</v>
      </c>
      <c r="H123" s="12" t="str">
        <f t="shared" si="3"/>
        <v/>
      </c>
      <c r="I123" s="5">
        <f t="shared" si="4"/>
        <v>-0.6906225891</v>
      </c>
      <c r="J123" s="5">
        <f t="shared" si="5"/>
        <v>-0.456412352</v>
      </c>
      <c r="K123" s="13" t="str">
        <f t="shared" si="6"/>
        <v/>
      </c>
      <c r="L123" s="5">
        <f t="shared" si="7"/>
        <v>-0.5735174706</v>
      </c>
    </row>
    <row r="124">
      <c r="A124" s="1">
        <v>1896.0</v>
      </c>
      <c r="B124" s="1" t="s">
        <v>157</v>
      </c>
      <c r="C124" s="1">
        <v>5.0</v>
      </c>
      <c r="D124" s="1">
        <v>5968.0</v>
      </c>
      <c r="E124" s="1">
        <v>1150.0</v>
      </c>
      <c r="F124" s="11">
        <f t="shared" si="1"/>
        <v>3.06069784</v>
      </c>
      <c r="G124" s="11" t="b">
        <f t="shared" si="2"/>
        <v>0</v>
      </c>
      <c r="H124" s="12">
        <f t="shared" si="3"/>
        <v>-0.80730563</v>
      </c>
      <c r="I124" s="5">
        <f t="shared" si="4"/>
        <v>1.179941649</v>
      </c>
      <c r="J124" s="5">
        <f t="shared" si="5"/>
        <v>1.501356421</v>
      </c>
      <c r="K124" s="13">
        <f t="shared" si="6"/>
        <v>2.75828299</v>
      </c>
      <c r="L124" s="5">
        <f t="shared" si="7"/>
        <v>1.813193687</v>
      </c>
    </row>
    <row r="125">
      <c r="A125" s="1">
        <v>1904.0</v>
      </c>
      <c r="B125" s="1" t="s">
        <v>240</v>
      </c>
      <c r="C125" s="1">
        <v>0.0</v>
      </c>
      <c r="E125" s="1">
        <v>0.0</v>
      </c>
      <c r="F125" s="11">
        <f t="shared" si="1"/>
        <v>0</v>
      </c>
      <c r="G125" s="11" t="b">
        <f t="shared" si="2"/>
        <v>1</v>
      </c>
      <c r="H125" s="12" t="str">
        <f t="shared" si="3"/>
        <v/>
      </c>
      <c r="I125" s="5">
        <f t="shared" si="4"/>
        <v>-0.6906225891</v>
      </c>
      <c r="J125" s="5">
        <f t="shared" si="5"/>
        <v>-0.9458545452</v>
      </c>
      <c r="K125" s="13" t="str">
        <f t="shared" si="6"/>
        <v/>
      </c>
      <c r="L125" s="5">
        <f t="shared" si="7"/>
        <v>-0.8182385672</v>
      </c>
    </row>
    <row r="126">
      <c r="A126" s="1">
        <v>1931.0</v>
      </c>
      <c r="B126" s="1" t="s">
        <v>241</v>
      </c>
      <c r="C126" s="1">
        <v>0.0</v>
      </c>
      <c r="E126" s="1">
        <v>0.0</v>
      </c>
      <c r="F126" s="11">
        <f t="shared" si="1"/>
        <v>0</v>
      </c>
      <c r="G126" s="11" t="b">
        <f t="shared" si="2"/>
        <v>1</v>
      </c>
      <c r="H126" s="12" t="str">
        <f t="shared" si="3"/>
        <v/>
      </c>
      <c r="I126" s="5">
        <f t="shared" si="4"/>
        <v>-0.6906225891</v>
      </c>
      <c r="J126" s="5">
        <f t="shared" si="5"/>
        <v>-0.9458545452</v>
      </c>
      <c r="K126" s="13" t="str">
        <f t="shared" si="6"/>
        <v/>
      </c>
      <c r="L126" s="5">
        <f t="shared" si="7"/>
        <v>-0.8182385672</v>
      </c>
    </row>
    <row r="127">
      <c r="A127" s="1">
        <v>1965.0</v>
      </c>
      <c r="B127" s="1" t="s">
        <v>164</v>
      </c>
      <c r="C127" s="1">
        <v>1.0</v>
      </c>
      <c r="E127" s="1">
        <v>0.0</v>
      </c>
      <c r="F127" s="11">
        <f t="shared" si="1"/>
        <v>0</v>
      </c>
      <c r="G127" s="11" t="b">
        <f t="shared" si="2"/>
        <v>1</v>
      </c>
      <c r="H127" s="12" t="str">
        <f t="shared" si="3"/>
        <v/>
      </c>
      <c r="I127" s="5">
        <f t="shared" si="4"/>
        <v>-0.6906225891</v>
      </c>
      <c r="J127" s="5">
        <f t="shared" si="5"/>
        <v>-0.456412352</v>
      </c>
      <c r="K127" s="13" t="str">
        <f t="shared" si="6"/>
        <v/>
      </c>
      <c r="L127" s="5">
        <f t="shared" si="7"/>
        <v>-0.5735174706</v>
      </c>
    </row>
    <row r="128">
      <c r="A128" s="1">
        <v>1975.0</v>
      </c>
      <c r="B128" s="1" t="s">
        <v>245</v>
      </c>
      <c r="C128" s="1">
        <v>1.0</v>
      </c>
      <c r="E128" s="1">
        <v>0.0</v>
      </c>
      <c r="F128" s="11">
        <f t="shared" si="1"/>
        <v>0</v>
      </c>
      <c r="G128" s="11" t="b">
        <f t="shared" si="2"/>
        <v>1</v>
      </c>
      <c r="H128" s="12" t="str">
        <f t="shared" si="3"/>
        <v/>
      </c>
      <c r="I128" s="5">
        <f t="shared" si="4"/>
        <v>-0.6906225891</v>
      </c>
      <c r="J128" s="5">
        <f t="shared" si="5"/>
        <v>-0.456412352</v>
      </c>
      <c r="K128" s="13" t="str">
        <f t="shared" si="6"/>
        <v/>
      </c>
      <c r="L128" s="5">
        <f t="shared" si="7"/>
        <v>-0.5735174706</v>
      </c>
    </row>
    <row r="129">
      <c r="A129" s="1">
        <v>1985.0</v>
      </c>
      <c r="B129" s="1" t="s">
        <v>60</v>
      </c>
      <c r="C129" s="1">
        <v>3.0</v>
      </c>
      <c r="E129" s="1">
        <v>2298.0</v>
      </c>
      <c r="F129" s="11">
        <f t="shared" si="1"/>
        <v>3.361350024</v>
      </c>
      <c r="G129" s="11" t="b">
        <f t="shared" si="2"/>
        <v>1</v>
      </c>
      <c r="H129" s="12" t="str">
        <f t="shared" si="3"/>
        <v/>
      </c>
      <c r="I129" s="5">
        <f t="shared" si="4"/>
        <v>1.363687073</v>
      </c>
      <c r="J129" s="5">
        <f t="shared" si="5"/>
        <v>0.5224720345</v>
      </c>
      <c r="K129" s="13" t="str">
        <f t="shared" si="6"/>
        <v/>
      </c>
      <c r="L129" s="5">
        <f t="shared" si="7"/>
        <v>0.9430795539</v>
      </c>
    </row>
    <row r="130">
      <c r="A130" s="1">
        <v>1990.0</v>
      </c>
      <c r="B130" s="1" t="s">
        <v>193</v>
      </c>
      <c r="C130" s="1">
        <v>3.0</v>
      </c>
      <c r="E130" s="1">
        <v>20522.0</v>
      </c>
      <c r="F130" s="11">
        <f t="shared" si="1"/>
        <v>4.312219683</v>
      </c>
      <c r="G130" s="11" t="b">
        <f t="shared" si="2"/>
        <v>1</v>
      </c>
      <c r="H130" s="12" t="str">
        <f t="shared" si="3"/>
        <v/>
      </c>
      <c r="I130" s="5">
        <f t="shared" si="4"/>
        <v>1.944816891</v>
      </c>
      <c r="J130" s="5">
        <f t="shared" si="5"/>
        <v>0.5224720345</v>
      </c>
      <c r="K130" s="13" t="str">
        <f t="shared" si="6"/>
        <v/>
      </c>
      <c r="L130" s="5">
        <f t="shared" si="7"/>
        <v>1.233644463</v>
      </c>
    </row>
    <row r="131">
      <c r="A131" s="1">
        <v>1991.0</v>
      </c>
      <c r="B131" s="1" t="s">
        <v>150</v>
      </c>
      <c r="C131" s="1">
        <v>5.0</v>
      </c>
      <c r="E131" s="1">
        <v>2458.0</v>
      </c>
      <c r="F131" s="11">
        <f t="shared" si="1"/>
        <v>3.390581879</v>
      </c>
      <c r="G131" s="11" t="b">
        <f t="shared" si="2"/>
        <v>1</v>
      </c>
      <c r="H131" s="12" t="str">
        <f t="shared" si="3"/>
        <v/>
      </c>
      <c r="I131" s="5">
        <f t="shared" si="4"/>
        <v>1.3815523</v>
      </c>
      <c r="J131" s="5">
        <f t="shared" si="5"/>
        <v>1.501356421</v>
      </c>
      <c r="K131" s="13" t="str">
        <f t="shared" si="6"/>
        <v/>
      </c>
      <c r="L131" s="5">
        <f t="shared" si="7"/>
        <v>1.441454361</v>
      </c>
    </row>
    <row r="132">
      <c r="A132" s="1">
        <v>1997.0</v>
      </c>
      <c r="B132" s="1" t="s">
        <v>249</v>
      </c>
      <c r="C132" s="1">
        <v>0.0</v>
      </c>
      <c r="E132" s="1">
        <v>0.0</v>
      </c>
      <c r="F132" s="11">
        <f t="shared" si="1"/>
        <v>0</v>
      </c>
      <c r="G132" s="11" t="b">
        <f t="shared" si="2"/>
        <v>1</v>
      </c>
      <c r="H132" s="12" t="str">
        <f t="shared" si="3"/>
        <v/>
      </c>
      <c r="I132" s="5">
        <f t="shared" si="4"/>
        <v>-0.6906225891</v>
      </c>
      <c r="J132" s="5">
        <f t="shared" si="5"/>
        <v>-0.9458545452</v>
      </c>
      <c r="K132" s="13" t="str">
        <f t="shared" si="6"/>
        <v/>
      </c>
      <c r="L132" s="5">
        <f t="shared" si="7"/>
        <v>-0.8182385672</v>
      </c>
    </row>
    <row r="133">
      <c r="A133" s="1">
        <v>1998.0</v>
      </c>
      <c r="B133" s="1" t="s">
        <v>250</v>
      </c>
      <c r="C133" s="1">
        <v>0.0</v>
      </c>
      <c r="E133" s="1">
        <v>0.0</v>
      </c>
      <c r="F133" s="11">
        <f t="shared" si="1"/>
        <v>0</v>
      </c>
      <c r="G133" s="11" t="b">
        <f t="shared" si="2"/>
        <v>1</v>
      </c>
      <c r="H133" s="12" t="str">
        <f t="shared" si="3"/>
        <v/>
      </c>
      <c r="I133" s="5">
        <f t="shared" si="4"/>
        <v>-0.6906225891</v>
      </c>
      <c r="J133" s="5">
        <f t="shared" si="5"/>
        <v>-0.9458545452</v>
      </c>
      <c r="K133" s="13" t="str">
        <f t="shared" si="6"/>
        <v/>
      </c>
      <c r="L133" s="5">
        <f t="shared" si="7"/>
        <v>-0.8182385672</v>
      </c>
    </row>
    <row r="134">
      <c r="A134" s="1">
        <v>1999.0</v>
      </c>
      <c r="B134" s="1" t="s">
        <v>306</v>
      </c>
      <c r="C134" s="1">
        <v>5.0</v>
      </c>
      <c r="E134" s="1">
        <v>1785.0</v>
      </c>
      <c r="F134" s="11">
        <f t="shared" si="1"/>
        <v>3.25163822</v>
      </c>
      <c r="G134" s="11" t="b">
        <f t="shared" si="2"/>
        <v>1</v>
      </c>
      <c r="H134" s="12" t="str">
        <f t="shared" si="3"/>
        <v/>
      </c>
      <c r="I134" s="5">
        <f t="shared" si="4"/>
        <v>1.296636032</v>
      </c>
      <c r="J134" s="5">
        <f t="shared" si="5"/>
        <v>1.501356421</v>
      </c>
      <c r="K134" s="13" t="str">
        <f t="shared" si="6"/>
        <v/>
      </c>
      <c r="L134" s="5">
        <f t="shared" si="7"/>
        <v>1.398996227</v>
      </c>
    </row>
    <row r="135">
      <c r="A135" s="1">
        <v>2000.0</v>
      </c>
      <c r="B135" s="1" t="s">
        <v>321</v>
      </c>
      <c r="C135" s="1">
        <v>5.0</v>
      </c>
      <c r="E135" s="1">
        <v>2348.0</v>
      </c>
      <c r="F135" s="11">
        <f t="shared" si="1"/>
        <v>3.370698093</v>
      </c>
      <c r="G135" s="11" t="b">
        <f t="shared" si="2"/>
        <v>1</v>
      </c>
      <c r="H135" s="12" t="str">
        <f t="shared" si="3"/>
        <v/>
      </c>
      <c r="I135" s="5">
        <f t="shared" si="4"/>
        <v>1.369400203</v>
      </c>
      <c r="J135" s="5">
        <f t="shared" si="5"/>
        <v>1.501356421</v>
      </c>
      <c r="K135" s="13" t="str">
        <f t="shared" si="6"/>
        <v/>
      </c>
      <c r="L135" s="5">
        <f t="shared" si="7"/>
        <v>1.435378312</v>
      </c>
    </row>
    <row r="136">
      <c r="A136" s="1">
        <v>2001.0</v>
      </c>
      <c r="B136" s="1" t="s">
        <v>77</v>
      </c>
      <c r="C136" s="1">
        <v>5.0</v>
      </c>
      <c r="E136" s="1">
        <v>7811.0</v>
      </c>
      <c r="F136" s="11">
        <f t="shared" si="1"/>
        <v>3.892706638</v>
      </c>
      <c r="G136" s="11" t="b">
        <f t="shared" si="2"/>
        <v>1</v>
      </c>
      <c r="H136" s="12" t="str">
        <f t="shared" si="3"/>
        <v/>
      </c>
      <c r="I136" s="5">
        <f t="shared" si="4"/>
        <v>1.688428923</v>
      </c>
      <c r="J136" s="5">
        <f t="shared" si="5"/>
        <v>1.501356421</v>
      </c>
      <c r="K136" s="13" t="str">
        <f t="shared" si="6"/>
        <v/>
      </c>
      <c r="L136" s="5">
        <f t="shared" si="7"/>
        <v>1.594892672</v>
      </c>
    </row>
    <row r="137">
      <c r="A137" s="1">
        <v>2009.0</v>
      </c>
      <c r="B137" s="1" t="s">
        <v>253</v>
      </c>
      <c r="C137" s="1">
        <v>2.0</v>
      </c>
      <c r="E137" s="1">
        <v>0.0</v>
      </c>
      <c r="F137" s="11">
        <f t="shared" si="1"/>
        <v>0</v>
      </c>
      <c r="G137" s="11" t="b">
        <f t="shared" si="2"/>
        <v>1</v>
      </c>
      <c r="H137" s="12" t="str">
        <f t="shared" si="3"/>
        <v/>
      </c>
      <c r="I137" s="5">
        <f t="shared" si="4"/>
        <v>-0.6906225891</v>
      </c>
      <c r="J137" s="5">
        <f t="shared" si="5"/>
        <v>0.03302984126</v>
      </c>
      <c r="K137" s="13" t="str">
        <f t="shared" si="6"/>
        <v/>
      </c>
      <c r="L137" s="5">
        <f t="shared" si="7"/>
        <v>-0.3287963739</v>
      </c>
    </row>
    <row r="138">
      <c r="A138" s="1">
        <v>2011.0</v>
      </c>
      <c r="B138" s="1" t="s">
        <v>255</v>
      </c>
      <c r="C138" s="1">
        <v>2.0</v>
      </c>
      <c r="E138" s="1">
        <v>1784.0</v>
      </c>
      <c r="F138" s="11">
        <f t="shared" si="1"/>
        <v>3.25139485</v>
      </c>
      <c r="G138" s="11" t="b">
        <f t="shared" si="2"/>
        <v>1</v>
      </c>
      <c r="H138" s="12" t="str">
        <f t="shared" si="3"/>
        <v/>
      </c>
      <c r="I138" s="5">
        <f t="shared" si="4"/>
        <v>1.296487295</v>
      </c>
      <c r="J138" s="5">
        <f t="shared" si="5"/>
        <v>0.03302984126</v>
      </c>
      <c r="K138" s="13" t="str">
        <f t="shared" si="6"/>
        <v/>
      </c>
      <c r="L138" s="5">
        <f t="shared" si="7"/>
        <v>0.6647585681</v>
      </c>
    </row>
    <row r="139">
      <c r="A139" s="1">
        <v>2012.0</v>
      </c>
      <c r="B139" s="1" t="s">
        <v>147</v>
      </c>
      <c r="C139" s="1">
        <v>2.0</v>
      </c>
      <c r="E139" s="1">
        <v>7419.0</v>
      </c>
      <c r="F139" s="11">
        <f t="shared" si="1"/>
        <v>3.870345371</v>
      </c>
      <c r="G139" s="11" t="b">
        <f t="shared" si="2"/>
        <v>1</v>
      </c>
      <c r="H139" s="12" t="str">
        <f t="shared" si="3"/>
        <v/>
      </c>
      <c r="I139" s="5">
        <f t="shared" si="4"/>
        <v>1.674762698</v>
      </c>
      <c r="J139" s="5">
        <f t="shared" si="5"/>
        <v>0.03302984126</v>
      </c>
      <c r="K139" s="13" t="str">
        <f t="shared" si="6"/>
        <v/>
      </c>
      <c r="L139" s="5">
        <f t="shared" si="7"/>
        <v>0.8538962697</v>
      </c>
    </row>
    <row r="140">
      <c r="A140" s="1">
        <v>2014.0</v>
      </c>
      <c r="B140" s="1" t="s">
        <v>307</v>
      </c>
      <c r="C140" s="1">
        <v>4.0</v>
      </c>
      <c r="E140" s="1">
        <v>1485.0</v>
      </c>
      <c r="F140" s="11">
        <f t="shared" si="1"/>
        <v>3.171726454</v>
      </c>
      <c r="G140" s="11" t="b">
        <f t="shared" si="2"/>
        <v>1</v>
      </c>
      <c r="H140" s="12" t="str">
        <f t="shared" si="3"/>
        <v/>
      </c>
      <c r="I140" s="5">
        <f t="shared" si="4"/>
        <v>1.247797466</v>
      </c>
      <c r="J140" s="5">
        <f t="shared" si="5"/>
        <v>1.011914228</v>
      </c>
      <c r="K140" s="13" t="str">
        <f t="shared" si="6"/>
        <v/>
      </c>
      <c r="L140" s="5">
        <f t="shared" si="7"/>
        <v>1.129855847</v>
      </c>
    </row>
    <row r="141">
      <c r="A141" s="1">
        <v>2015.0</v>
      </c>
      <c r="B141" s="1" t="s">
        <v>257</v>
      </c>
      <c r="C141" s="1">
        <v>0.0</v>
      </c>
      <c r="E141" s="1">
        <v>0.0</v>
      </c>
      <c r="F141" s="11">
        <f t="shared" si="1"/>
        <v>0</v>
      </c>
      <c r="G141" s="11" t="b">
        <f t="shared" si="2"/>
        <v>1</v>
      </c>
      <c r="H141" s="12" t="str">
        <f t="shared" si="3"/>
        <v/>
      </c>
      <c r="I141" s="5">
        <f t="shared" si="4"/>
        <v>-0.6906225891</v>
      </c>
      <c r="J141" s="5">
        <f t="shared" si="5"/>
        <v>-0.9458545452</v>
      </c>
      <c r="K141" s="13" t="str">
        <f t="shared" si="6"/>
        <v/>
      </c>
      <c r="L141" s="5">
        <f t="shared" si="7"/>
        <v>-0.8182385672</v>
      </c>
    </row>
    <row r="142">
      <c r="A142" s="1">
        <v>2019.0</v>
      </c>
      <c r="B142" s="1" t="s">
        <v>258</v>
      </c>
      <c r="C142" s="1">
        <v>1.0</v>
      </c>
      <c r="E142" s="1">
        <v>0.0</v>
      </c>
      <c r="F142" s="11">
        <f t="shared" si="1"/>
        <v>0</v>
      </c>
      <c r="G142" s="11" t="b">
        <f t="shared" si="2"/>
        <v>1</v>
      </c>
      <c r="H142" s="12" t="str">
        <f t="shared" si="3"/>
        <v/>
      </c>
      <c r="I142" s="5">
        <f t="shared" si="4"/>
        <v>-0.6906225891</v>
      </c>
      <c r="J142" s="5">
        <f t="shared" si="5"/>
        <v>-0.456412352</v>
      </c>
      <c r="K142" s="13" t="str">
        <f t="shared" si="6"/>
        <v/>
      </c>
      <c r="L142" s="5">
        <f t="shared" si="7"/>
        <v>-0.5735174706</v>
      </c>
    </row>
    <row r="143">
      <c r="A143" s="1">
        <v>2045.0</v>
      </c>
      <c r="B143" s="1" t="s">
        <v>314</v>
      </c>
      <c r="C143" s="1">
        <v>3.0</v>
      </c>
      <c r="E143" s="1">
        <v>2201.0</v>
      </c>
      <c r="F143" s="11">
        <f t="shared" si="1"/>
        <v>3.342620043</v>
      </c>
      <c r="G143" s="11" t="b">
        <f t="shared" si="2"/>
        <v>1</v>
      </c>
      <c r="H143" s="12" t="str">
        <f t="shared" si="3"/>
        <v/>
      </c>
      <c r="I143" s="5">
        <f t="shared" si="4"/>
        <v>1.35224013</v>
      </c>
      <c r="J143" s="5">
        <f t="shared" si="5"/>
        <v>0.5224720345</v>
      </c>
      <c r="K143" s="13" t="str">
        <f t="shared" si="6"/>
        <v/>
      </c>
      <c r="L143" s="5">
        <f t="shared" si="7"/>
        <v>0.9373560824</v>
      </c>
    </row>
    <row r="144">
      <c r="A144" s="1">
        <v>2055.0</v>
      </c>
      <c r="B144" s="1" t="s">
        <v>231</v>
      </c>
      <c r="C144" s="1">
        <v>3.0</v>
      </c>
      <c r="E144" s="1">
        <v>0.0</v>
      </c>
      <c r="F144" s="11">
        <f t="shared" si="1"/>
        <v>0</v>
      </c>
      <c r="G144" s="11" t="b">
        <f t="shared" si="2"/>
        <v>1</v>
      </c>
      <c r="H144" s="12" t="str">
        <f t="shared" si="3"/>
        <v/>
      </c>
      <c r="I144" s="5">
        <f t="shared" si="4"/>
        <v>-0.6906225891</v>
      </c>
      <c r="J144" s="5">
        <f t="shared" si="5"/>
        <v>0.5224720345</v>
      </c>
      <c r="K144" s="13" t="str">
        <f t="shared" si="6"/>
        <v/>
      </c>
      <c r="L144" s="5">
        <f t="shared" si="7"/>
        <v>-0.08407527731</v>
      </c>
    </row>
    <row r="145">
      <c r="A145" s="1">
        <v>2062.0</v>
      </c>
      <c r="B145" s="1" t="s">
        <v>261</v>
      </c>
      <c r="C145" s="1">
        <v>3.0</v>
      </c>
      <c r="E145" s="1">
        <v>2201.0</v>
      </c>
      <c r="F145" s="11">
        <f t="shared" si="1"/>
        <v>3.342620043</v>
      </c>
      <c r="G145" s="11" t="b">
        <f t="shared" si="2"/>
        <v>1</v>
      </c>
      <c r="H145" s="12" t="str">
        <f t="shared" si="3"/>
        <v/>
      </c>
      <c r="I145" s="5">
        <f t="shared" si="4"/>
        <v>1.35224013</v>
      </c>
      <c r="J145" s="5">
        <f t="shared" si="5"/>
        <v>0.5224720345</v>
      </c>
      <c r="K145" s="13" t="str">
        <f t="shared" si="6"/>
        <v/>
      </c>
      <c r="L145" s="5">
        <f t="shared" si="7"/>
        <v>0.9373560824</v>
      </c>
    </row>
    <row r="146">
      <c r="A146" s="1">
        <v>2064.0</v>
      </c>
      <c r="B146" s="1" t="s">
        <v>139</v>
      </c>
      <c r="C146" s="1">
        <v>4.0</v>
      </c>
      <c r="E146" s="1">
        <v>49741.0</v>
      </c>
      <c r="F146" s="11">
        <f t="shared" si="1"/>
        <v>4.696714512</v>
      </c>
      <c r="G146" s="11" t="b">
        <f t="shared" si="2"/>
        <v>1</v>
      </c>
      <c r="H146" s="12" t="str">
        <f t="shared" si="3"/>
        <v/>
      </c>
      <c r="I146" s="5">
        <f t="shared" si="4"/>
        <v>2.179803262</v>
      </c>
      <c r="J146" s="5">
        <f t="shared" si="5"/>
        <v>1.011914228</v>
      </c>
      <c r="K146" s="13" t="str">
        <f t="shared" si="6"/>
        <v/>
      </c>
      <c r="L146" s="5">
        <f t="shared" si="7"/>
        <v>1.595858745</v>
      </c>
    </row>
    <row r="147">
      <c r="A147" s="1">
        <v>2067.0</v>
      </c>
      <c r="B147" s="1" t="s">
        <v>303</v>
      </c>
      <c r="C147" s="1">
        <v>3.0</v>
      </c>
      <c r="E147" s="1">
        <v>2867.0</v>
      </c>
      <c r="F147" s="11">
        <f t="shared" si="1"/>
        <v>3.457427693</v>
      </c>
      <c r="G147" s="11" t="b">
        <f t="shared" si="2"/>
        <v>1</v>
      </c>
      <c r="H147" s="12" t="str">
        <f t="shared" si="3"/>
        <v/>
      </c>
      <c r="I147" s="5">
        <f t="shared" si="4"/>
        <v>1.422405529</v>
      </c>
      <c r="J147" s="5">
        <f t="shared" si="5"/>
        <v>0.5224720345</v>
      </c>
      <c r="K147" s="13" t="str">
        <f t="shared" si="6"/>
        <v/>
      </c>
      <c r="L147" s="5">
        <f t="shared" si="7"/>
        <v>0.9724387819</v>
      </c>
    </row>
    <row r="148">
      <c r="A148" s="1">
        <v>2071.0</v>
      </c>
      <c r="B148" s="1" t="s">
        <v>262</v>
      </c>
      <c r="C148" s="1">
        <v>2.0</v>
      </c>
      <c r="E148" s="1">
        <v>0.0</v>
      </c>
      <c r="F148" s="11">
        <f t="shared" si="1"/>
        <v>0</v>
      </c>
      <c r="G148" s="11" t="b">
        <f t="shared" si="2"/>
        <v>1</v>
      </c>
      <c r="H148" s="12" t="str">
        <f t="shared" si="3"/>
        <v/>
      </c>
      <c r="I148" s="5">
        <f t="shared" si="4"/>
        <v>-0.6906225891</v>
      </c>
      <c r="J148" s="5">
        <f t="shared" si="5"/>
        <v>0.03302984126</v>
      </c>
      <c r="K148" s="13" t="str">
        <f t="shared" si="6"/>
        <v/>
      </c>
      <c r="L148" s="5">
        <f t="shared" si="7"/>
        <v>-0.3287963739</v>
      </c>
    </row>
    <row r="149">
      <c r="A149" s="1">
        <v>2079.0</v>
      </c>
      <c r="B149" s="1" t="s">
        <v>263</v>
      </c>
      <c r="C149" s="1">
        <v>3.0</v>
      </c>
      <c r="E149" s="1">
        <v>2201.0</v>
      </c>
      <c r="F149" s="11">
        <f t="shared" si="1"/>
        <v>3.342620043</v>
      </c>
      <c r="G149" s="11" t="b">
        <f t="shared" si="2"/>
        <v>1</v>
      </c>
      <c r="H149" s="12" t="str">
        <f t="shared" si="3"/>
        <v/>
      </c>
      <c r="I149" s="5">
        <f t="shared" si="4"/>
        <v>1.35224013</v>
      </c>
      <c r="J149" s="5">
        <f t="shared" si="5"/>
        <v>0.5224720345</v>
      </c>
      <c r="K149" s="13" t="str">
        <f t="shared" si="6"/>
        <v/>
      </c>
      <c r="L149" s="5">
        <f t="shared" si="7"/>
        <v>0.9373560824</v>
      </c>
    </row>
    <row r="150">
      <c r="A150" s="1">
        <v>2081.0</v>
      </c>
      <c r="B150" s="1" t="s">
        <v>264</v>
      </c>
      <c r="C150" s="1">
        <v>0.0</v>
      </c>
      <c r="E150" s="1">
        <v>0.0</v>
      </c>
      <c r="F150" s="11">
        <f t="shared" si="1"/>
        <v>0</v>
      </c>
      <c r="G150" s="11" t="b">
        <f t="shared" si="2"/>
        <v>1</v>
      </c>
      <c r="H150" s="12" t="str">
        <f t="shared" si="3"/>
        <v/>
      </c>
      <c r="I150" s="5">
        <f t="shared" si="4"/>
        <v>-0.6906225891</v>
      </c>
      <c r="J150" s="5">
        <f t="shared" si="5"/>
        <v>-0.9458545452</v>
      </c>
      <c r="K150" s="13" t="str">
        <f t="shared" si="6"/>
        <v/>
      </c>
      <c r="L150" s="5">
        <f t="shared" si="7"/>
        <v>-0.8182385672</v>
      </c>
    </row>
    <row r="151">
      <c r="A151" s="1">
        <v>2082.0</v>
      </c>
      <c r="B151" s="1" t="s">
        <v>223</v>
      </c>
      <c r="C151" s="1">
        <v>5.0</v>
      </c>
      <c r="E151" s="1">
        <v>3659.0</v>
      </c>
      <c r="F151" s="11">
        <f t="shared" si="1"/>
        <v>3.563362409</v>
      </c>
      <c r="G151" s="11" t="b">
        <f t="shared" si="2"/>
        <v>1</v>
      </c>
      <c r="H151" s="12" t="str">
        <f t="shared" si="3"/>
        <v/>
      </c>
      <c r="I151" s="5">
        <f t="shared" si="4"/>
        <v>1.48714818</v>
      </c>
      <c r="J151" s="5">
        <f t="shared" si="5"/>
        <v>1.501356421</v>
      </c>
      <c r="K151" s="13" t="str">
        <f t="shared" si="6"/>
        <v/>
      </c>
      <c r="L151" s="5">
        <f t="shared" si="7"/>
        <v>1.494252301</v>
      </c>
    </row>
    <row r="152">
      <c r="A152" s="1">
        <v>2088.0</v>
      </c>
      <c r="B152" s="1" t="s">
        <v>266</v>
      </c>
      <c r="C152" s="1">
        <v>1.0</v>
      </c>
      <c r="E152" s="1">
        <v>7173.0</v>
      </c>
      <c r="F152" s="11">
        <f t="shared" si="1"/>
        <v>3.855700831</v>
      </c>
      <c r="G152" s="11" t="b">
        <f t="shared" si="2"/>
        <v>1</v>
      </c>
      <c r="H152" s="12" t="str">
        <f t="shared" si="3"/>
        <v/>
      </c>
      <c r="I152" s="5">
        <f t="shared" si="4"/>
        <v>1.665812598</v>
      </c>
      <c r="J152" s="5">
        <f t="shared" si="5"/>
        <v>-0.456412352</v>
      </c>
      <c r="K152" s="13" t="str">
        <f t="shared" si="6"/>
        <v/>
      </c>
      <c r="L152" s="5">
        <f t="shared" si="7"/>
        <v>0.6047001228</v>
      </c>
    </row>
    <row r="153">
      <c r="A153" s="1">
        <v>2089.0</v>
      </c>
      <c r="B153" s="1" t="s">
        <v>310</v>
      </c>
      <c r="C153" s="1">
        <v>2.0</v>
      </c>
      <c r="E153" s="1">
        <v>8383.0</v>
      </c>
      <c r="F153" s="11">
        <f t="shared" si="1"/>
        <v>3.923399466</v>
      </c>
      <c r="G153" s="11" t="b">
        <f t="shared" si="2"/>
        <v>1</v>
      </c>
      <c r="H153" s="12" t="str">
        <f t="shared" si="3"/>
        <v/>
      </c>
      <c r="I153" s="5">
        <f t="shared" si="4"/>
        <v>1.707187033</v>
      </c>
      <c r="J153" s="5">
        <f t="shared" si="5"/>
        <v>0.03302984126</v>
      </c>
      <c r="K153" s="13" t="str">
        <f t="shared" si="6"/>
        <v/>
      </c>
      <c r="L153" s="5">
        <f t="shared" si="7"/>
        <v>0.8701084373</v>
      </c>
    </row>
    <row r="154">
      <c r="A154" s="1">
        <v>2092.0</v>
      </c>
      <c r="B154" s="1" t="s">
        <v>269</v>
      </c>
      <c r="C154" s="1">
        <v>0.0</v>
      </c>
      <c r="E154" s="1">
        <v>0.0</v>
      </c>
      <c r="F154" s="11">
        <f t="shared" si="1"/>
        <v>0</v>
      </c>
      <c r="G154" s="11" t="b">
        <f t="shared" si="2"/>
        <v>1</v>
      </c>
      <c r="H154" s="12" t="str">
        <f t="shared" si="3"/>
        <v/>
      </c>
      <c r="I154" s="5">
        <f t="shared" si="4"/>
        <v>-0.6906225891</v>
      </c>
      <c r="J154" s="5">
        <f t="shared" si="5"/>
        <v>-0.9458545452</v>
      </c>
      <c r="K154" s="13" t="str">
        <f t="shared" si="6"/>
        <v/>
      </c>
      <c r="L154" s="5">
        <f t="shared" si="7"/>
        <v>-0.8182385672</v>
      </c>
    </row>
    <row r="155">
      <c r="A155" s="1">
        <v>2095.0</v>
      </c>
      <c r="B155" s="1" t="s">
        <v>320</v>
      </c>
      <c r="C155" s="1">
        <v>5.0</v>
      </c>
      <c r="E155" s="1">
        <v>1517.0</v>
      </c>
      <c r="F155" s="11">
        <f t="shared" si="1"/>
        <v>3.180985581</v>
      </c>
      <c r="G155" s="11" t="b">
        <f t="shared" si="2"/>
        <v>1</v>
      </c>
      <c r="H155" s="12" t="str">
        <f t="shared" si="3"/>
        <v/>
      </c>
      <c r="I155" s="5">
        <f t="shared" si="4"/>
        <v>1.253456239</v>
      </c>
      <c r="J155" s="5">
        <f t="shared" si="5"/>
        <v>1.501356421</v>
      </c>
      <c r="K155" s="13" t="str">
        <f t="shared" si="6"/>
        <v/>
      </c>
      <c r="L155" s="5">
        <f t="shared" si="7"/>
        <v>1.37740633</v>
      </c>
    </row>
    <row r="156">
      <c r="A156" s="1">
        <v>2096.0</v>
      </c>
      <c r="B156" s="1" t="s">
        <v>137</v>
      </c>
      <c r="C156" s="1">
        <v>5.0</v>
      </c>
      <c r="E156" s="1">
        <v>2348.0</v>
      </c>
      <c r="F156" s="11">
        <f t="shared" si="1"/>
        <v>3.370698093</v>
      </c>
      <c r="G156" s="11" t="b">
        <f t="shared" si="2"/>
        <v>1</v>
      </c>
      <c r="H156" s="12" t="str">
        <f t="shared" si="3"/>
        <v/>
      </c>
      <c r="I156" s="5">
        <f t="shared" si="4"/>
        <v>1.369400203</v>
      </c>
      <c r="J156" s="5">
        <f t="shared" si="5"/>
        <v>1.501356421</v>
      </c>
      <c r="K156" s="13" t="str">
        <f t="shared" si="6"/>
        <v/>
      </c>
      <c r="L156" s="5">
        <f t="shared" si="7"/>
        <v>1.435378312</v>
      </c>
    </row>
    <row r="157">
      <c r="A157" s="1">
        <v>2097.0</v>
      </c>
      <c r="B157" s="1" t="s">
        <v>126</v>
      </c>
      <c r="C157" s="1">
        <v>5.0</v>
      </c>
      <c r="E157" s="1">
        <v>3197.0</v>
      </c>
      <c r="F157" s="11">
        <f t="shared" si="1"/>
        <v>3.504742636</v>
      </c>
      <c r="G157" s="11" t="b">
        <f t="shared" si="2"/>
        <v>1</v>
      </c>
      <c r="H157" s="12" t="str">
        <f t="shared" si="3"/>
        <v/>
      </c>
      <c r="I157" s="5">
        <f t="shared" si="4"/>
        <v>1.451322347</v>
      </c>
      <c r="J157" s="5">
        <f t="shared" si="5"/>
        <v>1.501356421</v>
      </c>
      <c r="K157" s="13" t="str">
        <f t="shared" si="6"/>
        <v/>
      </c>
      <c r="L157" s="5">
        <f t="shared" si="7"/>
        <v>1.476339384</v>
      </c>
    </row>
    <row r="158">
      <c r="A158" s="1">
        <v>2098.0</v>
      </c>
      <c r="B158" s="1" t="s">
        <v>48</v>
      </c>
      <c r="C158" s="1">
        <v>5.0</v>
      </c>
      <c r="E158" s="1">
        <v>496.0</v>
      </c>
      <c r="F158" s="11">
        <f t="shared" si="1"/>
        <v>2.695481676</v>
      </c>
      <c r="G158" s="11" t="b">
        <f t="shared" si="2"/>
        <v>1</v>
      </c>
      <c r="H158" s="12" t="str">
        <f t="shared" si="3"/>
        <v/>
      </c>
      <c r="I158" s="5">
        <f t="shared" si="4"/>
        <v>0.9567375528</v>
      </c>
      <c r="J158" s="5">
        <f t="shared" si="5"/>
        <v>1.501356421</v>
      </c>
      <c r="K158" s="13" t="str">
        <f t="shared" si="6"/>
        <v/>
      </c>
      <c r="L158" s="5">
        <f t="shared" si="7"/>
        <v>1.229046987</v>
      </c>
    </row>
    <row r="159">
      <c r="A159" s="1">
        <v>2104.0</v>
      </c>
      <c r="B159" s="1" t="s">
        <v>165</v>
      </c>
      <c r="C159" s="1">
        <v>5.0</v>
      </c>
      <c r="E159" s="1">
        <v>54337.0</v>
      </c>
      <c r="F159" s="11">
        <f t="shared" si="1"/>
        <v>4.735095657</v>
      </c>
      <c r="G159" s="11" t="b">
        <f t="shared" si="2"/>
        <v>1</v>
      </c>
      <c r="H159" s="12" t="str">
        <f t="shared" si="3"/>
        <v/>
      </c>
      <c r="I159" s="5">
        <f t="shared" si="4"/>
        <v>2.203260134</v>
      </c>
      <c r="J159" s="5">
        <f t="shared" si="5"/>
        <v>1.501356421</v>
      </c>
      <c r="K159" s="13" t="str">
        <f t="shared" si="6"/>
        <v/>
      </c>
      <c r="L159" s="5">
        <f t="shared" si="7"/>
        <v>1.852308277</v>
      </c>
    </row>
    <row r="160">
      <c r="A160" s="1">
        <v>2106.0</v>
      </c>
      <c r="B160" s="1" t="s">
        <v>273</v>
      </c>
      <c r="C160" s="1">
        <v>4.0</v>
      </c>
      <c r="E160" s="1">
        <v>0.0</v>
      </c>
      <c r="F160" s="11">
        <f t="shared" si="1"/>
        <v>0</v>
      </c>
      <c r="G160" s="11" t="b">
        <f t="shared" si="2"/>
        <v>1</v>
      </c>
      <c r="H160" s="12" t="str">
        <f t="shared" si="3"/>
        <v/>
      </c>
      <c r="I160" s="5">
        <f t="shared" si="4"/>
        <v>-0.6906225891</v>
      </c>
      <c r="J160" s="5">
        <f t="shared" si="5"/>
        <v>1.011914228</v>
      </c>
      <c r="K160" s="13" t="str">
        <f t="shared" si="6"/>
        <v/>
      </c>
      <c r="L160" s="5">
        <f t="shared" si="7"/>
        <v>0.1606458193</v>
      </c>
    </row>
    <row r="161">
      <c r="A161" s="1">
        <v>2108.0</v>
      </c>
      <c r="B161" s="1" t="s">
        <v>274</v>
      </c>
      <c r="C161" s="1">
        <v>5.0</v>
      </c>
      <c r="E161" s="1">
        <v>0.0</v>
      </c>
      <c r="F161" s="11">
        <f t="shared" si="1"/>
        <v>0</v>
      </c>
      <c r="G161" s="11" t="b">
        <f t="shared" si="2"/>
        <v>1</v>
      </c>
      <c r="H161" s="12" t="str">
        <f t="shared" si="3"/>
        <v/>
      </c>
      <c r="I161" s="5">
        <f t="shared" si="4"/>
        <v>-0.6906225891</v>
      </c>
      <c r="J161" s="5">
        <f t="shared" si="5"/>
        <v>1.501356421</v>
      </c>
      <c r="K161" s="13" t="str">
        <f t="shared" si="6"/>
        <v/>
      </c>
      <c r="L161" s="5">
        <f t="shared" si="7"/>
        <v>0.4053669159</v>
      </c>
    </row>
    <row r="162">
      <c r="A162" s="1">
        <v>2109.0</v>
      </c>
      <c r="B162" s="1" t="s">
        <v>242</v>
      </c>
      <c r="C162" s="1">
        <v>5.0</v>
      </c>
      <c r="E162" s="1">
        <v>0.0</v>
      </c>
      <c r="F162" s="11">
        <f t="shared" si="1"/>
        <v>0</v>
      </c>
      <c r="G162" s="11" t="b">
        <f t="shared" si="2"/>
        <v>1</v>
      </c>
      <c r="H162" s="12" t="str">
        <f t="shared" si="3"/>
        <v/>
      </c>
      <c r="I162" s="5">
        <f t="shared" si="4"/>
        <v>-0.6906225891</v>
      </c>
      <c r="J162" s="5">
        <f t="shared" si="5"/>
        <v>1.501356421</v>
      </c>
      <c r="K162" s="13" t="str">
        <f t="shared" si="6"/>
        <v/>
      </c>
      <c r="L162" s="5">
        <f t="shared" si="7"/>
        <v>0.4053669159</v>
      </c>
    </row>
    <row r="163">
      <c r="A163" s="1">
        <v>2111.0</v>
      </c>
      <c r="B163" s="1" t="s">
        <v>237</v>
      </c>
      <c r="C163" s="1">
        <v>5.0</v>
      </c>
      <c r="E163" s="1">
        <v>0.0</v>
      </c>
      <c r="F163" s="11">
        <f t="shared" si="1"/>
        <v>0</v>
      </c>
      <c r="G163" s="11" t="b">
        <f t="shared" si="2"/>
        <v>1</v>
      </c>
      <c r="H163" s="12" t="str">
        <f t="shared" si="3"/>
        <v/>
      </c>
      <c r="I163" s="5">
        <f t="shared" si="4"/>
        <v>-0.6906225891</v>
      </c>
      <c r="J163" s="5">
        <f t="shared" si="5"/>
        <v>1.501356421</v>
      </c>
      <c r="K163" s="13" t="str">
        <f t="shared" si="6"/>
        <v/>
      </c>
      <c r="L163" s="5">
        <f t="shared" si="7"/>
        <v>0.4053669159</v>
      </c>
    </row>
    <row r="164">
      <c r="A164" s="1">
        <v>2112.0</v>
      </c>
      <c r="B164" s="1" t="s">
        <v>161</v>
      </c>
      <c r="C164" s="1">
        <v>5.0</v>
      </c>
      <c r="E164" s="1">
        <v>129.0</v>
      </c>
      <c r="F164" s="11">
        <f t="shared" si="1"/>
        <v>2.11058971</v>
      </c>
      <c r="G164" s="11" t="b">
        <f t="shared" si="2"/>
        <v>1</v>
      </c>
      <c r="H164" s="12" t="str">
        <f t="shared" si="3"/>
        <v/>
      </c>
      <c r="I164" s="5">
        <f t="shared" si="4"/>
        <v>0.599277244</v>
      </c>
      <c r="J164" s="5">
        <f t="shared" si="5"/>
        <v>1.501356421</v>
      </c>
      <c r="K164" s="13" t="str">
        <f t="shared" si="6"/>
        <v/>
      </c>
      <c r="L164" s="5">
        <f t="shared" si="7"/>
        <v>1.050316832</v>
      </c>
    </row>
    <row r="165">
      <c r="A165" s="1">
        <v>2113.0</v>
      </c>
      <c r="B165" s="1" t="s">
        <v>195</v>
      </c>
      <c r="C165" s="1">
        <v>5.0</v>
      </c>
      <c r="E165" s="1">
        <v>0.0</v>
      </c>
      <c r="F165" s="11">
        <f t="shared" si="1"/>
        <v>0</v>
      </c>
      <c r="G165" s="11" t="b">
        <f t="shared" si="2"/>
        <v>1</v>
      </c>
      <c r="H165" s="12" t="str">
        <f t="shared" si="3"/>
        <v/>
      </c>
      <c r="I165" s="5">
        <f t="shared" si="4"/>
        <v>-0.6906225891</v>
      </c>
      <c r="J165" s="5">
        <f t="shared" si="5"/>
        <v>1.501356421</v>
      </c>
      <c r="K165" s="13" t="str">
        <f t="shared" si="6"/>
        <v/>
      </c>
      <c r="L165" s="5">
        <f t="shared" si="7"/>
        <v>0.4053669159</v>
      </c>
    </row>
  </sheetData>
  <hyperlinks>
    <hyperlink r:id="rId1" ref="B2"/>
    <hyperlink r:id="rId2" ref="B28"/>
    <hyperlink r:id="rId3" ref="B44"/>
    <hyperlink r:id="rId4" ref="B64"/>
    <hyperlink r:id="rId5" ref="B87"/>
  </hyperlinks>
  <drawing r:id="rId6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13</v>
      </c>
      <c r="C1" s="1" t="s">
        <v>43</v>
      </c>
    </row>
    <row r="2">
      <c r="A2" s="1">
        <v>2000.0</v>
      </c>
      <c r="B2" s="1" t="s">
        <v>91</v>
      </c>
      <c r="C2" s="1">
        <v>1.048789035</v>
      </c>
    </row>
    <row r="3">
      <c r="A3" s="1">
        <v>2001.0</v>
      </c>
      <c r="B3" s="1" t="s">
        <v>77</v>
      </c>
      <c r="C3" s="1">
        <v>1.027002385</v>
      </c>
    </row>
    <row r="4">
      <c r="A4" s="1">
        <v>1714.0</v>
      </c>
      <c r="B4" s="1" t="s">
        <v>104</v>
      </c>
      <c r="C4" s="1">
        <v>0.972664082</v>
      </c>
    </row>
    <row r="5">
      <c r="A5" s="1">
        <v>1423.0</v>
      </c>
      <c r="B5" s="1" t="s">
        <v>127</v>
      </c>
      <c r="C5" s="1">
        <v>0.9639975263</v>
      </c>
    </row>
    <row r="6">
      <c r="A6" s="1">
        <v>1597.0</v>
      </c>
      <c r="B6" s="1" t="s">
        <v>166</v>
      </c>
      <c r="C6" s="1">
        <v>0.9627018682</v>
      </c>
    </row>
    <row r="7">
      <c r="A7" s="1">
        <v>2014.0</v>
      </c>
      <c r="B7" s="1" t="s">
        <v>256</v>
      </c>
      <c r="C7" s="1">
        <v>0.94980305</v>
      </c>
    </row>
    <row r="8">
      <c r="A8" s="1">
        <v>1985.0</v>
      </c>
      <c r="B8" s="1" t="s">
        <v>60</v>
      </c>
      <c r="C8" s="1">
        <v>0.9423345624</v>
      </c>
    </row>
    <row r="9">
      <c r="A9" s="1">
        <v>1571.0</v>
      </c>
      <c r="B9" s="1" t="s">
        <v>44</v>
      </c>
      <c r="C9" s="1">
        <v>0.9381612126</v>
      </c>
    </row>
    <row r="10">
      <c r="A10" s="1">
        <v>1991.0</v>
      </c>
      <c r="B10" s="1" t="s">
        <v>150</v>
      </c>
      <c r="C10" s="1">
        <v>0.9304327202</v>
      </c>
    </row>
    <row r="11">
      <c r="A11" s="1">
        <v>1595.0</v>
      </c>
      <c r="B11" s="1" t="s">
        <v>95</v>
      </c>
      <c r="C11" s="1">
        <v>0.918816411</v>
      </c>
    </row>
    <row r="12">
      <c r="A12" s="1">
        <v>1715.0</v>
      </c>
      <c r="B12" s="1" t="s">
        <v>96</v>
      </c>
      <c r="C12" s="1">
        <v>0.8945720543</v>
      </c>
    </row>
    <row r="13">
      <c r="A13" s="1">
        <v>1480.0</v>
      </c>
      <c r="B13" s="1" t="s">
        <v>149</v>
      </c>
      <c r="C13" s="1">
        <v>0.8927421193</v>
      </c>
    </row>
    <row r="14">
      <c r="A14" s="1">
        <v>2080.0</v>
      </c>
      <c r="B14" s="1" t="s">
        <v>84</v>
      </c>
      <c r="C14" s="1">
        <v>0.8827424029</v>
      </c>
    </row>
    <row r="15">
      <c r="A15" s="1">
        <v>2097.0</v>
      </c>
      <c r="B15" s="1" t="s">
        <v>126</v>
      </c>
      <c r="C15" s="1">
        <v>0.8766325729</v>
      </c>
    </row>
    <row r="16">
      <c r="A16" s="1">
        <v>1844.0</v>
      </c>
      <c r="B16" s="1" t="s">
        <v>123</v>
      </c>
      <c r="C16" s="1">
        <v>0.8758497297</v>
      </c>
    </row>
    <row r="17">
      <c r="A17" s="1">
        <v>1716.0</v>
      </c>
      <c r="B17" s="1" t="s">
        <v>183</v>
      </c>
      <c r="C17" s="1">
        <v>0.8756651821</v>
      </c>
    </row>
    <row r="18">
      <c r="A18" s="1">
        <v>1318.0</v>
      </c>
      <c r="B18" s="1" t="s">
        <v>109</v>
      </c>
      <c r="C18" s="1">
        <v>0.8714284993</v>
      </c>
    </row>
    <row r="19">
      <c r="A19" s="1">
        <v>2094.0</v>
      </c>
      <c r="B19" s="1" t="s">
        <v>178</v>
      </c>
      <c r="C19" s="1">
        <v>0.8670491898</v>
      </c>
    </row>
    <row r="20">
      <c r="A20" s="1">
        <v>1183.0</v>
      </c>
      <c r="B20" s="1" t="s">
        <v>98</v>
      </c>
      <c r="C20" s="1">
        <v>0.8640809785</v>
      </c>
    </row>
    <row r="21">
      <c r="A21" s="1">
        <v>1896.0</v>
      </c>
      <c r="B21" s="1" t="s">
        <v>157</v>
      </c>
      <c r="C21" s="1">
        <v>0.8578840038</v>
      </c>
    </row>
    <row r="22">
      <c r="A22" s="1">
        <v>2083.0</v>
      </c>
      <c r="B22" s="9" t="s">
        <v>331</v>
      </c>
      <c r="C22" s="1">
        <v>0.8577957289</v>
      </c>
    </row>
    <row r="23">
      <c r="A23" s="1">
        <v>1708.0</v>
      </c>
      <c r="B23" s="1" t="s">
        <v>177</v>
      </c>
      <c r="C23" s="1">
        <v>0.8543726279</v>
      </c>
    </row>
    <row r="24">
      <c r="A24" s="1">
        <v>1453.0</v>
      </c>
      <c r="B24" s="1" t="s">
        <v>81</v>
      </c>
      <c r="C24" s="1">
        <v>0.8393837344</v>
      </c>
    </row>
    <row r="25">
      <c r="A25" s="1">
        <v>1765.0</v>
      </c>
      <c r="B25" s="1" t="s">
        <v>202</v>
      </c>
      <c r="C25" s="1">
        <v>0.8299395926</v>
      </c>
    </row>
    <row r="26">
      <c r="A26" s="1">
        <v>2090.0</v>
      </c>
      <c r="B26" s="1" t="s">
        <v>268</v>
      </c>
      <c r="C26" s="1">
        <v>0.822279141</v>
      </c>
    </row>
    <row r="27">
      <c r="A27" s="1">
        <v>1117.0</v>
      </c>
      <c r="B27" s="1" t="s">
        <v>97</v>
      </c>
      <c r="C27" s="1">
        <v>0.8195422697</v>
      </c>
    </row>
    <row r="28">
      <c r="A28" s="1">
        <v>2095.0</v>
      </c>
      <c r="B28" s="1" t="s">
        <v>120</v>
      </c>
      <c r="C28" s="1">
        <v>0.8037463537</v>
      </c>
    </row>
    <row r="29">
      <c r="A29" s="1">
        <v>2082.0</v>
      </c>
      <c r="B29" s="1" t="s">
        <v>223</v>
      </c>
      <c r="C29" s="1">
        <v>0.795242122</v>
      </c>
    </row>
    <row r="30">
      <c r="A30" s="1">
        <v>1350.0</v>
      </c>
      <c r="B30" s="1" t="s">
        <v>113</v>
      </c>
      <c r="C30" s="1">
        <v>0.7940408826</v>
      </c>
    </row>
    <row r="31">
      <c r="A31" s="1">
        <v>1438.0</v>
      </c>
      <c r="B31" s="1" t="s">
        <v>130</v>
      </c>
      <c r="C31" s="1">
        <v>0.7912332024</v>
      </c>
    </row>
    <row r="32">
      <c r="A32" s="1">
        <v>1990.0</v>
      </c>
      <c r="B32" s="1" t="s">
        <v>193</v>
      </c>
      <c r="C32" s="1">
        <v>0.7890356852</v>
      </c>
    </row>
    <row r="33">
      <c r="A33" s="1">
        <v>2098.0</v>
      </c>
      <c r="B33" s="1" t="s">
        <v>48</v>
      </c>
      <c r="C33" s="1">
        <v>0.7883376561</v>
      </c>
    </row>
    <row r="34">
      <c r="A34" s="1">
        <v>2102.0</v>
      </c>
      <c r="B34" s="1" t="s">
        <v>71</v>
      </c>
      <c r="C34" s="1">
        <v>0.7787223271</v>
      </c>
    </row>
    <row r="35">
      <c r="A35" s="1">
        <v>2111.0</v>
      </c>
      <c r="B35" s="1" t="s">
        <v>237</v>
      </c>
      <c r="C35" s="1">
        <v>0.7758326337</v>
      </c>
    </row>
    <row r="36">
      <c r="A36" s="1">
        <v>1858.0</v>
      </c>
      <c r="B36" s="1" t="s">
        <v>182</v>
      </c>
      <c r="C36" s="1">
        <v>0.773047575</v>
      </c>
    </row>
    <row r="37">
      <c r="A37" s="1">
        <v>1723.0</v>
      </c>
      <c r="B37" s="1" t="s">
        <v>74</v>
      </c>
      <c r="C37" s="1">
        <v>0.764947216</v>
      </c>
    </row>
    <row r="38">
      <c r="A38" s="1">
        <v>1630.0</v>
      </c>
      <c r="B38" s="1" t="s">
        <v>68</v>
      </c>
      <c r="C38" s="1">
        <v>0.7585777779</v>
      </c>
    </row>
    <row r="39">
      <c r="A39" s="1">
        <v>2055.0</v>
      </c>
      <c r="B39" s="1" t="s">
        <v>231</v>
      </c>
      <c r="C39" s="1">
        <v>0.7581123586</v>
      </c>
    </row>
    <row r="40">
      <c r="A40" s="1">
        <v>1999.0</v>
      </c>
      <c r="B40" s="1" t="s">
        <v>142</v>
      </c>
      <c r="C40" s="1">
        <v>0.7554379063</v>
      </c>
    </row>
    <row r="41">
      <c r="A41" s="1">
        <v>945.0</v>
      </c>
      <c r="B41" s="1" t="s">
        <v>80</v>
      </c>
      <c r="C41" s="1">
        <v>0.7517656951</v>
      </c>
    </row>
    <row r="42">
      <c r="A42" s="1">
        <v>1459.0</v>
      </c>
      <c r="B42" s="1" t="s">
        <v>65</v>
      </c>
      <c r="C42" s="1">
        <v>0.7505016398</v>
      </c>
    </row>
    <row r="43">
      <c r="A43" s="1">
        <v>1416.0</v>
      </c>
      <c r="B43" s="1" t="s">
        <v>99</v>
      </c>
      <c r="C43" s="1">
        <v>0.7380285177</v>
      </c>
    </row>
    <row r="44">
      <c r="A44" s="1">
        <v>1719.0</v>
      </c>
      <c r="B44" s="1" t="s">
        <v>186</v>
      </c>
      <c r="C44" s="1">
        <v>0.728680205</v>
      </c>
    </row>
    <row r="45">
      <c r="A45" s="1">
        <v>2096.0</v>
      </c>
      <c r="B45" s="1" t="s">
        <v>137</v>
      </c>
      <c r="C45" s="1">
        <v>0.72157284</v>
      </c>
    </row>
    <row r="46">
      <c r="A46" s="1">
        <v>2113.0</v>
      </c>
      <c r="B46" s="1" t="s">
        <v>195</v>
      </c>
      <c r="C46" s="1">
        <v>0.719511189</v>
      </c>
    </row>
    <row r="47">
      <c r="A47" s="1">
        <v>2011.0</v>
      </c>
      <c r="B47" s="1" t="s">
        <v>255</v>
      </c>
      <c r="C47" s="1">
        <v>0.7154811303</v>
      </c>
    </row>
    <row r="48">
      <c r="A48" s="1">
        <v>1711.0</v>
      </c>
      <c r="B48" s="9" t="s">
        <v>122</v>
      </c>
      <c r="C48" s="1">
        <v>0.7108174039</v>
      </c>
    </row>
    <row r="49">
      <c r="A49" s="1">
        <v>2086.0</v>
      </c>
      <c r="B49" s="1" t="s">
        <v>332</v>
      </c>
      <c r="C49" s="1">
        <v>0.7103384566</v>
      </c>
    </row>
    <row r="50">
      <c r="A50" s="1">
        <v>1846.0</v>
      </c>
      <c r="B50" s="1" t="s">
        <v>214</v>
      </c>
      <c r="C50" s="1">
        <v>0.7022277467</v>
      </c>
    </row>
    <row r="51">
      <c r="A51" s="1">
        <v>1717.0</v>
      </c>
      <c r="B51" s="1" t="s">
        <v>185</v>
      </c>
      <c r="C51" s="1">
        <v>0.7008619726</v>
      </c>
    </row>
    <row r="52">
      <c r="A52" s="1">
        <v>1458.0</v>
      </c>
      <c r="B52" s="1" t="s">
        <v>134</v>
      </c>
      <c r="C52" s="1">
        <v>0.6967420213</v>
      </c>
    </row>
    <row r="53">
      <c r="A53" s="1">
        <v>1965.0</v>
      </c>
      <c r="B53" s="1" t="s">
        <v>164</v>
      </c>
      <c r="C53" s="1">
        <v>0.6457004867</v>
      </c>
    </row>
    <row r="54">
      <c r="A54" s="1">
        <v>1875.0</v>
      </c>
      <c r="B54" s="1" t="s">
        <v>124</v>
      </c>
      <c r="C54" s="1">
        <v>0.6452039157</v>
      </c>
    </row>
    <row r="55">
      <c r="A55" s="1">
        <v>2114.0</v>
      </c>
      <c r="B55" s="1" t="s">
        <v>110</v>
      </c>
      <c r="C55" s="1">
        <v>0.6312075685</v>
      </c>
    </row>
    <row r="56">
      <c r="A56" s="1">
        <v>2067.0</v>
      </c>
      <c r="B56" s="1" t="s">
        <v>190</v>
      </c>
      <c r="C56" s="1">
        <v>0.630199977</v>
      </c>
    </row>
    <row r="57">
      <c r="A57" s="1">
        <v>825.0</v>
      </c>
      <c r="B57" s="1" t="s">
        <v>67</v>
      </c>
      <c r="C57" s="1">
        <v>0.6259800061</v>
      </c>
    </row>
    <row r="58">
      <c r="A58" s="1">
        <v>2064.0</v>
      </c>
      <c r="B58" s="1" t="s">
        <v>139</v>
      </c>
      <c r="C58" s="1">
        <v>0.6197982329</v>
      </c>
    </row>
    <row r="59">
      <c r="A59" s="1">
        <v>2109.0</v>
      </c>
      <c r="B59" s="1" t="s">
        <v>242</v>
      </c>
      <c r="C59" s="1">
        <v>0.6175458364</v>
      </c>
    </row>
    <row r="60">
      <c r="A60" s="1">
        <v>2012.0</v>
      </c>
      <c r="B60" s="1" t="s">
        <v>147</v>
      </c>
      <c r="C60" s="1">
        <v>0.5987745149</v>
      </c>
    </row>
    <row r="61">
      <c r="A61" s="1">
        <v>2045.0</v>
      </c>
      <c r="B61" s="1" t="s">
        <v>260</v>
      </c>
      <c r="C61" s="1">
        <v>0.5943891899</v>
      </c>
    </row>
    <row r="62">
      <c r="A62" s="1">
        <v>505.0</v>
      </c>
      <c r="B62" s="1" t="s">
        <v>50</v>
      </c>
      <c r="C62" s="1">
        <v>0.5640123334</v>
      </c>
    </row>
    <row r="63">
      <c r="A63" s="1">
        <v>1062.0</v>
      </c>
      <c r="B63" s="1" t="s">
        <v>88</v>
      </c>
      <c r="C63" s="1">
        <v>0.557614128</v>
      </c>
    </row>
    <row r="64">
      <c r="A64" s="1">
        <v>1077.0</v>
      </c>
      <c r="B64" s="1" t="s">
        <v>90</v>
      </c>
      <c r="C64" s="1">
        <v>0.5571629928</v>
      </c>
    </row>
    <row r="65">
      <c r="A65" s="1">
        <v>2088.0</v>
      </c>
      <c r="B65" s="1" t="s">
        <v>266</v>
      </c>
      <c r="C65" s="1">
        <v>0.5525091076</v>
      </c>
    </row>
    <row r="66">
      <c r="A66" s="1">
        <v>1744.0</v>
      </c>
      <c r="B66" s="1" t="s">
        <v>192</v>
      </c>
      <c r="C66" s="1">
        <v>0.5429619018</v>
      </c>
    </row>
    <row r="67">
      <c r="A67" s="1">
        <v>2104.0</v>
      </c>
      <c r="B67" s="1" t="s">
        <v>165</v>
      </c>
      <c r="C67" s="1">
        <v>0.5326575896</v>
      </c>
    </row>
    <row r="68">
      <c r="A68" s="1">
        <v>176.0</v>
      </c>
      <c r="B68" s="1" t="s">
        <v>30</v>
      </c>
      <c r="C68" s="1">
        <v>0.527064987</v>
      </c>
    </row>
    <row r="69">
      <c r="A69" s="1">
        <v>1250.0</v>
      </c>
      <c r="B69" s="1" t="s">
        <v>105</v>
      </c>
      <c r="C69" s="1">
        <v>0.5188042568</v>
      </c>
    </row>
    <row r="70">
      <c r="A70" s="1">
        <v>823.0</v>
      </c>
      <c r="B70" s="1" t="s">
        <v>66</v>
      </c>
      <c r="C70" s="1">
        <v>0.5129675014</v>
      </c>
    </row>
    <row r="71">
      <c r="A71" s="1">
        <v>1713.0</v>
      </c>
      <c r="B71" s="1" t="s">
        <v>181</v>
      </c>
      <c r="C71" s="1">
        <v>0.4949702677</v>
      </c>
    </row>
    <row r="72">
      <c r="A72" s="1">
        <v>2112.0</v>
      </c>
      <c r="B72" s="1" t="s">
        <v>161</v>
      </c>
      <c r="C72" s="1">
        <v>0.4843082274</v>
      </c>
    </row>
    <row r="73">
      <c r="A73" s="1">
        <v>831.0</v>
      </c>
      <c r="B73" s="1" t="s">
        <v>72</v>
      </c>
      <c r="C73" s="1">
        <v>0.4750399744</v>
      </c>
    </row>
    <row r="74">
      <c r="A74" s="1">
        <v>2108.0</v>
      </c>
      <c r="B74" s="1" t="s">
        <v>274</v>
      </c>
      <c r="C74" s="1">
        <v>0.4718884892</v>
      </c>
    </row>
    <row r="75">
      <c r="A75" s="1">
        <v>1839.0</v>
      </c>
      <c r="B75" s="1" t="s">
        <v>129</v>
      </c>
      <c r="C75" s="1">
        <v>0.447251853</v>
      </c>
    </row>
    <row r="76">
      <c r="A76" s="1">
        <v>2062.0</v>
      </c>
      <c r="B76" s="1" t="s">
        <v>261</v>
      </c>
      <c r="C76" s="1">
        <v>0.4188546967</v>
      </c>
    </row>
    <row r="77">
      <c r="A77" s="1">
        <v>1893.0</v>
      </c>
      <c r="B77" s="1" t="s">
        <v>236</v>
      </c>
      <c r="C77" s="1">
        <v>0.4088151118</v>
      </c>
    </row>
    <row r="78">
      <c r="A78" s="1">
        <v>1460.0</v>
      </c>
      <c r="B78" s="1" t="s">
        <v>31</v>
      </c>
      <c r="C78" s="1">
        <v>0.4033206507</v>
      </c>
    </row>
    <row r="79">
      <c r="A79" s="1">
        <v>1087.0</v>
      </c>
      <c r="B79" s="1" t="s">
        <v>92</v>
      </c>
      <c r="C79" s="1">
        <v>0.4008571929</v>
      </c>
    </row>
    <row r="80">
      <c r="A80" s="1">
        <v>1444.0</v>
      </c>
      <c r="B80" s="1" t="s">
        <v>133</v>
      </c>
      <c r="C80" s="1">
        <v>0.3841394956</v>
      </c>
    </row>
    <row r="81">
      <c r="A81" s="1">
        <v>810.0</v>
      </c>
      <c r="B81" s="1" t="s">
        <v>63</v>
      </c>
      <c r="C81" s="1">
        <v>0.3706705312</v>
      </c>
    </row>
    <row r="82">
      <c r="A82" s="1">
        <v>1439.0</v>
      </c>
      <c r="B82" s="1" t="s">
        <v>131</v>
      </c>
      <c r="C82" s="1">
        <v>0.3630276457</v>
      </c>
    </row>
    <row r="83">
      <c r="A83" s="1">
        <v>2009.0</v>
      </c>
      <c r="B83" s="1" t="s">
        <v>253</v>
      </c>
      <c r="C83" s="1">
        <v>0.362982496</v>
      </c>
    </row>
    <row r="84">
      <c r="A84" s="1">
        <v>2100.0</v>
      </c>
      <c r="B84" s="1" t="s">
        <v>252</v>
      </c>
      <c r="C84" s="1">
        <v>0.3283993254</v>
      </c>
    </row>
    <row r="85">
      <c r="A85" s="1">
        <v>865.0</v>
      </c>
      <c r="B85" s="1" t="s">
        <v>73</v>
      </c>
      <c r="C85" s="1">
        <v>0.2999402233</v>
      </c>
    </row>
    <row r="86">
      <c r="A86" s="1">
        <v>755.0</v>
      </c>
      <c r="B86" s="1" t="s">
        <v>58</v>
      </c>
      <c r="C86" s="1">
        <v>0.2870099558</v>
      </c>
    </row>
    <row r="87">
      <c r="A87" s="1">
        <v>1092.0</v>
      </c>
      <c r="B87" s="1" t="s">
        <v>93</v>
      </c>
      <c r="C87" s="1">
        <v>0.2861227279</v>
      </c>
    </row>
    <row r="88">
      <c r="A88" s="1">
        <v>1729.0</v>
      </c>
      <c r="B88" s="1" t="s">
        <v>189</v>
      </c>
      <c r="C88" s="1">
        <v>0.2734083435</v>
      </c>
    </row>
    <row r="89">
      <c r="A89" s="1">
        <v>1358.0</v>
      </c>
      <c r="B89" s="1" t="s">
        <v>114</v>
      </c>
      <c r="C89" s="1">
        <v>0.2496094588</v>
      </c>
    </row>
    <row r="90">
      <c r="A90" s="1">
        <v>1397.0</v>
      </c>
      <c r="B90" s="9" t="s">
        <v>118</v>
      </c>
      <c r="C90" s="1">
        <v>0.2455877856</v>
      </c>
    </row>
    <row r="91">
      <c r="A91" s="1">
        <v>520.0</v>
      </c>
      <c r="B91" s="1" t="s">
        <v>52</v>
      </c>
      <c r="C91" s="1">
        <v>0.2446626609</v>
      </c>
    </row>
    <row r="92">
      <c r="A92" s="1">
        <v>808.0</v>
      </c>
      <c r="B92" s="1" t="s">
        <v>61</v>
      </c>
      <c r="C92" s="1">
        <v>0.2288638737</v>
      </c>
    </row>
    <row r="93">
      <c r="A93" s="1">
        <v>955.0</v>
      </c>
      <c r="B93" s="1" t="s">
        <v>83</v>
      </c>
      <c r="C93" s="1">
        <v>0.2271451802</v>
      </c>
    </row>
    <row r="94">
      <c r="A94" s="1">
        <v>1862.0</v>
      </c>
      <c r="B94" s="1" t="s">
        <v>224</v>
      </c>
      <c r="C94" s="1">
        <v>0.2066519929</v>
      </c>
    </row>
    <row r="95">
      <c r="A95" s="1">
        <v>1975.0</v>
      </c>
      <c r="B95" s="1" t="s">
        <v>245</v>
      </c>
      <c r="C95" s="1">
        <v>0.1994133538</v>
      </c>
    </row>
    <row r="96">
      <c r="A96" s="1">
        <v>1949.0</v>
      </c>
      <c r="B96" s="1" t="s">
        <v>243</v>
      </c>
      <c r="C96" s="1">
        <v>0.1993420418</v>
      </c>
    </row>
    <row r="97">
      <c r="A97" s="1">
        <v>830.0</v>
      </c>
      <c r="B97" s="1" t="s">
        <v>70</v>
      </c>
      <c r="C97" s="1">
        <v>0.1951258701</v>
      </c>
    </row>
    <row r="98">
      <c r="A98" s="1">
        <v>1221.0</v>
      </c>
      <c r="B98" s="1" t="s">
        <v>100</v>
      </c>
      <c r="C98" s="1">
        <v>0.1908507396</v>
      </c>
    </row>
    <row r="99">
      <c r="A99" s="1">
        <v>1826.0</v>
      </c>
      <c r="B99" s="1" t="s">
        <v>209</v>
      </c>
      <c r="C99" s="1">
        <v>0.1874572109</v>
      </c>
    </row>
    <row r="100">
      <c r="A100" s="1">
        <v>1748.0</v>
      </c>
      <c r="B100" s="1" t="s">
        <v>119</v>
      </c>
      <c r="C100" s="1">
        <v>0.1870947595</v>
      </c>
    </row>
    <row r="101">
      <c r="A101" s="1">
        <v>1766.0</v>
      </c>
      <c r="B101" s="1" t="s">
        <v>168</v>
      </c>
      <c r="C101" s="1">
        <v>0.1864916519</v>
      </c>
    </row>
    <row r="102">
      <c r="A102" s="1">
        <v>877.0</v>
      </c>
      <c r="B102" s="1" t="s">
        <v>78</v>
      </c>
      <c r="C102" s="1">
        <v>0.1820782889</v>
      </c>
    </row>
    <row r="103">
      <c r="A103" s="1">
        <v>2106.0</v>
      </c>
      <c r="B103" s="1" t="s">
        <v>273</v>
      </c>
      <c r="C103" s="1">
        <v>0.1743535788</v>
      </c>
    </row>
    <row r="104">
      <c r="A104" s="1">
        <v>1569.0</v>
      </c>
      <c r="B104" s="1" t="s">
        <v>159</v>
      </c>
      <c r="C104" s="1">
        <v>0.1728529762</v>
      </c>
    </row>
    <row r="105">
      <c r="A105" s="1">
        <v>1876.0</v>
      </c>
      <c r="B105" s="1" t="s">
        <v>234</v>
      </c>
      <c r="C105" s="1">
        <v>0.1616126672</v>
      </c>
    </row>
    <row r="106">
      <c r="A106" s="1">
        <v>2079.0</v>
      </c>
      <c r="B106" s="1" t="s">
        <v>263</v>
      </c>
      <c r="C106" s="1">
        <v>0.1509474918</v>
      </c>
    </row>
    <row r="107">
      <c r="A107" s="1">
        <v>1476.0</v>
      </c>
      <c r="B107" s="1" t="s">
        <v>333</v>
      </c>
      <c r="C107" s="1">
        <v>0.1404546256</v>
      </c>
    </row>
    <row r="108">
      <c r="A108" s="1">
        <v>1401.0</v>
      </c>
      <c r="B108" s="1" t="s">
        <v>121</v>
      </c>
      <c r="C108" s="1">
        <v>0.1274081609</v>
      </c>
    </row>
    <row r="109">
      <c r="A109" s="1">
        <v>1462.0</v>
      </c>
      <c r="B109" s="1" t="s">
        <v>143</v>
      </c>
      <c r="C109" s="1">
        <v>0.1247616808</v>
      </c>
    </row>
    <row r="110">
      <c r="A110" s="1">
        <v>814.0</v>
      </c>
      <c r="B110" s="1" t="s">
        <v>334</v>
      </c>
      <c r="C110" s="1">
        <v>0.1176613192</v>
      </c>
    </row>
    <row r="111">
      <c r="A111" s="1">
        <v>1867.0</v>
      </c>
      <c r="B111" s="1" t="s">
        <v>226</v>
      </c>
      <c r="C111" s="1">
        <v>0.1096779504</v>
      </c>
    </row>
    <row r="112">
      <c r="A112" s="1">
        <v>2019.0</v>
      </c>
      <c r="B112" s="1" t="s">
        <v>258</v>
      </c>
      <c r="C112" s="1">
        <v>0.09174943785</v>
      </c>
    </row>
    <row r="113">
      <c r="A113" s="1">
        <v>1470.0</v>
      </c>
      <c r="B113" s="1" t="s">
        <v>148</v>
      </c>
      <c r="C113" s="1">
        <v>0.08965914851</v>
      </c>
    </row>
    <row r="114">
      <c r="A114" s="1">
        <v>1349.0</v>
      </c>
      <c r="B114" s="1" t="s">
        <v>112</v>
      </c>
      <c r="C114" s="1">
        <v>0.08547929275</v>
      </c>
    </row>
    <row r="115">
      <c r="A115" s="1">
        <v>1763.0</v>
      </c>
      <c r="B115" s="1" t="s">
        <v>201</v>
      </c>
      <c r="C115" s="1">
        <v>0.07252697554</v>
      </c>
    </row>
    <row r="116">
      <c r="A116" s="1">
        <v>1440.0</v>
      </c>
      <c r="B116" s="1" t="s">
        <v>132</v>
      </c>
      <c r="C116" s="1">
        <v>0.06443820497</v>
      </c>
    </row>
    <row r="117">
      <c r="A117" s="1">
        <v>1998.0</v>
      </c>
      <c r="B117" s="1" t="s">
        <v>250</v>
      </c>
      <c r="C117" s="1">
        <v>0.06207645092</v>
      </c>
    </row>
    <row r="118">
      <c r="A118" s="1">
        <v>1018.0</v>
      </c>
      <c r="B118" s="1" t="s">
        <v>85</v>
      </c>
      <c r="C118" s="1">
        <v>0.06128619836</v>
      </c>
    </row>
    <row r="119">
      <c r="A119" s="1">
        <v>1615.0</v>
      </c>
      <c r="B119" s="1" t="s">
        <v>170</v>
      </c>
      <c r="C119" s="1">
        <v>0.06036029621</v>
      </c>
    </row>
    <row r="120">
      <c r="A120" s="1">
        <v>949.0</v>
      </c>
      <c r="B120" s="1" t="s">
        <v>82</v>
      </c>
      <c r="C120" s="1">
        <v>0.05899656002</v>
      </c>
    </row>
    <row r="121">
      <c r="A121" s="1">
        <v>541.0</v>
      </c>
      <c r="B121" s="1" t="s">
        <v>55</v>
      </c>
      <c r="C121" s="1">
        <v>0.05189325888</v>
      </c>
    </row>
    <row r="122">
      <c r="A122" s="1">
        <v>1874.0</v>
      </c>
      <c r="B122" s="1" t="s">
        <v>233</v>
      </c>
      <c r="C122" s="1">
        <v>0.04275409995</v>
      </c>
    </row>
    <row r="123">
      <c r="A123" s="1">
        <v>871.0</v>
      </c>
      <c r="B123" s="1" t="s">
        <v>76</v>
      </c>
      <c r="C123" s="1">
        <v>0.04026473882</v>
      </c>
    </row>
    <row r="124">
      <c r="A124" s="1">
        <v>1726.0</v>
      </c>
      <c r="B124" s="1" t="s">
        <v>188</v>
      </c>
      <c r="C124" s="1">
        <v>0.02881016394</v>
      </c>
    </row>
    <row r="125">
      <c r="A125" s="1">
        <v>1746.0</v>
      </c>
      <c r="B125" s="1" t="s">
        <v>194</v>
      </c>
      <c r="C125" s="1">
        <v>0.02020435503</v>
      </c>
    </row>
    <row r="126">
      <c r="A126" s="1">
        <v>1754.0</v>
      </c>
      <c r="B126" s="1" t="s">
        <v>197</v>
      </c>
      <c r="C126" s="1">
        <v>0.01842433346</v>
      </c>
    </row>
    <row r="127">
      <c r="A127" s="1">
        <v>1712.0</v>
      </c>
      <c r="B127" s="1" t="s">
        <v>180</v>
      </c>
      <c r="C127" s="1">
        <v>0.01759081086</v>
      </c>
    </row>
    <row r="128">
      <c r="A128" s="1">
        <v>1412.0</v>
      </c>
      <c r="B128" s="1" t="s">
        <v>125</v>
      </c>
      <c r="C128" s="1">
        <v>0.005856889716</v>
      </c>
    </row>
    <row r="129">
      <c r="A129" s="1">
        <v>2092.0</v>
      </c>
      <c r="B129" s="1" t="s">
        <v>269</v>
      </c>
      <c r="C129" s="1">
        <v>0.00493084968</v>
      </c>
    </row>
    <row r="130">
      <c r="A130" s="1">
        <v>2089.0</v>
      </c>
      <c r="B130" s="1" t="s">
        <v>267</v>
      </c>
      <c r="C130" s="1">
        <v>0.004811927456</v>
      </c>
    </row>
    <row r="131">
      <c r="A131" s="1">
        <v>1581.0</v>
      </c>
      <c r="B131" s="1" t="s">
        <v>160</v>
      </c>
      <c r="C131" s="1">
        <v>0.001839309426</v>
      </c>
    </row>
    <row r="132">
      <c r="A132" s="1">
        <v>1752.0</v>
      </c>
      <c r="B132" s="1" t="s">
        <v>196</v>
      </c>
      <c r="C132" s="1">
        <v>7.677725857E-4</v>
      </c>
    </row>
    <row r="133">
      <c r="A133" s="1">
        <v>1606.0</v>
      </c>
      <c r="B133" s="1" t="s">
        <v>335</v>
      </c>
      <c r="C133" s="1">
        <v>-0.003400750023</v>
      </c>
    </row>
    <row r="134">
      <c r="A134" s="1">
        <v>2115.0</v>
      </c>
      <c r="B134" s="1" t="s">
        <v>336</v>
      </c>
      <c r="C134" s="1">
        <v>-0.02884880374</v>
      </c>
    </row>
    <row r="135">
      <c r="A135" s="1">
        <v>1594.0</v>
      </c>
      <c r="B135" s="1" t="s">
        <v>163</v>
      </c>
      <c r="C135" s="1">
        <v>-0.03142187653</v>
      </c>
    </row>
    <row r="136">
      <c r="A136" s="1">
        <v>2110.0</v>
      </c>
      <c r="B136" s="1" t="s">
        <v>276</v>
      </c>
      <c r="C136" s="1">
        <v>-0.03798801116</v>
      </c>
    </row>
    <row r="137">
      <c r="A137" s="1">
        <v>1745.0</v>
      </c>
      <c r="B137" s="1" t="s">
        <v>337</v>
      </c>
      <c r="C137" s="1">
        <v>-0.04046642624</v>
      </c>
    </row>
    <row r="138">
      <c r="A138" s="1">
        <v>1097.0</v>
      </c>
      <c r="B138" s="9" t="s">
        <v>94</v>
      </c>
      <c r="C138" s="1">
        <v>-0.04824798943</v>
      </c>
    </row>
    <row r="139">
      <c r="A139" s="1">
        <v>2018.0</v>
      </c>
      <c r="B139" s="1" t="s">
        <v>338</v>
      </c>
      <c r="C139" s="1">
        <v>-0.06774664658</v>
      </c>
    </row>
    <row r="140">
      <c r="A140" s="1">
        <v>1251.0</v>
      </c>
      <c r="B140" s="1" t="s">
        <v>106</v>
      </c>
      <c r="C140" s="1">
        <v>-0.07530404387</v>
      </c>
    </row>
    <row r="141">
      <c r="A141" s="1">
        <v>1655.0</v>
      </c>
      <c r="B141" s="1" t="s">
        <v>173</v>
      </c>
      <c r="C141" s="1">
        <v>-0.08515609764</v>
      </c>
    </row>
    <row r="142">
      <c r="A142" s="1">
        <v>1895.0</v>
      </c>
      <c r="B142" s="1" t="s">
        <v>238</v>
      </c>
      <c r="C142" s="1">
        <v>-0.08756025802</v>
      </c>
    </row>
    <row r="143">
      <c r="A143" s="1">
        <v>869.0</v>
      </c>
      <c r="B143" s="1" t="s">
        <v>75</v>
      </c>
      <c r="C143" s="1">
        <v>-0.09608754801</v>
      </c>
    </row>
    <row r="144">
      <c r="A144" s="1">
        <v>1888.0</v>
      </c>
      <c r="B144" s="1" t="s">
        <v>339</v>
      </c>
      <c r="C144" s="1">
        <v>-0.09652563951</v>
      </c>
    </row>
    <row r="145">
      <c r="A145" s="1">
        <v>1493.0</v>
      </c>
      <c r="B145" s="1" t="s">
        <v>340</v>
      </c>
      <c r="C145" s="1">
        <v>-0.09720338094</v>
      </c>
    </row>
    <row r="146">
      <c r="A146" s="1">
        <v>1984.0</v>
      </c>
      <c r="B146" s="1" t="s">
        <v>246</v>
      </c>
      <c r="C146" s="1">
        <v>-0.1153846194</v>
      </c>
    </row>
    <row r="147">
      <c r="A147" s="1">
        <v>1448.0</v>
      </c>
      <c r="B147" s="1" t="s">
        <v>136</v>
      </c>
      <c r="C147" s="1">
        <v>-0.131366804</v>
      </c>
    </row>
    <row r="148">
      <c r="A148" s="1">
        <v>1804.0</v>
      </c>
      <c r="B148" s="1" t="s">
        <v>206</v>
      </c>
      <c r="C148" s="1">
        <v>-0.1344508543</v>
      </c>
    </row>
    <row r="149">
      <c r="A149" s="1">
        <v>1426.0</v>
      </c>
      <c r="B149" s="1" t="s">
        <v>128</v>
      </c>
      <c r="C149" s="1">
        <v>-0.151855485</v>
      </c>
    </row>
    <row r="150">
      <c r="A150" s="1">
        <v>1997.0</v>
      </c>
      <c r="B150" s="1" t="s">
        <v>249</v>
      </c>
      <c r="C150" s="1">
        <v>-0.1574608657</v>
      </c>
    </row>
    <row r="151">
      <c r="A151" s="1">
        <v>1868.0</v>
      </c>
      <c r="B151" s="1" t="s">
        <v>227</v>
      </c>
      <c r="C151" s="1">
        <v>-0.1792969611</v>
      </c>
    </row>
    <row r="152">
      <c r="A152" s="1">
        <v>2010.0</v>
      </c>
      <c r="B152" s="1" t="s">
        <v>254</v>
      </c>
      <c r="C152" s="1">
        <v>-0.1837743251</v>
      </c>
    </row>
    <row r="153">
      <c r="A153" s="1">
        <v>2107.0</v>
      </c>
      <c r="B153" s="1" t="s">
        <v>341</v>
      </c>
      <c r="C153" s="1">
        <v>-0.1853017622</v>
      </c>
    </row>
    <row r="154">
      <c r="A154" s="1">
        <v>1870.0</v>
      </c>
      <c r="B154" s="1" t="s">
        <v>229</v>
      </c>
      <c r="C154" s="1">
        <v>-0.1956456558</v>
      </c>
    </row>
    <row r="155">
      <c r="A155" s="1">
        <v>1304.0</v>
      </c>
      <c r="B155" s="1" t="s">
        <v>108</v>
      </c>
      <c r="C155" s="1">
        <v>-0.2013901432</v>
      </c>
    </row>
    <row r="156">
      <c r="A156" s="1">
        <v>244.0</v>
      </c>
      <c r="B156" s="1" t="s">
        <v>342</v>
      </c>
      <c r="C156" s="1">
        <v>-0.2034771827</v>
      </c>
    </row>
    <row r="157">
      <c r="A157" s="1">
        <v>2071.0</v>
      </c>
      <c r="B157" s="1" t="s">
        <v>262</v>
      </c>
      <c r="C157" s="1">
        <v>-0.2133762202</v>
      </c>
    </row>
    <row r="158">
      <c r="A158" s="1">
        <v>1233.0</v>
      </c>
      <c r="B158" s="1" t="s">
        <v>103</v>
      </c>
      <c r="C158" s="1">
        <v>-0.2155426022</v>
      </c>
    </row>
    <row r="159">
      <c r="A159" s="1">
        <v>1607.0</v>
      </c>
      <c r="B159" s="1" t="s">
        <v>167</v>
      </c>
      <c r="C159" s="1">
        <v>-0.2544585724</v>
      </c>
    </row>
    <row r="160">
      <c r="A160" s="1">
        <v>1721.0</v>
      </c>
      <c r="B160" s="1" t="s">
        <v>187</v>
      </c>
      <c r="C160" s="1">
        <v>-0.2636288366</v>
      </c>
    </row>
    <row r="161">
      <c r="A161" s="1">
        <v>1464.0</v>
      </c>
      <c r="B161" s="1" t="s">
        <v>144</v>
      </c>
      <c r="C161" s="1">
        <v>-0.2686269889</v>
      </c>
    </row>
    <row r="162">
      <c r="A162" s="1">
        <v>1988.0</v>
      </c>
      <c r="B162" s="1" t="s">
        <v>247</v>
      </c>
      <c r="C162" s="1">
        <v>-0.2810401711</v>
      </c>
    </row>
    <row r="163">
      <c r="A163" s="1">
        <v>1609.0</v>
      </c>
      <c r="B163" s="1" t="s">
        <v>319</v>
      </c>
      <c r="C163" s="1">
        <v>-0.2933917288</v>
      </c>
    </row>
    <row r="164">
      <c r="A164" s="1">
        <v>1791.0</v>
      </c>
      <c r="B164" s="1" t="s">
        <v>204</v>
      </c>
      <c r="C164" s="1">
        <v>-0.3125974927</v>
      </c>
    </row>
    <row r="165">
      <c r="A165" s="1">
        <v>1760.0</v>
      </c>
      <c r="B165" s="1" t="s">
        <v>200</v>
      </c>
      <c r="C165" s="1">
        <v>-0.3281896647</v>
      </c>
    </row>
    <row r="166">
      <c r="A166" s="1">
        <v>1042.0</v>
      </c>
      <c r="B166" s="1" t="s">
        <v>86</v>
      </c>
      <c r="C166" s="1">
        <v>-0.3323782833</v>
      </c>
    </row>
    <row r="167">
      <c r="A167" s="1">
        <v>2015.0</v>
      </c>
      <c r="B167" s="1" t="s">
        <v>257</v>
      </c>
      <c r="C167" s="1">
        <v>-0.3364483431</v>
      </c>
    </row>
    <row r="168">
      <c r="A168" s="1">
        <v>1742.0</v>
      </c>
      <c r="B168" s="1" t="s">
        <v>191</v>
      </c>
      <c r="C168" s="1">
        <v>-0.3386600235</v>
      </c>
    </row>
    <row r="169">
      <c r="A169" s="1">
        <v>1832.0</v>
      </c>
      <c r="B169" s="1" t="s">
        <v>211</v>
      </c>
      <c r="C169" s="1">
        <v>-0.3441698367</v>
      </c>
    </row>
    <row r="170">
      <c r="A170" s="1">
        <v>1616.0</v>
      </c>
      <c r="B170" s="1" t="s">
        <v>343</v>
      </c>
      <c r="C170" s="1">
        <v>-0.3629427225</v>
      </c>
    </row>
    <row r="171">
      <c r="A171" s="1">
        <v>1323.0</v>
      </c>
      <c r="B171" s="1" t="s">
        <v>111</v>
      </c>
      <c r="C171" s="1">
        <v>-0.3672953571</v>
      </c>
    </row>
    <row r="172">
      <c r="A172" s="1">
        <v>2023.0</v>
      </c>
      <c r="B172" s="1" t="s">
        <v>259</v>
      </c>
      <c r="C172" s="1">
        <v>-0.387397071</v>
      </c>
    </row>
    <row r="173">
      <c r="A173" s="1">
        <v>1362.0</v>
      </c>
      <c r="B173" s="1" t="s">
        <v>117</v>
      </c>
      <c r="C173" s="1">
        <v>-0.3881676104</v>
      </c>
    </row>
    <row r="174">
      <c r="A174" s="1">
        <v>1074.0</v>
      </c>
      <c r="B174" s="1" t="s">
        <v>89</v>
      </c>
      <c r="C174" s="1">
        <v>-0.4060191939</v>
      </c>
    </row>
    <row r="175">
      <c r="A175" s="1">
        <v>1869.0</v>
      </c>
      <c r="B175" s="1" t="s">
        <v>228</v>
      </c>
      <c r="C175" s="1">
        <v>-0.4080453978</v>
      </c>
    </row>
    <row r="176">
      <c r="A176" s="1">
        <v>1591.0</v>
      </c>
      <c r="B176" s="1" t="s">
        <v>162</v>
      </c>
      <c r="C176" s="1">
        <v>-0.4088294165</v>
      </c>
    </row>
    <row r="177">
      <c r="A177" s="1">
        <v>1707.0</v>
      </c>
      <c r="B177" s="1" t="s">
        <v>176</v>
      </c>
      <c r="C177" s="1">
        <v>-0.4103667748</v>
      </c>
    </row>
    <row r="178">
      <c r="A178" s="1">
        <v>1827.0</v>
      </c>
      <c r="B178" s="1" t="s">
        <v>210</v>
      </c>
      <c r="C178" s="1">
        <v>-0.4155642937</v>
      </c>
    </row>
    <row r="179">
      <c r="A179" s="1">
        <v>1859.0</v>
      </c>
      <c r="B179" s="1" t="s">
        <v>222</v>
      </c>
      <c r="C179" s="1">
        <v>-0.4184352487</v>
      </c>
    </row>
    <row r="180">
      <c r="A180" s="1">
        <v>1853.0</v>
      </c>
      <c r="B180" s="1" t="s">
        <v>219</v>
      </c>
      <c r="C180" s="1">
        <v>-0.4201159331</v>
      </c>
    </row>
    <row r="181">
      <c r="A181" s="1">
        <v>924.0</v>
      </c>
      <c r="B181" s="1" t="s">
        <v>79</v>
      </c>
      <c r="C181" s="1">
        <v>-0.4276478803</v>
      </c>
    </row>
    <row r="182">
      <c r="A182" s="1">
        <v>1849.0</v>
      </c>
      <c r="B182" s="1" t="s">
        <v>215</v>
      </c>
      <c r="C182" s="1">
        <v>-0.4357790302</v>
      </c>
    </row>
    <row r="183">
      <c r="A183" s="1">
        <v>1222.0</v>
      </c>
      <c r="B183" s="1" t="s">
        <v>101</v>
      </c>
      <c r="C183" s="1">
        <v>-0.4392265539</v>
      </c>
    </row>
    <row r="184">
      <c r="A184" s="1">
        <v>1904.0</v>
      </c>
      <c r="B184" s="1" t="s">
        <v>240</v>
      </c>
      <c r="C184" s="1">
        <v>-0.4399921815</v>
      </c>
    </row>
    <row r="185">
      <c r="A185" s="1">
        <v>1446.0</v>
      </c>
      <c r="B185" s="1" t="s">
        <v>135</v>
      </c>
      <c r="C185" s="1">
        <v>-0.4408073606</v>
      </c>
    </row>
    <row r="186">
      <c r="A186" s="1">
        <v>1877.0</v>
      </c>
      <c r="B186" s="1" t="s">
        <v>344</v>
      </c>
      <c r="C186" s="1">
        <v>-0.4409318496</v>
      </c>
    </row>
    <row r="187">
      <c r="A187" s="1">
        <v>523.0</v>
      </c>
      <c r="B187" s="1" t="s">
        <v>53</v>
      </c>
      <c r="C187" s="1">
        <v>-0.4477376571</v>
      </c>
    </row>
    <row r="188">
      <c r="A188" s="1">
        <v>1780.0</v>
      </c>
      <c r="B188" s="1" t="s">
        <v>203</v>
      </c>
      <c r="C188" s="1">
        <v>-0.4497305359</v>
      </c>
    </row>
    <row r="189">
      <c r="A189" s="1">
        <v>1449.0</v>
      </c>
      <c r="B189" s="1" t="s">
        <v>138</v>
      </c>
      <c r="C189" s="1">
        <v>-0.4583613827</v>
      </c>
    </row>
    <row r="190">
      <c r="A190" s="1">
        <v>1360.0</v>
      </c>
      <c r="B190" s="1" t="s">
        <v>115</v>
      </c>
      <c r="C190" s="1">
        <v>-0.4688992257</v>
      </c>
    </row>
    <row r="191">
      <c r="A191" s="1">
        <v>1467.0</v>
      </c>
      <c r="B191" s="9" t="s">
        <v>145</v>
      </c>
      <c r="C191" s="1">
        <v>-0.4828555857</v>
      </c>
    </row>
    <row r="192">
      <c r="A192" s="1">
        <v>2081.0</v>
      </c>
      <c r="B192" s="1" t="s">
        <v>264</v>
      </c>
      <c r="C192" s="1">
        <v>-0.4846370864</v>
      </c>
    </row>
    <row r="193">
      <c r="A193" s="1">
        <v>1672.0</v>
      </c>
      <c r="B193" s="1" t="s">
        <v>174</v>
      </c>
      <c r="C193" s="1">
        <v>-0.4878962597</v>
      </c>
    </row>
    <row r="194">
      <c r="A194" s="1">
        <v>1481.0</v>
      </c>
      <c r="B194" s="1" t="s">
        <v>345</v>
      </c>
      <c r="C194" s="1">
        <v>-0.4905495213</v>
      </c>
    </row>
    <row r="195">
      <c r="A195" s="1">
        <v>245.0</v>
      </c>
      <c r="B195" s="1" t="s">
        <v>47</v>
      </c>
      <c r="C195" s="1">
        <v>-0.4982766907</v>
      </c>
    </row>
    <row r="196">
      <c r="A196" s="1">
        <v>1590.0</v>
      </c>
      <c r="B196" s="1" t="s">
        <v>346</v>
      </c>
      <c r="C196" s="1">
        <v>-0.5012980735</v>
      </c>
    </row>
    <row r="197">
      <c r="A197" s="1">
        <v>1755.0</v>
      </c>
      <c r="B197" s="1" t="s">
        <v>198</v>
      </c>
      <c r="C197" s="1">
        <v>-0.5038817951</v>
      </c>
    </row>
    <row r="198">
      <c r="A198" s="1">
        <v>1451.0</v>
      </c>
      <c r="B198" s="1" t="s">
        <v>347</v>
      </c>
      <c r="C198" s="1">
        <v>-0.5188411122</v>
      </c>
    </row>
    <row r="199">
      <c r="A199" s="1">
        <v>1873.0</v>
      </c>
      <c r="B199" s="1" t="s">
        <v>232</v>
      </c>
      <c r="C199" s="1">
        <v>-0.5192201456</v>
      </c>
    </row>
    <row r="200">
      <c r="A200" s="1">
        <v>1833.0</v>
      </c>
      <c r="B200" s="1" t="s">
        <v>212</v>
      </c>
      <c r="C200" s="1">
        <v>-0.5348475833</v>
      </c>
    </row>
    <row r="201">
      <c r="A201" s="1">
        <v>1823.0</v>
      </c>
      <c r="B201" s="1" t="s">
        <v>207</v>
      </c>
      <c r="C201" s="1">
        <v>-0.6107656165</v>
      </c>
    </row>
    <row r="202">
      <c r="A202" s="1">
        <v>1850.0</v>
      </c>
      <c r="B202" s="1" t="s">
        <v>216</v>
      </c>
      <c r="C202" s="1">
        <v>-0.6909532327</v>
      </c>
    </row>
    <row r="203">
      <c r="A203" s="1">
        <v>826.0</v>
      </c>
      <c r="B203" s="1" t="s">
        <v>69</v>
      </c>
      <c r="C203" s="1">
        <v>-0.7080908509</v>
      </c>
    </row>
    <row r="204">
      <c r="A204" s="1">
        <v>1586.0</v>
      </c>
      <c r="B204" s="1" t="s">
        <v>348</v>
      </c>
      <c r="C204" s="1">
        <v>-0.7396517995</v>
      </c>
    </row>
    <row r="205">
      <c r="A205" s="1">
        <v>1552.0</v>
      </c>
      <c r="B205" s="1" t="s">
        <v>158</v>
      </c>
      <c r="C205" s="1">
        <v>-0.7903099853</v>
      </c>
    </row>
    <row r="206">
      <c r="A206" s="1">
        <v>1454.0</v>
      </c>
      <c r="B206" s="1" t="s">
        <v>140</v>
      </c>
      <c r="C206" s="1">
        <v>-0.8442699983</v>
      </c>
    </row>
    <row r="207">
      <c r="A207" s="1">
        <v>1468.0</v>
      </c>
      <c r="B207" s="1" t="s">
        <v>146</v>
      </c>
      <c r="C207" s="1">
        <v>-0.8445827869</v>
      </c>
    </row>
    <row r="208">
      <c r="A208" s="1">
        <v>1617.0</v>
      </c>
      <c r="B208" s="1" t="s">
        <v>171</v>
      </c>
      <c r="C208" s="1">
        <v>-0.8630905424</v>
      </c>
    </row>
    <row r="209">
      <c r="A209" s="1">
        <v>1505.0</v>
      </c>
      <c r="B209" s="1" t="s">
        <v>151</v>
      </c>
      <c r="C209" s="1">
        <v>-0.866115463</v>
      </c>
    </row>
    <row r="210">
      <c r="A210" s="1">
        <v>1852.0</v>
      </c>
      <c r="B210" s="1" t="s">
        <v>218</v>
      </c>
      <c r="C210" s="1">
        <v>-0.8685194283</v>
      </c>
    </row>
    <row r="211">
      <c r="A211" s="1">
        <v>1517.0</v>
      </c>
      <c r="B211" s="1" t="s">
        <v>154</v>
      </c>
      <c r="C211" s="1">
        <v>-0.8923306782</v>
      </c>
    </row>
    <row r="212">
      <c r="A212" s="1">
        <v>1851.0</v>
      </c>
      <c r="B212" s="1" t="s">
        <v>217</v>
      </c>
      <c r="C212" s="1">
        <v>-0.8958459063</v>
      </c>
    </row>
    <row r="213">
      <c r="A213" s="1">
        <v>1931.0</v>
      </c>
      <c r="B213" s="1" t="s">
        <v>241</v>
      </c>
      <c r="C213" s="1">
        <v>-0.9220226662</v>
      </c>
    </row>
    <row r="214">
      <c r="A214" s="1">
        <v>1871.0</v>
      </c>
      <c r="B214" s="1" t="s">
        <v>230</v>
      </c>
      <c r="C214" s="1">
        <v>-0.9335269966</v>
      </c>
    </row>
    <row r="215">
      <c r="A215" s="1">
        <v>1529.0</v>
      </c>
      <c r="B215" s="1" t="s">
        <v>156</v>
      </c>
      <c r="C215" s="1">
        <v>-0.9739881831</v>
      </c>
    </row>
    <row r="216">
      <c r="A216" s="1">
        <v>815.0</v>
      </c>
      <c r="B216" s="1" t="s">
        <v>64</v>
      </c>
      <c r="C216" s="1">
        <v>-1.012091705</v>
      </c>
    </row>
    <row r="217">
      <c r="A217" s="1">
        <v>1757.0</v>
      </c>
      <c r="B217" s="1" t="s">
        <v>199</v>
      </c>
      <c r="C217" s="1">
        <v>-1.014260803</v>
      </c>
    </row>
    <row r="218">
      <c r="A218" s="1">
        <v>1885.0</v>
      </c>
      <c r="B218" s="1" t="s">
        <v>235</v>
      </c>
      <c r="C218" s="1">
        <v>-1.0256119</v>
      </c>
    </row>
    <row r="219">
      <c r="A219" s="1">
        <v>1864.0</v>
      </c>
      <c r="B219" s="1" t="s">
        <v>225</v>
      </c>
      <c r="C219" s="1">
        <v>-1.037429226</v>
      </c>
    </row>
    <row r="220">
      <c r="A220" s="1">
        <v>1608.0</v>
      </c>
      <c r="B220" s="1" t="s">
        <v>169</v>
      </c>
      <c r="C220" s="1">
        <v>-1.039751141</v>
      </c>
    </row>
    <row r="221">
      <c r="A221" s="1">
        <v>1518.0</v>
      </c>
      <c r="B221" s="1" t="s">
        <v>349</v>
      </c>
      <c r="C221" s="1">
        <v>-1.063210197</v>
      </c>
    </row>
    <row r="222">
      <c r="A222" s="1">
        <v>1516.0</v>
      </c>
      <c r="B222" s="1" t="s">
        <v>153</v>
      </c>
      <c r="C222" s="1">
        <v>-1.093877608</v>
      </c>
    </row>
    <row r="223">
      <c r="A223" s="1">
        <v>1519.0</v>
      </c>
      <c r="B223" s="1" t="s">
        <v>155</v>
      </c>
      <c r="C223" s="1">
        <v>-1.192068176</v>
      </c>
    </row>
    <row r="224">
      <c r="A224" s="1">
        <v>1650.0</v>
      </c>
      <c r="B224" s="1" t="s">
        <v>350</v>
      </c>
      <c r="C224" s="1">
        <v>-1.247585927</v>
      </c>
    </row>
    <row r="225">
      <c r="A225" s="1">
        <v>1840.0</v>
      </c>
      <c r="B225" s="1" t="s">
        <v>213</v>
      </c>
      <c r="C225" s="1">
        <v>-1.573006201</v>
      </c>
    </row>
  </sheetData>
  <hyperlinks>
    <hyperlink r:id="rId1" ref="B22"/>
    <hyperlink r:id="rId2" ref="B48"/>
    <hyperlink r:id="rId3" ref="B90"/>
    <hyperlink r:id="rId4" ref="B138"/>
    <hyperlink r:id="rId5" ref="B191"/>
  </hyperlinks>
  <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4" max="44" width="15.0"/>
  </cols>
  <sheetData>
    <row r="1">
      <c r="A1" s="2" t="s">
        <v>1</v>
      </c>
      <c r="B1" s="2" t="s">
        <v>13</v>
      </c>
      <c r="C1" s="2" t="s">
        <v>14</v>
      </c>
      <c r="D1" s="2" t="s">
        <v>15</v>
      </c>
      <c r="E1" s="1" t="s">
        <v>351</v>
      </c>
      <c r="F1" s="1" t="s">
        <v>352</v>
      </c>
      <c r="G1" s="1" t="s">
        <v>353</v>
      </c>
      <c r="H1" s="1" t="s">
        <v>354</v>
      </c>
      <c r="I1" s="1" t="s">
        <v>16</v>
      </c>
      <c r="J1" s="1" t="s">
        <v>17</v>
      </c>
      <c r="K1" s="1" t="s">
        <v>355</v>
      </c>
      <c r="L1" s="1" t="s">
        <v>356</v>
      </c>
      <c r="M1" s="1" t="s">
        <v>357</v>
      </c>
      <c r="N1" s="1" t="s">
        <v>358</v>
      </c>
      <c r="O1" s="2" t="s">
        <v>18</v>
      </c>
      <c r="P1" s="2" t="s">
        <v>19</v>
      </c>
      <c r="R1" s="2" t="s">
        <v>20</v>
      </c>
      <c r="S1" s="2" t="s">
        <v>21</v>
      </c>
      <c r="T1" s="2" t="s">
        <v>23</v>
      </c>
      <c r="U1" s="2" t="s">
        <v>25</v>
      </c>
      <c r="V1" s="2" t="s">
        <v>26</v>
      </c>
      <c r="W1" s="2" t="s">
        <v>27</v>
      </c>
      <c r="X1" s="2" t="s">
        <v>28</v>
      </c>
      <c r="Y1" s="2" t="s">
        <v>29</v>
      </c>
      <c r="Z1" s="2" t="s">
        <v>32</v>
      </c>
      <c r="AA1" s="2" t="s">
        <v>33</v>
      </c>
      <c r="AB1" s="2" t="s">
        <v>34</v>
      </c>
      <c r="AD1" s="4" t="s">
        <v>35</v>
      </c>
      <c r="AE1" s="2" t="s">
        <v>36</v>
      </c>
      <c r="AF1" s="2" t="s">
        <v>37</v>
      </c>
      <c r="AG1" s="2" t="s">
        <v>38</v>
      </c>
      <c r="AH1" s="2" t="s">
        <v>7</v>
      </c>
      <c r="AI1" s="2" t="s">
        <v>8</v>
      </c>
      <c r="AJ1" s="2" t="s">
        <v>9</v>
      </c>
      <c r="AK1" s="2" t="s">
        <v>10</v>
      </c>
      <c r="AL1" s="2" t="s">
        <v>39</v>
      </c>
      <c r="AM1" s="2" t="s">
        <v>40</v>
      </c>
      <c r="AO1" s="1" t="s">
        <v>41</v>
      </c>
      <c r="AP1" s="4" t="s">
        <v>42</v>
      </c>
      <c r="AQ1" s="1" t="s">
        <v>43</v>
      </c>
    </row>
    <row r="2">
      <c r="A2" s="5">
        <v>2080.0</v>
      </c>
      <c r="B2" s="2" t="s">
        <v>84</v>
      </c>
      <c r="C2" s="5">
        <f>lookup($A2, 'NIL - Dry'!$A$1:$A1000, 'NIL - Dry'!C$1:C1000)</f>
        <v>4</v>
      </c>
      <c r="D2" s="5">
        <f>lookup($A2, 'NIL - Dry'!$A$1:$A1000, 'NIL - Dry'!D$1:D1000)</f>
        <v>1</v>
      </c>
      <c r="E2" s="5">
        <f>lookup($A2, 'NIL - Dry'!$A$1:$A1000, 'NIL - Dry'!E$1:E1000)</f>
        <v>1</v>
      </c>
      <c r="F2" s="5">
        <f>lookup($A2, 'NIL - Dry'!$A$1:$A1000, 'NIL - Dry'!F$1:F1000)</f>
        <v>1</v>
      </c>
      <c r="G2" s="5">
        <f>lookup($A2, 'NIL - Dry'!$A$1:$A1000, 'NIL - Dry'!G$1:G1000)</f>
        <v>1</v>
      </c>
      <c r="H2" s="5">
        <f>lookup($A2, 'NIL - Dry'!$A$1:$A1000, 'NIL - Dry'!H$1:H1000)</f>
        <v>1</v>
      </c>
      <c r="I2" s="5">
        <f>lookup($A2, 'NIL - Dry'!$A$1:$A1000, 'NIL - Dry'!I$1:I1000)</f>
        <v>0.2045663318</v>
      </c>
      <c r="J2" s="5">
        <f>lookup($A2, 'NIL - Dry'!$A$1:$A1000, 'NIL - Dry'!J$1:J1000)</f>
        <v>0.4179095259</v>
      </c>
      <c r="K2" s="5">
        <f>lookup($A2, 'NIL - Dry'!$A$1:$A1000, 'NIL - Dry'!K$1:K1000)</f>
        <v>0.4485213235</v>
      </c>
      <c r="L2" s="5">
        <f>lookup($A2, 'NIL - Dry'!$A$1:$A1000, 'NIL - Dry'!L$1:L1000)</f>
        <v>1.014811661</v>
      </c>
      <c r="M2" s="5">
        <f>lookup($A2, 'NIL - Dry'!$A$1:$A1000, 'NIL - Dry'!M$1:M1000)</f>
        <v>1.842034356</v>
      </c>
      <c r="N2" s="5">
        <f>lookup($A2, 'NIL - Dry'!$A$1:$A1000, 'NIL - Dry'!N$1:N1000)</f>
        <v>8.831998736</v>
      </c>
      <c r="O2" s="5">
        <f>lookup($A2, 'NIL - Dry'!$A$1:$A1000, 'NIL - Dry'!O$1:O1000)</f>
        <v>2.126640322</v>
      </c>
      <c r="P2" s="5">
        <f t="shared" ref="P2:P249" si="1">if(O2 &gt; 0, O2^0.5, -(ABS(O2)^0.5))</f>
        <v>1.458300491</v>
      </c>
      <c r="R2" s="5" t="str">
        <f>iferror(VLOOKUP($A2, 'Awario - Old'!$A$3:$G1000, 3, false), "")</f>
        <v/>
      </c>
      <c r="S2" s="2" t="str">
        <f>iferror(VLOOKUP($A2, 'Awario - Old'!$A$3:$Z1000, 4, false), "")</f>
        <v/>
      </c>
      <c r="T2" s="5" t="str">
        <f>iferror(VLOOKUP($A2, 'Awario - Old'!$A$3:$Z1000, 5, false), "")</f>
        <v/>
      </c>
      <c r="U2" s="5" t="str">
        <f>iferror(VLOOKUP($A2, 'Awario - Old'!$A$3:$G1000, 6, false), "")</f>
        <v/>
      </c>
      <c r="V2" s="7" t="str">
        <f>iferror(VLOOKUP($A2, 'Awario - Old'!$A$3:$Z1000, 7, false), "")</f>
        <v/>
      </c>
      <c r="W2" s="2" t="str">
        <f>iferror(VLOOKUP($A2, 'Awario - Old'!$A$3:$Z1000, 8, false), "")</f>
        <v/>
      </c>
      <c r="X2" s="5" t="str">
        <f>iferror(VLOOKUP($A2, 'Awario - Old'!$A$3:$Z1000, 9, false), "")</f>
        <v/>
      </c>
      <c r="Y2" s="5" t="str">
        <f>iferror(VLOOKUP($A2, 'Awario - Old'!$A$3:$Z1000, 10, false), "")</f>
        <v/>
      </c>
      <c r="Z2" s="2" t="str">
        <f>iferror(VLOOKUP($A2, 'Awario - Old'!$A$3:$Z1000, 11, false), "")</f>
        <v/>
      </c>
      <c r="AA2" s="5" t="str">
        <f>iferror(VLOOKUP($A2, 'Awario - Old'!$A$3:$Z1000, 12, false), "")</f>
        <v/>
      </c>
      <c r="AB2" s="5" t="str">
        <f t="shared" ref="AB2:AB249" si="2">if(AA2, if(AA2 &gt; 0, AA2^0.5, -(ABS(AA2)^0.5)), "")</f>
        <v/>
      </c>
      <c r="AD2" s="5">
        <f>iferror(VLOOKUP($A2, TMUI!$A$2:$G1000, 3, false), "")</f>
        <v>92.77</v>
      </c>
      <c r="AE2" s="5">
        <f>iferror(VLOOKUP($A2, TMUI!$A$2:$G1000, 4, false), "")</f>
        <v>90.7</v>
      </c>
      <c r="AF2" s="5">
        <f>iferror(VLOOKUP($A2, TMUI!$A$2:$G1000, 5, false), "")</f>
        <v>80.74</v>
      </c>
      <c r="AG2" s="5">
        <f>iferror(VLOOKUP($A2, TMUI!$A$2:$G1000, 6, false), "")</f>
        <v>77.77</v>
      </c>
      <c r="AH2" s="5">
        <f>iferror(VLOOKUP($A2, TMUI!$A$2:$Z1000, 7, false), "")</f>
        <v>1.252426959</v>
      </c>
      <c r="AI2" s="5">
        <f>iferror(VLOOKUP($A2, TMUI!$A$2:$Z1000, 8, false), "")</f>
        <v>1.505276627</v>
      </c>
      <c r="AJ2" s="5">
        <f>iferror(VLOOKUP($A2, TMUI!$A$2:$Z1000, 9, false), "")</f>
        <v>0.7116929993</v>
      </c>
      <c r="AK2" s="5">
        <f>iferror(VLOOKUP($A2, TMUI!$A$2:$Z1000, 10, false), "")</f>
        <v>1.407508506</v>
      </c>
      <c r="AL2" s="5">
        <f>iferror(VLOOKUP($A2, TMUI!$A$2:$Z1000, 11, false), "")</f>
        <v>1.219226273</v>
      </c>
      <c r="AM2" s="8">
        <f t="shared" ref="AM2:AM249" si="3">if(AL2 &gt; 0, AL2^0.5, -(ABS(AL2)^0.5))</f>
        <v>1.104185796</v>
      </c>
      <c r="AO2" s="5">
        <f t="shared" ref="AO2:AO249" si="4">average(AM2,AB2,P2)</f>
        <v>1.281243144</v>
      </c>
      <c r="AP2" s="5">
        <f>iferror(vlookup(A2, 'November Scores'!A$1:AM1000, 3, false), "")</f>
        <v>0.8827424029</v>
      </c>
      <c r="AQ2" s="5">
        <f t="shared" ref="AQ2:AQ249" si="5">if(AP2="", AO2, (0.75*AO2+0.25*AP2))</f>
        <v>1.181617959</v>
      </c>
    </row>
    <row r="3">
      <c r="A3" s="5">
        <v>1571.0</v>
      </c>
      <c r="B3" s="2" t="s">
        <v>44</v>
      </c>
      <c r="C3" s="5">
        <f>lookup($A3, 'NIL - Dry'!$A$1:$A1000, 'NIL - Dry'!C$1:C1000)</f>
        <v>4</v>
      </c>
      <c r="D3" s="5">
        <f>lookup($A3, 'NIL - Dry'!$A$1:$A1000, 'NIL - Dry'!D$1:D1000)</f>
        <v>1</v>
      </c>
      <c r="E3" s="5">
        <f>lookup($A3, 'NIL - Dry'!$A$1:$A1000, 'NIL - Dry'!E$1:E1000)</f>
        <v>1</v>
      </c>
      <c r="F3" s="5">
        <f>lookup($A3, 'NIL - Dry'!$A$1:$A1000, 'NIL - Dry'!F$1:F1000)</f>
        <v>1</v>
      </c>
      <c r="G3" s="5">
        <f>lookup($A3, 'NIL - Dry'!$A$1:$A1000, 'NIL - Dry'!G$1:G1000)</f>
        <v>1</v>
      </c>
      <c r="H3" s="5">
        <f>lookup($A3, 'NIL - Dry'!$A$1:$A1000, 'NIL - Dry'!H$1:H1000)</f>
        <v>0</v>
      </c>
      <c r="I3" s="5">
        <f>lookup($A3, 'NIL - Dry'!$A$1:$A1000, 'NIL - Dry'!I$1:I1000)</f>
        <v>0.2045663318</v>
      </c>
      <c r="J3" s="5">
        <f>lookup($A3, 'NIL - Dry'!$A$1:$A1000, 'NIL - Dry'!J$1:J1000)</f>
        <v>0.4179095259</v>
      </c>
      <c r="K3" s="5">
        <f>lookup($A3, 'NIL - Dry'!$A$1:$A1000, 'NIL - Dry'!K$1:K1000)</f>
        <v>0.4485213235</v>
      </c>
      <c r="L3" s="5">
        <f>lookup($A3, 'NIL - Dry'!$A$1:$A1000, 'NIL - Dry'!L$1:L1000)</f>
        <v>1.014811661</v>
      </c>
      <c r="M3" s="5">
        <f>lookup($A3, 'NIL - Dry'!$A$1:$A1000, 'NIL - Dry'!M$1:M1000)</f>
        <v>1.842034356</v>
      </c>
      <c r="N3" s="5">
        <f>lookup($A3, 'NIL - Dry'!$A$1:$A1000, 'NIL - Dry'!N$1:N1000)</f>
        <v>-0.11274892</v>
      </c>
      <c r="O3" s="5">
        <f>lookup($A3, 'NIL - Dry'!$A$1:$A1000, 'NIL - Dry'!O$1:O1000)</f>
        <v>0.6358490463</v>
      </c>
      <c r="P3" s="5">
        <f t="shared" si="1"/>
        <v>0.7974014336</v>
      </c>
      <c r="R3" s="5">
        <f>iferror(VLOOKUP($A3, 'Awario - Old'!$A$3:$G1000, 3, false), "")</f>
        <v>5</v>
      </c>
      <c r="S3" s="2">
        <f>iferror(VLOOKUP($A3, 'Awario - Old'!$A$3:$Z1000, 4, false), "")</f>
        <v>0</v>
      </c>
      <c r="T3" s="5">
        <f>iferror(VLOOKUP($A3, 'Awario - Old'!$A$3:$Z1000, 5, false), "")</f>
        <v>12253</v>
      </c>
      <c r="U3" s="5">
        <f>iferror(VLOOKUP($A3, 'Awario - Old'!$A$3:$G1000, 6, false), "")</f>
        <v>4.088242434</v>
      </c>
      <c r="V3" s="7" t="b">
        <f>iferror(VLOOKUP($A3, 'Awario - Old'!$A$3:$Z1000, 7, false), "")</f>
        <v>1</v>
      </c>
      <c r="W3" s="2" t="str">
        <f>iferror(VLOOKUP($A3, 'Awario - Old'!$A$3:$Z1000, 8, false), "")</f>
        <v/>
      </c>
      <c r="X3" s="5">
        <f>iferror(VLOOKUP($A3, 'Awario - Old'!$A$3:$Z1000, 9, false), "")</f>
        <v>1.807931823</v>
      </c>
      <c r="Y3" s="5">
        <f>iferror(VLOOKUP($A3, 'Awario - Old'!$A$3:$Z1000, 10, false), "")</f>
        <v>1.501356421</v>
      </c>
      <c r="Z3" s="2" t="str">
        <f>iferror(VLOOKUP($A3, 'Awario - Old'!$A$3:$Z1000, 11, false), "")</f>
        <v/>
      </c>
      <c r="AA3" s="5">
        <f>iferror(VLOOKUP($A3, 'Awario - Old'!$A$3:$Z1000, 12, false), "")</f>
        <v>1.654644122</v>
      </c>
      <c r="AB3" s="5">
        <f t="shared" si="2"/>
        <v>1.28632971</v>
      </c>
      <c r="AD3" s="5">
        <f>iferror(VLOOKUP($A3, TMUI!$A$2:$G1000, 3, false), "")</f>
        <v>91.23</v>
      </c>
      <c r="AE3" s="5">
        <f>iferror(VLOOKUP($A3, TMUI!$A$2:$G1000, 4, false), "")</f>
        <v>93.44</v>
      </c>
      <c r="AF3" s="5">
        <f>iferror(VLOOKUP($A3, TMUI!$A$2:$G1000, 5, false), "")</f>
        <v>94.16</v>
      </c>
      <c r="AG3" s="5">
        <f>iferror(VLOOKUP($A3, TMUI!$A$2:$G1000, 6, false), "")</f>
        <v>84.71</v>
      </c>
      <c r="AH3" s="5">
        <f>iferror(VLOOKUP($A3, TMUI!$A$2:$Z1000, 7, false), "")</f>
        <v>1.14096098</v>
      </c>
      <c r="AI3" s="5">
        <f>iferror(VLOOKUP($A3, TMUI!$A$2:$Z1000, 8, false), "")</f>
        <v>1.695167376</v>
      </c>
      <c r="AJ3" s="5">
        <f>iferror(VLOOKUP($A3, TMUI!$A$2:$Z1000, 9, false), "")</f>
        <v>1.710772951</v>
      </c>
      <c r="AK3" s="5">
        <f>iferror(VLOOKUP($A3, TMUI!$A$2:$Z1000, 10, false), "")</f>
        <v>1.836028314</v>
      </c>
      <c r="AL3" s="5">
        <f>iferror(VLOOKUP($A3, TMUI!$A$2:$Z1000, 11, false), "")</f>
        <v>1.595732405</v>
      </c>
      <c r="AM3" s="8">
        <f t="shared" si="3"/>
        <v>1.263223023</v>
      </c>
      <c r="AO3" s="5">
        <f t="shared" si="4"/>
        <v>1.115651389</v>
      </c>
      <c r="AP3" s="5">
        <f>iferror(vlookup(A3, 'November Scores'!A$1:AM1000, 3, false), "")</f>
        <v>0.9381612126</v>
      </c>
      <c r="AQ3" s="5">
        <f t="shared" si="5"/>
        <v>1.071278845</v>
      </c>
    </row>
    <row r="4">
      <c r="A4" s="5">
        <v>1077.0</v>
      </c>
      <c r="B4" s="2" t="s">
        <v>90</v>
      </c>
      <c r="C4" s="5">
        <f>lookup($A4, 'NIL - Dry'!$A$1:$A1000, 'NIL - Dry'!C$1:C1000)</f>
        <v>4</v>
      </c>
      <c r="D4" s="5">
        <f>lookup($A4, 'NIL - Dry'!$A$1:$A1000, 'NIL - Dry'!D$1:D1000)</f>
        <v>1</v>
      </c>
      <c r="E4" s="5">
        <f>lookup($A4, 'NIL - Dry'!$A$1:$A1000, 'NIL - Dry'!E$1:E1000)</f>
        <v>1</v>
      </c>
      <c r="F4" s="5">
        <f>lookup($A4, 'NIL - Dry'!$A$1:$A1000, 'NIL - Dry'!F$1:F1000)</f>
        <v>1</v>
      </c>
      <c r="G4" s="5">
        <f>lookup($A4, 'NIL - Dry'!$A$1:$A1000, 'NIL - Dry'!G$1:G1000)</f>
        <v>1</v>
      </c>
      <c r="H4" s="5">
        <f>lookup($A4, 'NIL - Dry'!$A$1:$A1000, 'NIL - Dry'!H$1:H1000)</f>
        <v>1</v>
      </c>
      <c r="I4" s="5">
        <f>lookup($A4, 'NIL - Dry'!$A$1:$A1000, 'NIL - Dry'!I$1:I1000)</f>
        <v>0.2045663318</v>
      </c>
      <c r="J4" s="5">
        <f>lookup($A4, 'NIL - Dry'!$A$1:$A1000, 'NIL - Dry'!J$1:J1000)</f>
        <v>0.4179095259</v>
      </c>
      <c r="K4" s="5">
        <f>lookup($A4, 'NIL - Dry'!$A$1:$A1000, 'NIL - Dry'!K$1:K1000)</f>
        <v>0.4485213235</v>
      </c>
      <c r="L4" s="5">
        <f>lookup($A4, 'NIL - Dry'!$A$1:$A1000, 'NIL - Dry'!L$1:L1000)</f>
        <v>1.014811661</v>
      </c>
      <c r="M4" s="5">
        <f>lookup($A4, 'NIL - Dry'!$A$1:$A1000, 'NIL - Dry'!M$1:M1000)</f>
        <v>1.842034356</v>
      </c>
      <c r="N4" s="5">
        <f>lookup($A4, 'NIL - Dry'!$A$1:$A1000, 'NIL - Dry'!N$1:N1000)</f>
        <v>8.831998736</v>
      </c>
      <c r="O4" s="5">
        <f>lookup($A4, 'NIL - Dry'!$A$1:$A1000, 'NIL - Dry'!O$1:O1000)</f>
        <v>2.126640322</v>
      </c>
      <c r="P4" s="5">
        <f t="shared" si="1"/>
        <v>1.458300491</v>
      </c>
      <c r="R4" s="5" t="str">
        <f>iferror(VLOOKUP($A4, 'Awario - Old'!$A$3:$G1000, 3, false), "")</f>
        <v/>
      </c>
      <c r="S4" s="2" t="str">
        <f>iferror(VLOOKUP($A4, 'Awario - Old'!$A$3:$Z1000, 4, false), "")</f>
        <v/>
      </c>
      <c r="T4" s="5" t="str">
        <f>iferror(VLOOKUP($A4, 'Awario - Old'!$A$3:$Z1000, 5, false), "")</f>
        <v/>
      </c>
      <c r="U4" s="5" t="str">
        <f>iferror(VLOOKUP($A4, 'Awario - Old'!$A$3:$G1000, 6, false), "")</f>
        <v/>
      </c>
      <c r="V4" s="7" t="str">
        <f>iferror(VLOOKUP($A4, 'Awario - Old'!$A$3:$Z1000, 7, false), "")</f>
        <v/>
      </c>
      <c r="W4" s="2" t="str">
        <f>iferror(VLOOKUP($A4, 'Awario - Old'!$A$3:$Z1000, 8, false), "")</f>
        <v/>
      </c>
      <c r="X4" s="5" t="str">
        <f>iferror(VLOOKUP($A4, 'Awario - Old'!$A$3:$Z1000, 9, false), "")</f>
        <v/>
      </c>
      <c r="Y4" s="5" t="str">
        <f>iferror(VLOOKUP($A4, 'Awario - Old'!$A$3:$Z1000, 10, false), "")</f>
        <v/>
      </c>
      <c r="Z4" s="2" t="str">
        <f>iferror(VLOOKUP($A4, 'Awario - Old'!$A$3:$Z1000, 11, false), "")</f>
        <v/>
      </c>
      <c r="AA4" s="5" t="str">
        <f>iferror(VLOOKUP($A4, 'Awario - Old'!$A$3:$Z1000, 12, false), "")</f>
        <v/>
      </c>
      <c r="AB4" s="5" t="str">
        <f t="shared" si="2"/>
        <v/>
      </c>
      <c r="AD4" s="5">
        <f>iferror(VLOOKUP($A4, TMUI!$A$2:$G1000, 3, false), "")</f>
        <v>85.89</v>
      </c>
      <c r="AE4" s="5">
        <f>iferror(VLOOKUP($A4, TMUI!$A$2:$G1000, 4, false), "")</f>
        <v>79.62</v>
      </c>
      <c r="AF4" s="5">
        <f>iferror(VLOOKUP($A4, TMUI!$A$2:$G1000, 5, false), "")</f>
        <v>83.35</v>
      </c>
      <c r="AG4" s="5">
        <f>iferror(VLOOKUP($A4, TMUI!$A$2:$G1000, 6, false), "")</f>
        <v>64.1</v>
      </c>
      <c r="AH4" s="5">
        <f>iferror(VLOOKUP($A4, TMUI!$A$2:$Z1000, 7, false), "")</f>
        <v>0.75444908</v>
      </c>
      <c r="AI4" s="5">
        <f>iferror(VLOOKUP($A4, TMUI!$A$2:$Z1000, 8, false), "")</f>
        <v>0.7373972453</v>
      </c>
      <c r="AJ4" s="5">
        <f>iferror(VLOOKUP($A4, TMUI!$A$2:$Z1000, 9, false), "")</f>
        <v>0.905999905</v>
      </c>
      <c r="AK4" s="5">
        <f>iferror(VLOOKUP($A4, TMUI!$A$2:$Z1000, 10, false), "")</f>
        <v>0.5634356268</v>
      </c>
      <c r="AL4" s="5">
        <f>iferror(VLOOKUP($A4, TMUI!$A$2:$Z1000, 11, false), "")</f>
        <v>0.7403204643</v>
      </c>
      <c r="AM4" s="8">
        <f t="shared" si="3"/>
        <v>0.8604187726</v>
      </c>
      <c r="AO4" s="5">
        <f t="shared" si="4"/>
        <v>1.159359632</v>
      </c>
      <c r="AP4" s="5">
        <f>iferror(vlookup(A4, 'November Scores'!A$1:AM1000, 3, false), "")</f>
        <v>0.5571629928</v>
      </c>
      <c r="AQ4" s="5">
        <f t="shared" si="5"/>
        <v>1.008810472</v>
      </c>
    </row>
    <row r="5">
      <c r="A5" s="5">
        <v>1183.0</v>
      </c>
      <c r="B5" s="2" t="s">
        <v>98</v>
      </c>
      <c r="C5" s="5">
        <f>lookup($A5, 'NIL - Dry'!$A$1:$A1000, 'NIL - Dry'!C$1:C1000)</f>
        <v>4</v>
      </c>
      <c r="D5" s="5">
        <f>lookup($A5, 'NIL - Dry'!$A$1:$A1000, 'NIL - Dry'!D$1:D1000)</f>
        <v>1</v>
      </c>
      <c r="E5" s="5">
        <f>lookup($A5, 'NIL - Dry'!$A$1:$A1000, 'NIL - Dry'!E$1:E1000)</f>
        <v>1</v>
      </c>
      <c r="F5" s="5">
        <f>lookup($A5, 'NIL - Dry'!$A$1:$A1000, 'NIL - Dry'!F$1:F1000)</f>
        <v>1</v>
      </c>
      <c r="G5" s="5">
        <f>lookup($A5, 'NIL - Dry'!$A$1:$A1000, 'NIL - Dry'!G$1:G1000)</f>
        <v>1</v>
      </c>
      <c r="H5" s="5">
        <f>lookup($A5, 'NIL - Dry'!$A$1:$A1000, 'NIL - Dry'!H$1:H1000)</f>
        <v>0</v>
      </c>
      <c r="I5" s="5">
        <f>lookup($A5, 'NIL - Dry'!$A$1:$A1000, 'NIL - Dry'!I$1:I1000)</f>
        <v>0.2045663318</v>
      </c>
      <c r="J5" s="5">
        <f>lookup($A5, 'NIL - Dry'!$A$1:$A1000, 'NIL - Dry'!J$1:J1000)</f>
        <v>0.4179095259</v>
      </c>
      <c r="K5" s="5">
        <f>lookup($A5, 'NIL - Dry'!$A$1:$A1000, 'NIL - Dry'!K$1:K1000)</f>
        <v>0.4485213235</v>
      </c>
      <c r="L5" s="5">
        <f>lookup($A5, 'NIL - Dry'!$A$1:$A1000, 'NIL - Dry'!L$1:L1000)</f>
        <v>1.014811661</v>
      </c>
      <c r="M5" s="5">
        <f>lookup($A5, 'NIL - Dry'!$A$1:$A1000, 'NIL - Dry'!M$1:M1000)</f>
        <v>1.842034356</v>
      </c>
      <c r="N5" s="5">
        <f>lookup($A5, 'NIL - Dry'!$A$1:$A1000, 'NIL - Dry'!N$1:N1000)</f>
        <v>-0.11274892</v>
      </c>
      <c r="O5" s="5">
        <f>lookup($A5, 'NIL - Dry'!$A$1:$A1000, 'NIL - Dry'!O$1:O1000)</f>
        <v>0.6358490463</v>
      </c>
      <c r="P5" s="5">
        <f t="shared" si="1"/>
        <v>0.7974014336</v>
      </c>
      <c r="R5" s="5">
        <f>iferror(VLOOKUP($A5, 'Awario - Old'!$A$3:$G1000, 3, false), "")</f>
        <v>4</v>
      </c>
      <c r="S5" s="2">
        <f>iferror(VLOOKUP($A5, 'Awario - Old'!$A$3:$Z1000, 4, false), "")</f>
        <v>0</v>
      </c>
      <c r="T5" s="5">
        <f>iferror(VLOOKUP($A5, 'Awario - Old'!$A$3:$Z1000, 5, false), "")</f>
        <v>81341</v>
      </c>
      <c r="U5" s="5">
        <f>iferror(VLOOKUP($A5, 'Awario - Old'!$A$3:$G1000, 6, false), "")</f>
        <v>4.910309507</v>
      </c>
      <c r="V5" s="7" t="b">
        <f>iferror(VLOOKUP($A5, 'Awario - Old'!$A$3:$Z1000, 7, false), "")</f>
        <v>1</v>
      </c>
      <c r="W5" s="2" t="str">
        <f>iferror(VLOOKUP($A5, 'Awario - Old'!$A$3:$Z1000, 8, false), "")</f>
        <v/>
      </c>
      <c r="X5" s="5">
        <f>iferror(VLOOKUP($A5, 'Awario - Old'!$A$3:$Z1000, 9, false), "")</f>
        <v>2.310343152</v>
      </c>
      <c r="Y5" s="5">
        <f>iferror(VLOOKUP($A5, 'Awario - Old'!$A$3:$Z1000, 10, false), "")</f>
        <v>1.011914228</v>
      </c>
      <c r="Z5" s="2" t="str">
        <f>iferror(VLOOKUP($A5, 'Awario - Old'!$A$3:$Z1000, 11, false), "")</f>
        <v/>
      </c>
      <c r="AA5" s="5">
        <f>iferror(VLOOKUP($A5, 'Awario - Old'!$A$3:$Z1000, 12, false), "")</f>
        <v>1.66112869</v>
      </c>
      <c r="AB5" s="5">
        <f t="shared" si="2"/>
        <v>1.288847815</v>
      </c>
      <c r="AD5" s="5">
        <f>iferror(VLOOKUP($A5, TMUI!$A$2:$G1000, 3, false), "")</f>
        <v>92.67</v>
      </c>
      <c r="AE5" s="5">
        <f>iferror(VLOOKUP($A5, TMUI!$A$2:$G1000, 4, false), "")</f>
        <v>79.18</v>
      </c>
      <c r="AF5" s="5">
        <f>iferror(VLOOKUP($A5, TMUI!$A$2:$G1000, 5, false), "")</f>
        <v>83.44</v>
      </c>
      <c r="AG5" s="5">
        <f>iferror(VLOOKUP($A5, TMUI!$A$2:$G1000, 6, false), "")</f>
        <v>70.68</v>
      </c>
      <c r="AH5" s="5">
        <f>iferror(VLOOKUP($A5, TMUI!$A$2:$Z1000, 7, false), "")</f>
        <v>1.245188909</v>
      </c>
      <c r="AI5" s="5">
        <f>iferror(VLOOKUP($A5, TMUI!$A$2:$Z1000, 8, false), "")</f>
        <v>0.7069038402</v>
      </c>
      <c r="AJ5" s="5">
        <f>iferror(VLOOKUP($A5, TMUI!$A$2:$Z1000, 9, false), "")</f>
        <v>0.9127001431</v>
      </c>
      <c r="AK5" s="5">
        <f>iferror(VLOOKUP($A5, TMUI!$A$2:$Z1000, 10, false), "")</f>
        <v>0.9697267419</v>
      </c>
      <c r="AL5" s="5">
        <f>iferror(VLOOKUP($A5, TMUI!$A$2:$Z1000, 11, false), "")</f>
        <v>0.9586299085</v>
      </c>
      <c r="AM5" s="8">
        <f t="shared" si="3"/>
        <v>0.9790964756</v>
      </c>
      <c r="AO5" s="5">
        <f t="shared" si="4"/>
        <v>1.021781908</v>
      </c>
      <c r="AP5" s="5">
        <f>iferror(vlookup(A5, 'November Scores'!A$1:AM1000, 3, false), "")</f>
        <v>0.8640809785</v>
      </c>
      <c r="AQ5" s="5">
        <f t="shared" si="5"/>
        <v>0.9823566756</v>
      </c>
    </row>
    <row r="6">
      <c r="A6" s="5">
        <v>2001.0</v>
      </c>
      <c r="B6" s="2" t="s">
        <v>77</v>
      </c>
      <c r="C6" s="5">
        <f>lookup($A6, 'NIL - Dry'!$A$1:$A1000, 'NIL - Dry'!C$1:C1000)</f>
        <v>4</v>
      </c>
      <c r="D6" s="5">
        <f>lookup($A6, 'NIL - Dry'!$A$1:$A1000, 'NIL - Dry'!D$1:D1000)</f>
        <v>1</v>
      </c>
      <c r="E6" s="5">
        <f>lookup($A6, 'NIL - Dry'!$A$1:$A1000, 'NIL - Dry'!E$1:E1000)</f>
        <v>1</v>
      </c>
      <c r="F6" s="5">
        <f>lookup($A6, 'NIL - Dry'!$A$1:$A1000, 'NIL - Dry'!F$1:F1000)</f>
        <v>1</v>
      </c>
      <c r="G6" s="5">
        <f>lookup($A6, 'NIL - Dry'!$A$1:$A1000, 'NIL - Dry'!G$1:G1000)</f>
        <v>0</v>
      </c>
      <c r="H6" s="5">
        <f>lookup($A6, 'NIL - Dry'!$A$1:$A1000, 'NIL - Dry'!H$1:H1000)</f>
        <v>0</v>
      </c>
      <c r="I6" s="5">
        <f>lookup($A6, 'NIL - Dry'!$A$1:$A1000, 'NIL - Dry'!I$1:I1000)</f>
        <v>0.2045663318</v>
      </c>
      <c r="J6" s="5">
        <f>lookup($A6, 'NIL - Dry'!$A$1:$A1000, 'NIL - Dry'!J$1:J1000)</f>
        <v>0.4179095259</v>
      </c>
      <c r="K6" s="5">
        <f>lookup($A6, 'NIL - Dry'!$A$1:$A1000, 'NIL - Dry'!K$1:K1000)</f>
        <v>0.4485213235</v>
      </c>
      <c r="L6" s="5">
        <f>lookup($A6, 'NIL - Dry'!$A$1:$A1000, 'NIL - Dry'!L$1:L1000)</f>
        <v>1.014811661</v>
      </c>
      <c r="M6" s="5">
        <f>lookup($A6, 'NIL - Dry'!$A$1:$A1000, 'NIL - Dry'!M$1:M1000)</f>
        <v>-0.5405970393</v>
      </c>
      <c r="N6" s="5">
        <f>lookup($A6, 'NIL - Dry'!$A$1:$A1000, 'NIL - Dry'!N$1:N1000)</f>
        <v>-0.11274892</v>
      </c>
      <c r="O6" s="5">
        <f>lookup($A6, 'NIL - Dry'!$A$1:$A1000, 'NIL - Dry'!O$1:O1000)</f>
        <v>0.2387438137</v>
      </c>
      <c r="P6" s="5">
        <f t="shared" si="1"/>
        <v>0.4886141768</v>
      </c>
      <c r="R6" s="5">
        <f>iferror(VLOOKUP($A6, 'Awario - Old'!$A$3:$G1000, 3, false), "")</f>
        <v>5</v>
      </c>
      <c r="S6" s="2" t="str">
        <f>iferror(VLOOKUP($A6, 'Awario - Old'!$A$3:$Z1000, 4, false), "")</f>
        <v/>
      </c>
      <c r="T6" s="5">
        <f>iferror(VLOOKUP($A6, 'Awario - Old'!$A$3:$Z1000, 5, false), "")</f>
        <v>7811</v>
      </c>
      <c r="U6" s="5">
        <f>iferror(VLOOKUP($A6, 'Awario - Old'!$A$3:$G1000, 6, false), "")</f>
        <v>3.892706638</v>
      </c>
      <c r="V6" s="7" t="b">
        <f>iferror(VLOOKUP($A6, 'Awario - Old'!$A$3:$Z1000, 7, false), "")</f>
        <v>1</v>
      </c>
      <c r="W6" s="2" t="str">
        <f>iferror(VLOOKUP($A6, 'Awario - Old'!$A$3:$Z1000, 8, false), "")</f>
        <v/>
      </c>
      <c r="X6" s="5">
        <f>iferror(VLOOKUP($A6, 'Awario - Old'!$A$3:$Z1000, 9, false), "")</f>
        <v>1.688428923</v>
      </c>
      <c r="Y6" s="5">
        <f>iferror(VLOOKUP($A6, 'Awario - Old'!$A$3:$Z1000, 10, false), "")</f>
        <v>1.501356421</v>
      </c>
      <c r="Z6" s="2" t="str">
        <f>iferror(VLOOKUP($A6, 'Awario - Old'!$A$3:$Z1000, 11, false), "")</f>
        <v/>
      </c>
      <c r="AA6" s="5">
        <f>iferror(VLOOKUP($A6, 'Awario - Old'!$A$3:$Z1000, 12, false), "")</f>
        <v>1.594892672</v>
      </c>
      <c r="AB6" s="5">
        <f t="shared" si="2"/>
        <v>1.262890602</v>
      </c>
      <c r="AD6" s="5">
        <f>iferror(VLOOKUP($A6, TMUI!$A$2:$G1000, 3, false), "")</f>
        <v>85.55</v>
      </c>
      <c r="AE6" s="5">
        <f>iferror(VLOOKUP($A6, TMUI!$A$2:$G1000, 4, false), "")</f>
        <v>87.5</v>
      </c>
      <c r="AF6" s="5">
        <f>iferror(VLOOKUP($A6, TMUI!$A$2:$G1000, 5, false), "")</f>
        <v>90.28</v>
      </c>
      <c r="AG6" s="5">
        <f>iferror(VLOOKUP($A6, TMUI!$A$2:$G1000, 6, false), "")</f>
        <v>78.98</v>
      </c>
      <c r="AH6" s="5">
        <f>iferror(VLOOKUP($A6, TMUI!$A$2:$Z1000, 7, false), "")</f>
        <v>0.7298397081</v>
      </c>
      <c r="AI6" s="5">
        <f>iferror(VLOOKUP($A6, TMUI!$A$2:$Z1000, 8, false), "")</f>
        <v>1.283506408</v>
      </c>
      <c r="AJ6" s="5">
        <f>iferror(VLOOKUP($A6, TMUI!$A$2:$Z1000, 9, false), "")</f>
        <v>1.421918241</v>
      </c>
      <c r="AK6" s="5">
        <f>iferror(VLOOKUP($A6, TMUI!$A$2:$Z1000, 10, false), "")</f>
        <v>1.482221613</v>
      </c>
      <c r="AL6" s="5">
        <f>iferror(VLOOKUP($A6, TMUI!$A$2:$Z1000, 11, false), "")</f>
        <v>1.229371493</v>
      </c>
      <c r="AM6" s="8">
        <f t="shared" si="3"/>
        <v>1.108770261</v>
      </c>
      <c r="AO6" s="5">
        <f t="shared" si="4"/>
        <v>0.9534250133</v>
      </c>
      <c r="AP6" s="5">
        <f>iferror(vlookup(A6, 'November Scores'!A$1:AM1000, 3, false), "")</f>
        <v>1.027002385</v>
      </c>
      <c r="AQ6" s="5">
        <f t="shared" si="5"/>
        <v>0.9718193563</v>
      </c>
    </row>
    <row r="7">
      <c r="A7" s="5">
        <v>2000.0</v>
      </c>
      <c r="B7" s="2" t="s">
        <v>91</v>
      </c>
      <c r="C7" s="5">
        <f>lookup($A7, 'NIL - Dry'!$A$1:$A1000, 'NIL - Dry'!C$1:C1000)</f>
        <v>4</v>
      </c>
      <c r="D7" s="5">
        <f>lookup($A7, 'NIL - Dry'!$A$1:$A1000, 'NIL - Dry'!D$1:D1000)</f>
        <v>1</v>
      </c>
      <c r="E7" s="5">
        <f>lookup($A7, 'NIL - Dry'!$A$1:$A1000, 'NIL - Dry'!E$1:E1000)</f>
        <v>1</v>
      </c>
      <c r="F7" s="5">
        <f>lookup($A7, 'NIL - Dry'!$A$1:$A1000, 'NIL - Dry'!F$1:F1000)</f>
        <v>1</v>
      </c>
      <c r="G7" s="5">
        <f>lookup($A7, 'NIL - Dry'!$A$1:$A1000, 'NIL - Dry'!G$1:G1000)</f>
        <v>0</v>
      </c>
      <c r="H7" s="5">
        <f>lookup($A7, 'NIL - Dry'!$A$1:$A1000, 'NIL - Dry'!H$1:H1000)</f>
        <v>0</v>
      </c>
      <c r="I7" s="5">
        <f>lookup($A7, 'NIL - Dry'!$A$1:$A1000, 'NIL - Dry'!I$1:I1000)</f>
        <v>0.2045663318</v>
      </c>
      <c r="J7" s="5">
        <f>lookup($A7, 'NIL - Dry'!$A$1:$A1000, 'NIL - Dry'!J$1:J1000)</f>
        <v>0.4179095259</v>
      </c>
      <c r="K7" s="5">
        <f>lookup($A7, 'NIL - Dry'!$A$1:$A1000, 'NIL - Dry'!K$1:K1000)</f>
        <v>0.4485213235</v>
      </c>
      <c r="L7" s="5">
        <f>lookup($A7, 'NIL - Dry'!$A$1:$A1000, 'NIL - Dry'!L$1:L1000)</f>
        <v>1.014811661</v>
      </c>
      <c r="M7" s="5">
        <f>lookup($A7, 'NIL - Dry'!$A$1:$A1000, 'NIL - Dry'!M$1:M1000)</f>
        <v>-0.5405970393</v>
      </c>
      <c r="N7" s="5">
        <f>lookup($A7, 'NIL - Dry'!$A$1:$A1000, 'NIL - Dry'!N$1:N1000)</f>
        <v>-0.11274892</v>
      </c>
      <c r="O7" s="5">
        <f>lookup($A7, 'NIL - Dry'!$A$1:$A1000, 'NIL - Dry'!O$1:O1000)</f>
        <v>0.2387438137</v>
      </c>
      <c r="P7" s="5">
        <f t="shared" si="1"/>
        <v>0.4886141768</v>
      </c>
      <c r="R7" s="5">
        <f>iferror(VLOOKUP($A7, 'Awario - Old'!$A$3:$G1000, 3, false), "")</f>
        <v>5</v>
      </c>
      <c r="S7" s="2" t="str">
        <f>iferror(VLOOKUP($A7, 'Awario - Old'!$A$3:$Z1000, 4, false), "")</f>
        <v/>
      </c>
      <c r="T7" s="5">
        <f>iferror(VLOOKUP($A7, 'Awario - Old'!$A$3:$Z1000, 5, false), "")</f>
        <v>2348</v>
      </c>
      <c r="U7" s="5">
        <f>iferror(VLOOKUP($A7, 'Awario - Old'!$A$3:$G1000, 6, false), "")</f>
        <v>3.370698093</v>
      </c>
      <c r="V7" s="7" t="b">
        <f>iferror(VLOOKUP($A7, 'Awario - Old'!$A$3:$Z1000, 7, false), "")</f>
        <v>1</v>
      </c>
      <c r="W7" s="2" t="str">
        <f>iferror(VLOOKUP($A7, 'Awario - Old'!$A$3:$Z1000, 8, false), "")</f>
        <v/>
      </c>
      <c r="X7" s="5">
        <f>iferror(VLOOKUP($A7, 'Awario - Old'!$A$3:$Z1000, 9, false), "")</f>
        <v>1.369400203</v>
      </c>
      <c r="Y7" s="5">
        <f>iferror(VLOOKUP($A7, 'Awario - Old'!$A$3:$Z1000, 10, false), "")</f>
        <v>1.501356421</v>
      </c>
      <c r="Z7" s="2" t="str">
        <f>iferror(VLOOKUP($A7, 'Awario - Old'!$A$3:$Z1000, 11, false), "")</f>
        <v/>
      </c>
      <c r="AA7" s="5">
        <f>iferror(VLOOKUP($A7, 'Awario - Old'!$A$3:$Z1000, 12, false), "")</f>
        <v>1.435378312</v>
      </c>
      <c r="AB7" s="5">
        <f t="shared" si="2"/>
        <v>1.198072749</v>
      </c>
      <c r="AD7" s="5">
        <f>iferror(VLOOKUP($A7, TMUI!$A$2:$G1000, 3, false), "")</f>
        <v>90.29</v>
      </c>
      <c r="AE7" s="5">
        <f>iferror(VLOOKUP($A7, TMUI!$A$2:$G1000, 4, false), "")</f>
        <v>90.62</v>
      </c>
      <c r="AF7" s="5">
        <f>iferror(VLOOKUP($A7, TMUI!$A$2:$G1000, 5, false), "")</f>
        <v>84.74</v>
      </c>
      <c r="AG7" s="5">
        <f>iferror(VLOOKUP($A7, TMUI!$A$2:$G1000, 6, false), "")</f>
        <v>75.02</v>
      </c>
      <c r="AH7" s="5">
        <f>iferror(VLOOKUP($A7, TMUI!$A$2:$Z1000, 7, false), "")</f>
        <v>1.072923305</v>
      </c>
      <c r="AI7" s="5">
        <f>iferror(VLOOKUP($A7, TMUI!$A$2:$Z1000, 8, false), "")</f>
        <v>1.499732371</v>
      </c>
      <c r="AJ7" s="5">
        <f>iferror(VLOOKUP($A7, TMUI!$A$2:$Z1000, 9, false), "")</f>
        <v>1.009481361</v>
      </c>
      <c r="AK7" s="5">
        <f>iferror(VLOOKUP($A7, TMUI!$A$2:$Z1000, 10, false), "")</f>
        <v>1.237705988</v>
      </c>
      <c r="AL7" s="5">
        <f>iferror(VLOOKUP($A7, TMUI!$A$2:$Z1000, 11, false), "")</f>
        <v>1.204960756</v>
      </c>
      <c r="AM7" s="8">
        <f t="shared" si="3"/>
        <v>1.097707045</v>
      </c>
      <c r="AO7" s="5">
        <f t="shared" si="4"/>
        <v>0.9281313235</v>
      </c>
      <c r="AP7" s="5">
        <f>iferror(vlookup(A7, 'November Scores'!A$1:AM1000, 3, false), "")</f>
        <v>1.048789035</v>
      </c>
      <c r="AQ7" s="5">
        <f t="shared" si="5"/>
        <v>0.9582957514</v>
      </c>
    </row>
    <row r="8">
      <c r="A8" s="5">
        <v>1453.0</v>
      </c>
      <c r="B8" s="2" t="s">
        <v>81</v>
      </c>
      <c r="C8" s="5">
        <f>lookup($A8, 'NIL - Dry'!$A$1:$A1000, 'NIL - Dry'!C$1:C1000)</f>
        <v>4</v>
      </c>
      <c r="D8" s="5">
        <f>lookup($A8, 'NIL - Dry'!$A$1:$A1000, 'NIL - Dry'!D$1:D1000)</f>
        <v>1</v>
      </c>
      <c r="E8" s="5">
        <f>lookup($A8, 'NIL - Dry'!$A$1:$A1000, 'NIL - Dry'!E$1:E1000)</f>
        <v>1</v>
      </c>
      <c r="F8" s="5">
        <f>lookup($A8, 'NIL - Dry'!$A$1:$A1000, 'NIL - Dry'!F$1:F1000)</f>
        <v>1</v>
      </c>
      <c r="G8" s="5">
        <f>lookup($A8, 'NIL - Dry'!$A$1:$A1000, 'NIL - Dry'!G$1:G1000)</f>
        <v>1</v>
      </c>
      <c r="H8" s="5">
        <f>lookup($A8, 'NIL - Dry'!$A$1:$A1000, 'NIL - Dry'!H$1:H1000)</f>
        <v>0</v>
      </c>
      <c r="I8" s="5">
        <f>lookup($A8, 'NIL - Dry'!$A$1:$A1000, 'NIL - Dry'!I$1:I1000)</f>
        <v>0.2045663318</v>
      </c>
      <c r="J8" s="5">
        <f>lookup($A8, 'NIL - Dry'!$A$1:$A1000, 'NIL - Dry'!J$1:J1000)</f>
        <v>0.4179095259</v>
      </c>
      <c r="K8" s="5">
        <f>lookup($A8, 'NIL - Dry'!$A$1:$A1000, 'NIL - Dry'!K$1:K1000)</f>
        <v>0.4485213235</v>
      </c>
      <c r="L8" s="5">
        <f>lookup($A8, 'NIL - Dry'!$A$1:$A1000, 'NIL - Dry'!L$1:L1000)</f>
        <v>1.014811661</v>
      </c>
      <c r="M8" s="5">
        <f>lookup($A8, 'NIL - Dry'!$A$1:$A1000, 'NIL - Dry'!M$1:M1000)</f>
        <v>1.842034356</v>
      </c>
      <c r="N8" s="5">
        <f>lookup($A8, 'NIL - Dry'!$A$1:$A1000, 'NIL - Dry'!N$1:N1000)</f>
        <v>-0.11274892</v>
      </c>
      <c r="O8" s="5">
        <f>lookup($A8, 'NIL - Dry'!$A$1:$A1000, 'NIL - Dry'!O$1:O1000)</f>
        <v>0.6358490463</v>
      </c>
      <c r="P8" s="5">
        <f t="shared" si="1"/>
        <v>0.7974014336</v>
      </c>
      <c r="R8" s="5">
        <f>iferror(VLOOKUP($A8, 'Awario - Old'!$A$3:$G1000, 3, false), "")</f>
        <v>5</v>
      </c>
      <c r="S8" s="2">
        <f>iferror(VLOOKUP($A8, 'Awario - Old'!$A$3:$Z1000, 4, false), "")</f>
        <v>424297</v>
      </c>
      <c r="T8" s="5">
        <f>iferror(VLOOKUP($A8, 'Awario - Old'!$A$3:$Z1000, 5, false), "")</f>
        <v>4009</v>
      </c>
      <c r="U8" s="5">
        <f>iferror(VLOOKUP($A8, 'Awario - Old'!$A$3:$G1000, 6, false), "")</f>
        <v>3.603036056</v>
      </c>
      <c r="V8" s="7" t="b">
        <f>iferror(VLOOKUP($A8, 'Awario - Old'!$A$3:$Z1000, 7, false), "")</f>
        <v>0</v>
      </c>
      <c r="W8" s="2">
        <f>iferror(VLOOKUP($A8, 'Awario - Old'!$A$3:$Z1000, 8, false), "")</f>
        <v>-0.9905514298</v>
      </c>
      <c r="X8" s="5">
        <f>iferror(VLOOKUP($A8, 'Awario - Old'!$A$3:$Z1000, 9, false), "")</f>
        <v>1.511394973</v>
      </c>
      <c r="Y8" s="5">
        <f>iferror(VLOOKUP($A8, 'Awario - Old'!$A$3:$Z1000, 10, false), "")</f>
        <v>1.501356421</v>
      </c>
      <c r="Z8" s="2">
        <f>iferror(VLOOKUP($A8, 'Awario - Old'!$A$3:$Z1000, 11, false), "")</f>
        <v>-0.3930520957</v>
      </c>
      <c r="AA8" s="5">
        <f>iferror(VLOOKUP($A8, 'Awario - Old'!$A$3:$Z1000, 12, false), "")</f>
        <v>0.8732330993</v>
      </c>
      <c r="AB8" s="5">
        <f t="shared" si="2"/>
        <v>0.9344694213</v>
      </c>
      <c r="AD8" s="5">
        <f>iferror(VLOOKUP($A8, TMUI!$A$2:$G1000, 3, false), "")</f>
        <v>90.48</v>
      </c>
      <c r="AE8" s="5">
        <f>iferror(VLOOKUP($A8, TMUI!$A$2:$G1000, 4, false), "")</f>
        <v>89.78</v>
      </c>
      <c r="AF8" s="5">
        <f>iferror(VLOOKUP($A8, TMUI!$A$2:$G1000, 5, false), "")</f>
        <v>85.62</v>
      </c>
      <c r="AG8" s="5">
        <f>iferror(VLOOKUP($A8, TMUI!$A$2:$G1000, 6, false), "")</f>
        <v>76.06</v>
      </c>
      <c r="AH8" s="5">
        <f>iferror(VLOOKUP($A8, TMUI!$A$2:$Z1000, 7, false), "")</f>
        <v>1.086675601</v>
      </c>
      <c r="AI8" s="5">
        <f>iferror(VLOOKUP($A8, TMUI!$A$2:$Z1000, 8, false), "")</f>
        <v>1.441517689</v>
      </c>
      <c r="AJ8" s="5">
        <f>iferror(VLOOKUP($A8, TMUI!$A$2:$Z1000, 9, false), "")</f>
        <v>1.0749948</v>
      </c>
      <c r="AK8" s="5">
        <f>iferror(VLOOKUP($A8, TMUI!$A$2:$Z1000, 10, false), "")</f>
        <v>1.301922213</v>
      </c>
      <c r="AL8" s="5">
        <f>iferror(VLOOKUP($A8, TMUI!$A$2:$Z1000, 11, false), "")</f>
        <v>1.226277576</v>
      </c>
      <c r="AM8" s="8">
        <f t="shared" si="3"/>
        <v>1.107374181</v>
      </c>
      <c r="AO8" s="5">
        <f t="shared" si="4"/>
        <v>0.9464150118</v>
      </c>
      <c r="AP8" s="5">
        <f>iferror(vlookup(A8, 'November Scores'!A$1:AM1000, 3, false), "")</f>
        <v>0.8393837344</v>
      </c>
      <c r="AQ8" s="5">
        <f t="shared" si="5"/>
        <v>0.9196571925</v>
      </c>
    </row>
    <row r="9">
      <c r="A9" s="5">
        <v>1480.0</v>
      </c>
      <c r="B9" s="2" t="s">
        <v>149</v>
      </c>
      <c r="C9" s="5">
        <f>lookup($A9, 'NIL - Dry'!$A$1:$A1000, 'NIL - Dry'!C$1:C1000)</f>
        <v>4</v>
      </c>
      <c r="D9" s="5">
        <f>lookup($A9, 'NIL - Dry'!$A$1:$A1000, 'NIL - Dry'!D$1:D1000)</f>
        <v>1</v>
      </c>
      <c r="E9" s="5">
        <f>lookup($A9, 'NIL - Dry'!$A$1:$A1000, 'NIL - Dry'!E$1:E1000)</f>
        <v>1</v>
      </c>
      <c r="F9" s="5">
        <f>lookup($A9, 'NIL - Dry'!$A$1:$A1000, 'NIL - Dry'!F$1:F1000)</f>
        <v>1</v>
      </c>
      <c r="G9" s="5">
        <f>lookup($A9, 'NIL - Dry'!$A$1:$A1000, 'NIL - Dry'!G$1:G1000)</f>
        <v>1</v>
      </c>
      <c r="H9" s="5">
        <f>lookup($A9, 'NIL - Dry'!$A$1:$A1000, 'NIL - Dry'!H$1:H1000)</f>
        <v>0</v>
      </c>
      <c r="I9" s="5">
        <f>lookup($A9, 'NIL - Dry'!$A$1:$A1000, 'NIL - Dry'!I$1:I1000)</f>
        <v>0.2045663318</v>
      </c>
      <c r="J9" s="5">
        <f>lookup($A9, 'NIL - Dry'!$A$1:$A1000, 'NIL - Dry'!J$1:J1000)</f>
        <v>0.4179095259</v>
      </c>
      <c r="K9" s="5">
        <f>lookup($A9, 'NIL - Dry'!$A$1:$A1000, 'NIL - Dry'!K$1:K1000)</f>
        <v>0.4485213235</v>
      </c>
      <c r="L9" s="5">
        <f>lookup($A9, 'NIL - Dry'!$A$1:$A1000, 'NIL - Dry'!L$1:L1000)</f>
        <v>1.014811661</v>
      </c>
      <c r="M9" s="5">
        <f>lookup($A9, 'NIL - Dry'!$A$1:$A1000, 'NIL - Dry'!M$1:M1000)</f>
        <v>1.842034356</v>
      </c>
      <c r="N9" s="5">
        <f>lookup($A9, 'NIL - Dry'!$A$1:$A1000, 'NIL - Dry'!N$1:N1000)</f>
        <v>-0.11274892</v>
      </c>
      <c r="O9" s="5">
        <f>lookup($A9, 'NIL - Dry'!$A$1:$A1000, 'NIL - Dry'!O$1:O1000)</f>
        <v>0.6358490463</v>
      </c>
      <c r="P9" s="5">
        <f t="shared" si="1"/>
        <v>0.7974014336</v>
      </c>
      <c r="R9" s="5">
        <f>iferror(VLOOKUP($A9, 'Awario - Old'!$A$3:$G1000, 3, false), "")</f>
        <v>5</v>
      </c>
      <c r="S9" s="2">
        <f>iferror(VLOOKUP($A9, 'Awario - Old'!$A$3:$Z1000, 4, false), "")</f>
        <v>0</v>
      </c>
      <c r="T9" s="5">
        <f>iferror(VLOOKUP($A9, 'Awario - Old'!$A$3:$Z1000, 5, false), "")</f>
        <v>1933</v>
      </c>
      <c r="U9" s="5">
        <f>iferror(VLOOKUP($A9, 'Awario - Old'!$A$3:$G1000, 6, false), "")</f>
        <v>3.286231854</v>
      </c>
      <c r="V9" s="7" t="b">
        <f>iferror(VLOOKUP($A9, 'Awario - Old'!$A$3:$Z1000, 7, false), "")</f>
        <v>1</v>
      </c>
      <c r="W9" s="2" t="str">
        <f>iferror(VLOOKUP($A9, 'Awario - Old'!$A$3:$Z1000, 8, false), "")</f>
        <v/>
      </c>
      <c r="X9" s="5">
        <f>iferror(VLOOKUP($A9, 'Awario - Old'!$A$3:$Z1000, 9, false), "")</f>
        <v>1.317778143</v>
      </c>
      <c r="Y9" s="5">
        <f>iferror(VLOOKUP($A9, 'Awario - Old'!$A$3:$Z1000, 10, false), "")</f>
        <v>1.501356421</v>
      </c>
      <c r="Z9" s="2" t="str">
        <f>iferror(VLOOKUP($A9, 'Awario - Old'!$A$3:$Z1000, 11, false), "")</f>
        <v/>
      </c>
      <c r="AA9" s="5">
        <f>iferror(VLOOKUP($A9, 'Awario - Old'!$A$3:$Z1000, 12, false), "")</f>
        <v>1.409567282</v>
      </c>
      <c r="AB9" s="5">
        <f t="shared" si="2"/>
        <v>1.187251988</v>
      </c>
      <c r="AD9" s="5">
        <f>iferror(VLOOKUP($A9, TMUI!$A$2:$G1000, 3, false), "")</f>
        <v>86.02</v>
      </c>
      <c r="AE9" s="5">
        <f>iferror(VLOOKUP($A9, TMUI!$A$2:$G1000, 4, false), "")</f>
        <v>76.13</v>
      </c>
      <c r="AF9" s="5">
        <f>iferror(VLOOKUP($A9, TMUI!$A$2:$G1000, 5, false), "")</f>
        <v>76.13</v>
      </c>
      <c r="AG9" s="5">
        <f>iferror(VLOOKUP($A9, TMUI!$A$2:$G1000, 6, false), "")</f>
        <v>68.71</v>
      </c>
      <c r="AH9" s="5">
        <f>iferror(VLOOKUP($A9, TMUI!$A$2:$Z1000, 7, false), "")</f>
        <v>0.7638585458</v>
      </c>
      <c r="AI9" s="5">
        <f>iferror(VLOOKUP($A9, TMUI!$A$2:$Z1000, 8, false), "")</f>
        <v>0.4955291007</v>
      </c>
      <c r="AJ9" s="5">
        <f>iferror(VLOOKUP($A9, TMUI!$A$2:$Z1000, 9, false), "")</f>
        <v>0.3684919129</v>
      </c>
      <c r="AK9" s="5">
        <f>iferror(VLOOKUP($A9, TMUI!$A$2:$Z1000, 10, false), "")</f>
        <v>0.8480863928</v>
      </c>
      <c r="AL9" s="5">
        <f>iferror(VLOOKUP($A9, TMUI!$A$2:$Z1000, 11, false), "")</f>
        <v>0.6189914881</v>
      </c>
      <c r="AM9" s="8">
        <f t="shared" si="3"/>
        <v>0.786760121</v>
      </c>
      <c r="AO9" s="5">
        <f t="shared" si="4"/>
        <v>0.9238045141</v>
      </c>
      <c r="AP9" s="5">
        <f>iferror(vlookup(A9, 'November Scores'!A$1:AM1000, 3, false), "")</f>
        <v>0.8927421193</v>
      </c>
      <c r="AQ9" s="5">
        <f t="shared" si="5"/>
        <v>0.9160389154</v>
      </c>
    </row>
    <row r="10">
      <c r="A10" s="5">
        <v>1438.0</v>
      </c>
      <c r="B10" s="2" t="s">
        <v>130</v>
      </c>
      <c r="C10" s="5">
        <f>lookup($A10, 'NIL - Dry'!$A$1:$A1000, 'NIL - Dry'!C$1:C1000)</f>
        <v>4</v>
      </c>
      <c r="D10" s="5">
        <f>lookup($A10, 'NIL - Dry'!$A$1:$A1000, 'NIL - Dry'!D$1:D1000)</f>
        <v>1</v>
      </c>
      <c r="E10" s="5">
        <f>lookup($A10, 'NIL - Dry'!$A$1:$A1000, 'NIL - Dry'!E$1:E1000)</f>
        <v>1</v>
      </c>
      <c r="F10" s="5">
        <f>lookup($A10, 'NIL - Dry'!$A$1:$A1000, 'NIL - Dry'!F$1:F1000)</f>
        <v>1</v>
      </c>
      <c r="G10" s="5">
        <f>lookup($A10, 'NIL - Dry'!$A$1:$A1000, 'NIL - Dry'!G$1:G1000)</f>
        <v>1</v>
      </c>
      <c r="H10" s="5">
        <f>lookup($A10, 'NIL - Dry'!$A$1:$A1000, 'NIL - Dry'!H$1:H1000)</f>
        <v>1</v>
      </c>
      <c r="I10" s="5">
        <f>lookup($A10, 'NIL - Dry'!$A$1:$A1000, 'NIL - Dry'!I$1:I1000)</f>
        <v>0.2045663318</v>
      </c>
      <c r="J10" s="5">
        <f>lookup($A10, 'NIL - Dry'!$A$1:$A1000, 'NIL - Dry'!J$1:J1000)</f>
        <v>0.4179095259</v>
      </c>
      <c r="K10" s="5">
        <f>lookup($A10, 'NIL - Dry'!$A$1:$A1000, 'NIL - Dry'!K$1:K1000)</f>
        <v>0.4485213235</v>
      </c>
      <c r="L10" s="5">
        <f>lookup($A10, 'NIL - Dry'!$A$1:$A1000, 'NIL - Dry'!L$1:L1000)</f>
        <v>1.014811661</v>
      </c>
      <c r="M10" s="5">
        <f>lookup($A10, 'NIL - Dry'!$A$1:$A1000, 'NIL - Dry'!M$1:M1000)</f>
        <v>1.842034356</v>
      </c>
      <c r="N10" s="5">
        <f>lookup($A10, 'NIL - Dry'!$A$1:$A1000, 'NIL - Dry'!N$1:N1000)</f>
        <v>8.831998736</v>
      </c>
      <c r="O10" s="5">
        <f>lookup($A10, 'NIL - Dry'!$A$1:$A1000, 'NIL - Dry'!O$1:O1000)</f>
        <v>2.126640322</v>
      </c>
      <c r="P10" s="5">
        <f t="shared" si="1"/>
        <v>1.458300491</v>
      </c>
      <c r="R10" s="5">
        <f>iferror(VLOOKUP($A10, 'Awario - Old'!$A$3:$G1000, 3, false), "")</f>
        <v>4</v>
      </c>
      <c r="S10" s="2">
        <f>iferror(VLOOKUP($A10, 'Awario - Old'!$A$3:$Z1000, 4, false), "")</f>
        <v>0</v>
      </c>
      <c r="T10" s="5">
        <f>iferror(VLOOKUP($A10, 'Awario - Old'!$A$3:$Z1000, 5, false), "")</f>
        <v>0</v>
      </c>
      <c r="U10" s="5">
        <f>iferror(VLOOKUP($A10, 'Awario - Old'!$A$3:$G1000, 6, false), "")</f>
        <v>0</v>
      </c>
      <c r="V10" s="7" t="b">
        <f>iferror(VLOOKUP($A10, 'Awario - Old'!$A$3:$Z1000, 7, false), "")</f>
        <v>1</v>
      </c>
      <c r="W10" s="2" t="str">
        <f>iferror(VLOOKUP($A10, 'Awario - Old'!$A$3:$Z1000, 8, false), "")</f>
        <v/>
      </c>
      <c r="X10" s="5">
        <f>iferror(VLOOKUP($A10, 'Awario - Old'!$A$3:$Z1000, 9, false), "")</f>
        <v>-0.6906225891</v>
      </c>
      <c r="Y10" s="5">
        <f>iferror(VLOOKUP($A10, 'Awario - Old'!$A$3:$Z1000, 10, false), "")</f>
        <v>1.011914228</v>
      </c>
      <c r="Z10" s="2" t="str">
        <f>iferror(VLOOKUP($A10, 'Awario - Old'!$A$3:$Z1000, 11, false), "")</f>
        <v/>
      </c>
      <c r="AA10" s="5">
        <f>iferror(VLOOKUP($A10, 'Awario - Old'!$A$3:$Z1000, 12, false), "")</f>
        <v>0.1606458193</v>
      </c>
      <c r="AB10" s="5">
        <f t="shared" si="2"/>
        <v>0.4008064612</v>
      </c>
      <c r="AD10" s="5">
        <f>iferror(VLOOKUP($A10, TMUI!$A$2:$G1000, 3, false), "")</f>
        <v>87.54</v>
      </c>
      <c r="AE10" s="5">
        <f>iferror(VLOOKUP($A10, TMUI!$A$2:$G1000, 4, false), "")</f>
        <v>83.7</v>
      </c>
      <c r="AF10" s="5">
        <f>iferror(VLOOKUP($A10, TMUI!$A$2:$G1000, 5, false), "")</f>
        <v>84.2</v>
      </c>
      <c r="AG10" s="5">
        <f>iferror(VLOOKUP($A10, TMUI!$A$2:$G1000, 6, false), "")</f>
        <v>68.23</v>
      </c>
      <c r="AH10" s="5">
        <f>iferror(VLOOKUP($A10, TMUI!$A$2:$Z1000, 7, false), "")</f>
        <v>0.8738769144</v>
      </c>
      <c r="AI10" s="5">
        <f>iferror(VLOOKUP($A10, TMUI!$A$2:$Z1000, 8, false), "")</f>
        <v>1.020154274</v>
      </c>
      <c r="AJ10" s="5">
        <f>iferror(VLOOKUP($A10, TMUI!$A$2:$Z1000, 9, false), "")</f>
        <v>0.9692799318</v>
      </c>
      <c r="AK10" s="5">
        <f>iferror(VLOOKUP($A10, TMUI!$A$2:$Z1000, 10, false), "")</f>
        <v>0.8184481352</v>
      </c>
      <c r="AL10" s="5">
        <f>iferror(VLOOKUP($A10, TMUI!$A$2:$Z1000, 11, false), "")</f>
        <v>0.9204398138</v>
      </c>
      <c r="AM10" s="8">
        <f t="shared" si="3"/>
        <v>0.9593955461</v>
      </c>
      <c r="AO10" s="5">
        <f t="shared" si="4"/>
        <v>0.9395008328</v>
      </c>
      <c r="AP10" s="5">
        <f>iferror(vlookup(A10, 'November Scores'!A$1:AM1000, 3, false), "")</f>
        <v>0.7912332024</v>
      </c>
      <c r="AQ10" s="5">
        <f t="shared" si="5"/>
        <v>0.9024339252</v>
      </c>
    </row>
    <row r="11">
      <c r="A11" s="5">
        <v>2097.0</v>
      </c>
      <c r="B11" s="2" t="s">
        <v>126</v>
      </c>
      <c r="C11" s="5">
        <f>lookup($A11, 'NIL - Dry'!$A$1:$A1000, 'NIL - Dry'!C$1:C1000)</f>
        <v>4</v>
      </c>
      <c r="D11" s="5">
        <f>lookup($A11, 'NIL - Dry'!$A$1:$A1000, 'NIL - Dry'!D$1:D1000)</f>
        <v>1</v>
      </c>
      <c r="E11" s="5">
        <f>lookup($A11, 'NIL - Dry'!$A$1:$A1000, 'NIL - Dry'!E$1:E1000)</f>
        <v>1</v>
      </c>
      <c r="F11" s="5">
        <f>lookup($A11, 'NIL - Dry'!$A$1:$A1000, 'NIL - Dry'!F$1:F1000)</f>
        <v>1</v>
      </c>
      <c r="G11" s="5">
        <f>lookup($A11, 'NIL - Dry'!$A$1:$A1000, 'NIL - Dry'!G$1:G1000)</f>
        <v>0</v>
      </c>
      <c r="H11" s="5">
        <f>lookup($A11, 'NIL - Dry'!$A$1:$A1000, 'NIL - Dry'!H$1:H1000)</f>
        <v>0</v>
      </c>
      <c r="I11" s="5">
        <f>lookup($A11, 'NIL - Dry'!$A$1:$A1000, 'NIL - Dry'!I$1:I1000)</f>
        <v>0.2045663318</v>
      </c>
      <c r="J11" s="5">
        <f>lookup($A11, 'NIL - Dry'!$A$1:$A1000, 'NIL - Dry'!J$1:J1000)</f>
        <v>0.4179095259</v>
      </c>
      <c r="K11" s="5">
        <f>lookup($A11, 'NIL - Dry'!$A$1:$A1000, 'NIL - Dry'!K$1:K1000)</f>
        <v>0.4485213235</v>
      </c>
      <c r="L11" s="5">
        <f>lookup($A11, 'NIL - Dry'!$A$1:$A1000, 'NIL - Dry'!L$1:L1000)</f>
        <v>1.014811661</v>
      </c>
      <c r="M11" s="5">
        <f>lookup($A11, 'NIL - Dry'!$A$1:$A1000, 'NIL - Dry'!M$1:M1000)</f>
        <v>-0.5405970393</v>
      </c>
      <c r="N11" s="5">
        <f>lookup($A11, 'NIL - Dry'!$A$1:$A1000, 'NIL - Dry'!N$1:N1000)</f>
        <v>-0.11274892</v>
      </c>
      <c r="O11" s="5">
        <f>lookup($A11, 'NIL - Dry'!$A$1:$A1000, 'NIL - Dry'!O$1:O1000)</f>
        <v>0.2387438137</v>
      </c>
      <c r="P11" s="5">
        <f t="shared" si="1"/>
        <v>0.4886141768</v>
      </c>
      <c r="R11" s="5">
        <f>iferror(VLOOKUP($A11, 'Awario - Old'!$A$3:$G1000, 3, false), "")</f>
        <v>5</v>
      </c>
      <c r="S11" s="2" t="str">
        <f>iferror(VLOOKUP($A11, 'Awario - Old'!$A$3:$Z1000, 4, false), "")</f>
        <v/>
      </c>
      <c r="T11" s="5">
        <f>iferror(VLOOKUP($A11, 'Awario - Old'!$A$3:$Z1000, 5, false), "")</f>
        <v>3197</v>
      </c>
      <c r="U11" s="5">
        <f>iferror(VLOOKUP($A11, 'Awario - Old'!$A$3:$G1000, 6, false), "")</f>
        <v>3.504742636</v>
      </c>
      <c r="V11" s="7" t="b">
        <f>iferror(VLOOKUP($A11, 'Awario - Old'!$A$3:$Z1000, 7, false), "")</f>
        <v>1</v>
      </c>
      <c r="W11" s="2" t="str">
        <f>iferror(VLOOKUP($A11, 'Awario - Old'!$A$3:$Z1000, 8, false), "")</f>
        <v/>
      </c>
      <c r="X11" s="5">
        <f>iferror(VLOOKUP($A11, 'Awario - Old'!$A$3:$Z1000, 9, false), "")</f>
        <v>1.451322347</v>
      </c>
      <c r="Y11" s="5">
        <f>iferror(VLOOKUP($A11, 'Awario - Old'!$A$3:$Z1000, 10, false), "")</f>
        <v>1.501356421</v>
      </c>
      <c r="Z11" s="2" t="str">
        <f>iferror(VLOOKUP($A11, 'Awario - Old'!$A$3:$Z1000, 11, false), "")</f>
        <v/>
      </c>
      <c r="AA11" s="5">
        <f>iferror(VLOOKUP($A11, 'Awario - Old'!$A$3:$Z1000, 12, false), "")</f>
        <v>1.476339384</v>
      </c>
      <c r="AB11" s="5">
        <f t="shared" si="2"/>
        <v>1.215047071</v>
      </c>
      <c r="AD11" s="5">
        <f>iferror(VLOOKUP($A11, TMUI!$A$2:$G1000, 3, false), "")</f>
        <v>95.27</v>
      </c>
      <c r="AE11" s="5">
        <f>iferror(VLOOKUP($A11, TMUI!$A$2:$G1000, 4, false), "")</f>
        <v>79.65</v>
      </c>
      <c r="AF11" s="5">
        <f>iferror(VLOOKUP($A11, TMUI!$A$2:$G1000, 5, false), "")</f>
        <v>81.1</v>
      </c>
      <c r="AG11" s="5">
        <f>iferror(VLOOKUP($A11, TMUI!$A$2:$G1000, 6, false), "")</f>
        <v>72.27</v>
      </c>
      <c r="AH11" s="5">
        <f>iferror(VLOOKUP($A11, TMUI!$A$2:$Z1000, 7, false), "")</f>
        <v>1.433378224</v>
      </c>
      <c r="AI11" s="5">
        <f>iferror(VLOOKUP($A11, TMUI!$A$2:$Z1000, 8, false), "")</f>
        <v>0.7394763411</v>
      </c>
      <c r="AJ11" s="5">
        <f>iferror(VLOOKUP($A11, TMUI!$A$2:$Z1000, 9, false), "")</f>
        <v>0.7384939518</v>
      </c>
      <c r="AK11" s="5">
        <f>iferror(VLOOKUP($A11, TMUI!$A$2:$Z1000, 10, false), "")</f>
        <v>1.06790347</v>
      </c>
      <c r="AL11" s="5">
        <f>iferror(VLOOKUP($A11, TMUI!$A$2:$Z1000, 11, false), "")</f>
        <v>0.9948129967</v>
      </c>
      <c r="AM11" s="8">
        <f t="shared" si="3"/>
        <v>0.9974031265</v>
      </c>
      <c r="AO11" s="5">
        <f t="shared" si="4"/>
        <v>0.9003547913</v>
      </c>
      <c r="AP11" s="5">
        <f>iferror(vlookup(A11, 'November Scores'!A$1:AM1000, 3, false), "")</f>
        <v>0.8766325729</v>
      </c>
      <c r="AQ11" s="5">
        <f t="shared" si="5"/>
        <v>0.8944242367</v>
      </c>
    </row>
    <row r="12">
      <c r="A12" s="5">
        <v>1985.0</v>
      </c>
      <c r="B12" s="2" t="s">
        <v>60</v>
      </c>
      <c r="C12" s="5">
        <f>lookup($A12, 'NIL - Dry'!$A$1:$A1000, 'NIL - Dry'!C$1:C1000)</f>
        <v>4</v>
      </c>
      <c r="D12" s="5">
        <f>lookup($A12, 'NIL - Dry'!$A$1:$A1000, 'NIL - Dry'!D$1:D1000)</f>
        <v>1</v>
      </c>
      <c r="E12" s="5">
        <f>lookup($A12, 'NIL - Dry'!$A$1:$A1000, 'NIL - Dry'!E$1:E1000)</f>
        <v>1</v>
      </c>
      <c r="F12" s="5">
        <f>lookup($A12, 'NIL - Dry'!$A$1:$A1000, 'NIL - Dry'!F$1:F1000)</f>
        <v>1</v>
      </c>
      <c r="G12" s="5">
        <f>lookup($A12, 'NIL - Dry'!$A$1:$A1000, 'NIL - Dry'!G$1:G1000)</f>
        <v>0</v>
      </c>
      <c r="H12" s="5">
        <f>lookup($A12, 'NIL - Dry'!$A$1:$A1000, 'NIL - Dry'!H$1:H1000)</f>
        <v>0</v>
      </c>
      <c r="I12" s="5">
        <f>lookup($A12, 'NIL - Dry'!$A$1:$A1000, 'NIL - Dry'!I$1:I1000)</f>
        <v>0.2045663318</v>
      </c>
      <c r="J12" s="5">
        <f>lookup($A12, 'NIL - Dry'!$A$1:$A1000, 'NIL - Dry'!J$1:J1000)</f>
        <v>0.4179095259</v>
      </c>
      <c r="K12" s="5">
        <f>lookup($A12, 'NIL - Dry'!$A$1:$A1000, 'NIL - Dry'!K$1:K1000)</f>
        <v>0.4485213235</v>
      </c>
      <c r="L12" s="5">
        <f>lookup($A12, 'NIL - Dry'!$A$1:$A1000, 'NIL - Dry'!L$1:L1000)</f>
        <v>1.014811661</v>
      </c>
      <c r="M12" s="5">
        <f>lookup($A12, 'NIL - Dry'!$A$1:$A1000, 'NIL - Dry'!M$1:M1000)</f>
        <v>-0.5405970393</v>
      </c>
      <c r="N12" s="5">
        <f>lookup($A12, 'NIL - Dry'!$A$1:$A1000, 'NIL - Dry'!N$1:N1000)</f>
        <v>-0.11274892</v>
      </c>
      <c r="O12" s="5">
        <f>lookup($A12, 'NIL - Dry'!$A$1:$A1000, 'NIL - Dry'!O$1:O1000)</f>
        <v>0.2387438137</v>
      </c>
      <c r="P12" s="5">
        <f t="shared" si="1"/>
        <v>0.4886141768</v>
      </c>
      <c r="R12" s="5">
        <f>iferror(VLOOKUP($A12, 'Awario - Old'!$A$3:$G1000, 3, false), "")</f>
        <v>3</v>
      </c>
      <c r="S12" s="2" t="str">
        <f>iferror(VLOOKUP($A12, 'Awario - Old'!$A$3:$Z1000, 4, false), "")</f>
        <v/>
      </c>
      <c r="T12" s="5">
        <f>iferror(VLOOKUP($A12, 'Awario - Old'!$A$3:$Z1000, 5, false), "")</f>
        <v>2298</v>
      </c>
      <c r="U12" s="5">
        <f>iferror(VLOOKUP($A12, 'Awario - Old'!$A$3:$G1000, 6, false), "")</f>
        <v>3.361350024</v>
      </c>
      <c r="V12" s="7" t="b">
        <f>iferror(VLOOKUP($A12, 'Awario - Old'!$A$3:$Z1000, 7, false), "")</f>
        <v>1</v>
      </c>
      <c r="W12" s="2" t="str">
        <f>iferror(VLOOKUP($A12, 'Awario - Old'!$A$3:$Z1000, 8, false), "")</f>
        <v/>
      </c>
      <c r="X12" s="5">
        <f>iferror(VLOOKUP($A12, 'Awario - Old'!$A$3:$Z1000, 9, false), "")</f>
        <v>1.363687073</v>
      </c>
      <c r="Y12" s="5">
        <f>iferror(VLOOKUP($A12, 'Awario - Old'!$A$3:$Z1000, 10, false), "")</f>
        <v>0.5224720345</v>
      </c>
      <c r="Z12" s="2" t="str">
        <f>iferror(VLOOKUP($A12, 'Awario - Old'!$A$3:$Z1000, 11, false), "")</f>
        <v/>
      </c>
      <c r="AA12" s="5">
        <f>iferror(VLOOKUP($A12, 'Awario - Old'!$A$3:$Z1000, 12, false), "")</f>
        <v>0.9430795539</v>
      </c>
      <c r="AB12" s="5">
        <f t="shared" si="2"/>
        <v>0.9711228315</v>
      </c>
      <c r="AD12" s="5">
        <f>iferror(VLOOKUP($A12, TMUI!$A$2:$G1000, 3, false), "")</f>
        <v>93.34</v>
      </c>
      <c r="AE12" s="5">
        <f>iferror(VLOOKUP($A12, TMUI!$A$2:$G1000, 4, false), "")</f>
        <v>90.12</v>
      </c>
      <c r="AF12" s="5">
        <f>iferror(VLOOKUP($A12, TMUI!$A$2:$G1000, 5, false), "")</f>
        <v>87.07</v>
      </c>
      <c r="AG12" s="5">
        <f>iferror(VLOOKUP($A12, TMUI!$A$2:$G1000, 6, false), "")</f>
        <v>79.66</v>
      </c>
      <c r="AH12" s="5">
        <f>iferror(VLOOKUP($A12, TMUI!$A$2:$Z1000, 7, false), "")</f>
        <v>1.293683848</v>
      </c>
      <c r="AI12" s="5">
        <f>iferror(VLOOKUP($A12, TMUI!$A$2:$Z1000, 8, false), "")</f>
        <v>1.465080775</v>
      </c>
      <c r="AJ12" s="5">
        <f>iferror(VLOOKUP($A12, TMUI!$A$2:$Z1000, 9, false), "")</f>
        <v>1.182943081</v>
      </c>
      <c r="AK12" s="5">
        <f>iferror(VLOOKUP($A12, TMUI!$A$2:$Z1000, 10, false), "")</f>
        <v>1.524209145</v>
      </c>
      <c r="AL12" s="5">
        <f>iferror(VLOOKUP($A12, TMUI!$A$2:$Z1000, 11, false), "")</f>
        <v>1.366479212</v>
      </c>
      <c r="AM12" s="8">
        <f t="shared" si="3"/>
        <v>1.168965017</v>
      </c>
      <c r="AO12" s="5">
        <f t="shared" si="4"/>
        <v>0.8762340086</v>
      </c>
      <c r="AP12" s="5">
        <f>iferror(vlookup(A12, 'November Scores'!A$1:AM1000, 3, false), "")</f>
        <v>0.9423345624</v>
      </c>
      <c r="AQ12" s="5">
        <f t="shared" si="5"/>
        <v>0.892759147</v>
      </c>
    </row>
    <row r="13">
      <c r="A13" s="5">
        <v>1991.0</v>
      </c>
      <c r="B13" s="2" t="s">
        <v>150</v>
      </c>
      <c r="C13" s="5">
        <f>lookup($A13, 'NIL - Dry'!$A$1:$A1000, 'NIL - Dry'!C$1:C1000)</f>
        <v>4</v>
      </c>
      <c r="D13" s="5">
        <f>lookup($A13, 'NIL - Dry'!$A$1:$A1000, 'NIL - Dry'!D$1:D1000)</f>
        <v>1</v>
      </c>
      <c r="E13" s="5">
        <f>lookup($A13, 'NIL - Dry'!$A$1:$A1000, 'NIL - Dry'!E$1:E1000)</f>
        <v>1</v>
      </c>
      <c r="F13" s="5">
        <f>lookup($A13, 'NIL - Dry'!$A$1:$A1000, 'NIL - Dry'!F$1:F1000)</f>
        <v>1</v>
      </c>
      <c r="G13" s="5">
        <f>lookup($A13, 'NIL - Dry'!$A$1:$A1000, 'NIL - Dry'!G$1:G1000)</f>
        <v>0</v>
      </c>
      <c r="H13" s="5">
        <f>lookup($A13, 'NIL - Dry'!$A$1:$A1000, 'NIL - Dry'!H$1:H1000)</f>
        <v>0</v>
      </c>
      <c r="I13" s="5">
        <f>lookup($A13, 'NIL - Dry'!$A$1:$A1000, 'NIL - Dry'!I$1:I1000)</f>
        <v>0.2045663318</v>
      </c>
      <c r="J13" s="5">
        <f>lookup($A13, 'NIL - Dry'!$A$1:$A1000, 'NIL - Dry'!J$1:J1000)</f>
        <v>0.4179095259</v>
      </c>
      <c r="K13" s="5">
        <f>lookup($A13, 'NIL - Dry'!$A$1:$A1000, 'NIL - Dry'!K$1:K1000)</f>
        <v>0.4485213235</v>
      </c>
      <c r="L13" s="5">
        <f>lookup($A13, 'NIL - Dry'!$A$1:$A1000, 'NIL - Dry'!L$1:L1000)</f>
        <v>1.014811661</v>
      </c>
      <c r="M13" s="5">
        <f>lookup($A13, 'NIL - Dry'!$A$1:$A1000, 'NIL - Dry'!M$1:M1000)</f>
        <v>-0.5405970393</v>
      </c>
      <c r="N13" s="5">
        <f>lookup($A13, 'NIL - Dry'!$A$1:$A1000, 'NIL - Dry'!N$1:N1000)</f>
        <v>-0.11274892</v>
      </c>
      <c r="O13" s="5">
        <f>lookup($A13, 'NIL - Dry'!$A$1:$A1000, 'NIL - Dry'!O$1:O1000)</f>
        <v>0.2387438137</v>
      </c>
      <c r="P13" s="5">
        <f t="shared" si="1"/>
        <v>0.4886141768</v>
      </c>
      <c r="R13" s="5">
        <f>iferror(VLOOKUP($A13, 'Awario - Old'!$A$3:$G1000, 3, false), "")</f>
        <v>5</v>
      </c>
      <c r="S13" s="2" t="str">
        <f>iferror(VLOOKUP($A13, 'Awario - Old'!$A$3:$Z1000, 4, false), "")</f>
        <v/>
      </c>
      <c r="T13" s="5">
        <f>iferror(VLOOKUP($A13, 'Awario - Old'!$A$3:$Z1000, 5, false), "")</f>
        <v>2458</v>
      </c>
      <c r="U13" s="5">
        <f>iferror(VLOOKUP($A13, 'Awario - Old'!$A$3:$G1000, 6, false), "")</f>
        <v>3.390581879</v>
      </c>
      <c r="V13" s="7" t="b">
        <f>iferror(VLOOKUP($A13, 'Awario - Old'!$A$3:$Z1000, 7, false), "")</f>
        <v>1</v>
      </c>
      <c r="W13" s="2" t="str">
        <f>iferror(VLOOKUP($A13, 'Awario - Old'!$A$3:$Z1000, 8, false), "")</f>
        <v/>
      </c>
      <c r="X13" s="5">
        <f>iferror(VLOOKUP($A13, 'Awario - Old'!$A$3:$Z1000, 9, false), "")</f>
        <v>1.3815523</v>
      </c>
      <c r="Y13" s="5">
        <f>iferror(VLOOKUP($A13, 'Awario - Old'!$A$3:$Z1000, 10, false), "")</f>
        <v>1.501356421</v>
      </c>
      <c r="Z13" s="2" t="str">
        <f>iferror(VLOOKUP($A13, 'Awario - Old'!$A$3:$Z1000, 11, false), "")</f>
        <v/>
      </c>
      <c r="AA13" s="5">
        <f>iferror(VLOOKUP($A13, 'Awario - Old'!$A$3:$Z1000, 12, false), "")</f>
        <v>1.441454361</v>
      </c>
      <c r="AB13" s="5">
        <f t="shared" si="2"/>
        <v>1.200605831</v>
      </c>
      <c r="AD13" s="5">
        <f>iferror(VLOOKUP($A13, TMUI!$A$2:$G1000, 3, false), "")</f>
        <v>83.57</v>
      </c>
      <c r="AE13" s="5">
        <f>iferror(VLOOKUP($A13, TMUI!$A$2:$G1000, 4, false), "")</f>
        <v>87.01</v>
      </c>
      <c r="AF13" s="5">
        <f>iferror(VLOOKUP($A13, TMUI!$A$2:$G1000, 5, false), "")</f>
        <v>85.39</v>
      </c>
      <c r="AG13" s="5">
        <f>iferror(VLOOKUP($A13, TMUI!$A$2:$G1000, 6, false), "")</f>
        <v>65.74</v>
      </c>
      <c r="AH13" s="5">
        <f>iferror(VLOOKUP($A13, TMUI!$A$2:$Z1000, 7, false), "")</f>
        <v>0.5865263068</v>
      </c>
      <c r="AI13" s="5">
        <f>iferror(VLOOKUP($A13, TMUI!$A$2:$Z1000, 8, false), "")</f>
        <v>1.249547844</v>
      </c>
      <c r="AJ13" s="5">
        <f>iferror(VLOOKUP($A13, TMUI!$A$2:$Z1000, 9, false), "")</f>
        <v>1.057871969</v>
      </c>
      <c r="AK13" s="5">
        <f>iferror(VLOOKUP($A13, TMUI!$A$2:$Z1000, 10, false), "")</f>
        <v>0.6646996737</v>
      </c>
      <c r="AL13" s="5">
        <f>iferror(VLOOKUP($A13, TMUI!$A$2:$Z1000, 11, false), "")</f>
        <v>0.8896614483</v>
      </c>
      <c r="AM13" s="8">
        <f t="shared" si="3"/>
        <v>0.9432186641</v>
      </c>
      <c r="AO13" s="5">
        <f t="shared" si="4"/>
        <v>0.8774795572</v>
      </c>
      <c r="AP13" s="5">
        <f>iferror(vlookup(A13, 'November Scores'!A$1:AM1000, 3, false), "")</f>
        <v>0.9304327202</v>
      </c>
      <c r="AQ13" s="5">
        <f t="shared" si="5"/>
        <v>0.8907178479</v>
      </c>
    </row>
    <row r="14">
      <c r="A14" s="5">
        <v>1597.0</v>
      </c>
      <c r="B14" s="2" t="s">
        <v>166</v>
      </c>
      <c r="C14" s="5">
        <f>lookup($A14, 'NIL - Dry'!$A$1:$A1000, 'NIL - Dry'!C$1:C1000)</f>
        <v>4</v>
      </c>
      <c r="D14" s="5">
        <f>lookup($A14, 'NIL - Dry'!$A$1:$A1000, 'NIL - Dry'!D$1:D1000)</f>
        <v>1</v>
      </c>
      <c r="E14" s="5">
        <f>lookup($A14, 'NIL - Dry'!$A$1:$A1000, 'NIL - Dry'!E$1:E1000)</f>
        <v>1</v>
      </c>
      <c r="F14" s="5">
        <f>lookup($A14, 'NIL - Dry'!$A$1:$A1000, 'NIL - Dry'!F$1:F1000)</f>
        <v>1</v>
      </c>
      <c r="G14" s="5">
        <f>lookup($A14, 'NIL - Dry'!$A$1:$A1000, 'NIL - Dry'!G$1:G1000)</f>
        <v>1</v>
      </c>
      <c r="H14" s="5">
        <f>lookup($A14, 'NIL - Dry'!$A$1:$A1000, 'NIL - Dry'!H$1:H1000)</f>
        <v>0</v>
      </c>
      <c r="I14" s="5">
        <f>lookup($A14, 'NIL - Dry'!$A$1:$A1000, 'NIL - Dry'!I$1:I1000)</f>
        <v>0.2045663318</v>
      </c>
      <c r="J14" s="5">
        <f>lookup($A14, 'NIL - Dry'!$A$1:$A1000, 'NIL - Dry'!J$1:J1000)</f>
        <v>0.4179095259</v>
      </c>
      <c r="K14" s="5">
        <f>lookup($A14, 'NIL - Dry'!$A$1:$A1000, 'NIL - Dry'!K$1:K1000)</f>
        <v>0.4485213235</v>
      </c>
      <c r="L14" s="5">
        <f>lookup($A14, 'NIL - Dry'!$A$1:$A1000, 'NIL - Dry'!L$1:L1000)</f>
        <v>1.014811661</v>
      </c>
      <c r="M14" s="5">
        <f>lookup($A14, 'NIL - Dry'!$A$1:$A1000, 'NIL - Dry'!M$1:M1000)</f>
        <v>1.842034356</v>
      </c>
      <c r="N14" s="5">
        <f>lookup($A14, 'NIL - Dry'!$A$1:$A1000, 'NIL - Dry'!N$1:N1000)</f>
        <v>-0.11274892</v>
      </c>
      <c r="O14" s="5">
        <f>lookup($A14, 'NIL - Dry'!$A$1:$A1000, 'NIL - Dry'!O$1:O1000)</f>
        <v>0.6358490463</v>
      </c>
      <c r="P14" s="5">
        <f t="shared" si="1"/>
        <v>0.7974014336</v>
      </c>
      <c r="R14" s="5">
        <f>iferror(VLOOKUP($A14, 'Awario - Old'!$A$3:$G1000, 3, false), "")</f>
        <v>5</v>
      </c>
      <c r="S14" s="2">
        <f>iferror(VLOOKUP($A14, 'Awario - Old'!$A$3:$Z1000, 4, false), "")</f>
        <v>626</v>
      </c>
      <c r="T14" s="5">
        <f>iferror(VLOOKUP($A14, 'Awario - Old'!$A$3:$Z1000, 5, false), "")</f>
        <v>3876</v>
      </c>
      <c r="U14" s="5">
        <f>iferror(VLOOKUP($A14, 'Awario - Old'!$A$3:$G1000, 6, false), "")</f>
        <v>3.588383768</v>
      </c>
      <c r="V14" s="7" t="b">
        <f>iferror(VLOOKUP($A14, 'Awario - Old'!$A$3:$Z1000, 7, false), "")</f>
        <v>1</v>
      </c>
      <c r="W14" s="2" t="str">
        <f>iferror(VLOOKUP($A14, 'Awario - Old'!$A$3:$Z1000, 8, false), "")</f>
        <v/>
      </c>
      <c r="X14" s="5">
        <f>iferror(VLOOKUP($A14, 'Awario - Old'!$A$3:$Z1000, 9, false), "")</f>
        <v>1.502440137</v>
      </c>
      <c r="Y14" s="5">
        <f>iferror(VLOOKUP($A14, 'Awario - Old'!$A$3:$Z1000, 10, false), "")</f>
        <v>1.501356421</v>
      </c>
      <c r="Z14" s="2" t="str">
        <f>iferror(VLOOKUP($A14, 'Awario - Old'!$A$3:$Z1000, 11, false), "")</f>
        <v/>
      </c>
      <c r="AA14" s="5">
        <f>iferror(VLOOKUP($A14, 'Awario - Old'!$A$3:$Z1000, 12, false), "")</f>
        <v>1.501898279</v>
      </c>
      <c r="AB14" s="5">
        <f t="shared" si="2"/>
        <v>1.225519596</v>
      </c>
      <c r="AD14" s="5">
        <f>iferror(VLOOKUP($A14, TMUI!$A$2:$G1000, 3, false), "")</f>
        <v>79.95</v>
      </c>
      <c r="AE14" s="5">
        <f>iferror(VLOOKUP($A14, TMUI!$A$2:$G1000, 4, false), "")</f>
        <v>72.81</v>
      </c>
      <c r="AF14" s="5">
        <f>iferror(VLOOKUP($A14, TMUI!$A$2:$G1000, 5, false), "")</f>
        <v>70.54</v>
      </c>
      <c r="AG14" s="5">
        <f>iferror(VLOOKUP($A14, TMUI!$A$2:$G1000, 6, false), "")</f>
        <v>56.87</v>
      </c>
      <c r="AH14" s="5">
        <f>iferror(VLOOKUP($A14, TMUI!$A$2:$Z1000, 7, false), "")</f>
        <v>0.3245088762</v>
      </c>
      <c r="AI14" s="5">
        <f>iferror(VLOOKUP($A14, TMUI!$A$2:$Z1000, 8, false), "")</f>
        <v>0.2654424991</v>
      </c>
      <c r="AJ14" s="5">
        <f>iferror(VLOOKUP($A14, TMUI!$A$2:$Z1000, 9, false), "")</f>
        <v>-0.04766732193</v>
      </c>
      <c r="AK14" s="5">
        <f>iferror(VLOOKUP($A14, TMUI!$A$2:$Z1000, 10, false), "")</f>
        <v>0.1170093713</v>
      </c>
      <c r="AL14" s="5">
        <f>iferror(VLOOKUP($A14, TMUI!$A$2:$Z1000, 11, false), "")</f>
        <v>0.1648233561</v>
      </c>
      <c r="AM14" s="8">
        <f t="shared" si="3"/>
        <v>0.4059844285</v>
      </c>
      <c r="AO14" s="5">
        <f t="shared" si="4"/>
        <v>0.8096351525</v>
      </c>
      <c r="AP14" s="5">
        <f>iferror(vlookup(A14, 'November Scores'!A$1:AM1000, 3, false), "")</f>
        <v>0.9627018682</v>
      </c>
      <c r="AQ14" s="5">
        <f t="shared" si="5"/>
        <v>0.8479018314</v>
      </c>
    </row>
    <row r="15">
      <c r="A15" s="5">
        <v>2149.0</v>
      </c>
      <c r="B15" s="2" t="s">
        <v>62</v>
      </c>
      <c r="C15" s="5">
        <f>lookup($A15, 'NIL - Dry'!$A$1:$A1000, 'NIL - Dry'!C$1:C1000)</f>
        <v>4</v>
      </c>
      <c r="D15" s="5">
        <f>lookup($A15, 'NIL - Dry'!$A$1:$A1000, 'NIL - Dry'!D$1:D1000)</f>
        <v>1</v>
      </c>
      <c r="E15" s="5">
        <f>lookup($A15, 'NIL - Dry'!$A$1:$A1000, 'NIL - Dry'!E$1:E1000)</f>
        <v>1</v>
      </c>
      <c r="F15" s="5">
        <f>lookup($A15, 'NIL - Dry'!$A$1:$A1000, 'NIL - Dry'!F$1:F1000)</f>
        <v>0</v>
      </c>
      <c r="G15" s="5">
        <f>lookup($A15, 'NIL - Dry'!$A$1:$A1000, 'NIL - Dry'!G$1:G1000)</f>
        <v>1</v>
      </c>
      <c r="H15" s="5">
        <f>lookup($A15, 'NIL - Dry'!$A$1:$A1000, 'NIL - Dry'!H$1:H1000)</f>
        <v>0</v>
      </c>
      <c r="I15" s="5">
        <f>lookup($A15, 'NIL - Dry'!$A$1:$A1000, 'NIL - Dry'!I$1:I1000)</f>
        <v>0.2045663318</v>
      </c>
      <c r="J15" s="5">
        <f>lookup($A15, 'NIL - Dry'!$A$1:$A1000, 'NIL - Dry'!J$1:J1000)</f>
        <v>0.4179095259</v>
      </c>
      <c r="K15" s="5">
        <f>lookup($A15, 'NIL - Dry'!$A$1:$A1000, 'NIL - Dry'!K$1:K1000)</f>
        <v>0.4485213235</v>
      </c>
      <c r="L15" s="5">
        <f>lookup($A15, 'NIL - Dry'!$A$1:$A1000, 'NIL - Dry'!L$1:L1000)</f>
        <v>-0.9812641676</v>
      </c>
      <c r="M15" s="5">
        <f>lookup($A15, 'NIL - Dry'!$A$1:$A1000, 'NIL - Dry'!M$1:M1000)</f>
        <v>1.842034356</v>
      </c>
      <c r="N15" s="5">
        <f>lookup($A15, 'NIL - Dry'!$A$1:$A1000, 'NIL - Dry'!N$1:N1000)</f>
        <v>-0.11274892</v>
      </c>
      <c r="O15" s="5">
        <f>lookup($A15, 'NIL - Dry'!$A$1:$A1000, 'NIL - Dry'!O$1:O1000)</f>
        <v>0.3031697416</v>
      </c>
      <c r="P15" s="5">
        <f t="shared" si="1"/>
        <v>0.5506085194</v>
      </c>
      <c r="R15" s="5" t="str">
        <f>iferror(VLOOKUP($A15, 'Awario - Old'!$A$3:$G1000, 3, false), "")</f>
        <v/>
      </c>
      <c r="S15" s="2" t="str">
        <f>iferror(VLOOKUP($A15, 'Awario - Old'!$A$3:$Z1000, 4, false), "")</f>
        <v/>
      </c>
      <c r="T15" s="5" t="str">
        <f>iferror(VLOOKUP($A15, 'Awario - Old'!$A$3:$Z1000, 5, false), "")</f>
        <v/>
      </c>
      <c r="U15" s="5" t="str">
        <f>iferror(VLOOKUP($A15, 'Awario - Old'!$A$3:$G1000, 6, false), "")</f>
        <v/>
      </c>
      <c r="V15" s="7" t="str">
        <f>iferror(VLOOKUP($A15, 'Awario - Old'!$A$3:$Z1000, 7, false), "")</f>
        <v/>
      </c>
      <c r="W15" s="2" t="str">
        <f>iferror(VLOOKUP($A15, 'Awario - Old'!$A$3:$Z1000, 8, false), "")</f>
        <v/>
      </c>
      <c r="X15" s="5" t="str">
        <f>iferror(VLOOKUP($A15, 'Awario - Old'!$A$3:$Z1000, 9, false), "")</f>
        <v/>
      </c>
      <c r="Y15" s="5" t="str">
        <f>iferror(VLOOKUP($A15, 'Awario - Old'!$A$3:$Z1000, 10, false), "")</f>
        <v/>
      </c>
      <c r="Z15" s="2" t="str">
        <f>iferror(VLOOKUP($A15, 'Awario - Old'!$A$3:$Z1000, 11, false), "")</f>
        <v/>
      </c>
      <c r="AA15" s="5" t="str">
        <f>iferror(VLOOKUP($A15, 'Awario - Old'!$A$3:$Z1000, 12, false), "")</f>
        <v/>
      </c>
      <c r="AB15" s="5" t="str">
        <f t="shared" si="2"/>
        <v/>
      </c>
      <c r="AD15" s="5">
        <f>iferror(VLOOKUP($A15, TMUI!$A$2:$G1000, 3, false), "")</f>
        <v>92.19</v>
      </c>
      <c r="AE15" s="5">
        <f>iferror(VLOOKUP($A15, TMUI!$A$2:$G1000, 4, false), "")</f>
        <v>87.5</v>
      </c>
      <c r="AF15" s="5">
        <f>iferror(VLOOKUP($A15, TMUI!$A$2:$G1000, 5, false), "")</f>
        <v>92.97</v>
      </c>
      <c r="AG15" s="5">
        <f>iferror(VLOOKUP($A15, TMUI!$A$2:$G1000, 6, false), "")</f>
        <v>76.56</v>
      </c>
      <c r="AH15" s="5">
        <f>iferror(VLOOKUP($A15, TMUI!$A$2:$Z1000, 7, false), "")</f>
        <v>1.210446266</v>
      </c>
      <c r="AI15" s="5">
        <f>iferror(VLOOKUP($A15, TMUI!$A$2:$Z1000, 8, false), "")</f>
        <v>1.283506408</v>
      </c>
      <c r="AJ15" s="5">
        <f>iferror(VLOOKUP($A15, TMUI!$A$2:$Z1000, 9, false), "")</f>
        <v>1.622180914</v>
      </c>
      <c r="AK15" s="5">
        <f>iferror(VLOOKUP($A15, TMUI!$A$2:$Z1000, 10, false), "")</f>
        <v>1.332795398</v>
      </c>
      <c r="AL15" s="5">
        <f>iferror(VLOOKUP($A15, TMUI!$A$2:$Z1000, 11, false), "")</f>
        <v>1.362232246</v>
      </c>
      <c r="AM15" s="8">
        <f t="shared" si="3"/>
        <v>1.167147054</v>
      </c>
      <c r="AO15" s="5">
        <f t="shared" si="4"/>
        <v>0.8588777869</v>
      </c>
      <c r="AP15" s="5" t="str">
        <f>iferror(vlookup(A15, 'November Scores'!A$1:AM1000, 3, false), "")</f>
        <v/>
      </c>
      <c r="AQ15" s="5">
        <f t="shared" si="5"/>
        <v>0.8588777869</v>
      </c>
    </row>
    <row r="16">
      <c r="A16" s="5">
        <v>1999.0</v>
      </c>
      <c r="B16" s="2" t="s">
        <v>142</v>
      </c>
      <c r="C16" s="5">
        <f>lookup($A16, 'NIL - Dry'!$A$1:$A1000, 'NIL - Dry'!C$1:C1000)</f>
        <v>4</v>
      </c>
      <c r="D16" s="5">
        <f>lookup($A16, 'NIL - Dry'!$A$1:$A1000, 'NIL - Dry'!D$1:D1000)</f>
        <v>1</v>
      </c>
      <c r="E16" s="5">
        <f>lookup($A16, 'NIL - Dry'!$A$1:$A1000, 'NIL - Dry'!E$1:E1000)</f>
        <v>1</v>
      </c>
      <c r="F16" s="5">
        <f>lookup($A16, 'NIL - Dry'!$A$1:$A1000, 'NIL - Dry'!F$1:F1000)</f>
        <v>1</v>
      </c>
      <c r="G16" s="5">
        <f>lookup($A16, 'NIL - Dry'!$A$1:$A1000, 'NIL - Dry'!G$1:G1000)</f>
        <v>0</v>
      </c>
      <c r="H16" s="5">
        <f>lookup($A16, 'NIL - Dry'!$A$1:$A1000, 'NIL - Dry'!H$1:H1000)</f>
        <v>0</v>
      </c>
      <c r="I16" s="5">
        <f>lookup($A16, 'NIL - Dry'!$A$1:$A1000, 'NIL - Dry'!I$1:I1000)</f>
        <v>0.2045663318</v>
      </c>
      <c r="J16" s="5">
        <f>lookup($A16, 'NIL - Dry'!$A$1:$A1000, 'NIL - Dry'!J$1:J1000)</f>
        <v>0.4179095259</v>
      </c>
      <c r="K16" s="5">
        <f>lookup($A16, 'NIL - Dry'!$A$1:$A1000, 'NIL - Dry'!K$1:K1000)</f>
        <v>0.4485213235</v>
      </c>
      <c r="L16" s="5">
        <f>lookup($A16, 'NIL - Dry'!$A$1:$A1000, 'NIL - Dry'!L$1:L1000)</f>
        <v>1.014811661</v>
      </c>
      <c r="M16" s="5">
        <f>lookup($A16, 'NIL - Dry'!$A$1:$A1000, 'NIL - Dry'!M$1:M1000)</f>
        <v>-0.5405970393</v>
      </c>
      <c r="N16" s="5">
        <f>lookup($A16, 'NIL - Dry'!$A$1:$A1000, 'NIL - Dry'!N$1:N1000)</f>
        <v>-0.11274892</v>
      </c>
      <c r="O16" s="5">
        <f>lookup($A16, 'NIL - Dry'!$A$1:$A1000, 'NIL - Dry'!O$1:O1000)</f>
        <v>0.2387438137</v>
      </c>
      <c r="P16" s="5">
        <f t="shared" si="1"/>
        <v>0.4886141768</v>
      </c>
      <c r="R16" s="5">
        <f>iferror(VLOOKUP($A16, 'Awario - Old'!$A$3:$G1000, 3, false), "")</f>
        <v>5</v>
      </c>
      <c r="S16" s="2" t="str">
        <f>iferror(VLOOKUP($A16, 'Awario - Old'!$A$3:$Z1000, 4, false), "")</f>
        <v/>
      </c>
      <c r="T16" s="5">
        <f>iferror(VLOOKUP($A16, 'Awario - Old'!$A$3:$Z1000, 5, false), "")</f>
        <v>1785</v>
      </c>
      <c r="U16" s="5">
        <f>iferror(VLOOKUP($A16, 'Awario - Old'!$A$3:$G1000, 6, false), "")</f>
        <v>3.25163822</v>
      </c>
      <c r="V16" s="7" t="b">
        <f>iferror(VLOOKUP($A16, 'Awario - Old'!$A$3:$Z1000, 7, false), "")</f>
        <v>1</v>
      </c>
      <c r="W16" s="2" t="str">
        <f>iferror(VLOOKUP($A16, 'Awario - Old'!$A$3:$Z1000, 8, false), "")</f>
        <v/>
      </c>
      <c r="X16" s="5">
        <f>iferror(VLOOKUP($A16, 'Awario - Old'!$A$3:$Z1000, 9, false), "")</f>
        <v>1.296636032</v>
      </c>
      <c r="Y16" s="5">
        <f>iferror(VLOOKUP($A16, 'Awario - Old'!$A$3:$Z1000, 10, false), "")</f>
        <v>1.501356421</v>
      </c>
      <c r="Z16" s="2" t="str">
        <f>iferror(VLOOKUP($A16, 'Awario - Old'!$A$3:$Z1000, 11, false), "")</f>
        <v/>
      </c>
      <c r="AA16" s="5">
        <f>iferror(VLOOKUP($A16, 'Awario - Old'!$A$3:$Z1000, 12, false), "")</f>
        <v>1.398996227</v>
      </c>
      <c r="AB16" s="5">
        <f t="shared" si="2"/>
        <v>1.182791709</v>
      </c>
      <c r="AD16" s="5">
        <f>iferror(VLOOKUP($A16, TMUI!$A$2:$G1000, 3, false), "")</f>
        <v>85.76</v>
      </c>
      <c r="AE16" s="5">
        <f>iferror(VLOOKUP($A16, TMUI!$A$2:$G1000, 4, false), "")</f>
        <v>82.02</v>
      </c>
      <c r="AF16" s="5">
        <f>iferror(VLOOKUP($A16, TMUI!$A$2:$G1000, 5, false), "")</f>
        <v>82.14</v>
      </c>
      <c r="AG16" s="5">
        <f>iferror(VLOOKUP($A16, TMUI!$A$2:$G1000, 6, false), "")</f>
        <v>75.19</v>
      </c>
      <c r="AH16" s="5">
        <f>iferror(VLOOKUP($A16, TMUI!$A$2:$Z1000, 7, false), "")</f>
        <v>0.7450396143</v>
      </c>
      <c r="AI16" s="5">
        <f>iferror(VLOOKUP($A16, TMUI!$A$2:$Z1000, 8, false), "")</f>
        <v>0.9037249091</v>
      </c>
      <c r="AJ16" s="5">
        <f>iferror(VLOOKUP($A16, TMUI!$A$2:$Z1000, 9, false), "")</f>
        <v>0.8159189257</v>
      </c>
      <c r="AK16" s="5">
        <f>iferror(VLOOKUP($A16, TMUI!$A$2:$Z1000, 10, false), "")</f>
        <v>1.248202871</v>
      </c>
      <c r="AL16" s="5">
        <f>iferror(VLOOKUP($A16, TMUI!$A$2:$Z1000, 11, false), "")</f>
        <v>0.92822158</v>
      </c>
      <c r="AM16" s="8">
        <f t="shared" si="3"/>
        <v>0.963442567</v>
      </c>
      <c r="AO16" s="5">
        <f t="shared" si="4"/>
        <v>0.8782828176</v>
      </c>
      <c r="AP16" s="5">
        <f>iferror(vlookup(A16, 'November Scores'!A$1:AM1000, 3, false), "")</f>
        <v>0.7554379063</v>
      </c>
      <c r="AQ16" s="5">
        <f t="shared" si="5"/>
        <v>0.8475715897</v>
      </c>
    </row>
    <row r="17">
      <c r="A17" s="5">
        <v>2290.0</v>
      </c>
      <c r="B17" s="2" t="s">
        <v>54</v>
      </c>
      <c r="C17" s="5">
        <f>lookup($A17, 'NIL - Dry'!$A$1:$A1000, 'NIL - Dry'!C$1:C1000)</f>
        <v>4</v>
      </c>
      <c r="D17" s="5">
        <f>lookup($A17, 'NIL - Dry'!$A$1:$A1000, 'NIL - Dry'!D$1:D1000)</f>
        <v>1</v>
      </c>
      <c r="E17" s="5">
        <f>lookup($A17, 'NIL - Dry'!$A$1:$A1000, 'NIL - Dry'!E$1:E1000)</f>
        <v>1</v>
      </c>
      <c r="F17" s="5">
        <f>lookup($A17, 'NIL - Dry'!$A$1:$A1000, 'NIL - Dry'!F$1:F1000)</f>
        <v>1</v>
      </c>
      <c r="G17" s="5">
        <f>lookup($A17, 'NIL - Dry'!$A$1:$A1000, 'NIL - Dry'!G$1:G1000)</f>
        <v>0</v>
      </c>
      <c r="H17" s="5">
        <f>lookup($A17, 'NIL - Dry'!$A$1:$A1000, 'NIL - Dry'!H$1:H1000)</f>
        <v>0</v>
      </c>
      <c r="I17" s="5">
        <f>lookup($A17, 'NIL - Dry'!$A$1:$A1000, 'NIL - Dry'!I$1:I1000)</f>
        <v>0.2045663318</v>
      </c>
      <c r="J17" s="5">
        <f>lookup($A17, 'NIL - Dry'!$A$1:$A1000, 'NIL - Dry'!J$1:J1000)</f>
        <v>0.4179095259</v>
      </c>
      <c r="K17" s="5">
        <f>lookup($A17, 'NIL - Dry'!$A$1:$A1000, 'NIL - Dry'!K$1:K1000)</f>
        <v>0.4485213235</v>
      </c>
      <c r="L17" s="5">
        <f>lookup($A17, 'NIL - Dry'!$A$1:$A1000, 'NIL - Dry'!L$1:L1000)</f>
        <v>1.014811661</v>
      </c>
      <c r="M17" s="5">
        <f>lookup($A17, 'NIL - Dry'!$A$1:$A1000, 'NIL - Dry'!M$1:M1000)</f>
        <v>-0.5405970393</v>
      </c>
      <c r="N17" s="5">
        <f>lookup($A17, 'NIL - Dry'!$A$1:$A1000, 'NIL - Dry'!N$1:N1000)</f>
        <v>-0.11274892</v>
      </c>
      <c r="O17" s="5">
        <f>lookup($A17, 'NIL - Dry'!$A$1:$A1000, 'NIL - Dry'!O$1:O1000)</f>
        <v>0.2387438137</v>
      </c>
      <c r="P17" s="5">
        <f t="shared" si="1"/>
        <v>0.4886141768</v>
      </c>
      <c r="R17" s="5" t="str">
        <f>iferror(VLOOKUP($A17, 'Awario - Old'!$A$3:$G1000, 3, false), "")</f>
        <v/>
      </c>
      <c r="S17" s="2" t="str">
        <f>iferror(VLOOKUP($A17, 'Awario - Old'!$A$3:$Z1000, 4, false), "")</f>
        <v/>
      </c>
      <c r="T17" s="5" t="str">
        <f>iferror(VLOOKUP($A17, 'Awario - Old'!$A$3:$Z1000, 5, false), "")</f>
        <v/>
      </c>
      <c r="U17" s="5" t="str">
        <f>iferror(VLOOKUP($A17, 'Awario - Old'!$A$3:$G1000, 6, false), "")</f>
        <v/>
      </c>
      <c r="V17" s="7" t="str">
        <f>iferror(VLOOKUP($A17, 'Awario - Old'!$A$3:$Z1000, 7, false), "")</f>
        <v/>
      </c>
      <c r="W17" s="2" t="str">
        <f>iferror(VLOOKUP($A17, 'Awario - Old'!$A$3:$Z1000, 8, false), "")</f>
        <v/>
      </c>
      <c r="X17" s="5" t="str">
        <f>iferror(VLOOKUP($A17, 'Awario - Old'!$A$3:$Z1000, 9, false), "")</f>
        <v/>
      </c>
      <c r="Y17" s="5" t="str">
        <f>iferror(VLOOKUP($A17, 'Awario - Old'!$A$3:$Z1000, 10, false), "")</f>
        <v/>
      </c>
      <c r="Z17" s="2" t="str">
        <f>iferror(VLOOKUP($A17, 'Awario - Old'!$A$3:$Z1000, 11, false), "")</f>
        <v/>
      </c>
      <c r="AA17" s="5" t="str">
        <f>iferror(VLOOKUP($A17, 'Awario - Old'!$A$3:$Z1000, 12, false), "")</f>
        <v/>
      </c>
      <c r="AB17" s="5" t="str">
        <f t="shared" si="2"/>
        <v/>
      </c>
      <c r="AD17" s="5">
        <f>iferror(VLOOKUP($A17, TMUI!$A$2:$G1000, 3, false), "")</f>
        <v>84.38</v>
      </c>
      <c r="AE17" s="5">
        <f>iferror(VLOOKUP($A17, TMUI!$A$2:$G1000, 4, false), "")</f>
        <v>92.19</v>
      </c>
      <c r="AF17" s="5">
        <f>iferror(VLOOKUP($A17, TMUI!$A$2:$G1000, 5, false), "")</f>
        <v>92.19</v>
      </c>
      <c r="AG17" s="5">
        <f>iferror(VLOOKUP($A17, TMUI!$A$2:$G1000, 6, false), "")</f>
        <v>85.16</v>
      </c>
      <c r="AH17" s="5">
        <f>iferror(VLOOKUP($A17, TMUI!$A$2:$Z1000, 7, false), "")</f>
        <v>0.6451545164</v>
      </c>
      <c r="AI17" s="5">
        <f>iferror(VLOOKUP($A17, TMUI!$A$2:$Z1000, 8, false), "")</f>
        <v>1.608538385</v>
      </c>
      <c r="AJ17" s="5">
        <f>iferror(VLOOKUP($A17, TMUI!$A$2:$Z1000, 9, false), "")</f>
        <v>1.564112183</v>
      </c>
      <c r="AK17" s="5">
        <f>iferror(VLOOKUP($A17, TMUI!$A$2:$Z1000, 10, false), "")</f>
        <v>1.86381418</v>
      </c>
      <c r="AL17" s="5">
        <f>iferror(VLOOKUP($A17, TMUI!$A$2:$Z1000, 11, false), "")</f>
        <v>1.420404816</v>
      </c>
      <c r="AM17" s="8">
        <f t="shared" si="3"/>
        <v>1.191807374</v>
      </c>
      <c r="AO17" s="5">
        <f t="shared" si="4"/>
        <v>0.8402107753</v>
      </c>
      <c r="AP17" s="5" t="str">
        <f>iferror(vlookup(A17, 'November Scores'!A$1:AM1000, 3, false), "")</f>
        <v/>
      </c>
      <c r="AQ17" s="5">
        <f t="shared" si="5"/>
        <v>0.8402107753</v>
      </c>
    </row>
    <row r="18">
      <c r="A18" s="5">
        <v>2201.0</v>
      </c>
      <c r="B18" s="2" t="s">
        <v>57</v>
      </c>
      <c r="C18" s="5">
        <f>lookup($A18, 'NIL - Dry'!$A$1:$A1000, 'NIL - Dry'!C$1:C1000)</f>
        <v>4</v>
      </c>
      <c r="D18" s="5">
        <f>lookup($A18, 'NIL - Dry'!$A$1:$A1000, 'NIL - Dry'!D$1:D1000)</f>
        <v>1</v>
      </c>
      <c r="E18" s="5">
        <f>lookup($A18, 'NIL - Dry'!$A$1:$A1000, 'NIL - Dry'!E$1:E1000)</f>
        <v>1</v>
      </c>
      <c r="F18" s="5">
        <f>lookup($A18, 'NIL - Dry'!$A$1:$A1000, 'NIL - Dry'!F$1:F1000)</f>
        <v>1</v>
      </c>
      <c r="G18" s="5">
        <f>lookup($A18, 'NIL - Dry'!$A$1:$A1000, 'NIL - Dry'!G$1:G1000)</f>
        <v>0</v>
      </c>
      <c r="H18" s="5">
        <f>lookup($A18, 'NIL - Dry'!$A$1:$A1000, 'NIL - Dry'!H$1:H1000)</f>
        <v>0</v>
      </c>
      <c r="I18" s="5">
        <f>lookup($A18, 'NIL - Dry'!$A$1:$A1000, 'NIL - Dry'!I$1:I1000)</f>
        <v>0.2045663318</v>
      </c>
      <c r="J18" s="5">
        <f>lookup($A18, 'NIL - Dry'!$A$1:$A1000, 'NIL - Dry'!J$1:J1000)</f>
        <v>0.4179095259</v>
      </c>
      <c r="K18" s="5">
        <f>lookup($A18, 'NIL - Dry'!$A$1:$A1000, 'NIL - Dry'!K$1:K1000)</f>
        <v>0.4485213235</v>
      </c>
      <c r="L18" s="5">
        <f>lookup($A18, 'NIL - Dry'!$A$1:$A1000, 'NIL - Dry'!L$1:L1000)</f>
        <v>1.014811661</v>
      </c>
      <c r="M18" s="5">
        <f>lookup($A18, 'NIL - Dry'!$A$1:$A1000, 'NIL - Dry'!M$1:M1000)</f>
        <v>-0.5405970393</v>
      </c>
      <c r="N18" s="5">
        <f>lookup($A18, 'NIL - Dry'!$A$1:$A1000, 'NIL - Dry'!N$1:N1000)</f>
        <v>-0.11274892</v>
      </c>
      <c r="O18" s="5">
        <f>lookup($A18, 'NIL - Dry'!$A$1:$A1000, 'NIL - Dry'!O$1:O1000)</f>
        <v>0.2387438137</v>
      </c>
      <c r="P18" s="5">
        <f t="shared" si="1"/>
        <v>0.4886141768</v>
      </c>
      <c r="R18" s="5" t="str">
        <f>iferror(VLOOKUP($A18, 'Awario - Old'!$A$3:$G1000, 3, false), "")</f>
        <v/>
      </c>
      <c r="S18" s="2" t="str">
        <f>iferror(VLOOKUP($A18, 'Awario - Old'!$A$3:$Z1000, 4, false), "")</f>
        <v/>
      </c>
      <c r="T18" s="5" t="str">
        <f>iferror(VLOOKUP($A18, 'Awario - Old'!$A$3:$Z1000, 5, false), "")</f>
        <v/>
      </c>
      <c r="U18" s="5" t="str">
        <f>iferror(VLOOKUP($A18, 'Awario - Old'!$A$3:$G1000, 6, false), "")</f>
        <v/>
      </c>
      <c r="V18" s="7" t="str">
        <f>iferror(VLOOKUP($A18, 'Awario - Old'!$A$3:$Z1000, 7, false), "")</f>
        <v/>
      </c>
      <c r="W18" s="2" t="str">
        <f>iferror(VLOOKUP($A18, 'Awario - Old'!$A$3:$Z1000, 8, false), "")</f>
        <v/>
      </c>
      <c r="X18" s="5" t="str">
        <f>iferror(VLOOKUP($A18, 'Awario - Old'!$A$3:$Z1000, 9, false), "")</f>
        <v/>
      </c>
      <c r="Y18" s="5" t="str">
        <f>iferror(VLOOKUP($A18, 'Awario - Old'!$A$3:$Z1000, 10, false), "")</f>
        <v/>
      </c>
      <c r="Z18" s="2" t="str">
        <f>iferror(VLOOKUP($A18, 'Awario - Old'!$A$3:$Z1000, 11, false), "")</f>
        <v/>
      </c>
      <c r="AA18" s="5" t="str">
        <f>iferror(VLOOKUP($A18, 'Awario - Old'!$A$3:$Z1000, 12, false), "")</f>
        <v/>
      </c>
      <c r="AB18" s="5" t="str">
        <f t="shared" si="2"/>
        <v/>
      </c>
      <c r="AD18" s="5">
        <f>iferror(VLOOKUP($A18, TMUI!$A$2:$G1000, 3, false), "")</f>
        <v>89.06</v>
      </c>
      <c r="AE18" s="5">
        <f>iferror(VLOOKUP($A18, TMUI!$A$2:$G1000, 4, false), "")</f>
        <v>89.84</v>
      </c>
      <c r="AF18" s="5">
        <f>iferror(VLOOKUP($A18, TMUI!$A$2:$G1000, 5, false), "")</f>
        <v>90.63</v>
      </c>
      <c r="AG18" s="5">
        <f>iferror(VLOOKUP($A18, TMUI!$A$2:$G1000, 6, false), "")</f>
        <v>82.81</v>
      </c>
      <c r="AH18" s="5">
        <f>iferror(VLOOKUP($A18, TMUI!$A$2:$Z1000, 7, false), "")</f>
        <v>0.9838952831</v>
      </c>
      <c r="AI18" s="5">
        <f>iferror(VLOOKUP($A18, TMUI!$A$2:$Z1000, 8, false), "")</f>
        <v>1.445675881</v>
      </c>
      <c r="AJ18" s="5">
        <f>iferror(VLOOKUP($A18, TMUI!$A$2:$Z1000, 9, false), "")</f>
        <v>1.447974722</v>
      </c>
      <c r="AK18" s="5">
        <f>iferror(VLOOKUP($A18, TMUI!$A$2:$Z1000, 10, false), "")</f>
        <v>1.718710211</v>
      </c>
      <c r="AL18" s="5">
        <f>iferror(VLOOKUP($A18, TMUI!$A$2:$Z1000, 11, false), "")</f>
        <v>1.399064024</v>
      </c>
      <c r="AM18" s="8">
        <f t="shared" si="3"/>
        <v>1.182820369</v>
      </c>
      <c r="AO18" s="5">
        <f t="shared" si="4"/>
        <v>0.8357172726</v>
      </c>
      <c r="AP18" s="5" t="str">
        <f>iferror(vlookup(A18, 'November Scores'!A$1:AM1000, 3, false), "")</f>
        <v/>
      </c>
      <c r="AQ18" s="5">
        <f t="shared" si="5"/>
        <v>0.8357172726</v>
      </c>
    </row>
    <row r="19">
      <c r="A19" s="5">
        <v>1765.0</v>
      </c>
      <c r="B19" s="2" t="s">
        <v>202</v>
      </c>
      <c r="C19" s="5">
        <f>lookup($A19, 'NIL - Dry'!$A$1:$A1000, 'NIL - Dry'!C$1:C1000)</f>
        <v>4</v>
      </c>
      <c r="D19" s="5">
        <f>lookup($A19, 'NIL - Dry'!$A$1:$A1000, 'NIL - Dry'!D$1:D1000)</f>
        <v>1</v>
      </c>
      <c r="E19" s="5">
        <f>lookup($A19, 'NIL - Dry'!$A$1:$A1000, 'NIL - Dry'!E$1:E1000)</f>
        <v>1</v>
      </c>
      <c r="F19" s="5">
        <f>lookup($A19, 'NIL - Dry'!$A$1:$A1000, 'NIL - Dry'!F$1:F1000)</f>
        <v>1</v>
      </c>
      <c r="G19" s="5">
        <f>lookup($A19, 'NIL - Dry'!$A$1:$A1000, 'NIL - Dry'!G$1:G1000)</f>
        <v>1</v>
      </c>
      <c r="H19" s="5">
        <f>lookup($A19, 'NIL - Dry'!$A$1:$A1000, 'NIL - Dry'!H$1:H1000)</f>
        <v>0</v>
      </c>
      <c r="I19" s="5">
        <f>lookup($A19, 'NIL - Dry'!$A$1:$A1000, 'NIL - Dry'!I$1:I1000)</f>
        <v>0.2045663318</v>
      </c>
      <c r="J19" s="5">
        <f>lookup($A19, 'NIL - Dry'!$A$1:$A1000, 'NIL - Dry'!J$1:J1000)</f>
        <v>0.4179095259</v>
      </c>
      <c r="K19" s="5">
        <f>lookup($A19, 'NIL - Dry'!$A$1:$A1000, 'NIL - Dry'!K$1:K1000)</f>
        <v>0.4485213235</v>
      </c>
      <c r="L19" s="5">
        <f>lookup($A19, 'NIL - Dry'!$A$1:$A1000, 'NIL - Dry'!L$1:L1000)</f>
        <v>1.014811661</v>
      </c>
      <c r="M19" s="5">
        <f>lookup($A19, 'NIL - Dry'!$A$1:$A1000, 'NIL - Dry'!M$1:M1000)</f>
        <v>1.842034356</v>
      </c>
      <c r="N19" s="5">
        <f>lookup($A19, 'NIL - Dry'!$A$1:$A1000, 'NIL - Dry'!N$1:N1000)</f>
        <v>-0.11274892</v>
      </c>
      <c r="O19" s="5">
        <f>lookup($A19, 'NIL - Dry'!$A$1:$A1000, 'NIL - Dry'!O$1:O1000)</f>
        <v>0.6358490463</v>
      </c>
      <c r="P19" s="5">
        <f t="shared" si="1"/>
        <v>0.7974014336</v>
      </c>
      <c r="R19" s="5">
        <f>iferror(VLOOKUP($A19, 'Awario - Old'!$A$3:$G1000, 3, false), "")</f>
        <v>5</v>
      </c>
      <c r="S19" s="2">
        <f>iferror(VLOOKUP($A19, 'Awario - Old'!$A$3:$Z1000, 4, false), "")</f>
        <v>0</v>
      </c>
      <c r="T19" s="5">
        <f>iferror(VLOOKUP($A19, 'Awario - Old'!$A$3:$Z1000, 5, false), "")</f>
        <v>1933</v>
      </c>
      <c r="U19" s="5">
        <f>iferror(VLOOKUP($A19, 'Awario - Old'!$A$3:$G1000, 6, false), "")</f>
        <v>3.286231854</v>
      </c>
      <c r="V19" s="7" t="b">
        <f>iferror(VLOOKUP($A19, 'Awario - Old'!$A$3:$Z1000, 7, false), "")</f>
        <v>1</v>
      </c>
      <c r="W19" s="2" t="str">
        <f>iferror(VLOOKUP($A19, 'Awario - Old'!$A$3:$Z1000, 8, false), "")</f>
        <v/>
      </c>
      <c r="X19" s="5">
        <f>iferror(VLOOKUP($A19, 'Awario - Old'!$A$3:$Z1000, 9, false), "")</f>
        <v>1.317778143</v>
      </c>
      <c r="Y19" s="5">
        <f>iferror(VLOOKUP($A19, 'Awario - Old'!$A$3:$Z1000, 10, false), "")</f>
        <v>1.501356421</v>
      </c>
      <c r="Z19" s="2" t="str">
        <f>iferror(VLOOKUP($A19, 'Awario - Old'!$A$3:$Z1000, 11, false), "")</f>
        <v/>
      </c>
      <c r="AA19" s="5">
        <f>iferror(VLOOKUP($A19, 'Awario - Old'!$A$3:$Z1000, 12, false), "")</f>
        <v>1.409567282</v>
      </c>
      <c r="AB19" s="5">
        <f t="shared" si="2"/>
        <v>1.187251988</v>
      </c>
      <c r="AD19" s="5">
        <f>iferror(VLOOKUP($A19, TMUI!$A$2:$G1000, 3, false), "")</f>
        <v>79.53</v>
      </c>
      <c r="AE19" s="5">
        <f>iferror(VLOOKUP($A19, TMUI!$A$2:$G1000, 4, false), "")</f>
        <v>79.18</v>
      </c>
      <c r="AF19" s="5">
        <f>iferror(VLOOKUP($A19, TMUI!$A$2:$G1000, 5, false), "")</f>
        <v>70.92</v>
      </c>
      <c r="AG19" s="5">
        <f>iferror(VLOOKUP($A19, TMUI!$A$2:$G1000, 6, false), "")</f>
        <v>55.73</v>
      </c>
      <c r="AH19" s="5">
        <f>iferror(VLOOKUP($A19, TMUI!$A$2:$Z1000, 7, false), "")</f>
        <v>0.2941090638</v>
      </c>
      <c r="AI19" s="5">
        <f>iferror(VLOOKUP($A19, TMUI!$A$2:$Z1000, 8, false), "")</f>
        <v>0.7069038402</v>
      </c>
      <c r="AJ19" s="5">
        <f>iferror(VLOOKUP($A19, TMUI!$A$2:$Z1000, 9, false), "")</f>
        <v>-0.01937742761</v>
      </c>
      <c r="AK19" s="5">
        <f>iferror(VLOOKUP($A19, TMUI!$A$2:$Z1000, 10, false), "")</f>
        <v>0.0466185094</v>
      </c>
      <c r="AL19" s="5">
        <f>iferror(VLOOKUP($A19, TMUI!$A$2:$Z1000, 11, false), "")</f>
        <v>0.2570634965</v>
      </c>
      <c r="AM19" s="8">
        <f t="shared" si="3"/>
        <v>0.5070142961</v>
      </c>
      <c r="AO19" s="5">
        <f t="shared" si="4"/>
        <v>0.8305559058</v>
      </c>
      <c r="AP19" s="5">
        <f>iferror(vlookup(A19, 'November Scores'!A$1:AM1000, 3, false), "")</f>
        <v>0.8299395926</v>
      </c>
      <c r="AQ19" s="5">
        <f t="shared" si="5"/>
        <v>0.8304018275</v>
      </c>
    </row>
    <row r="20">
      <c r="A20" s="5">
        <v>2096.0</v>
      </c>
      <c r="B20" s="2" t="s">
        <v>137</v>
      </c>
      <c r="C20" s="5">
        <f>lookup($A20, 'NIL - Dry'!$A$1:$A1000, 'NIL - Dry'!C$1:C1000)</f>
        <v>4</v>
      </c>
      <c r="D20" s="5">
        <f>lookup($A20, 'NIL - Dry'!$A$1:$A1000, 'NIL - Dry'!D$1:D1000)</f>
        <v>1</v>
      </c>
      <c r="E20" s="5">
        <f>lookup($A20, 'NIL - Dry'!$A$1:$A1000, 'NIL - Dry'!E$1:E1000)</f>
        <v>1</v>
      </c>
      <c r="F20" s="5">
        <f>lookup($A20, 'NIL - Dry'!$A$1:$A1000, 'NIL - Dry'!F$1:F1000)</f>
        <v>1</v>
      </c>
      <c r="G20" s="5">
        <f>lookup($A20, 'NIL - Dry'!$A$1:$A1000, 'NIL - Dry'!G$1:G1000)</f>
        <v>0</v>
      </c>
      <c r="H20" s="5">
        <f>lookup($A20, 'NIL - Dry'!$A$1:$A1000, 'NIL - Dry'!H$1:H1000)</f>
        <v>0</v>
      </c>
      <c r="I20" s="5">
        <f>lookup($A20, 'NIL - Dry'!$A$1:$A1000, 'NIL - Dry'!I$1:I1000)</f>
        <v>0.2045663318</v>
      </c>
      <c r="J20" s="5">
        <f>lookup($A20, 'NIL - Dry'!$A$1:$A1000, 'NIL - Dry'!J$1:J1000)</f>
        <v>0.4179095259</v>
      </c>
      <c r="K20" s="5">
        <f>lookup($A20, 'NIL - Dry'!$A$1:$A1000, 'NIL - Dry'!K$1:K1000)</f>
        <v>0.4485213235</v>
      </c>
      <c r="L20" s="5">
        <f>lookup($A20, 'NIL - Dry'!$A$1:$A1000, 'NIL - Dry'!L$1:L1000)</f>
        <v>1.014811661</v>
      </c>
      <c r="M20" s="5">
        <f>lookup($A20, 'NIL - Dry'!$A$1:$A1000, 'NIL - Dry'!M$1:M1000)</f>
        <v>-0.5405970393</v>
      </c>
      <c r="N20" s="5">
        <f>lookup($A20, 'NIL - Dry'!$A$1:$A1000, 'NIL - Dry'!N$1:N1000)</f>
        <v>-0.11274892</v>
      </c>
      <c r="O20" s="5">
        <f>lookup($A20, 'NIL - Dry'!$A$1:$A1000, 'NIL - Dry'!O$1:O1000)</f>
        <v>0.2387438137</v>
      </c>
      <c r="P20" s="5">
        <f t="shared" si="1"/>
        <v>0.4886141768</v>
      </c>
      <c r="R20" s="5">
        <f>iferror(VLOOKUP($A20, 'Awario - Old'!$A$3:$G1000, 3, false), "")</f>
        <v>5</v>
      </c>
      <c r="S20" s="2" t="str">
        <f>iferror(VLOOKUP($A20, 'Awario - Old'!$A$3:$Z1000, 4, false), "")</f>
        <v/>
      </c>
      <c r="T20" s="5">
        <f>iferror(VLOOKUP($A20, 'Awario - Old'!$A$3:$Z1000, 5, false), "")</f>
        <v>2348</v>
      </c>
      <c r="U20" s="5">
        <f>iferror(VLOOKUP($A20, 'Awario - Old'!$A$3:$G1000, 6, false), "")</f>
        <v>3.370698093</v>
      </c>
      <c r="V20" s="7" t="b">
        <f>iferror(VLOOKUP($A20, 'Awario - Old'!$A$3:$Z1000, 7, false), "")</f>
        <v>1</v>
      </c>
      <c r="W20" s="2" t="str">
        <f>iferror(VLOOKUP($A20, 'Awario - Old'!$A$3:$Z1000, 8, false), "")</f>
        <v/>
      </c>
      <c r="X20" s="5">
        <f>iferror(VLOOKUP($A20, 'Awario - Old'!$A$3:$Z1000, 9, false), "")</f>
        <v>1.369400203</v>
      </c>
      <c r="Y20" s="5">
        <f>iferror(VLOOKUP($A20, 'Awario - Old'!$A$3:$Z1000, 10, false), "")</f>
        <v>1.501356421</v>
      </c>
      <c r="Z20" s="2" t="str">
        <f>iferror(VLOOKUP($A20, 'Awario - Old'!$A$3:$Z1000, 11, false), "")</f>
        <v/>
      </c>
      <c r="AA20" s="5">
        <f>iferror(VLOOKUP($A20, 'Awario - Old'!$A$3:$Z1000, 12, false), "")</f>
        <v>1.435378312</v>
      </c>
      <c r="AB20" s="5">
        <f t="shared" si="2"/>
        <v>1.198072749</v>
      </c>
      <c r="AD20" s="5">
        <f>iferror(VLOOKUP($A20, TMUI!$A$2:$G1000, 3, false), "")</f>
        <v>87.74</v>
      </c>
      <c r="AE20" s="5">
        <f>iferror(VLOOKUP($A20, TMUI!$A$2:$G1000, 4, false), "")</f>
        <v>86.02</v>
      </c>
      <c r="AF20" s="5">
        <f>iferror(VLOOKUP($A20, TMUI!$A$2:$G1000, 5, false), "")</f>
        <v>78.28</v>
      </c>
      <c r="AG20" s="5">
        <f>iferror(VLOOKUP($A20, TMUI!$A$2:$G1000, 6, false), "")</f>
        <v>74.18</v>
      </c>
      <c r="AH20" s="5">
        <f>iferror(VLOOKUP($A20, TMUI!$A$2:$Z1000, 7, false), "")</f>
        <v>0.8883530156</v>
      </c>
      <c r="AI20" s="5">
        <f>iferror(VLOOKUP($A20, TMUI!$A$2:$Z1000, 8, false), "")</f>
        <v>1.180937682</v>
      </c>
      <c r="AJ20" s="5">
        <f>iferror(VLOOKUP($A20, TMUI!$A$2:$Z1000, 9, false), "")</f>
        <v>0.5285531571</v>
      </c>
      <c r="AK20" s="5">
        <f>iferror(VLOOKUP($A20, TMUI!$A$2:$Z1000, 10, false), "")</f>
        <v>1.185839037</v>
      </c>
      <c r="AL20" s="5">
        <f>iferror(VLOOKUP($A20, TMUI!$A$2:$Z1000, 11, false), "")</f>
        <v>0.945920723</v>
      </c>
      <c r="AM20" s="8">
        <f t="shared" si="3"/>
        <v>0.9725845583</v>
      </c>
      <c r="AO20" s="5">
        <f t="shared" si="4"/>
        <v>0.886423828</v>
      </c>
      <c r="AP20" s="5">
        <f>iferror(vlookup(A20, 'November Scores'!A$1:AM1000, 3, false), "")</f>
        <v>0.72157284</v>
      </c>
      <c r="AQ20" s="5">
        <f t="shared" si="5"/>
        <v>0.845211081</v>
      </c>
    </row>
    <row r="21">
      <c r="A21" s="5">
        <v>2104.0</v>
      </c>
      <c r="B21" s="2" t="s">
        <v>165</v>
      </c>
      <c r="C21" s="5">
        <f>lookup($A21, 'NIL - Dry'!$A$1:$A1000, 'NIL - Dry'!C$1:C1000)</f>
        <v>4</v>
      </c>
      <c r="D21" s="5">
        <f>lookup($A21, 'NIL - Dry'!$A$1:$A1000, 'NIL - Dry'!D$1:D1000)</f>
        <v>1</v>
      </c>
      <c r="E21" s="5">
        <f>lookup($A21, 'NIL - Dry'!$A$1:$A1000, 'NIL - Dry'!E$1:E1000)</f>
        <v>1</v>
      </c>
      <c r="F21" s="5">
        <f>lookup($A21, 'NIL - Dry'!$A$1:$A1000, 'NIL - Dry'!F$1:F1000)</f>
        <v>1</v>
      </c>
      <c r="G21" s="5">
        <f>lookup($A21, 'NIL - Dry'!$A$1:$A1000, 'NIL - Dry'!G$1:G1000)</f>
        <v>0</v>
      </c>
      <c r="H21" s="5">
        <f>lookup($A21, 'NIL - Dry'!$A$1:$A1000, 'NIL - Dry'!H$1:H1000)</f>
        <v>0</v>
      </c>
      <c r="I21" s="5">
        <f>lookup($A21, 'NIL - Dry'!$A$1:$A1000, 'NIL - Dry'!I$1:I1000)</f>
        <v>0.2045663318</v>
      </c>
      <c r="J21" s="5">
        <f>lookup($A21, 'NIL - Dry'!$A$1:$A1000, 'NIL - Dry'!J$1:J1000)</f>
        <v>0.4179095259</v>
      </c>
      <c r="K21" s="5">
        <f>lookup($A21, 'NIL - Dry'!$A$1:$A1000, 'NIL - Dry'!K$1:K1000)</f>
        <v>0.4485213235</v>
      </c>
      <c r="L21" s="5">
        <f>lookup($A21, 'NIL - Dry'!$A$1:$A1000, 'NIL - Dry'!L$1:L1000)</f>
        <v>1.014811661</v>
      </c>
      <c r="M21" s="5">
        <f>lookup($A21, 'NIL - Dry'!$A$1:$A1000, 'NIL - Dry'!M$1:M1000)</f>
        <v>-0.5405970393</v>
      </c>
      <c r="N21" s="5">
        <f>lookup($A21, 'NIL - Dry'!$A$1:$A1000, 'NIL - Dry'!N$1:N1000)</f>
        <v>-0.11274892</v>
      </c>
      <c r="O21" s="5">
        <f>lookup($A21, 'NIL - Dry'!$A$1:$A1000, 'NIL - Dry'!O$1:O1000)</f>
        <v>0.2387438137</v>
      </c>
      <c r="P21" s="5">
        <f t="shared" si="1"/>
        <v>0.4886141768</v>
      </c>
      <c r="R21" s="5">
        <f>iferror(VLOOKUP($A21, 'Awario - Old'!$A$3:$G1000, 3, false), "")</f>
        <v>5</v>
      </c>
      <c r="S21" s="2" t="str">
        <f>iferror(VLOOKUP($A21, 'Awario - Old'!$A$3:$Z1000, 4, false), "")</f>
        <v/>
      </c>
      <c r="T21" s="5">
        <f>iferror(VLOOKUP($A21, 'Awario - Old'!$A$3:$Z1000, 5, false), "")</f>
        <v>54337</v>
      </c>
      <c r="U21" s="5">
        <f>iferror(VLOOKUP($A21, 'Awario - Old'!$A$3:$G1000, 6, false), "")</f>
        <v>4.735095657</v>
      </c>
      <c r="V21" s="7" t="b">
        <f>iferror(VLOOKUP($A21, 'Awario - Old'!$A$3:$Z1000, 7, false), "")</f>
        <v>1</v>
      </c>
      <c r="W21" s="2" t="str">
        <f>iferror(VLOOKUP($A21, 'Awario - Old'!$A$3:$Z1000, 8, false), "")</f>
        <v/>
      </c>
      <c r="X21" s="5">
        <f>iferror(VLOOKUP($A21, 'Awario - Old'!$A$3:$Z1000, 9, false), "")</f>
        <v>2.203260134</v>
      </c>
      <c r="Y21" s="5">
        <f>iferror(VLOOKUP($A21, 'Awario - Old'!$A$3:$Z1000, 10, false), "")</f>
        <v>1.501356421</v>
      </c>
      <c r="Z21" s="2" t="str">
        <f>iferror(VLOOKUP($A21, 'Awario - Old'!$A$3:$Z1000, 11, false), "")</f>
        <v/>
      </c>
      <c r="AA21" s="5">
        <f>iferror(VLOOKUP($A21, 'Awario - Old'!$A$3:$Z1000, 12, false), "")</f>
        <v>1.852308277</v>
      </c>
      <c r="AB21" s="5">
        <f t="shared" si="2"/>
        <v>1.360995326</v>
      </c>
      <c r="AD21" s="5">
        <f>iferror(VLOOKUP($A21, TMUI!$A$2:$G1000, 3, false), "")</f>
        <v>73.3</v>
      </c>
      <c r="AE21" s="5">
        <f>iferror(VLOOKUP($A21, TMUI!$A$2:$G1000, 4, false), "")</f>
        <v>81.81</v>
      </c>
      <c r="AF21" s="5">
        <f>iferror(VLOOKUP($A21, TMUI!$A$2:$G1000, 5, false), "")</f>
        <v>89.72</v>
      </c>
      <c r="AG21" s="5">
        <f>iferror(VLOOKUP($A21, TMUI!$A$2:$G1000, 6, false), "")</f>
        <v>72.4</v>
      </c>
      <c r="AH21" s="5">
        <f>iferror(VLOOKUP($A21, TMUI!$A$2:$Z1000, 7, false), "")</f>
        <v>-0.1568214867</v>
      </c>
      <c r="AI21" s="5">
        <f>iferror(VLOOKUP($A21, TMUI!$A$2:$Z1000, 8, false), "")</f>
        <v>0.8891712386</v>
      </c>
      <c r="AJ21" s="5">
        <f>iferror(VLOOKUP($A21, TMUI!$A$2:$Z1000, 9, false), "")</f>
        <v>1.38022787</v>
      </c>
      <c r="AK21" s="5">
        <f>iferror(VLOOKUP($A21, TMUI!$A$2:$Z1000, 10, false), "")</f>
        <v>1.075930498</v>
      </c>
      <c r="AL21" s="5">
        <f>iferror(VLOOKUP($A21, TMUI!$A$2:$Z1000, 11, false), "")</f>
        <v>0.7971270301</v>
      </c>
      <c r="AM21" s="8">
        <f t="shared" si="3"/>
        <v>0.8928197075</v>
      </c>
      <c r="AO21" s="5">
        <f t="shared" si="4"/>
        <v>0.9141430701</v>
      </c>
      <c r="AP21" s="5">
        <f>iferror(vlookup(A21, 'November Scores'!A$1:AM1000, 3, false), "")</f>
        <v>0.5326575896</v>
      </c>
      <c r="AQ21" s="5">
        <f t="shared" si="5"/>
        <v>0.8187717</v>
      </c>
    </row>
    <row r="22">
      <c r="A22" s="5">
        <v>2012.0</v>
      </c>
      <c r="B22" s="2" t="s">
        <v>147</v>
      </c>
      <c r="C22" s="5">
        <f>lookup($A22, 'NIL - Dry'!$A$1:$A1000, 'NIL - Dry'!C$1:C1000)</f>
        <v>4</v>
      </c>
      <c r="D22" s="5">
        <f>lookup($A22, 'NIL - Dry'!$A$1:$A1000, 'NIL - Dry'!D$1:D1000)</f>
        <v>1</v>
      </c>
      <c r="E22" s="5">
        <f>lookup($A22, 'NIL - Dry'!$A$1:$A1000, 'NIL - Dry'!E$1:E1000)</f>
        <v>1</v>
      </c>
      <c r="F22" s="5">
        <f>lookup($A22, 'NIL - Dry'!$A$1:$A1000, 'NIL - Dry'!F$1:F1000)</f>
        <v>1</v>
      </c>
      <c r="G22" s="5">
        <f>lookup($A22, 'NIL - Dry'!$A$1:$A1000, 'NIL - Dry'!G$1:G1000)</f>
        <v>1</v>
      </c>
      <c r="H22" s="5">
        <f>lookup($A22, 'NIL - Dry'!$A$1:$A1000, 'NIL - Dry'!H$1:H1000)</f>
        <v>0</v>
      </c>
      <c r="I22" s="5">
        <f>lookup($A22, 'NIL - Dry'!$A$1:$A1000, 'NIL - Dry'!I$1:I1000)</f>
        <v>0.2045663318</v>
      </c>
      <c r="J22" s="5">
        <f>lookup($A22, 'NIL - Dry'!$A$1:$A1000, 'NIL - Dry'!J$1:J1000)</f>
        <v>0.4179095259</v>
      </c>
      <c r="K22" s="5">
        <f>lookup($A22, 'NIL - Dry'!$A$1:$A1000, 'NIL - Dry'!K$1:K1000)</f>
        <v>0.4485213235</v>
      </c>
      <c r="L22" s="5">
        <f>lookup($A22, 'NIL - Dry'!$A$1:$A1000, 'NIL - Dry'!L$1:L1000)</f>
        <v>1.014811661</v>
      </c>
      <c r="M22" s="5">
        <f>lookup($A22, 'NIL - Dry'!$A$1:$A1000, 'NIL - Dry'!M$1:M1000)</f>
        <v>1.842034356</v>
      </c>
      <c r="N22" s="5">
        <f>lookup($A22, 'NIL - Dry'!$A$1:$A1000, 'NIL - Dry'!N$1:N1000)</f>
        <v>-0.11274892</v>
      </c>
      <c r="O22" s="5">
        <f>lookup($A22, 'NIL - Dry'!$A$1:$A1000, 'NIL - Dry'!O$1:O1000)</f>
        <v>0.6358490463</v>
      </c>
      <c r="P22" s="5">
        <f t="shared" si="1"/>
        <v>0.7974014336</v>
      </c>
      <c r="R22" s="5">
        <f>iferror(VLOOKUP($A22, 'Awario - Old'!$A$3:$G1000, 3, false), "")</f>
        <v>2</v>
      </c>
      <c r="S22" s="2" t="str">
        <f>iferror(VLOOKUP($A22, 'Awario - Old'!$A$3:$Z1000, 4, false), "")</f>
        <v/>
      </c>
      <c r="T22" s="5">
        <f>iferror(VLOOKUP($A22, 'Awario - Old'!$A$3:$Z1000, 5, false), "")</f>
        <v>7419</v>
      </c>
      <c r="U22" s="5">
        <f>iferror(VLOOKUP($A22, 'Awario - Old'!$A$3:$G1000, 6, false), "")</f>
        <v>3.870345371</v>
      </c>
      <c r="V22" s="7" t="b">
        <f>iferror(VLOOKUP($A22, 'Awario - Old'!$A$3:$Z1000, 7, false), "")</f>
        <v>1</v>
      </c>
      <c r="W22" s="2" t="str">
        <f>iferror(VLOOKUP($A22, 'Awario - Old'!$A$3:$Z1000, 8, false), "")</f>
        <v/>
      </c>
      <c r="X22" s="5">
        <f>iferror(VLOOKUP($A22, 'Awario - Old'!$A$3:$Z1000, 9, false), "")</f>
        <v>1.674762698</v>
      </c>
      <c r="Y22" s="5">
        <f>iferror(VLOOKUP($A22, 'Awario - Old'!$A$3:$Z1000, 10, false), "")</f>
        <v>0.03302984126</v>
      </c>
      <c r="Z22" s="2" t="str">
        <f>iferror(VLOOKUP($A22, 'Awario - Old'!$A$3:$Z1000, 11, false), "")</f>
        <v/>
      </c>
      <c r="AA22" s="5">
        <f>iferror(VLOOKUP($A22, 'Awario - Old'!$A$3:$Z1000, 12, false), "")</f>
        <v>0.8538962697</v>
      </c>
      <c r="AB22" s="5">
        <f t="shared" si="2"/>
        <v>0.9240650787</v>
      </c>
      <c r="AD22" s="5">
        <f>iferror(VLOOKUP($A22, TMUI!$A$2:$G1000, 3, false), "")</f>
        <v>87.07</v>
      </c>
      <c r="AE22" s="5">
        <f>iferror(VLOOKUP($A22, TMUI!$A$2:$G1000, 4, false), "")</f>
        <v>80.23</v>
      </c>
      <c r="AF22" s="5">
        <f>iferror(VLOOKUP($A22, TMUI!$A$2:$G1000, 5, false), "")</f>
        <v>84.61</v>
      </c>
      <c r="AG22" s="5">
        <f>iferror(VLOOKUP($A22, TMUI!$A$2:$G1000, 6, false), "")</f>
        <v>70.3</v>
      </c>
      <c r="AH22" s="5">
        <f>iferror(VLOOKUP($A22, TMUI!$A$2:$Z1000, 7, false), "")</f>
        <v>0.8398580768</v>
      </c>
      <c r="AI22" s="5">
        <f>iferror(VLOOKUP($A22, TMUI!$A$2:$Z1000, 8, false), "")</f>
        <v>0.7796721932</v>
      </c>
      <c r="AJ22" s="5">
        <f>iferror(VLOOKUP($A22, TMUI!$A$2:$Z1000, 9, false), "")</f>
        <v>0.9998032388</v>
      </c>
      <c r="AK22" s="5">
        <f>iferror(VLOOKUP($A22, TMUI!$A$2:$Z1000, 10, false), "")</f>
        <v>0.9462631212</v>
      </c>
      <c r="AL22" s="5">
        <f>iferror(VLOOKUP($A22, TMUI!$A$2:$Z1000, 11, false), "")</f>
        <v>0.8913991575</v>
      </c>
      <c r="AM22" s="8">
        <f t="shared" si="3"/>
        <v>0.944139374</v>
      </c>
      <c r="AO22" s="5">
        <f t="shared" si="4"/>
        <v>0.8885352954</v>
      </c>
      <c r="AP22" s="5">
        <f>iferror(vlookup(A22, 'November Scores'!A$1:AM1000, 3, false), "")</f>
        <v>0.5987745149</v>
      </c>
      <c r="AQ22" s="5">
        <f t="shared" si="5"/>
        <v>0.8160951003</v>
      </c>
    </row>
    <row r="23">
      <c r="A23" s="5">
        <v>2287.0</v>
      </c>
      <c r="B23" s="2" t="s">
        <v>102</v>
      </c>
      <c r="C23" s="5">
        <f>lookup($A23, 'NIL - Dry'!$A$1:$A1000, 'NIL - Dry'!C$1:C1000)</f>
        <v>4</v>
      </c>
      <c r="D23" s="5">
        <f>lookup($A23, 'NIL - Dry'!$A$1:$A1000, 'NIL - Dry'!D$1:D1000)</f>
        <v>1</v>
      </c>
      <c r="E23" s="5">
        <f>lookup($A23, 'NIL - Dry'!$A$1:$A1000, 'NIL - Dry'!E$1:E1000)</f>
        <v>1</v>
      </c>
      <c r="F23" s="5">
        <f>lookup($A23, 'NIL - Dry'!$A$1:$A1000, 'NIL - Dry'!F$1:F1000)</f>
        <v>1</v>
      </c>
      <c r="G23" s="5">
        <f>lookup($A23, 'NIL - Dry'!$A$1:$A1000, 'NIL - Dry'!G$1:G1000)</f>
        <v>0</v>
      </c>
      <c r="H23" s="5">
        <f>lookup($A23, 'NIL - Dry'!$A$1:$A1000, 'NIL - Dry'!H$1:H1000)</f>
        <v>0</v>
      </c>
      <c r="I23" s="5">
        <f>lookup($A23, 'NIL - Dry'!$A$1:$A1000, 'NIL - Dry'!I$1:I1000)</f>
        <v>0.2045663318</v>
      </c>
      <c r="J23" s="5">
        <f>lookup($A23, 'NIL - Dry'!$A$1:$A1000, 'NIL - Dry'!J$1:J1000)</f>
        <v>0.4179095259</v>
      </c>
      <c r="K23" s="5">
        <f>lookup($A23, 'NIL - Dry'!$A$1:$A1000, 'NIL - Dry'!K$1:K1000)</f>
        <v>0.4485213235</v>
      </c>
      <c r="L23" s="5">
        <f>lookup($A23, 'NIL - Dry'!$A$1:$A1000, 'NIL - Dry'!L$1:L1000)</f>
        <v>1.014811661</v>
      </c>
      <c r="M23" s="5">
        <f>lookup($A23, 'NIL - Dry'!$A$1:$A1000, 'NIL - Dry'!M$1:M1000)</f>
        <v>-0.5405970393</v>
      </c>
      <c r="N23" s="5">
        <f>lookup($A23, 'NIL - Dry'!$A$1:$A1000, 'NIL - Dry'!N$1:N1000)</f>
        <v>-0.11274892</v>
      </c>
      <c r="O23" s="5">
        <f>lookup($A23, 'NIL - Dry'!$A$1:$A1000, 'NIL - Dry'!O$1:O1000)</f>
        <v>0.2387438137</v>
      </c>
      <c r="P23" s="5">
        <f t="shared" si="1"/>
        <v>0.4886141768</v>
      </c>
      <c r="R23" s="5" t="str">
        <f>iferror(VLOOKUP($A23, 'Awario - Old'!$A$3:$G1000, 3, false), "")</f>
        <v/>
      </c>
      <c r="S23" s="2" t="str">
        <f>iferror(VLOOKUP($A23, 'Awario - Old'!$A$3:$Z1000, 4, false), "")</f>
        <v/>
      </c>
      <c r="T23" s="5" t="str">
        <f>iferror(VLOOKUP($A23, 'Awario - Old'!$A$3:$Z1000, 5, false), "")</f>
        <v/>
      </c>
      <c r="U23" s="5" t="str">
        <f>iferror(VLOOKUP($A23, 'Awario - Old'!$A$3:$G1000, 6, false), "")</f>
        <v/>
      </c>
      <c r="V23" s="7" t="str">
        <f>iferror(VLOOKUP($A23, 'Awario - Old'!$A$3:$Z1000, 7, false), "")</f>
        <v/>
      </c>
      <c r="W23" s="2" t="str">
        <f>iferror(VLOOKUP($A23, 'Awario - Old'!$A$3:$Z1000, 8, false), "")</f>
        <v/>
      </c>
      <c r="X23" s="5" t="str">
        <f>iferror(VLOOKUP($A23, 'Awario - Old'!$A$3:$Z1000, 9, false), "")</f>
        <v/>
      </c>
      <c r="Y23" s="5" t="str">
        <f>iferror(VLOOKUP($A23, 'Awario - Old'!$A$3:$Z1000, 10, false), "")</f>
        <v/>
      </c>
      <c r="Z23" s="2" t="str">
        <f>iferror(VLOOKUP($A23, 'Awario - Old'!$A$3:$Z1000, 11, false), "")</f>
        <v/>
      </c>
      <c r="AA23" s="5" t="str">
        <f>iferror(VLOOKUP($A23, 'Awario - Old'!$A$3:$Z1000, 12, false), "")</f>
        <v/>
      </c>
      <c r="AB23" s="5" t="str">
        <f t="shared" si="2"/>
        <v/>
      </c>
      <c r="AD23" s="5">
        <f>iferror(VLOOKUP($A23, TMUI!$A$2:$G1000, 3, false), "")</f>
        <v>87.5</v>
      </c>
      <c r="AE23" s="5">
        <f>iferror(VLOOKUP($A23, TMUI!$A$2:$G1000, 4, false), "")</f>
        <v>83.59</v>
      </c>
      <c r="AF23" s="5">
        <f>iferror(VLOOKUP($A23, TMUI!$A$2:$G1000, 5, false), "")</f>
        <v>85.94</v>
      </c>
      <c r="AG23" s="5">
        <f>iferror(VLOOKUP($A23, TMUI!$A$2:$G1000, 6, false), "")</f>
        <v>80.47</v>
      </c>
      <c r="AH23" s="5">
        <f>iferror(VLOOKUP($A23, TMUI!$A$2:$Z1000, 7, false), "")</f>
        <v>0.8709816942</v>
      </c>
      <c r="AI23" s="5">
        <f>iferror(VLOOKUP($A23, TMUI!$A$2:$Z1000, 8, false), "")</f>
        <v>1.012530923</v>
      </c>
      <c r="AJ23" s="5">
        <f>iferror(VLOOKUP($A23, TMUI!$A$2:$Z1000, 9, false), "")</f>
        <v>1.098817869</v>
      </c>
      <c r="AK23" s="5">
        <f>iferror(VLOOKUP($A23, TMUI!$A$2:$Z1000, 10, false), "")</f>
        <v>1.574223705</v>
      </c>
      <c r="AL23" s="5">
        <f>iferror(VLOOKUP($A23, TMUI!$A$2:$Z1000, 11, false), "")</f>
        <v>1.139138548</v>
      </c>
      <c r="AM23" s="8">
        <f t="shared" si="3"/>
        <v>1.067304337</v>
      </c>
      <c r="AO23" s="5">
        <f t="shared" si="4"/>
        <v>0.7779592568</v>
      </c>
      <c r="AP23" s="5" t="str">
        <f>iferror(vlookup(A23, 'November Scores'!A$1:AM1000, 3, false), "")</f>
        <v/>
      </c>
      <c r="AQ23" s="5">
        <f t="shared" si="5"/>
        <v>0.7779592568</v>
      </c>
    </row>
    <row r="24">
      <c r="A24" s="5">
        <v>1839.0</v>
      </c>
      <c r="B24" s="2" t="s">
        <v>129</v>
      </c>
      <c r="C24" s="5">
        <f>lookup($A24, 'NIL - Dry'!$A$1:$A1000, 'NIL - Dry'!C$1:C1000)</f>
        <v>4</v>
      </c>
      <c r="D24" s="5">
        <f>lookup($A24, 'NIL - Dry'!$A$1:$A1000, 'NIL - Dry'!D$1:D1000)</f>
        <v>1</v>
      </c>
      <c r="E24" s="5">
        <f>lookup($A24, 'NIL - Dry'!$A$1:$A1000, 'NIL - Dry'!E$1:E1000)</f>
        <v>1</v>
      </c>
      <c r="F24" s="5">
        <f>lookup($A24, 'NIL - Dry'!$A$1:$A1000, 'NIL - Dry'!F$1:F1000)</f>
        <v>0</v>
      </c>
      <c r="G24" s="5">
        <f>lookup($A24, 'NIL - Dry'!$A$1:$A1000, 'NIL - Dry'!G$1:G1000)</f>
        <v>1</v>
      </c>
      <c r="H24" s="5">
        <f>lookup($A24, 'NIL - Dry'!$A$1:$A1000, 'NIL - Dry'!H$1:H1000)</f>
        <v>0</v>
      </c>
      <c r="I24" s="5">
        <f>lookup($A24, 'NIL - Dry'!$A$1:$A1000, 'NIL - Dry'!I$1:I1000)</f>
        <v>0.2045663318</v>
      </c>
      <c r="J24" s="5">
        <f>lookup($A24, 'NIL - Dry'!$A$1:$A1000, 'NIL - Dry'!J$1:J1000)</f>
        <v>0.4179095259</v>
      </c>
      <c r="K24" s="5">
        <f>lookup($A24, 'NIL - Dry'!$A$1:$A1000, 'NIL - Dry'!K$1:K1000)</f>
        <v>0.4485213235</v>
      </c>
      <c r="L24" s="5">
        <f>lookup($A24, 'NIL - Dry'!$A$1:$A1000, 'NIL - Dry'!L$1:L1000)</f>
        <v>-0.9812641676</v>
      </c>
      <c r="M24" s="5">
        <f>lookup($A24, 'NIL - Dry'!$A$1:$A1000, 'NIL - Dry'!M$1:M1000)</f>
        <v>1.842034356</v>
      </c>
      <c r="N24" s="5">
        <f>lookup($A24, 'NIL - Dry'!$A$1:$A1000, 'NIL - Dry'!N$1:N1000)</f>
        <v>-0.11274892</v>
      </c>
      <c r="O24" s="5">
        <f>lookup($A24, 'NIL - Dry'!$A$1:$A1000, 'NIL - Dry'!O$1:O1000)</f>
        <v>0.3031697416</v>
      </c>
      <c r="P24" s="5">
        <f t="shared" si="1"/>
        <v>0.5506085194</v>
      </c>
      <c r="R24" s="5">
        <f>iferror(VLOOKUP($A24, 'Awario - Old'!$A$3:$G1000, 3, false), "")</f>
        <v>3</v>
      </c>
      <c r="S24" s="2">
        <f>iferror(VLOOKUP($A24, 'Awario - Old'!$A$3:$Z1000, 4, false), "")</f>
        <v>920</v>
      </c>
      <c r="T24" s="5">
        <f>iferror(VLOOKUP($A24, 'Awario - Old'!$A$3:$Z1000, 5, false), "")</f>
        <v>8492</v>
      </c>
      <c r="U24" s="5">
        <f>iferror(VLOOKUP($A24, 'Awario - Old'!$A$3:$G1000, 6, false), "")</f>
        <v>3.929009985</v>
      </c>
      <c r="V24" s="7" t="b">
        <f>iferror(VLOOKUP($A24, 'Awario - Old'!$A$3:$Z1000, 7, false), "")</f>
        <v>1</v>
      </c>
      <c r="W24" s="2" t="str">
        <f>iferror(VLOOKUP($A24, 'Awario - Old'!$A$3:$Z1000, 8, false), "")</f>
        <v/>
      </c>
      <c r="X24" s="5">
        <f>iferror(VLOOKUP($A24, 'Awario - Old'!$A$3:$Z1000, 9, false), "")</f>
        <v>1.710615937</v>
      </c>
      <c r="Y24" s="5">
        <f>iferror(VLOOKUP($A24, 'Awario - Old'!$A$3:$Z1000, 10, false), "")</f>
        <v>0.5224720345</v>
      </c>
      <c r="Z24" s="2" t="str">
        <f>iferror(VLOOKUP($A24, 'Awario - Old'!$A$3:$Z1000, 11, false), "")</f>
        <v/>
      </c>
      <c r="AA24" s="5">
        <f>iferror(VLOOKUP($A24, 'Awario - Old'!$A$3:$Z1000, 12, false), "")</f>
        <v>1.116543986</v>
      </c>
      <c r="AB24" s="5">
        <f t="shared" si="2"/>
        <v>1.05666645</v>
      </c>
      <c r="AD24" s="5">
        <f>iferror(VLOOKUP($A24, TMUI!$A$2:$G1000, 3, false), "")</f>
        <v>83.43</v>
      </c>
      <c r="AE24" s="5">
        <f>iferror(VLOOKUP($A24, TMUI!$A$2:$G1000, 4, false), "")</f>
        <v>85.56</v>
      </c>
      <c r="AF24" s="5">
        <f>iferror(VLOOKUP($A24, TMUI!$A$2:$G1000, 5, false), "")</f>
        <v>84.56</v>
      </c>
      <c r="AG24" s="5">
        <f>iferror(VLOOKUP($A24, TMUI!$A$2:$G1000, 6, false), "")</f>
        <v>74.31</v>
      </c>
      <c r="AH24" s="5">
        <f>iferror(VLOOKUP($A24, TMUI!$A$2:$Z1000, 7, false), "")</f>
        <v>0.576393036</v>
      </c>
      <c r="AI24" s="5">
        <f>iferror(VLOOKUP($A24, TMUI!$A$2:$Z1000, 8, false), "")</f>
        <v>1.149058213</v>
      </c>
      <c r="AJ24" s="5">
        <f>iferror(VLOOKUP($A24, TMUI!$A$2:$Z1000, 9, false), "")</f>
        <v>0.9960808843</v>
      </c>
      <c r="AK24" s="5">
        <f>iferror(VLOOKUP($A24, TMUI!$A$2:$Z1000, 10, false), "")</f>
        <v>1.193866065</v>
      </c>
      <c r="AL24" s="5">
        <f>iferror(VLOOKUP($A24, TMUI!$A$2:$Z1000, 11, false), "")</f>
        <v>0.9788495497</v>
      </c>
      <c r="AM24" s="8">
        <f t="shared" si="3"/>
        <v>0.9893682579</v>
      </c>
      <c r="AO24" s="5">
        <f t="shared" si="4"/>
        <v>0.8655477423</v>
      </c>
      <c r="AP24" s="5">
        <f>iferror(vlookup(A24, 'November Scores'!A$1:AM1000, 3, false), "")</f>
        <v>0.447251853</v>
      </c>
      <c r="AQ24" s="5">
        <f t="shared" si="5"/>
        <v>0.76097377</v>
      </c>
    </row>
    <row r="25">
      <c r="A25" s="5">
        <v>2116.0</v>
      </c>
      <c r="B25" s="2" t="s">
        <v>141</v>
      </c>
      <c r="C25" s="5">
        <f>lookup($A25, 'NIL - Dry'!$A$1:$A1000, 'NIL - Dry'!C$1:C1000)</f>
        <v>4</v>
      </c>
      <c r="D25" s="5">
        <f>lookup($A25, 'NIL - Dry'!$A$1:$A1000, 'NIL - Dry'!D$1:D1000)</f>
        <v>1</v>
      </c>
      <c r="E25" s="5">
        <f>lookup($A25, 'NIL - Dry'!$A$1:$A1000, 'NIL - Dry'!E$1:E1000)</f>
        <v>1</v>
      </c>
      <c r="F25" s="5">
        <f>lookup($A25, 'NIL - Dry'!$A$1:$A1000, 'NIL - Dry'!F$1:F1000)</f>
        <v>1</v>
      </c>
      <c r="G25" s="5">
        <f>lookup($A25, 'NIL - Dry'!$A$1:$A1000, 'NIL - Dry'!G$1:G1000)</f>
        <v>0</v>
      </c>
      <c r="H25" s="5">
        <f>lookup($A25, 'NIL - Dry'!$A$1:$A1000, 'NIL - Dry'!H$1:H1000)</f>
        <v>0</v>
      </c>
      <c r="I25" s="5">
        <f>lookup($A25, 'NIL - Dry'!$A$1:$A1000, 'NIL - Dry'!I$1:I1000)</f>
        <v>0.2045663318</v>
      </c>
      <c r="J25" s="5">
        <f>lookup($A25, 'NIL - Dry'!$A$1:$A1000, 'NIL - Dry'!J$1:J1000)</f>
        <v>0.4179095259</v>
      </c>
      <c r="K25" s="5">
        <f>lookup($A25, 'NIL - Dry'!$A$1:$A1000, 'NIL - Dry'!K$1:K1000)</f>
        <v>0.4485213235</v>
      </c>
      <c r="L25" s="5">
        <f>lookup($A25, 'NIL - Dry'!$A$1:$A1000, 'NIL - Dry'!L$1:L1000)</f>
        <v>1.014811661</v>
      </c>
      <c r="M25" s="5">
        <f>lookup($A25, 'NIL - Dry'!$A$1:$A1000, 'NIL - Dry'!M$1:M1000)</f>
        <v>-0.5405970393</v>
      </c>
      <c r="N25" s="5">
        <f>lookup($A25, 'NIL - Dry'!$A$1:$A1000, 'NIL - Dry'!N$1:N1000)</f>
        <v>-0.11274892</v>
      </c>
      <c r="O25" s="5">
        <f>lookup($A25, 'NIL - Dry'!$A$1:$A1000, 'NIL - Dry'!O$1:O1000)</f>
        <v>0.2387438137</v>
      </c>
      <c r="P25" s="5">
        <f t="shared" si="1"/>
        <v>0.4886141768</v>
      </c>
      <c r="R25" s="5" t="str">
        <f>iferror(VLOOKUP($A25, 'Awario - Old'!$A$3:$G1000, 3, false), "")</f>
        <v/>
      </c>
      <c r="S25" s="2" t="str">
        <f>iferror(VLOOKUP($A25, 'Awario - Old'!$A$3:$Z1000, 4, false), "")</f>
        <v/>
      </c>
      <c r="T25" s="5" t="str">
        <f>iferror(VLOOKUP($A25, 'Awario - Old'!$A$3:$Z1000, 5, false), "")</f>
        <v/>
      </c>
      <c r="U25" s="5" t="str">
        <f>iferror(VLOOKUP($A25, 'Awario - Old'!$A$3:$G1000, 6, false), "")</f>
        <v/>
      </c>
      <c r="V25" s="7" t="str">
        <f>iferror(VLOOKUP($A25, 'Awario - Old'!$A$3:$Z1000, 7, false), "")</f>
        <v/>
      </c>
      <c r="W25" s="2" t="str">
        <f>iferror(VLOOKUP($A25, 'Awario - Old'!$A$3:$Z1000, 8, false), "")</f>
        <v/>
      </c>
      <c r="X25" s="5" t="str">
        <f>iferror(VLOOKUP($A25, 'Awario - Old'!$A$3:$Z1000, 9, false), "")</f>
        <v/>
      </c>
      <c r="Y25" s="5" t="str">
        <f>iferror(VLOOKUP($A25, 'Awario - Old'!$A$3:$Z1000, 10, false), "")</f>
        <v/>
      </c>
      <c r="Z25" s="2" t="str">
        <f>iferror(VLOOKUP($A25, 'Awario - Old'!$A$3:$Z1000, 11, false), "")</f>
        <v/>
      </c>
      <c r="AA25" s="5" t="str">
        <f>iferror(VLOOKUP($A25, 'Awario - Old'!$A$3:$Z1000, 12, false), "")</f>
        <v/>
      </c>
      <c r="AB25" s="5" t="str">
        <f t="shared" si="2"/>
        <v/>
      </c>
      <c r="AD25" s="5">
        <f>iferror(VLOOKUP($A25, TMUI!$A$2:$G1000, 3, false), "")</f>
        <v>79.69</v>
      </c>
      <c r="AE25" s="5">
        <f>iferror(VLOOKUP($A25, TMUI!$A$2:$G1000, 4, false), "")</f>
        <v>82.03</v>
      </c>
      <c r="AF25" s="5">
        <f>iferror(VLOOKUP($A25, TMUI!$A$2:$G1000, 5, false), "")</f>
        <v>87.5</v>
      </c>
      <c r="AG25" s="5">
        <f>iferror(VLOOKUP($A25, TMUI!$A$2:$G1000, 6, false), "")</f>
        <v>76.56</v>
      </c>
      <c r="AH25" s="5">
        <f>iferror(VLOOKUP($A25, TMUI!$A$2:$Z1000, 7, false), "")</f>
        <v>0.3056899447</v>
      </c>
      <c r="AI25" s="5">
        <f>iferror(VLOOKUP($A25, TMUI!$A$2:$Z1000, 8, false), "")</f>
        <v>0.9044179411</v>
      </c>
      <c r="AJ25" s="5">
        <f>iferror(VLOOKUP($A25, TMUI!$A$2:$Z1000, 9, false), "")</f>
        <v>1.21495533</v>
      </c>
      <c r="AK25" s="5">
        <f>iferror(VLOOKUP($A25, TMUI!$A$2:$Z1000, 10, false), "")</f>
        <v>1.332795398</v>
      </c>
      <c r="AL25" s="5">
        <f>iferror(VLOOKUP($A25, TMUI!$A$2:$Z1000, 11, false), "")</f>
        <v>0.9394646533</v>
      </c>
      <c r="AM25" s="8">
        <f t="shared" si="3"/>
        <v>0.9692598482</v>
      </c>
      <c r="AO25" s="5">
        <f t="shared" si="4"/>
        <v>0.7289370125</v>
      </c>
      <c r="AP25" s="5" t="str">
        <f>iferror(vlookup(A25, 'November Scores'!A$1:AM1000, 3, false), "")</f>
        <v/>
      </c>
      <c r="AQ25" s="5">
        <f t="shared" si="5"/>
        <v>0.7289370125</v>
      </c>
    </row>
    <row r="26">
      <c r="A26" s="5">
        <v>1844.0</v>
      </c>
      <c r="B26" s="2" t="s">
        <v>123</v>
      </c>
      <c r="C26" s="5">
        <f>lookup($A26, 'NIL - Dry'!$A$1:$A1000, 'NIL - Dry'!C$1:C1000)</f>
        <v>4</v>
      </c>
      <c r="D26" s="5">
        <f>lookup($A26, 'NIL - Dry'!$A$1:$A1000, 'NIL - Dry'!D$1:D1000)</f>
        <v>1</v>
      </c>
      <c r="E26" s="5">
        <f>lookup($A26, 'NIL - Dry'!$A$1:$A1000, 'NIL - Dry'!E$1:E1000)</f>
        <v>1</v>
      </c>
      <c r="F26" s="5">
        <f>lookup($A26, 'NIL - Dry'!$A$1:$A1000, 'NIL - Dry'!F$1:F1000)</f>
        <v>1</v>
      </c>
      <c r="G26" s="5">
        <f>lookup($A26, 'NIL - Dry'!$A$1:$A1000, 'NIL - Dry'!G$1:G1000)</f>
        <v>0</v>
      </c>
      <c r="H26" s="5">
        <f>lookup($A26, 'NIL - Dry'!$A$1:$A1000, 'NIL - Dry'!H$1:H1000)</f>
        <v>0</v>
      </c>
      <c r="I26" s="5">
        <f>lookup($A26, 'NIL - Dry'!$A$1:$A1000, 'NIL - Dry'!I$1:I1000)</f>
        <v>0.2045663318</v>
      </c>
      <c r="J26" s="5">
        <f>lookup($A26, 'NIL - Dry'!$A$1:$A1000, 'NIL - Dry'!J$1:J1000)</f>
        <v>0.4179095259</v>
      </c>
      <c r="K26" s="5">
        <f>lookup($A26, 'NIL - Dry'!$A$1:$A1000, 'NIL - Dry'!K$1:K1000)</f>
        <v>0.4485213235</v>
      </c>
      <c r="L26" s="5">
        <f>lookup($A26, 'NIL - Dry'!$A$1:$A1000, 'NIL - Dry'!L$1:L1000)</f>
        <v>1.014811661</v>
      </c>
      <c r="M26" s="5">
        <f>lookup($A26, 'NIL - Dry'!$A$1:$A1000, 'NIL - Dry'!M$1:M1000)</f>
        <v>-0.5405970393</v>
      </c>
      <c r="N26" s="5">
        <f>lookup($A26, 'NIL - Dry'!$A$1:$A1000, 'NIL - Dry'!N$1:N1000)</f>
        <v>-0.11274892</v>
      </c>
      <c r="O26" s="5">
        <f>lookup($A26, 'NIL - Dry'!$A$1:$A1000, 'NIL - Dry'!O$1:O1000)</f>
        <v>0.2387438137</v>
      </c>
      <c r="P26" s="5">
        <f t="shared" si="1"/>
        <v>0.4886141768</v>
      </c>
      <c r="R26" s="5" t="str">
        <f>iferror(VLOOKUP($A26, 'Awario - Old'!$A$3:$G1000, 3, false), "")</f>
        <v/>
      </c>
      <c r="S26" s="2" t="str">
        <f>iferror(VLOOKUP($A26, 'Awario - Old'!$A$3:$Z1000, 4, false), "")</f>
        <v/>
      </c>
      <c r="T26" s="5" t="str">
        <f>iferror(VLOOKUP($A26, 'Awario - Old'!$A$3:$Z1000, 5, false), "")</f>
        <v/>
      </c>
      <c r="U26" s="5" t="str">
        <f>iferror(VLOOKUP($A26, 'Awario - Old'!$A$3:$G1000, 6, false), "")</f>
        <v/>
      </c>
      <c r="V26" s="7" t="str">
        <f>iferror(VLOOKUP($A26, 'Awario - Old'!$A$3:$Z1000, 7, false), "")</f>
        <v/>
      </c>
      <c r="W26" s="2" t="str">
        <f>iferror(VLOOKUP($A26, 'Awario - Old'!$A$3:$Z1000, 8, false), "")</f>
        <v/>
      </c>
      <c r="X26" s="5" t="str">
        <f>iferror(VLOOKUP($A26, 'Awario - Old'!$A$3:$Z1000, 9, false), "")</f>
        <v/>
      </c>
      <c r="Y26" s="5" t="str">
        <f>iferror(VLOOKUP($A26, 'Awario - Old'!$A$3:$Z1000, 10, false), "")</f>
        <v/>
      </c>
      <c r="Z26" s="2" t="str">
        <f>iferror(VLOOKUP($A26, 'Awario - Old'!$A$3:$Z1000, 11, false), "")</f>
        <v/>
      </c>
      <c r="AA26" s="5" t="str">
        <f>iferror(VLOOKUP($A26, 'Awario - Old'!$A$3:$Z1000, 12, false), "")</f>
        <v/>
      </c>
      <c r="AB26" s="5" t="str">
        <f t="shared" si="2"/>
        <v/>
      </c>
      <c r="AD26" s="5">
        <f>iferror(VLOOKUP($A26, TMUI!$A$2:$G1000, 3, false), "")</f>
        <v>83.03</v>
      </c>
      <c r="AE26" s="5">
        <f>iferror(VLOOKUP($A26, TMUI!$A$2:$G1000, 4, false), "")</f>
        <v>77.6</v>
      </c>
      <c r="AF26" s="5">
        <f>iferror(VLOOKUP($A26, TMUI!$A$2:$G1000, 5, false), "")</f>
        <v>76.5</v>
      </c>
      <c r="AG26" s="5">
        <f>iferror(VLOOKUP($A26, TMUI!$A$2:$G1000, 6, false), "")</f>
        <v>78.42</v>
      </c>
      <c r="AH26" s="5">
        <f>iferror(VLOOKUP($A26, TMUI!$A$2:$Z1000, 7, false), "")</f>
        <v>0.5474408337</v>
      </c>
      <c r="AI26" s="5">
        <f>iferror(VLOOKUP($A26, TMUI!$A$2:$Z1000, 8, false), "")</f>
        <v>0.5974047949</v>
      </c>
      <c r="AJ26" s="5">
        <f>iferror(VLOOKUP($A26, TMUI!$A$2:$Z1000, 9, false), "")</f>
        <v>0.3960373363</v>
      </c>
      <c r="AK26" s="5">
        <f>iferror(VLOOKUP($A26, TMUI!$A$2:$Z1000, 10, false), "")</f>
        <v>1.447643646</v>
      </c>
      <c r="AL26" s="5">
        <f>iferror(VLOOKUP($A26, TMUI!$A$2:$Z1000, 11, false), "")</f>
        <v>0.7471316528</v>
      </c>
      <c r="AM26" s="8">
        <f t="shared" si="3"/>
        <v>0.8643677763</v>
      </c>
      <c r="AO26" s="5">
        <f t="shared" si="4"/>
        <v>0.6764909765</v>
      </c>
      <c r="AP26" s="5">
        <f>iferror(vlookup(A26, 'November Scores'!A$1:AM1000, 3, false), "")</f>
        <v>0.8758497297</v>
      </c>
      <c r="AQ26" s="5">
        <f t="shared" si="5"/>
        <v>0.7263306648</v>
      </c>
    </row>
    <row r="27">
      <c r="A27" s="5">
        <v>2094.0</v>
      </c>
      <c r="B27" s="2" t="s">
        <v>178</v>
      </c>
      <c r="C27" s="5">
        <f>lookup($A27, 'NIL - Dry'!$A$1:$A1000, 'NIL - Dry'!C$1:C1000)</f>
        <v>4</v>
      </c>
      <c r="D27" s="5">
        <f>lookup($A27, 'NIL - Dry'!$A$1:$A1000, 'NIL - Dry'!D$1:D1000)</f>
        <v>1</v>
      </c>
      <c r="E27" s="5">
        <f>lookup($A27, 'NIL - Dry'!$A$1:$A1000, 'NIL - Dry'!E$1:E1000)</f>
        <v>1</v>
      </c>
      <c r="F27" s="5">
        <f>lookup($A27, 'NIL - Dry'!$A$1:$A1000, 'NIL - Dry'!F$1:F1000)</f>
        <v>1</v>
      </c>
      <c r="G27" s="5">
        <f>lookup($A27, 'NIL - Dry'!$A$1:$A1000, 'NIL - Dry'!G$1:G1000)</f>
        <v>0</v>
      </c>
      <c r="H27" s="5">
        <f>lookup($A27, 'NIL - Dry'!$A$1:$A1000, 'NIL - Dry'!H$1:H1000)</f>
        <v>0</v>
      </c>
      <c r="I27" s="5">
        <f>lookup($A27, 'NIL - Dry'!$A$1:$A1000, 'NIL - Dry'!I$1:I1000)</f>
        <v>0.2045663318</v>
      </c>
      <c r="J27" s="5">
        <f>lookup($A27, 'NIL - Dry'!$A$1:$A1000, 'NIL - Dry'!J$1:J1000)</f>
        <v>0.4179095259</v>
      </c>
      <c r="K27" s="5">
        <f>lookup($A27, 'NIL - Dry'!$A$1:$A1000, 'NIL - Dry'!K$1:K1000)</f>
        <v>0.4485213235</v>
      </c>
      <c r="L27" s="5">
        <f>lookup($A27, 'NIL - Dry'!$A$1:$A1000, 'NIL - Dry'!L$1:L1000)</f>
        <v>1.014811661</v>
      </c>
      <c r="M27" s="5">
        <f>lookup($A27, 'NIL - Dry'!$A$1:$A1000, 'NIL - Dry'!M$1:M1000)</f>
        <v>-0.5405970393</v>
      </c>
      <c r="N27" s="5">
        <f>lookup($A27, 'NIL - Dry'!$A$1:$A1000, 'NIL - Dry'!N$1:N1000)</f>
        <v>-0.11274892</v>
      </c>
      <c r="O27" s="5">
        <f>lookup($A27, 'NIL - Dry'!$A$1:$A1000, 'NIL - Dry'!O$1:O1000)</f>
        <v>0.2387438137</v>
      </c>
      <c r="P27" s="5">
        <f t="shared" si="1"/>
        <v>0.4886141768</v>
      </c>
      <c r="R27" s="5" t="str">
        <f>iferror(VLOOKUP($A27, 'Awario - Old'!$A$3:$G1000, 3, false), "")</f>
        <v/>
      </c>
      <c r="S27" s="2" t="str">
        <f>iferror(VLOOKUP($A27, 'Awario - Old'!$A$3:$Z1000, 4, false), "")</f>
        <v/>
      </c>
      <c r="T27" s="5" t="str">
        <f>iferror(VLOOKUP($A27, 'Awario - Old'!$A$3:$Z1000, 5, false), "")</f>
        <v/>
      </c>
      <c r="U27" s="5" t="str">
        <f>iferror(VLOOKUP($A27, 'Awario - Old'!$A$3:$G1000, 6, false), "")</f>
        <v/>
      </c>
      <c r="V27" s="7" t="str">
        <f>iferror(VLOOKUP($A27, 'Awario - Old'!$A$3:$Z1000, 7, false), "")</f>
        <v/>
      </c>
      <c r="W27" s="2" t="str">
        <f>iferror(VLOOKUP($A27, 'Awario - Old'!$A$3:$Z1000, 8, false), "")</f>
        <v/>
      </c>
      <c r="X27" s="5" t="str">
        <f>iferror(VLOOKUP($A27, 'Awario - Old'!$A$3:$Z1000, 9, false), "")</f>
        <v/>
      </c>
      <c r="Y27" s="5" t="str">
        <f>iferror(VLOOKUP($A27, 'Awario - Old'!$A$3:$Z1000, 10, false), "")</f>
        <v/>
      </c>
      <c r="Z27" s="2" t="str">
        <f>iferror(VLOOKUP($A27, 'Awario - Old'!$A$3:$Z1000, 11, false), "")</f>
        <v/>
      </c>
      <c r="AA27" s="5" t="str">
        <f>iferror(VLOOKUP($A27, 'Awario - Old'!$A$3:$Z1000, 12, false), "")</f>
        <v/>
      </c>
      <c r="AB27" s="5" t="str">
        <f t="shared" si="2"/>
        <v/>
      </c>
      <c r="AD27" s="5">
        <f>iferror(VLOOKUP($A27, TMUI!$A$2:$G1000, 3, false), "")</f>
        <v>87.58</v>
      </c>
      <c r="AE27" s="5">
        <f>iferror(VLOOKUP($A27, TMUI!$A$2:$G1000, 4, false), "")</f>
        <v>80.78</v>
      </c>
      <c r="AF27" s="5">
        <f>iferror(VLOOKUP($A27, TMUI!$A$2:$G1000, 5, false), "")</f>
        <v>80.04</v>
      </c>
      <c r="AG27" s="5">
        <f>iferror(VLOOKUP($A27, TMUI!$A$2:$G1000, 6, false), "")</f>
        <v>65.59</v>
      </c>
      <c r="AH27" s="5">
        <f>iferror(VLOOKUP($A27, TMUI!$A$2:$Z1000, 7, false), "")</f>
        <v>0.8767721347</v>
      </c>
      <c r="AI27" s="5">
        <f>iferror(VLOOKUP($A27, TMUI!$A$2:$Z1000, 8, false), "")</f>
        <v>0.8177889495</v>
      </c>
      <c r="AJ27" s="5">
        <f>iferror(VLOOKUP($A27, TMUI!$A$2:$Z1000, 9, false), "")</f>
        <v>0.659580036</v>
      </c>
      <c r="AK27" s="5">
        <f>iferror(VLOOKUP($A27, TMUI!$A$2:$Z1000, 10, false), "")</f>
        <v>0.6554377182</v>
      </c>
      <c r="AL27" s="5">
        <f>iferror(VLOOKUP($A27, TMUI!$A$2:$Z1000, 11, false), "")</f>
        <v>0.7523947096</v>
      </c>
      <c r="AM27" s="8">
        <f t="shared" si="3"/>
        <v>0.8674068881</v>
      </c>
      <c r="AO27" s="5">
        <f t="shared" si="4"/>
        <v>0.6780105324</v>
      </c>
      <c r="AP27" s="5">
        <f>iferror(vlookup(A27, 'November Scores'!A$1:AM1000, 3, false), "")</f>
        <v>0.8670491898</v>
      </c>
      <c r="AQ27" s="5">
        <f t="shared" si="5"/>
        <v>0.7252701968</v>
      </c>
    </row>
    <row r="28">
      <c r="A28" s="5">
        <v>2289.0</v>
      </c>
      <c r="B28" s="2" t="s">
        <v>152</v>
      </c>
      <c r="C28" s="5">
        <f>lookup($A28, 'NIL - Dry'!$A$1:$A1000, 'NIL - Dry'!C$1:C1000)</f>
        <v>4</v>
      </c>
      <c r="D28" s="5">
        <f>lookup($A28, 'NIL - Dry'!$A$1:$A1000, 'NIL - Dry'!D$1:D1000)</f>
        <v>1</v>
      </c>
      <c r="E28" s="5">
        <f>lookup($A28, 'NIL - Dry'!$A$1:$A1000, 'NIL - Dry'!E$1:E1000)</f>
        <v>1</v>
      </c>
      <c r="F28" s="5">
        <f>lookup($A28, 'NIL - Dry'!$A$1:$A1000, 'NIL - Dry'!F$1:F1000)</f>
        <v>1</v>
      </c>
      <c r="G28" s="5">
        <f>lookup($A28, 'NIL - Dry'!$A$1:$A1000, 'NIL - Dry'!G$1:G1000)</f>
        <v>0</v>
      </c>
      <c r="H28" s="5">
        <f>lookup($A28, 'NIL - Dry'!$A$1:$A1000, 'NIL - Dry'!H$1:H1000)</f>
        <v>0</v>
      </c>
      <c r="I28" s="5">
        <f>lookup($A28, 'NIL - Dry'!$A$1:$A1000, 'NIL - Dry'!I$1:I1000)</f>
        <v>0.2045663318</v>
      </c>
      <c r="J28" s="5">
        <f>lookup($A28, 'NIL - Dry'!$A$1:$A1000, 'NIL - Dry'!J$1:J1000)</f>
        <v>0.4179095259</v>
      </c>
      <c r="K28" s="5">
        <f>lookup($A28, 'NIL - Dry'!$A$1:$A1000, 'NIL - Dry'!K$1:K1000)</f>
        <v>0.4485213235</v>
      </c>
      <c r="L28" s="5">
        <f>lookup($A28, 'NIL - Dry'!$A$1:$A1000, 'NIL - Dry'!L$1:L1000)</f>
        <v>1.014811661</v>
      </c>
      <c r="M28" s="5">
        <f>lookup($A28, 'NIL - Dry'!$A$1:$A1000, 'NIL - Dry'!M$1:M1000)</f>
        <v>-0.5405970393</v>
      </c>
      <c r="N28" s="5">
        <f>lookup($A28, 'NIL - Dry'!$A$1:$A1000, 'NIL - Dry'!N$1:N1000)</f>
        <v>-0.11274892</v>
      </c>
      <c r="O28" s="5">
        <f>lookup($A28, 'NIL - Dry'!$A$1:$A1000, 'NIL - Dry'!O$1:O1000)</f>
        <v>0.2387438137</v>
      </c>
      <c r="P28" s="5">
        <f t="shared" si="1"/>
        <v>0.4886141768</v>
      </c>
      <c r="R28" s="5" t="str">
        <f>iferror(VLOOKUP($A28, 'Awario - Old'!$A$3:$G1000, 3, false), "")</f>
        <v/>
      </c>
      <c r="S28" s="2" t="str">
        <f>iferror(VLOOKUP($A28, 'Awario - Old'!$A$3:$Z1000, 4, false), "")</f>
        <v/>
      </c>
      <c r="T28" s="5" t="str">
        <f>iferror(VLOOKUP($A28, 'Awario - Old'!$A$3:$Z1000, 5, false), "")</f>
        <v/>
      </c>
      <c r="U28" s="5" t="str">
        <f>iferror(VLOOKUP($A28, 'Awario - Old'!$A$3:$G1000, 6, false), "")</f>
        <v/>
      </c>
      <c r="V28" s="7" t="str">
        <f>iferror(VLOOKUP($A28, 'Awario - Old'!$A$3:$Z1000, 7, false), "")</f>
        <v/>
      </c>
      <c r="W28" s="2" t="str">
        <f>iferror(VLOOKUP($A28, 'Awario - Old'!$A$3:$Z1000, 8, false), "")</f>
        <v/>
      </c>
      <c r="X28" s="5" t="str">
        <f>iferror(VLOOKUP($A28, 'Awario - Old'!$A$3:$Z1000, 9, false), "")</f>
        <v/>
      </c>
      <c r="Y28" s="5" t="str">
        <f>iferror(VLOOKUP($A28, 'Awario - Old'!$A$3:$Z1000, 10, false), "")</f>
        <v/>
      </c>
      <c r="Z28" s="2" t="str">
        <f>iferror(VLOOKUP($A28, 'Awario - Old'!$A$3:$Z1000, 11, false), "")</f>
        <v/>
      </c>
      <c r="AA28" s="5" t="str">
        <f>iferror(VLOOKUP($A28, 'Awario - Old'!$A$3:$Z1000, 12, false), "")</f>
        <v/>
      </c>
      <c r="AB28" s="5" t="str">
        <f t="shared" si="2"/>
        <v/>
      </c>
      <c r="AD28" s="5">
        <f>iferror(VLOOKUP($A28, TMUI!$A$2:$G1000, 3, false), "")</f>
        <v>88.28</v>
      </c>
      <c r="AE28" s="5">
        <f>iferror(VLOOKUP($A28, TMUI!$A$2:$G1000, 4, false), "")</f>
        <v>84.38</v>
      </c>
      <c r="AF28" s="5">
        <f>iferror(VLOOKUP($A28, TMUI!$A$2:$G1000, 5, false), "")</f>
        <v>81.25</v>
      </c>
      <c r="AG28" s="5">
        <f>iferror(VLOOKUP($A28, TMUI!$A$2:$G1000, 6, false), "")</f>
        <v>67.97</v>
      </c>
      <c r="AH28" s="5">
        <f>iferror(VLOOKUP($A28, TMUI!$A$2:$Z1000, 7, false), "")</f>
        <v>0.9274384887</v>
      </c>
      <c r="AI28" s="5">
        <f>iferror(VLOOKUP($A28, TMUI!$A$2:$Z1000, 8, false), "")</f>
        <v>1.067280445</v>
      </c>
      <c r="AJ28" s="5">
        <f>iferror(VLOOKUP($A28, TMUI!$A$2:$Z1000, 9, false), "")</f>
        <v>0.7496610153</v>
      </c>
      <c r="AK28" s="5">
        <f>iferror(VLOOKUP($A28, TMUI!$A$2:$Z1000, 10, false), "")</f>
        <v>0.802394079</v>
      </c>
      <c r="AL28" s="5">
        <f>iferror(VLOOKUP($A28, TMUI!$A$2:$Z1000, 11, false), "")</f>
        <v>0.8866935071</v>
      </c>
      <c r="AM28" s="8">
        <f t="shared" si="3"/>
        <v>0.9416440448</v>
      </c>
      <c r="AO28" s="5">
        <f t="shared" si="4"/>
        <v>0.7151291108</v>
      </c>
      <c r="AP28" s="5" t="str">
        <f>iferror(vlookup(A28, 'November Scores'!A$1:AM1000, 3, false), "")</f>
        <v/>
      </c>
      <c r="AQ28" s="5">
        <f t="shared" si="5"/>
        <v>0.7151291108</v>
      </c>
    </row>
    <row r="29">
      <c r="A29" s="5">
        <v>2192.0</v>
      </c>
      <c r="B29" s="2" t="s">
        <v>175</v>
      </c>
      <c r="C29" s="5">
        <f>lookup($A29, 'NIL - Dry'!$A$1:$A1000, 'NIL - Dry'!C$1:C1000)</f>
        <v>4</v>
      </c>
      <c r="D29" s="5">
        <f>lookup($A29, 'NIL - Dry'!$A$1:$A1000, 'NIL - Dry'!D$1:D1000)</f>
        <v>1</v>
      </c>
      <c r="E29" s="5">
        <f>lookup($A29, 'NIL - Dry'!$A$1:$A1000, 'NIL - Dry'!E$1:E1000)</f>
        <v>1</v>
      </c>
      <c r="F29" s="5">
        <f>lookup($A29, 'NIL - Dry'!$A$1:$A1000, 'NIL - Dry'!F$1:F1000)</f>
        <v>0</v>
      </c>
      <c r="G29" s="5">
        <f>lookup($A29, 'NIL - Dry'!$A$1:$A1000, 'NIL - Dry'!G$1:G1000)</f>
        <v>1</v>
      </c>
      <c r="H29" s="5">
        <f>lookup($A29, 'NIL - Dry'!$A$1:$A1000, 'NIL - Dry'!H$1:H1000)</f>
        <v>0</v>
      </c>
      <c r="I29" s="5">
        <f>lookup($A29, 'NIL - Dry'!$A$1:$A1000, 'NIL - Dry'!I$1:I1000)</f>
        <v>0.2045663318</v>
      </c>
      <c r="J29" s="5">
        <f>lookup($A29, 'NIL - Dry'!$A$1:$A1000, 'NIL - Dry'!J$1:J1000)</f>
        <v>0.4179095259</v>
      </c>
      <c r="K29" s="5">
        <f>lookup($A29, 'NIL - Dry'!$A$1:$A1000, 'NIL - Dry'!K$1:K1000)</f>
        <v>0.4485213235</v>
      </c>
      <c r="L29" s="5">
        <f>lookup($A29, 'NIL - Dry'!$A$1:$A1000, 'NIL - Dry'!L$1:L1000)</f>
        <v>-0.9812641676</v>
      </c>
      <c r="M29" s="5">
        <f>lookup($A29, 'NIL - Dry'!$A$1:$A1000, 'NIL - Dry'!M$1:M1000)</f>
        <v>1.842034356</v>
      </c>
      <c r="N29" s="5">
        <f>lookup($A29, 'NIL - Dry'!$A$1:$A1000, 'NIL - Dry'!N$1:N1000)</f>
        <v>-0.11274892</v>
      </c>
      <c r="O29" s="5">
        <f>lookup($A29, 'NIL - Dry'!$A$1:$A1000, 'NIL - Dry'!O$1:O1000)</f>
        <v>0.3031697416</v>
      </c>
      <c r="P29" s="5">
        <f t="shared" si="1"/>
        <v>0.5506085194</v>
      </c>
      <c r="R29" s="5" t="str">
        <f>iferror(VLOOKUP($A29, 'Awario - Old'!$A$3:$G1000, 3, false), "")</f>
        <v/>
      </c>
      <c r="S29" s="2" t="str">
        <f>iferror(VLOOKUP($A29, 'Awario - Old'!$A$3:$Z1000, 4, false), "")</f>
        <v/>
      </c>
      <c r="T29" s="5" t="str">
        <f>iferror(VLOOKUP($A29, 'Awario - Old'!$A$3:$Z1000, 5, false), "")</f>
        <v/>
      </c>
      <c r="U29" s="5" t="str">
        <f>iferror(VLOOKUP($A29, 'Awario - Old'!$A$3:$G1000, 6, false), "")</f>
        <v/>
      </c>
      <c r="V29" s="7" t="str">
        <f>iferror(VLOOKUP($A29, 'Awario - Old'!$A$3:$Z1000, 7, false), "")</f>
        <v/>
      </c>
      <c r="W29" s="2" t="str">
        <f>iferror(VLOOKUP($A29, 'Awario - Old'!$A$3:$Z1000, 8, false), "")</f>
        <v/>
      </c>
      <c r="X29" s="5" t="str">
        <f>iferror(VLOOKUP($A29, 'Awario - Old'!$A$3:$Z1000, 9, false), "")</f>
        <v/>
      </c>
      <c r="Y29" s="5" t="str">
        <f>iferror(VLOOKUP($A29, 'Awario - Old'!$A$3:$Z1000, 10, false), "")</f>
        <v/>
      </c>
      <c r="Z29" s="2" t="str">
        <f>iferror(VLOOKUP($A29, 'Awario - Old'!$A$3:$Z1000, 11, false), "")</f>
        <v/>
      </c>
      <c r="AA29" s="5" t="str">
        <f>iferror(VLOOKUP($A29, 'Awario - Old'!$A$3:$Z1000, 12, false), "")</f>
        <v/>
      </c>
      <c r="AB29" s="5" t="str">
        <f t="shared" si="2"/>
        <v/>
      </c>
      <c r="AD29" s="5">
        <f>iferror(VLOOKUP($A29, TMUI!$A$2:$G1000, 3, false), "")</f>
        <v>84.38</v>
      </c>
      <c r="AE29" s="5">
        <f>iferror(VLOOKUP($A29, TMUI!$A$2:$G1000, 4, false), "")</f>
        <v>81.25</v>
      </c>
      <c r="AF29" s="5">
        <f>iferror(VLOOKUP($A29, TMUI!$A$2:$G1000, 5, false), "")</f>
        <v>85.16</v>
      </c>
      <c r="AG29" s="5">
        <f>iferror(VLOOKUP($A29, TMUI!$A$2:$G1000, 6, false), "")</f>
        <v>63.28</v>
      </c>
      <c r="AH29" s="5">
        <f>iferror(VLOOKUP($A29, TMUI!$A$2:$Z1000, 7, false), "")</f>
        <v>0.6451545164</v>
      </c>
      <c r="AI29" s="5">
        <f>iferror(VLOOKUP($A29, TMUI!$A$2:$Z1000, 8, false), "")</f>
        <v>0.8503614503</v>
      </c>
      <c r="AJ29" s="5">
        <f>iferror(VLOOKUP($A29, TMUI!$A$2:$Z1000, 9, false), "")</f>
        <v>1.040749138</v>
      </c>
      <c r="AK29" s="5">
        <f>iferror(VLOOKUP($A29, TMUI!$A$2:$Z1000, 10, false), "")</f>
        <v>0.5128036034</v>
      </c>
      <c r="AL29" s="5">
        <f>iferror(VLOOKUP($A29, TMUI!$A$2:$Z1000, 11, false), "")</f>
        <v>0.7622671771</v>
      </c>
      <c r="AM29" s="8">
        <f t="shared" si="3"/>
        <v>0.8730791357</v>
      </c>
      <c r="AO29" s="5">
        <f t="shared" si="4"/>
        <v>0.7118438275</v>
      </c>
      <c r="AP29" s="5" t="str">
        <f>iferror(vlookup(A29, 'November Scores'!A$1:AM1000, 3, false), "")</f>
        <v/>
      </c>
      <c r="AQ29" s="5">
        <f t="shared" si="5"/>
        <v>0.7118438275</v>
      </c>
    </row>
    <row r="30">
      <c r="A30" s="5">
        <v>1896.0</v>
      </c>
      <c r="B30" s="2" t="s">
        <v>157</v>
      </c>
      <c r="C30" s="5">
        <f>lookup($A30, 'NIL - Dry'!$A$1:$A1000, 'NIL - Dry'!C$1:C1000)</f>
        <v>4</v>
      </c>
      <c r="D30" s="5">
        <f>lookup($A30, 'NIL - Dry'!$A$1:$A1000, 'NIL - Dry'!D$1:D1000)</f>
        <v>1</v>
      </c>
      <c r="E30" s="5">
        <f>lookup($A30, 'NIL - Dry'!$A$1:$A1000, 'NIL - Dry'!E$1:E1000)</f>
        <v>1</v>
      </c>
      <c r="F30" s="5">
        <f>lookup($A30, 'NIL - Dry'!$A$1:$A1000, 'NIL - Dry'!F$1:F1000)</f>
        <v>0</v>
      </c>
      <c r="G30" s="5">
        <f>lookup($A30, 'NIL - Dry'!$A$1:$A1000, 'NIL - Dry'!G$1:G1000)</f>
        <v>0</v>
      </c>
      <c r="H30" s="5">
        <f>lookup($A30, 'NIL - Dry'!$A$1:$A1000, 'NIL - Dry'!H$1:H1000)</f>
        <v>0</v>
      </c>
      <c r="I30" s="5">
        <f>lookup($A30, 'NIL - Dry'!$A$1:$A1000, 'NIL - Dry'!I$1:I1000)</f>
        <v>0.2045663318</v>
      </c>
      <c r="J30" s="5">
        <f>lookup($A30, 'NIL - Dry'!$A$1:$A1000, 'NIL - Dry'!J$1:J1000)</f>
        <v>0.4179095259</v>
      </c>
      <c r="K30" s="5">
        <f>lookup($A30, 'NIL - Dry'!$A$1:$A1000, 'NIL - Dry'!K$1:K1000)</f>
        <v>0.4485213235</v>
      </c>
      <c r="L30" s="5">
        <f>lookup($A30, 'NIL - Dry'!$A$1:$A1000, 'NIL - Dry'!L$1:L1000)</f>
        <v>-0.9812641676</v>
      </c>
      <c r="M30" s="5">
        <f>lookup($A30, 'NIL - Dry'!$A$1:$A1000, 'NIL - Dry'!M$1:M1000)</f>
        <v>-0.5405970393</v>
      </c>
      <c r="N30" s="5">
        <f>lookup($A30, 'NIL - Dry'!$A$1:$A1000, 'NIL - Dry'!N$1:N1000)</f>
        <v>-0.11274892</v>
      </c>
      <c r="O30" s="5">
        <f>lookup($A30, 'NIL - Dry'!$A$1:$A1000, 'NIL - Dry'!O$1:O1000)</f>
        <v>-0.09393549096</v>
      </c>
      <c r="P30" s="5">
        <f t="shared" si="1"/>
        <v>-0.3064889736</v>
      </c>
      <c r="R30" s="5">
        <f>iferror(VLOOKUP($A30, 'Awario - Old'!$A$3:$G1000, 3, false), "")</f>
        <v>5</v>
      </c>
      <c r="S30" s="2">
        <f>iferror(VLOOKUP($A30, 'Awario - Old'!$A$3:$Z1000, 4, false), "")</f>
        <v>5968</v>
      </c>
      <c r="T30" s="5">
        <f>iferror(VLOOKUP($A30, 'Awario - Old'!$A$3:$Z1000, 5, false), "")</f>
        <v>1150</v>
      </c>
      <c r="U30" s="5">
        <f>iferror(VLOOKUP($A30, 'Awario - Old'!$A$3:$G1000, 6, false), "")</f>
        <v>3.06069784</v>
      </c>
      <c r="V30" s="7" t="b">
        <f>iferror(VLOOKUP($A30, 'Awario - Old'!$A$3:$Z1000, 7, false), "")</f>
        <v>0</v>
      </c>
      <c r="W30" s="2">
        <f>iferror(VLOOKUP($A30, 'Awario - Old'!$A$3:$Z1000, 8, false), "")</f>
        <v>-0.80730563</v>
      </c>
      <c r="X30" s="5">
        <f>iferror(VLOOKUP($A30, 'Awario - Old'!$A$3:$Z1000, 9, false), "")</f>
        <v>1.179941649</v>
      </c>
      <c r="Y30" s="5">
        <f>iferror(VLOOKUP($A30, 'Awario - Old'!$A$3:$Z1000, 10, false), "")</f>
        <v>1.501356421</v>
      </c>
      <c r="Z30" s="2">
        <f>iferror(VLOOKUP($A30, 'Awario - Old'!$A$3:$Z1000, 11, false), "")</f>
        <v>2.75828299</v>
      </c>
      <c r="AA30" s="5">
        <f>iferror(VLOOKUP($A30, 'Awario - Old'!$A$3:$Z1000, 12, false), "")</f>
        <v>1.813193687</v>
      </c>
      <c r="AB30" s="5">
        <f t="shared" si="2"/>
        <v>1.346548806</v>
      </c>
      <c r="AD30" s="5">
        <f>iferror(VLOOKUP($A30, TMUI!$A$2:$G1000, 3, false), "")</f>
        <v>79.9</v>
      </c>
      <c r="AE30" s="5">
        <f>iferror(VLOOKUP($A30, TMUI!$A$2:$G1000, 4, false), "")</f>
        <v>84.5</v>
      </c>
      <c r="AF30" s="5">
        <f>iferror(VLOOKUP($A30, TMUI!$A$2:$G1000, 5, false), "")</f>
        <v>86.33</v>
      </c>
      <c r="AG30" s="5">
        <f>iferror(VLOOKUP($A30, TMUI!$A$2:$G1000, 6, false), "")</f>
        <v>68.96</v>
      </c>
      <c r="AH30" s="5">
        <f>iferror(VLOOKUP($A30, TMUI!$A$2:$Z1000, 7, false), "")</f>
        <v>0.3208898509</v>
      </c>
      <c r="AI30" s="5">
        <f>iferror(VLOOKUP($A30, TMUI!$A$2:$Z1000, 8, false), "")</f>
        <v>1.075596828</v>
      </c>
      <c r="AJ30" s="5">
        <f>iferror(VLOOKUP($A30, TMUI!$A$2:$Z1000, 9, false), "")</f>
        <v>1.127852234</v>
      </c>
      <c r="AK30" s="5">
        <f>iferror(VLOOKUP($A30, TMUI!$A$2:$Z1000, 10, false), "")</f>
        <v>0.8635229853</v>
      </c>
      <c r="AL30" s="5">
        <f>iferror(VLOOKUP($A30, TMUI!$A$2:$Z1000, 11, false), "")</f>
        <v>0.8469654747</v>
      </c>
      <c r="AM30" s="8">
        <f t="shared" si="3"/>
        <v>0.9203072719</v>
      </c>
      <c r="AO30" s="5">
        <f t="shared" si="4"/>
        <v>0.6534557014</v>
      </c>
      <c r="AP30" s="5">
        <f>iferror(vlookup(A30, 'November Scores'!A$1:AM1000, 3, false), "")</f>
        <v>0.8578840038</v>
      </c>
      <c r="AQ30" s="5">
        <f t="shared" si="5"/>
        <v>0.704562777</v>
      </c>
    </row>
    <row r="31">
      <c r="A31" s="5">
        <v>1723.0</v>
      </c>
      <c r="B31" s="2" t="s">
        <v>74</v>
      </c>
      <c r="C31" s="5">
        <f>lookup($A31, 'NIL - Dry'!$A$1:$A1000, 'NIL - Dry'!C$1:C1000)</f>
        <v>4</v>
      </c>
      <c r="D31" s="5">
        <f>lookup($A31, 'NIL - Dry'!$A$1:$A1000, 'NIL - Dry'!D$1:D1000)</f>
        <v>1</v>
      </c>
      <c r="E31" s="5">
        <f>lookup($A31, 'NIL - Dry'!$A$1:$A1000, 'NIL - Dry'!E$1:E1000)</f>
        <v>1</v>
      </c>
      <c r="F31" s="5">
        <f>lookup($A31, 'NIL - Dry'!$A$1:$A1000, 'NIL - Dry'!F$1:F1000)</f>
        <v>0</v>
      </c>
      <c r="G31" s="5">
        <f>lookup($A31, 'NIL - Dry'!$A$1:$A1000, 'NIL - Dry'!G$1:G1000)</f>
        <v>0</v>
      </c>
      <c r="H31" s="5">
        <f>lookup($A31, 'NIL - Dry'!$A$1:$A1000, 'NIL - Dry'!H$1:H1000)</f>
        <v>0</v>
      </c>
      <c r="I31" s="5">
        <f>lookup($A31, 'NIL - Dry'!$A$1:$A1000, 'NIL - Dry'!I$1:I1000)</f>
        <v>0.2045663318</v>
      </c>
      <c r="J31" s="5">
        <f>lookup($A31, 'NIL - Dry'!$A$1:$A1000, 'NIL - Dry'!J$1:J1000)</f>
        <v>0.4179095259</v>
      </c>
      <c r="K31" s="5">
        <f>lookup($A31, 'NIL - Dry'!$A$1:$A1000, 'NIL - Dry'!K$1:K1000)</f>
        <v>0.4485213235</v>
      </c>
      <c r="L31" s="5">
        <f>lookup($A31, 'NIL - Dry'!$A$1:$A1000, 'NIL - Dry'!L$1:L1000)</f>
        <v>-0.9812641676</v>
      </c>
      <c r="M31" s="5">
        <f>lookup($A31, 'NIL - Dry'!$A$1:$A1000, 'NIL - Dry'!M$1:M1000)</f>
        <v>-0.5405970393</v>
      </c>
      <c r="N31" s="5">
        <f>lookup($A31, 'NIL - Dry'!$A$1:$A1000, 'NIL - Dry'!N$1:N1000)</f>
        <v>-0.11274892</v>
      </c>
      <c r="O31" s="5">
        <f>lookup($A31, 'NIL - Dry'!$A$1:$A1000, 'NIL - Dry'!O$1:O1000)</f>
        <v>-0.09393549096</v>
      </c>
      <c r="P31" s="5">
        <f t="shared" si="1"/>
        <v>-0.3064889736</v>
      </c>
      <c r="R31" s="5">
        <f>iferror(VLOOKUP($A31, 'Awario - Old'!$A$3:$G1000, 3, false), "")</f>
        <v>4</v>
      </c>
      <c r="S31" s="2" t="str">
        <f>iferror(VLOOKUP($A31, 'Awario - Old'!$A$3:$Z1000, 4, false), "")</f>
        <v/>
      </c>
      <c r="T31" s="5">
        <f>iferror(VLOOKUP($A31, 'Awario - Old'!$A$3:$Z1000, 5, false), "")</f>
        <v>2909</v>
      </c>
      <c r="U31" s="5">
        <f>iferror(VLOOKUP($A31, 'Awario - Old'!$A$3:$G1000, 6, false), "")</f>
        <v>3.463743721</v>
      </c>
      <c r="V31" s="7" t="b">
        <f>iferror(VLOOKUP($A31, 'Awario - Old'!$A$3:$Z1000, 7, false), "")</f>
        <v>1</v>
      </c>
      <c r="W31" s="2" t="str">
        <f>iferror(VLOOKUP($A31, 'Awario - Old'!$A$3:$Z1000, 8, false), "")</f>
        <v/>
      </c>
      <c r="X31" s="5">
        <f>iferror(VLOOKUP($A31, 'Awario - Old'!$A$3:$Z1000, 9, false), "")</f>
        <v>1.426265609</v>
      </c>
      <c r="Y31" s="5">
        <f>iferror(VLOOKUP($A31, 'Awario - Old'!$A$3:$Z1000, 10, false), "")</f>
        <v>1.011914228</v>
      </c>
      <c r="Z31" s="2" t="str">
        <f>iferror(VLOOKUP($A31, 'Awario - Old'!$A$3:$Z1000, 11, false), "")</f>
        <v/>
      </c>
      <c r="AA31" s="5">
        <f>iferror(VLOOKUP($A31, 'Awario - Old'!$A$3:$Z1000, 12, false), "")</f>
        <v>1.219089918</v>
      </c>
      <c r="AB31" s="5">
        <f t="shared" si="2"/>
        <v>1.10412405</v>
      </c>
      <c r="AD31" s="5">
        <f>iferror(VLOOKUP($A31, TMUI!$A$2:$G1000, 3, false), "")</f>
        <v>84.16</v>
      </c>
      <c r="AE31" s="5">
        <f>iferror(VLOOKUP($A31, TMUI!$A$2:$G1000, 4, false), "")</f>
        <v>91.98</v>
      </c>
      <c r="AF31" s="5">
        <f>iferror(VLOOKUP($A31, TMUI!$A$2:$G1000, 5, false), "")</f>
        <v>85.65</v>
      </c>
      <c r="AG31" s="5">
        <f>iferror(VLOOKUP($A31, TMUI!$A$2:$G1000, 6, false), "")</f>
        <v>82.7</v>
      </c>
      <c r="AH31" s="5">
        <f>iferror(VLOOKUP($A31, TMUI!$A$2:$Z1000, 7, false), "")</f>
        <v>0.6292308052</v>
      </c>
      <c r="AI31" s="5">
        <f>iferror(VLOOKUP($A31, TMUI!$A$2:$Z1000, 8, false), "")</f>
        <v>1.593984714</v>
      </c>
      <c r="AJ31" s="5">
        <f>iferror(VLOOKUP($A31, TMUI!$A$2:$Z1000, 9, false), "")</f>
        <v>1.077228213</v>
      </c>
      <c r="AK31" s="5">
        <f>iferror(VLOOKUP($A31, TMUI!$A$2:$Z1000, 10, false), "")</f>
        <v>1.71191811</v>
      </c>
      <c r="AL31" s="5">
        <f>iferror(VLOOKUP($A31, TMUI!$A$2:$Z1000, 11, false), "")</f>
        <v>1.253090461</v>
      </c>
      <c r="AM31" s="8">
        <f t="shared" si="3"/>
        <v>1.119415232</v>
      </c>
      <c r="AO31" s="5">
        <f t="shared" si="4"/>
        <v>0.6390167693</v>
      </c>
      <c r="AP31" s="5">
        <f>iferror(vlookup(A31, 'November Scores'!A$1:AM1000, 3, false), "")</f>
        <v>0.764947216</v>
      </c>
      <c r="AQ31" s="5">
        <f t="shared" si="5"/>
        <v>0.670499381</v>
      </c>
    </row>
    <row r="32">
      <c r="A32" s="5">
        <v>2095.0</v>
      </c>
      <c r="B32" s="2" t="s">
        <v>120</v>
      </c>
      <c r="C32" s="5">
        <f>lookup($A32, 'NIL - Dry'!$A$1:$A1000, 'NIL - Dry'!C$1:C1000)</f>
        <v>4</v>
      </c>
      <c r="D32" s="5">
        <f>lookup($A32, 'NIL - Dry'!$A$1:$A1000, 'NIL - Dry'!D$1:D1000)</f>
        <v>1</v>
      </c>
      <c r="E32" s="5">
        <f>lookup($A32, 'NIL - Dry'!$A$1:$A1000, 'NIL - Dry'!E$1:E1000)</f>
        <v>1</v>
      </c>
      <c r="F32" s="5">
        <f>lookup($A32, 'NIL - Dry'!$A$1:$A1000, 'NIL - Dry'!F$1:F1000)</f>
        <v>0</v>
      </c>
      <c r="G32" s="5">
        <f>lookup($A32, 'NIL - Dry'!$A$1:$A1000, 'NIL - Dry'!G$1:G1000)</f>
        <v>0</v>
      </c>
      <c r="H32" s="5">
        <f>lookup($A32, 'NIL - Dry'!$A$1:$A1000, 'NIL - Dry'!H$1:H1000)</f>
        <v>0</v>
      </c>
      <c r="I32" s="5">
        <f>lookup($A32, 'NIL - Dry'!$A$1:$A1000, 'NIL - Dry'!I$1:I1000)</f>
        <v>0.2045663318</v>
      </c>
      <c r="J32" s="5">
        <f>lookup($A32, 'NIL - Dry'!$A$1:$A1000, 'NIL - Dry'!J$1:J1000)</f>
        <v>0.4179095259</v>
      </c>
      <c r="K32" s="5">
        <f>lookup($A32, 'NIL - Dry'!$A$1:$A1000, 'NIL - Dry'!K$1:K1000)</f>
        <v>0.4485213235</v>
      </c>
      <c r="L32" s="5">
        <f>lookup($A32, 'NIL - Dry'!$A$1:$A1000, 'NIL - Dry'!L$1:L1000)</f>
        <v>-0.9812641676</v>
      </c>
      <c r="M32" s="5">
        <f>lookup($A32, 'NIL - Dry'!$A$1:$A1000, 'NIL - Dry'!M$1:M1000)</f>
        <v>-0.5405970393</v>
      </c>
      <c r="N32" s="5">
        <f>lookup($A32, 'NIL - Dry'!$A$1:$A1000, 'NIL - Dry'!N$1:N1000)</f>
        <v>-0.11274892</v>
      </c>
      <c r="O32" s="5">
        <f>lookup($A32, 'NIL - Dry'!$A$1:$A1000, 'NIL - Dry'!O$1:O1000)</f>
        <v>-0.09393549096</v>
      </c>
      <c r="P32" s="5">
        <f t="shared" si="1"/>
        <v>-0.3064889736</v>
      </c>
      <c r="R32" s="5">
        <f>iferror(VLOOKUP($A32, 'Awario - Old'!$A$3:$G1000, 3, false), "")</f>
        <v>5</v>
      </c>
      <c r="S32" s="2" t="str">
        <f>iferror(VLOOKUP($A32, 'Awario - Old'!$A$3:$Z1000, 4, false), "")</f>
        <v/>
      </c>
      <c r="T32" s="5">
        <f>iferror(VLOOKUP($A32, 'Awario - Old'!$A$3:$Z1000, 5, false), "")</f>
        <v>1517</v>
      </c>
      <c r="U32" s="5">
        <f>iferror(VLOOKUP($A32, 'Awario - Old'!$A$3:$G1000, 6, false), "")</f>
        <v>3.180985581</v>
      </c>
      <c r="V32" s="7" t="b">
        <f>iferror(VLOOKUP($A32, 'Awario - Old'!$A$3:$Z1000, 7, false), "")</f>
        <v>1</v>
      </c>
      <c r="W32" s="2" t="str">
        <f>iferror(VLOOKUP($A32, 'Awario - Old'!$A$3:$Z1000, 8, false), "")</f>
        <v/>
      </c>
      <c r="X32" s="5">
        <f>iferror(VLOOKUP($A32, 'Awario - Old'!$A$3:$Z1000, 9, false), "")</f>
        <v>1.253456239</v>
      </c>
      <c r="Y32" s="5">
        <f>iferror(VLOOKUP($A32, 'Awario - Old'!$A$3:$Z1000, 10, false), "")</f>
        <v>1.501356421</v>
      </c>
      <c r="Z32" s="2" t="str">
        <f>iferror(VLOOKUP($A32, 'Awario - Old'!$A$3:$Z1000, 11, false), "")</f>
        <v/>
      </c>
      <c r="AA32" s="5">
        <f>iferror(VLOOKUP($A32, 'Awario - Old'!$A$3:$Z1000, 12, false), "")</f>
        <v>1.37740633</v>
      </c>
      <c r="AB32" s="5">
        <f t="shared" si="2"/>
        <v>1.173629554</v>
      </c>
      <c r="AD32" s="5">
        <f>iferror(VLOOKUP($A32, TMUI!$A$2:$G1000, 3, false), "")</f>
        <v>92.19</v>
      </c>
      <c r="AE32" s="5">
        <f>iferror(VLOOKUP($A32, TMUI!$A$2:$G1000, 4, false), "")</f>
        <v>81.18</v>
      </c>
      <c r="AF32" s="5">
        <f>iferror(VLOOKUP($A32, TMUI!$A$2:$G1000, 5, false), "")</f>
        <v>90.04</v>
      </c>
      <c r="AG32" s="5">
        <f>iferror(VLOOKUP($A32, TMUI!$A$2:$G1000, 6, false), "")</f>
        <v>64.62</v>
      </c>
      <c r="AH32" s="5">
        <f>iferror(VLOOKUP($A32, TMUI!$A$2:$Z1000, 7, false), "")</f>
        <v>1.210446266</v>
      </c>
      <c r="AI32" s="5">
        <f>iferror(VLOOKUP($A32, TMUI!$A$2:$Z1000, 8, false), "")</f>
        <v>0.8455102268</v>
      </c>
      <c r="AJ32" s="5">
        <f>iferror(VLOOKUP($A32, TMUI!$A$2:$Z1000, 9, false), "")</f>
        <v>1.404050939</v>
      </c>
      <c r="AK32" s="5">
        <f>iferror(VLOOKUP($A32, TMUI!$A$2:$Z1000, 10, false), "")</f>
        <v>0.5955437393</v>
      </c>
      <c r="AL32" s="5">
        <f>iferror(VLOOKUP($A32, TMUI!$A$2:$Z1000, 11, false), "")</f>
        <v>1.013887793</v>
      </c>
      <c r="AM32" s="8">
        <f t="shared" si="3"/>
        <v>1.006919954</v>
      </c>
      <c r="AO32" s="5">
        <f t="shared" si="4"/>
        <v>0.6246868446</v>
      </c>
      <c r="AP32" s="5">
        <f>iferror(vlookup(A32, 'November Scores'!A$1:AM1000, 3, false), "")</f>
        <v>0.8037463537</v>
      </c>
      <c r="AQ32" s="5">
        <f t="shared" si="5"/>
        <v>0.6694517219</v>
      </c>
    </row>
    <row r="33">
      <c r="A33" s="5">
        <v>2088.0</v>
      </c>
      <c r="B33" s="2" t="s">
        <v>266</v>
      </c>
      <c r="C33" s="5">
        <f>lookup($A33, 'NIL - Dry'!$A$1:$A1000, 'NIL - Dry'!C$1:C1000)</f>
        <v>4</v>
      </c>
      <c r="D33" s="5">
        <f>lookup($A33, 'NIL - Dry'!$A$1:$A1000, 'NIL - Dry'!D$1:D1000)</f>
        <v>1</v>
      </c>
      <c r="E33" s="5">
        <f>lookup($A33, 'NIL - Dry'!$A$1:$A1000, 'NIL - Dry'!E$1:E1000)</f>
        <v>1</v>
      </c>
      <c r="F33" s="5">
        <f>lookup($A33, 'NIL - Dry'!$A$1:$A1000, 'NIL - Dry'!F$1:F1000)</f>
        <v>1</v>
      </c>
      <c r="G33" s="5">
        <f>lookup($A33, 'NIL - Dry'!$A$1:$A1000, 'NIL - Dry'!G$1:G1000)</f>
        <v>1</v>
      </c>
      <c r="H33" s="5">
        <f>lookup($A33, 'NIL - Dry'!$A$1:$A1000, 'NIL - Dry'!H$1:H1000)</f>
        <v>0</v>
      </c>
      <c r="I33" s="5">
        <f>lookup($A33, 'NIL - Dry'!$A$1:$A1000, 'NIL - Dry'!I$1:I1000)</f>
        <v>0.2045663318</v>
      </c>
      <c r="J33" s="5">
        <f>lookup($A33, 'NIL - Dry'!$A$1:$A1000, 'NIL - Dry'!J$1:J1000)</f>
        <v>0.4179095259</v>
      </c>
      <c r="K33" s="5">
        <f>lookup($A33, 'NIL - Dry'!$A$1:$A1000, 'NIL - Dry'!K$1:K1000)</f>
        <v>0.4485213235</v>
      </c>
      <c r="L33" s="5">
        <f>lookup($A33, 'NIL - Dry'!$A$1:$A1000, 'NIL - Dry'!L$1:L1000)</f>
        <v>1.014811661</v>
      </c>
      <c r="M33" s="5">
        <f>lookup($A33, 'NIL - Dry'!$A$1:$A1000, 'NIL - Dry'!M$1:M1000)</f>
        <v>1.842034356</v>
      </c>
      <c r="N33" s="5">
        <f>lookup($A33, 'NIL - Dry'!$A$1:$A1000, 'NIL - Dry'!N$1:N1000)</f>
        <v>-0.11274892</v>
      </c>
      <c r="O33" s="5">
        <f>lookup($A33, 'NIL - Dry'!$A$1:$A1000, 'NIL - Dry'!O$1:O1000)</f>
        <v>0.6358490463</v>
      </c>
      <c r="P33" s="5">
        <f t="shared" si="1"/>
        <v>0.7974014336</v>
      </c>
      <c r="R33" s="5">
        <f>iferror(VLOOKUP($A33, 'Awario - Old'!$A$3:$G1000, 3, false), "")</f>
        <v>1</v>
      </c>
      <c r="S33" s="2" t="str">
        <f>iferror(VLOOKUP($A33, 'Awario - Old'!$A$3:$Z1000, 4, false), "")</f>
        <v/>
      </c>
      <c r="T33" s="5">
        <f>iferror(VLOOKUP($A33, 'Awario - Old'!$A$3:$Z1000, 5, false), "")</f>
        <v>7173</v>
      </c>
      <c r="U33" s="5">
        <f>iferror(VLOOKUP($A33, 'Awario - Old'!$A$3:$G1000, 6, false), "")</f>
        <v>3.855700831</v>
      </c>
      <c r="V33" s="7" t="b">
        <f>iferror(VLOOKUP($A33, 'Awario - Old'!$A$3:$Z1000, 7, false), "")</f>
        <v>1</v>
      </c>
      <c r="W33" s="2" t="str">
        <f>iferror(VLOOKUP($A33, 'Awario - Old'!$A$3:$Z1000, 8, false), "")</f>
        <v/>
      </c>
      <c r="X33" s="5">
        <f>iferror(VLOOKUP($A33, 'Awario - Old'!$A$3:$Z1000, 9, false), "")</f>
        <v>1.665812598</v>
      </c>
      <c r="Y33" s="5">
        <f>iferror(VLOOKUP($A33, 'Awario - Old'!$A$3:$Z1000, 10, false), "")</f>
        <v>-0.456412352</v>
      </c>
      <c r="Z33" s="2" t="str">
        <f>iferror(VLOOKUP($A33, 'Awario - Old'!$A$3:$Z1000, 11, false), "")</f>
        <v/>
      </c>
      <c r="AA33" s="5">
        <f>iferror(VLOOKUP($A33, 'Awario - Old'!$A$3:$Z1000, 12, false), "")</f>
        <v>0.6047001228</v>
      </c>
      <c r="AB33" s="5">
        <f t="shared" si="2"/>
        <v>0.7776246671</v>
      </c>
      <c r="AD33" s="5">
        <f>iferror(VLOOKUP($A33, TMUI!$A$2:$G1000, 3, false), "")</f>
        <v>75</v>
      </c>
      <c r="AE33" s="5">
        <f>iferror(VLOOKUP($A33, TMUI!$A$2:$G1000, 4, false), "")</f>
        <v>71.88</v>
      </c>
      <c r="AF33" s="5">
        <f>iferror(VLOOKUP($A33, TMUI!$A$2:$G1000, 5, false), "")</f>
        <v>71.88</v>
      </c>
      <c r="AG33" s="5">
        <f>iferror(VLOOKUP($A33, TMUI!$A$2:$G1000, 6, false), "")</f>
        <v>66.41</v>
      </c>
      <c r="AH33" s="5">
        <f>iferror(VLOOKUP($A33, TMUI!$A$2:$Z1000, 7, false), "")</f>
        <v>-0.03377462703</v>
      </c>
      <c r="AI33" s="5">
        <f>iferror(VLOOKUP($A33, TMUI!$A$2:$Z1000, 8, false), "")</f>
        <v>0.2009905293</v>
      </c>
      <c r="AJ33" s="5">
        <f>iferror(VLOOKUP($A33, TMUI!$A$2:$Z1000, 9, false), "")</f>
        <v>0.05209177909</v>
      </c>
      <c r="AK33" s="5">
        <f>iferror(VLOOKUP($A33, TMUI!$A$2:$Z1000, 10, false), "")</f>
        <v>0.7060697417</v>
      </c>
      <c r="AL33" s="5">
        <f>iferror(VLOOKUP($A33, TMUI!$A$2:$Z1000, 11, false), "")</f>
        <v>0.2313443558</v>
      </c>
      <c r="AM33" s="8">
        <f t="shared" si="3"/>
        <v>0.480982698</v>
      </c>
      <c r="AO33" s="5">
        <f t="shared" si="4"/>
        <v>0.6853362662</v>
      </c>
      <c r="AP33" s="5">
        <f>iferror(vlookup(A33, 'November Scores'!A$1:AM1000, 3, false), "")</f>
        <v>0.5525091076</v>
      </c>
      <c r="AQ33" s="5">
        <f t="shared" si="5"/>
        <v>0.6521294766</v>
      </c>
    </row>
    <row r="34">
      <c r="A34" s="5">
        <v>2064.0</v>
      </c>
      <c r="B34" s="2" t="s">
        <v>139</v>
      </c>
      <c r="C34" s="5">
        <f>lookup($A34, 'NIL - Dry'!$A$1:$A1000, 'NIL - Dry'!C$1:C1000)</f>
        <v>4</v>
      </c>
      <c r="D34" s="5">
        <f>lookup($A34, 'NIL - Dry'!$A$1:$A1000, 'NIL - Dry'!D$1:D1000)</f>
        <v>1</v>
      </c>
      <c r="E34" s="5">
        <f>lookup($A34, 'NIL - Dry'!$A$1:$A1000, 'NIL - Dry'!E$1:E1000)</f>
        <v>1</v>
      </c>
      <c r="F34" s="5">
        <f>lookup($A34, 'NIL - Dry'!$A$1:$A1000, 'NIL - Dry'!F$1:F1000)</f>
        <v>0</v>
      </c>
      <c r="G34" s="5">
        <f>lookup($A34, 'NIL - Dry'!$A$1:$A1000, 'NIL - Dry'!G$1:G1000)</f>
        <v>0</v>
      </c>
      <c r="H34" s="5">
        <f>lookup($A34, 'NIL - Dry'!$A$1:$A1000, 'NIL - Dry'!H$1:H1000)</f>
        <v>0</v>
      </c>
      <c r="I34" s="5">
        <f>lookup($A34, 'NIL - Dry'!$A$1:$A1000, 'NIL - Dry'!I$1:I1000)</f>
        <v>0.2045663318</v>
      </c>
      <c r="J34" s="5">
        <f>lookup($A34, 'NIL - Dry'!$A$1:$A1000, 'NIL - Dry'!J$1:J1000)</f>
        <v>0.4179095259</v>
      </c>
      <c r="K34" s="5">
        <f>lookup($A34, 'NIL - Dry'!$A$1:$A1000, 'NIL - Dry'!K$1:K1000)</f>
        <v>0.4485213235</v>
      </c>
      <c r="L34" s="5">
        <f>lookup($A34, 'NIL - Dry'!$A$1:$A1000, 'NIL - Dry'!L$1:L1000)</f>
        <v>-0.9812641676</v>
      </c>
      <c r="M34" s="5">
        <f>lookup($A34, 'NIL - Dry'!$A$1:$A1000, 'NIL - Dry'!M$1:M1000)</f>
        <v>-0.5405970393</v>
      </c>
      <c r="N34" s="5">
        <f>lookup($A34, 'NIL - Dry'!$A$1:$A1000, 'NIL - Dry'!N$1:N1000)</f>
        <v>-0.11274892</v>
      </c>
      <c r="O34" s="5">
        <f>lookup($A34, 'NIL - Dry'!$A$1:$A1000, 'NIL - Dry'!O$1:O1000)</f>
        <v>-0.09393549096</v>
      </c>
      <c r="P34" s="5">
        <f t="shared" si="1"/>
        <v>-0.3064889736</v>
      </c>
      <c r="R34" s="5">
        <f>iferror(VLOOKUP($A34, 'Awario - Old'!$A$3:$G1000, 3, false), "")</f>
        <v>4</v>
      </c>
      <c r="S34" s="2" t="str">
        <f>iferror(VLOOKUP($A34, 'Awario - Old'!$A$3:$Z1000, 4, false), "")</f>
        <v/>
      </c>
      <c r="T34" s="5">
        <f>iferror(VLOOKUP($A34, 'Awario - Old'!$A$3:$Z1000, 5, false), "")</f>
        <v>49741</v>
      </c>
      <c r="U34" s="5">
        <f>iferror(VLOOKUP($A34, 'Awario - Old'!$A$3:$G1000, 6, false), "")</f>
        <v>4.696714512</v>
      </c>
      <c r="V34" s="7" t="b">
        <f>iferror(VLOOKUP($A34, 'Awario - Old'!$A$3:$Z1000, 7, false), "")</f>
        <v>1</v>
      </c>
      <c r="W34" s="2" t="str">
        <f>iferror(VLOOKUP($A34, 'Awario - Old'!$A$3:$Z1000, 8, false), "")</f>
        <v/>
      </c>
      <c r="X34" s="5">
        <f>iferror(VLOOKUP($A34, 'Awario - Old'!$A$3:$Z1000, 9, false), "")</f>
        <v>2.179803262</v>
      </c>
      <c r="Y34" s="5">
        <f>iferror(VLOOKUP($A34, 'Awario - Old'!$A$3:$Z1000, 10, false), "")</f>
        <v>1.011914228</v>
      </c>
      <c r="Z34" s="2" t="str">
        <f>iferror(VLOOKUP($A34, 'Awario - Old'!$A$3:$Z1000, 11, false), "")</f>
        <v/>
      </c>
      <c r="AA34" s="5">
        <f>iferror(VLOOKUP($A34, 'Awario - Old'!$A$3:$Z1000, 12, false), "")</f>
        <v>1.595858745</v>
      </c>
      <c r="AB34" s="5">
        <f t="shared" si="2"/>
        <v>1.263273029</v>
      </c>
      <c r="AD34" s="5">
        <f>iferror(VLOOKUP($A34, TMUI!$A$2:$G1000, 3, false), "")</f>
        <v>80.82</v>
      </c>
      <c r="AE34" s="5">
        <f>iferror(VLOOKUP($A34, TMUI!$A$2:$G1000, 4, false), "")</f>
        <v>83.28</v>
      </c>
      <c r="AF34" s="5">
        <f>iferror(VLOOKUP($A34, TMUI!$A$2:$G1000, 5, false), "")</f>
        <v>82.7</v>
      </c>
      <c r="AG34" s="5">
        <f>iferror(VLOOKUP($A34, TMUI!$A$2:$G1000, 6, false), "")</f>
        <v>79.96</v>
      </c>
      <c r="AH34" s="5">
        <f>iferror(VLOOKUP($A34, TMUI!$A$2:$Z1000, 7, false), "")</f>
        <v>0.3874799161</v>
      </c>
      <c r="AI34" s="5">
        <f>iferror(VLOOKUP($A34, TMUI!$A$2:$Z1000, 8, false), "")</f>
        <v>0.9910469327</v>
      </c>
      <c r="AJ34" s="5">
        <f>iferror(VLOOKUP($A34, TMUI!$A$2:$Z1000, 9, false), "")</f>
        <v>0.8576092963</v>
      </c>
      <c r="AK34" s="5">
        <f>iferror(VLOOKUP($A34, TMUI!$A$2:$Z1000, 10, false), "")</f>
        <v>1.542733056</v>
      </c>
      <c r="AL34" s="5">
        <f>iferror(VLOOKUP($A34, TMUI!$A$2:$Z1000, 11, false), "")</f>
        <v>0.9447173003</v>
      </c>
      <c r="AM34" s="8">
        <f t="shared" si="3"/>
        <v>0.9719656888</v>
      </c>
      <c r="AO34" s="5">
        <f t="shared" si="4"/>
        <v>0.6429165813</v>
      </c>
      <c r="AP34" s="5">
        <f>iferror(vlookup(A34, 'November Scores'!A$1:AM1000, 3, false), "")</f>
        <v>0.6197982329</v>
      </c>
      <c r="AQ34" s="5">
        <f t="shared" si="5"/>
        <v>0.6371369942</v>
      </c>
    </row>
    <row r="35">
      <c r="A35" s="5">
        <v>1423.0</v>
      </c>
      <c r="B35" s="2" t="s">
        <v>127</v>
      </c>
      <c r="C35" s="5">
        <f>lookup($A35, 'NIL - Dry'!$A$1:$A1000, 'NIL - Dry'!C$1:C1000)</f>
        <v>4</v>
      </c>
      <c r="D35" s="5">
        <f>lookup($A35, 'NIL - Dry'!$A$1:$A1000, 'NIL - Dry'!D$1:D1000)</f>
        <v>1</v>
      </c>
      <c r="E35" s="5">
        <f>lookup($A35, 'NIL - Dry'!$A$1:$A1000, 'NIL - Dry'!E$1:E1000)</f>
        <v>1</v>
      </c>
      <c r="F35" s="5">
        <f>lookup($A35, 'NIL - Dry'!$A$1:$A1000, 'NIL - Dry'!F$1:F1000)</f>
        <v>0</v>
      </c>
      <c r="G35" s="5">
        <f>lookup($A35, 'NIL - Dry'!$A$1:$A1000, 'NIL - Dry'!G$1:G1000)</f>
        <v>0</v>
      </c>
      <c r="H35" s="5">
        <f>lookup($A35, 'NIL - Dry'!$A$1:$A1000, 'NIL - Dry'!H$1:H1000)</f>
        <v>0</v>
      </c>
      <c r="I35" s="5">
        <f>lookup($A35, 'NIL - Dry'!$A$1:$A1000, 'NIL - Dry'!I$1:I1000)</f>
        <v>0.2045663318</v>
      </c>
      <c r="J35" s="5">
        <f>lookup($A35, 'NIL - Dry'!$A$1:$A1000, 'NIL - Dry'!J$1:J1000)</f>
        <v>0.4179095259</v>
      </c>
      <c r="K35" s="5">
        <f>lookup($A35, 'NIL - Dry'!$A$1:$A1000, 'NIL - Dry'!K$1:K1000)</f>
        <v>0.4485213235</v>
      </c>
      <c r="L35" s="5">
        <f>lookup($A35, 'NIL - Dry'!$A$1:$A1000, 'NIL - Dry'!L$1:L1000)</f>
        <v>-0.9812641676</v>
      </c>
      <c r="M35" s="5">
        <f>lookup($A35, 'NIL - Dry'!$A$1:$A1000, 'NIL - Dry'!M$1:M1000)</f>
        <v>-0.5405970393</v>
      </c>
      <c r="N35" s="5">
        <f>lookup($A35, 'NIL - Dry'!$A$1:$A1000, 'NIL - Dry'!N$1:N1000)</f>
        <v>-0.11274892</v>
      </c>
      <c r="O35" s="5">
        <f>lookup($A35, 'NIL - Dry'!$A$1:$A1000, 'NIL - Dry'!O$1:O1000)</f>
        <v>-0.09393549096</v>
      </c>
      <c r="P35" s="5">
        <f t="shared" si="1"/>
        <v>-0.3064889736</v>
      </c>
      <c r="R35" s="5">
        <f>iferror(VLOOKUP($A35, 'Awario - Old'!$A$3:$G1000, 3, false), "")</f>
        <v>5</v>
      </c>
      <c r="S35" s="2">
        <f>iferror(VLOOKUP($A35, 'Awario - Old'!$A$3:$Z1000, 4, false), "")</f>
        <v>2501</v>
      </c>
      <c r="T35" s="5">
        <f>iferror(VLOOKUP($A35, 'Awario - Old'!$A$3:$Z1000, 5, false), "")</f>
        <v>172</v>
      </c>
      <c r="U35" s="5">
        <f>iferror(VLOOKUP($A35, 'Awario - Old'!$A$3:$G1000, 6, false), "")</f>
        <v>2.235528447</v>
      </c>
      <c r="V35" s="7" t="b">
        <f>iferror(VLOOKUP($A35, 'Awario - Old'!$A$3:$Z1000, 7, false), "")</f>
        <v>0</v>
      </c>
      <c r="W35" s="2">
        <f>iferror(VLOOKUP($A35, 'Awario - Old'!$A$3:$Z1000, 8, false), "")</f>
        <v>-0.931227509</v>
      </c>
      <c r="X35" s="5">
        <f>iferror(VLOOKUP($A35, 'Awario - Old'!$A$3:$Z1000, 9, false), "")</f>
        <v>0.6756343184</v>
      </c>
      <c r="Y35" s="5">
        <f>iferror(VLOOKUP($A35, 'Awario - Old'!$A$3:$Z1000, 10, false), "")</f>
        <v>1.501356421</v>
      </c>
      <c r="Z35" s="2">
        <f>iferror(VLOOKUP($A35, 'Awario - Old'!$A$3:$Z1000, 11, false), "")</f>
        <v>0.627159845</v>
      </c>
      <c r="AA35" s="5">
        <f>iferror(VLOOKUP($A35, 'Awario - Old'!$A$3:$Z1000, 12, false), "")</f>
        <v>0.9347168615</v>
      </c>
      <c r="AB35" s="5">
        <f t="shared" si="2"/>
        <v>0.9668075618</v>
      </c>
      <c r="AD35" s="5">
        <f>iferror(VLOOKUP($A35, TMUI!$A$2:$G1000, 3, false), "")</f>
        <v>75.6</v>
      </c>
      <c r="AE35" s="5">
        <f>iferror(VLOOKUP($A35, TMUI!$A$2:$G1000, 4, false), "")</f>
        <v>84.01</v>
      </c>
      <c r="AF35" s="5">
        <f>iferror(VLOOKUP($A35, TMUI!$A$2:$G1000, 5, false), "")</f>
        <v>78.13</v>
      </c>
      <c r="AG35" s="5">
        <f>iferror(VLOOKUP($A35, TMUI!$A$2:$G1000, 6, false), "")</f>
        <v>80.16</v>
      </c>
      <c r="AH35" s="5">
        <f>iferror(VLOOKUP($A35, TMUI!$A$2:$Z1000, 7, false), "")</f>
        <v>0.00965367639</v>
      </c>
      <c r="AI35" s="5">
        <f>iferror(VLOOKUP($A35, TMUI!$A$2:$Z1000, 8, false), "")</f>
        <v>1.041638264</v>
      </c>
      <c r="AJ35" s="5">
        <f>iferror(VLOOKUP($A35, TMUI!$A$2:$Z1000, 9, false), "")</f>
        <v>0.5173860935</v>
      </c>
      <c r="AK35" s="5">
        <f>iferror(VLOOKUP($A35, TMUI!$A$2:$Z1000, 10, false), "")</f>
        <v>1.55508233</v>
      </c>
      <c r="AL35" s="5">
        <f>iferror(VLOOKUP($A35, TMUI!$A$2:$Z1000, 11, false), "")</f>
        <v>0.7809400909</v>
      </c>
      <c r="AM35" s="8">
        <f t="shared" si="3"/>
        <v>0.8837081481</v>
      </c>
      <c r="AO35" s="5">
        <f t="shared" si="4"/>
        <v>0.5146755787</v>
      </c>
      <c r="AP35" s="5">
        <f>iferror(vlookup(A35, 'November Scores'!A$1:AM1000, 3, false), "")</f>
        <v>0.9639975263</v>
      </c>
      <c r="AQ35" s="5">
        <f t="shared" si="5"/>
        <v>0.6270060656</v>
      </c>
    </row>
    <row r="36">
      <c r="A36" s="5">
        <v>2285.0</v>
      </c>
      <c r="B36" s="2" t="s">
        <v>221</v>
      </c>
      <c r="C36" s="5">
        <f>lookup($A36, 'NIL - Dry'!$A$1:$A1000, 'NIL - Dry'!C$1:C1000)</f>
        <v>4</v>
      </c>
      <c r="D36" s="5">
        <f>lookup($A36, 'NIL - Dry'!$A$1:$A1000, 'NIL - Dry'!D$1:D1000)</f>
        <v>1</v>
      </c>
      <c r="E36" s="5">
        <f>lookup($A36, 'NIL - Dry'!$A$1:$A1000, 'NIL - Dry'!E$1:E1000)</f>
        <v>1</v>
      </c>
      <c r="F36" s="5">
        <f>lookup($A36, 'NIL - Dry'!$A$1:$A1000, 'NIL - Dry'!F$1:F1000)</f>
        <v>1</v>
      </c>
      <c r="G36" s="5">
        <f>lookup($A36, 'NIL - Dry'!$A$1:$A1000, 'NIL - Dry'!G$1:G1000)</f>
        <v>0</v>
      </c>
      <c r="H36" s="5">
        <f>lookup($A36, 'NIL - Dry'!$A$1:$A1000, 'NIL - Dry'!H$1:H1000)</f>
        <v>0</v>
      </c>
      <c r="I36" s="5">
        <f>lookup($A36, 'NIL - Dry'!$A$1:$A1000, 'NIL - Dry'!I$1:I1000)</f>
        <v>0.2045663318</v>
      </c>
      <c r="J36" s="5">
        <f>lookup($A36, 'NIL - Dry'!$A$1:$A1000, 'NIL - Dry'!J$1:J1000)</f>
        <v>0.4179095259</v>
      </c>
      <c r="K36" s="5">
        <f>lookup($A36, 'NIL - Dry'!$A$1:$A1000, 'NIL - Dry'!K$1:K1000)</f>
        <v>0.4485213235</v>
      </c>
      <c r="L36" s="5">
        <f>lookup($A36, 'NIL - Dry'!$A$1:$A1000, 'NIL - Dry'!L$1:L1000)</f>
        <v>1.014811661</v>
      </c>
      <c r="M36" s="5">
        <f>lookup($A36, 'NIL - Dry'!$A$1:$A1000, 'NIL - Dry'!M$1:M1000)</f>
        <v>-0.5405970393</v>
      </c>
      <c r="N36" s="5">
        <f>lookup($A36, 'NIL - Dry'!$A$1:$A1000, 'NIL - Dry'!N$1:N1000)</f>
        <v>-0.11274892</v>
      </c>
      <c r="O36" s="5">
        <f>lookup($A36, 'NIL - Dry'!$A$1:$A1000, 'NIL - Dry'!O$1:O1000)</f>
        <v>0.2387438137</v>
      </c>
      <c r="P36" s="5">
        <f t="shared" si="1"/>
        <v>0.4886141768</v>
      </c>
      <c r="R36" s="5" t="str">
        <f>iferror(VLOOKUP($A36, 'Awario - Old'!$A$3:$G1000, 3, false), "")</f>
        <v/>
      </c>
      <c r="S36" s="2" t="str">
        <f>iferror(VLOOKUP($A36, 'Awario - Old'!$A$3:$Z1000, 4, false), "")</f>
        <v/>
      </c>
      <c r="T36" s="5" t="str">
        <f>iferror(VLOOKUP($A36, 'Awario - Old'!$A$3:$Z1000, 5, false), "")</f>
        <v/>
      </c>
      <c r="U36" s="5" t="str">
        <f>iferror(VLOOKUP($A36, 'Awario - Old'!$A$3:$G1000, 6, false), "")</f>
        <v/>
      </c>
      <c r="V36" s="7" t="str">
        <f>iferror(VLOOKUP($A36, 'Awario - Old'!$A$3:$Z1000, 7, false), "")</f>
        <v/>
      </c>
      <c r="W36" s="2" t="str">
        <f>iferror(VLOOKUP($A36, 'Awario - Old'!$A$3:$Z1000, 8, false), "")</f>
        <v/>
      </c>
      <c r="X36" s="5" t="str">
        <f>iferror(VLOOKUP($A36, 'Awario - Old'!$A$3:$Z1000, 9, false), "")</f>
        <v/>
      </c>
      <c r="Y36" s="5" t="str">
        <f>iferror(VLOOKUP($A36, 'Awario - Old'!$A$3:$Z1000, 10, false), "")</f>
        <v/>
      </c>
      <c r="Z36" s="2" t="str">
        <f>iferror(VLOOKUP($A36, 'Awario - Old'!$A$3:$Z1000, 11, false), "")</f>
        <v/>
      </c>
      <c r="AA36" s="5" t="str">
        <f>iferror(VLOOKUP($A36, 'Awario - Old'!$A$3:$Z1000, 12, false), "")</f>
        <v/>
      </c>
      <c r="AB36" s="5" t="str">
        <f t="shared" si="2"/>
        <v/>
      </c>
      <c r="AD36" s="5">
        <f>iferror(VLOOKUP($A36, TMUI!$A$2:$G1000, 3, false), "")</f>
        <v>85.94</v>
      </c>
      <c r="AE36" s="5">
        <f>iferror(VLOOKUP($A36, TMUI!$A$2:$G1000, 4, false), "")</f>
        <v>71.88</v>
      </c>
      <c r="AF36" s="5">
        <f>iferror(VLOOKUP($A36, TMUI!$A$2:$G1000, 5, false), "")</f>
        <v>76.56</v>
      </c>
      <c r="AG36" s="5">
        <f>iferror(VLOOKUP($A36, TMUI!$A$2:$G1000, 6, false), "")</f>
        <v>70.31</v>
      </c>
      <c r="AH36" s="5">
        <f>iferror(VLOOKUP($A36, TMUI!$A$2:$Z1000, 7, false), "")</f>
        <v>0.7580681053</v>
      </c>
      <c r="AI36" s="5">
        <f>iferror(VLOOKUP($A36, TMUI!$A$2:$Z1000, 8, false), "")</f>
        <v>0.2009905293</v>
      </c>
      <c r="AJ36" s="5">
        <f>iferror(VLOOKUP($A36, TMUI!$A$2:$Z1000, 9, false), "")</f>
        <v>0.4005041618</v>
      </c>
      <c r="AK36" s="5">
        <f>iferror(VLOOKUP($A36, TMUI!$A$2:$Z1000, 10, false), "")</f>
        <v>0.9468805849</v>
      </c>
      <c r="AL36" s="5">
        <f>iferror(VLOOKUP($A36, TMUI!$A$2:$Z1000, 11, false), "")</f>
        <v>0.5766108453</v>
      </c>
      <c r="AM36" s="8">
        <f t="shared" si="3"/>
        <v>0.7593489615</v>
      </c>
      <c r="AO36" s="5">
        <f t="shared" si="4"/>
        <v>0.6239815691</v>
      </c>
      <c r="AP36" s="5" t="str">
        <f>iferror(vlookup(A36, 'November Scores'!A$1:AM1000, 3, false), "")</f>
        <v/>
      </c>
      <c r="AQ36" s="5">
        <f t="shared" si="5"/>
        <v>0.6239815691</v>
      </c>
    </row>
    <row r="37">
      <c r="A37" s="5">
        <v>2189.0</v>
      </c>
      <c r="B37" s="2" t="s">
        <v>272</v>
      </c>
      <c r="C37" s="5">
        <f>lookup($A37, 'NIL - Dry'!$A$1:$A1000, 'NIL - Dry'!C$1:C1000)</f>
        <v>4</v>
      </c>
      <c r="D37" s="5">
        <f>lookup($A37, 'NIL - Dry'!$A$1:$A1000, 'NIL - Dry'!D$1:D1000)</f>
        <v>1</v>
      </c>
      <c r="E37" s="5">
        <f>lookup($A37, 'NIL - Dry'!$A$1:$A1000, 'NIL - Dry'!E$1:E1000)</f>
        <v>1</v>
      </c>
      <c r="F37" s="5">
        <f>lookup($A37, 'NIL - Dry'!$A$1:$A1000, 'NIL - Dry'!F$1:F1000)</f>
        <v>1</v>
      </c>
      <c r="G37" s="5">
        <f>lookup($A37, 'NIL - Dry'!$A$1:$A1000, 'NIL - Dry'!G$1:G1000)</f>
        <v>1</v>
      </c>
      <c r="H37" s="5">
        <f>lookup($A37, 'NIL - Dry'!$A$1:$A1000, 'NIL - Dry'!H$1:H1000)</f>
        <v>0</v>
      </c>
      <c r="I37" s="5">
        <f>lookup($A37, 'NIL - Dry'!$A$1:$A1000, 'NIL - Dry'!I$1:I1000)</f>
        <v>0.2045663318</v>
      </c>
      <c r="J37" s="5">
        <f>lookup($A37, 'NIL - Dry'!$A$1:$A1000, 'NIL - Dry'!J$1:J1000)</f>
        <v>0.4179095259</v>
      </c>
      <c r="K37" s="5">
        <f>lookup($A37, 'NIL - Dry'!$A$1:$A1000, 'NIL - Dry'!K$1:K1000)</f>
        <v>0.4485213235</v>
      </c>
      <c r="L37" s="5">
        <f>lookup($A37, 'NIL - Dry'!$A$1:$A1000, 'NIL - Dry'!L$1:L1000)</f>
        <v>1.014811661</v>
      </c>
      <c r="M37" s="5">
        <f>lookup($A37, 'NIL - Dry'!$A$1:$A1000, 'NIL - Dry'!M$1:M1000)</f>
        <v>1.842034356</v>
      </c>
      <c r="N37" s="5">
        <f>lookup($A37, 'NIL - Dry'!$A$1:$A1000, 'NIL - Dry'!N$1:N1000)</f>
        <v>-0.11274892</v>
      </c>
      <c r="O37" s="5">
        <f>lookup($A37, 'NIL - Dry'!$A$1:$A1000, 'NIL - Dry'!O$1:O1000)</f>
        <v>0.6358490463</v>
      </c>
      <c r="P37" s="5">
        <f t="shared" si="1"/>
        <v>0.7974014336</v>
      </c>
      <c r="R37" s="5" t="str">
        <f>iferror(VLOOKUP($A37, 'Awario - Old'!$A$3:$G1000, 3, false), "")</f>
        <v/>
      </c>
      <c r="S37" s="2" t="str">
        <f>iferror(VLOOKUP($A37, 'Awario - Old'!$A$3:$Z1000, 4, false), "")</f>
        <v/>
      </c>
      <c r="T37" s="5" t="str">
        <f>iferror(VLOOKUP($A37, 'Awario - Old'!$A$3:$Z1000, 5, false), "")</f>
        <v/>
      </c>
      <c r="U37" s="5" t="str">
        <f>iferror(VLOOKUP($A37, 'Awario - Old'!$A$3:$G1000, 6, false), "")</f>
        <v/>
      </c>
      <c r="V37" s="7" t="str">
        <f>iferror(VLOOKUP($A37, 'Awario - Old'!$A$3:$Z1000, 7, false), "")</f>
        <v/>
      </c>
      <c r="W37" s="2" t="str">
        <f>iferror(VLOOKUP($A37, 'Awario - Old'!$A$3:$Z1000, 8, false), "")</f>
        <v/>
      </c>
      <c r="X37" s="5" t="str">
        <f>iferror(VLOOKUP($A37, 'Awario - Old'!$A$3:$Z1000, 9, false), "")</f>
        <v/>
      </c>
      <c r="Y37" s="5" t="str">
        <f>iferror(VLOOKUP($A37, 'Awario - Old'!$A$3:$Z1000, 10, false), "")</f>
        <v/>
      </c>
      <c r="Z37" s="2" t="str">
        <f>iferror(VLOOKUP($A37, 'Awario - Old'!$A$3:$Z1000, 11, false), "")</f>
        <v/>
      </c>
      <c r="AA37" s="5" t="str">
        <f>iferror(VLOOKUP($A37, 'Awario - Old'!$A$3:$Z1000, 12, false), "")</f>
        <v/>
      </c>
      <c r="AB37" s="5" t="str">
        <f t="shared" si="2"/>
        <v/>
      </c>
      <c r="AD37" s="5">
        <f>iferror(VLOOKUP($A37, TMUI!$A$2:$G1000, 3, false), "")</f>
        <v>79.69</v>
      </c>
      <c r="AE37" s="5">
        <f>iferror(VLOOKUP($A37, TMUI!$A$2:$G1000, 4, false), "")</f>
        <v>71.88</v>
      </c>
      <c r="AF37" s="5">
        <f>iferror(VLOOKUP($A37, TMUI!$A$2:$G1000, 5, false), "")</f>
        <v>68.75</v>
      </c>
      <c r="AG37" s="5">
        <f>iferror(VLOOKUP($A37, TMUI!$A$2:$G1000, 6, false), "")</f>
        <v>61.72</v>
      </c>
      <c r="AH37" s="5">
        <f>iferror(VLOOKUP($A37, TMUI!$A$2:$Z1000, 7, false), "")</f>
        <v>0.3056899447</v>
      </c>
      <c r="AI37" s="5">
        <f>iferror(VLOOKUP($A37, TMUI!$A$2:$Z1000, 8, false), "")</f>
        <v>0.2009905293</v>
      </c>
      <c r="AJ37" s="5">
        <f>iferror(VLOOKUP($A37, TMUI!$A$2:$Z1000, 9, false), "")</f>
        <v>-0.1809276136</v>
      </c>
      <c r="AK37" s="5">
        <f>iferror(VLOOKUP($A37, TMUI!$A$2:$Z1000, 10, false), "")</f>
        <v>0.4164792661</v>
      </c>
      <c r="AL37" s="5">
        <f>iferror(VLOOKUP($A37, TMUI!$A$2:$Z1000, 11, false), "")</f>
        <v>0.1855580316</v>
      </c>
      <c r="AM37" s="8">
        <f t="shared" si="3"/>
        <v>0.4307644735</v>
      </c>
      <c r="AO37" s="5">
        <f t="shared" si="4"/>
        <v>0.6140829536</v>
      </c>
      <c r="AP37" s="5" t="str">
        <f>iferror(vlookup(A37, 'November Scores'!A$1:AM1000, 3, false), "")</f>
        <v/>
      </c>
      <c r="AQ37" s="5">
        <f t="shared" si="5"/>
        <v>0.6140829536</v>
      </c>
    </row>
    <row r="38">
      <c r="A38" s="5">
        <v>2098.0</v>
      </c>
      <c r="B38" s="2" t="s">
        <v>48</v>
      </c>
      <c r="C38" s="5">
        <f>lookup($A38, 'NIL - Dry'!$A$1:$A1000, 'NIL - Dry'!C$1:C1000)</f>
        <v>4</v>
      </c>
      <c r="D38" s="5">
        <f>lookup($A38, 'NIL - Dry'!$A$1:$A1000, 'NIL - Dry'!D$1:D1000)</f>
        <v>1</v>
      </c>
      <c r="E38" s="5">
        <f>lookup($A38, 'NIL - Dry'!$A$1:$A1000, 'NIL - Dry'!E$1:E1000)</f>
        <v>0</v>
      </c>
      <c r="F38" s="5">
        <f>lookup($A38, 'NIL - Dry'!$A$1:$A1000, 'NIL - Dry'!F$1:F1000)</f>
        <v>0</v>
      </c>
      <c r="G38" s="5">
        <f>lookup($A38, 'NIL - Dry'!$A$1:$A1000, 'NIL - Dry'!G$1:G1000)</f>
        <v>0</v>
      </c>
      <c r="H38" s="5">
        <f>lookup($A38, 'NIL - Dry'!$A$1:$A1000, 'NIL - Dry'!H$1:H1000)</f>
        <v>0</v>
      </c>
      <c r="I38" s="5">
        <f>lookup($A38, 'NIL - Dry'!$A$1:$A1000, 'NIL - Dry'!I$1:I1000)</f>
        <v>0.2045663318</v>
      </c>
      <c r="J38" s="5">
        <f>lookup($A38, 'NIL - Dry'!$A$1:$A1000, 'NIL - Dry'!J$1:J1000)</f>
        <v>0.4179095259</v>
      </c>
      <c r="K38" s="5">
        <f>lookup($A38, 'NIL - Dry'!$A$1:$A1000, 'NIL - Dry'!K$1:K1000)</f>
        <v>-2.220180551</v>
      </c>
      <c r="L38" s="5">
        <f>lookup($A38, 'NIL - Dry'!$A$1:$A1000, 'NIL - Dry'!L$1:L1000)</f>
        <v>-0.9812641676</v>
      </c>
      <c r="M38" s="5">
        <f>lookup($A38, 'NIL - Dry'!$A$1:$A1000, 'NIL - Dry'!M$1:M1000)</f>
        <v>-0.5405970393</v>
      </c>
      <c r="N38" s="5">
        <f>lookup($A38, 'NIL - Dry'!$A$1:$A1000, 'NIL - Dry'!N$1:N1000)</f>
        <v>-0.11274892</v>
      </c>
      <c r="O38" s="5">
        <f>lookup($A38, 'NIL - Dry'!$A$1:$A1000, 'NIL - Dry'!O$1:O1000)</f>
        <v>-0.5387191368</v>
      </c>
      <c r="P38" s="5">
        <f t="shared" si="1"/>
        <v>-0.7339748884</v>
      </c>
      <c r="R38" s="5">
        <f>iferror(VLOOKUP($A38, 'Awario - Old'!$A$3:$G1000, 3, false), "")</f>
        <v>5</v>
      </c>
      <c r="S38" s="2" t="str">
        <f>iferror(VLOOKUP($A38, 'Awario - Old'!$A$3:$Z1000, 4, false), "")</f>
        <v/>
      </c>
      <c r="T38" s="5">
        <f>iferror(VLOOKUP($A38, 'Awario - Old'!$A$3:$Z1000, 5, false), "")</f>
        <v>496</v>
      </c>
      <c r="U38" s="5">
        <f>iferror(VLOOKUP($A38, 'Awario - Old'!$A$3:$G1000, 6, false), "")</f>
        <v>2.695481676</v>
      </c>
      <c r="V38" s="7" t="b">
        <f>iferror(VLOOKUP($A38, 'Awario - Old'!$A$3:$Z1000, 7, false), "")</f>
        <v>1</v>
      </c>
      <c r="W38" s="2" t="str">
        <f>iferror(VLOOKUP($A38, 'Awario - Old'!$A$3:$Z1000, 8, false), "")</f>
        <v/>
      </c>
      <c r="X38" s="5">
        <f>iferror(VLOOKUP($A38, 'Awario - Old'!$A$3:$Z1000, 9, false), "")</f>
        <v>0.9567375528</v>
      </c>
      <c r="Y38" s="5">
        <f>iferror(VLOOKUP($A38, 'Awario - Old'!$A$3:$Z1000, 10, false), "")</f>
        <v>1.501356421</v>
      </c>
      <c r="Z38" s="2" t="str">
        <f>iferror(VLOOKUP($A38, 'Awario - Old'!$A$3:$Z1000, 11, false), "")</f>
        <v/>
      </c>
      <c r="AA38" s="5">
        <f>iferror(VLOOKUP($A38, 'Awario - Old'!$A$3:$Z1000, 12, false), "")</f>
        <v>1.229046987</v>
      </c>
      <c r="AB38" s="5">
        <f t="shared" si="2"/>
        <v>1.108623916</v>
      </c>
      <c r="AD38" s="5">
        <f>iferror(VLOOKUP($A38, TMUI!$A$2:$G1000, 3, false), "")</f>
        <v>95.16</v>
      </c>
      <c r="AE38" s="5">
        <f>iferror(VLOOKUP($A38, TMUI!$A$2:$G1000, 4, false), "")</f>
        <v>92.35</v>
      </c>
      <c r="AF38" s="5">
        <f>iferror(VLOOKUP($A38, TMUI!$A$2:$G1000, 5, false), "")</f>
        <v>92.54</v>
      </c>
      <c r="AG38" s="5">
        <f>iferror(VLOOKUP($A38, TMUI!$A$2:$G1000, 6, false), "")</f>
        <v>86.25</v>
      </c>
      <c r="AH38" s="5">
        <f>iferror(VLOOKUP($A38, TMUI!$A$2:$Z1000, 7, false), "")</f>
        <v>1.425416368</v>
      </c>
      <c r="AI38" s="5">
        <f>iferror(VLOOKUP($A38, TMUI!$A$2:$Z1000, 8, false), "")</f>
        <v>1.619626896</v>
      </c>
      <c r="AJ38" s="5">
        <f>iferror(VLOOKUP($A38, TMUI!$A$2:$Z1000, 9, false), "")</f>
        <v>1.590168665</v>
      </c>
      <c r="AK38" s="5">
        <f>iferror(VLOOKUP($A38, TMUI!$A$2:$Z1000, 10, false), "")</f>
        <v>1.931117724</v>
      </c>
      <c r="AL38" s="5">
        <f>iferror(VLOOKUP($A38, TMUI!$A$2:$Z1000, 11, false), "")</f>
        <v>1.641582413</v>
      </c>
      <c r="AM38" s="8">
        <f t="shared" si="3"/>
        <v>1.281242527</v>
      </c>
      <c r="AO38" s="5">
        <f t="shared" si="4"/>
        <v>0.5519638515</v>
      </c>
      <c r="AP38" s="5">
        <f>iferror(vlookup(A38, 'November Scores'!A$1:AM1000, 3, false), "")</f>
        <v>0.7883376561</v>
      </c>
      <c r="AQ38" s="5">
        <f t="shared" si="5"/>
        <v>0.6110573027</v>
      </c>
    </row>
    <row r="39">
      <c r="A39" s="5">
        <v>2112.0</v>
      </c>
      <c r="B39" s="2" t="s">
        <v>161</v>
      </c>
      <c r="C39" s="5">
        <f>lookup($A39, 'NIL - Dry'!$A$1:$A1000, 'NIL - Dry'!C$1:C1000)</f>
        <v>4</v>
      </c>
      <c r="D39" s="5">
        <f>lookup($A39, 'NIL - Dry'!$A$1:$A1000, 'NIL - Dry'!D$1:D1000)</f>
        <v>1</v>
      </c>
      <c r="E39" s="5">
        <f>lookup($A39, 'NIL - Dry'!$A$1:$A1000, 'NIL - Dry'!E$1:E1000)</f>
        <v>1</v>
      </c>
      <c r="F39" s="5">
        <f>lookup($A39, 'NIL - Dry'!$A$1:$A1000, 'NIL - Dry'!F$1:F1000)</f>
        <v>0</v>
      </c>
      <c r="G39" s="5">
        <f>lookup($A39, 'NIL - Dry'!$A$1:$A1000, 'NIL - Dry'!G$1:G1000)</f>
        <v>0</v>
      </c>
      <c r="H39" s="5">
        <f>lookup($A39, 'NIL - Dry'!$A$1:$A1000, 'NIL - Dry'!H$1:H1000)</f>
        <v>0</v>
      </c>
      <c r="I39" s="5">
        <f>lookup($A39, 'NIL - Dry'!$A$1:$A1000, 'NIL - Dry'!I$1:I1000)</f>
        <v>0.2045663318</v>
      </c>
      <c r="J39" s="5">
        <f>lookup($A39, 'NIL - Dry'!$A$1:$A1000, 'NIL - Dry'!J$1:J1000)</f>
        <v>0.4179095259</v>
      </c>
      <c r="K39" s="5">
        <f>lookup($A39, 'NIL - Dry'!$A$1:$A1000, 'NIL - Dry'!K$1:K1000)</f>
        <v>0.4485213235</v>
      </c>
      <c r="L39" s="5">
        <f>lookup($A39, 'NIL - Dry'!$A$1:$A1000, 'NIL - Dry'!L$1:L1000)</f>
        <v>-0.9812641676</v>
      </c>
      <c r="M39" s="5">
        <f>lookup($A39, 'NIL - Dry'!$A$1:$A1000, 'NIL - Dry'!M$1:M1000)</f>
        <v>-0.5405970393</v>
      </c>
      <c r="N39" s="5">
        <f>lookup($A39, 'NIL - Dry'!$A$1:$A1000, 'NIL - Dry'!N$1:N1000)</f>
        <v>-0.11274892</v>
      </c>
      <c r="O39" s="5">
        <f>lookup($A39, 'NIL - Dry'!$A$1:$A1000, 'NIL - Dry'!O$1:O1000)</f>
        <v>-0.09393549096</v>
      </c>
      <c r="P39" s="5">
        <f t="shared" si="1"/>
        <v>-0.3064889736</v>
      </c>
      <c r="R39" s="5">
        <f>iferror(VLOOKUP($A39, 'Awario - Old'!$A$3:$G1000, 3, false), "")</f>
        <v>5</v>
      </c>
      <c r="S39" s="2" t="str">
        <f>iferror(VLOOKUP($A39, 'Awario - Old'!$A$3:$Z1000, 4, false), "")</f>
        <v/>
      </c>
      <c r="T39" s="5">
        <f>iferror(VLOOKUP($A39, 'Awario - Old'!$A$3:$Z1000, 5, false), "")</f>
        <v>129</v>
      </c>
      <c r="U39" s="5">
        <f>iferror(VLOOKUP($A39, 'Awario - Old'!$A$3:$G1000, 6, false), "")</f>
        <v>2.11058971</v>
      </c>
      <c r="V39" s="7" t="b">
        <f>iferror(VLOOKUP($A39, 'Awario - Old'!$A$3:$Z1000, 7, false), "")</f>
        <v>1</v>
      </c>
      <c r="W39" s="2" t="str">
        <f>iferror(VLOOKUP($A39, 'Awario - Old'!$A$3:$Z1000, 8, false), "")</f>
        <v/>
      </c>
      <c r="X39" s="5">
        <f>iferror(VLOOKUP($A39, 'Awario - Old'!$A$3:$Z1000, 9, false), "")</f>
        <v>0.599277244</v>
      </c>
      <c r="Y39" s="5">
        <f>iferror(VLOOKUP($A39, 'Awario - Old'!$A$3:$Z1000, 10, false), "")</f>
        <v>1.501356421</v>
      </c>
      <c r="Z39" s="2" t="str">
        <f>iferror(VLOOKUP($A39, 'Awario - Old'!$A$3:$Z1000, 11, false), "")</f>
        <v/>
      </c>
      <c r="AA39" s="5">
        <f>iferror(VLOOKUP($A39, 'Awario - Old'!$A$3:$Z1000, 12, false), "")</f>
        <v>1.050316832</v>
      </c>
      <c r="AB39" s="5">
        <f t="shared" si="2"/>
        <v>1.024849663</v>
      </c>
      <c r="AD39" s="5">
        <f>iferror(VLOOKUP($A39, TMUI!$A$2:$G1000, 3, false), "")</f>
        <v>87.07</v>
      </c>
      <c r="AE39" s="5">
        <f>iferror(VLOOKUP($A39, TMUI!$A$2:$G1000, 4, false), "")</f>
        <v>79.57</v>
      </c>
      <c r="AF39" s="5">
        <f>iferror(VLOOKUP($A39, TMUI!$A$2:$G1000, 5, false), "")</f>
        <v>80.47</v>
      </c>
      <c r="AG39" s="5">
        <f>iferror(VLOOKUP($A39, TMUI!$A$2:$G1000, 6, false), "")</f>
        <v>71.95</v>
      </c>
      <c r="AH39" s="5">
        <f>iferror(VLOOKUP($A39, TMUI!$A$2:$Z1000, 7, false), "")</f>
        <v>0.8398580768</v>
      </c>
      <c r="AI39" s="5">
        <f>iferror(VLOOKUP($A39, TMUI!$A$2:$Z1000, 8, false), "")</f>
        <v>0.7339320856</v>
      </c>
      <c r="AJ39" s="5">
        <f>iferror(VLOOKUP($A39, TMUI!$A$2:$Z1000, 9, false), "")</f>
        <v>0.6915922849</v>
      </c>
      <c r="AK39" s="5">
        <f>iferror(VLOOKUP($A39, TMUI!$A$2:$Z1000, 10, false), "")</f>
        <v>1.048144632</v>
      </c>
      <c r="AL39" s="5">
        <f>iferror(VLOOKUP($A39, TMUI!$A$2:$Z1000, 11, false), "")</f>
        <v>0.8283817698</v>
      </c>
      <c r="AM39" s="8">
        <f t="shared" si="3"/>
        <v>0.9101548054</v>
      </c>
      <c r="AO39" s="5">
        <f t="shared" si="4"/>
        <v>0.5428384984</v>
      </c>
      <c r="AP39" s="5">
        <f>iferror(vlookup(A39, 'November Scores'!A$1:AM1000, 3, false), "")</f>
        <v>0.4843082274</v>
      </c>
      <c r="AQ39" s="5">
        <f t="shared" si="5"/>
        <v>0.5282059306</v>
      </c>
    </row>
    <row r="40">
      <c r="A40" s="5">
        <v>1714.0</v>
      </c>
      <c r="B40" s="2" t="s">
        <v>104</v>
      </c>
      <c r="C40" s="5">
        <f>lookup($A40, 'NIL - Dry'!$A$1:$A1000, 'NIL - Dry'!C$1:C1000)</f>
        <v>4</v>
      </c>
      <c r="D40" s="5">
        <f>lookup($A40, 'NIL - Dry'!$A$1:$A1000, 'NIL - Dry'!D$1:D1000)</f>
        <v>1</v>
      </c>
      <c r="E40" s="5">
        <f>lookup($A40, 'NIL - Dry'!$A$1:$A1000, 'NIL - Dry'!E$1:E1000)</f>
        <v>1</v>
      </c>
      <c r="F40" s="5">
        <f>lookup($A40, 'NIL - Dry'!$A$1:$A1000, 'NIL - Dry'!F$1:F1000)</f>
        <v>0</v>
      </c>
      <c r="G40" s="5">
        <f>lookup($A40, 'NIL - Dry'!$A$1:$A1000, 'NIL - Dry'!G$1:G1000)</f>
        <v>0</v>
      </c>
      <c r="H40" s="5">
        <f>lookup($A40, 'NIL - Dry'!$A$1:$A1000, 'NIL - Dry'!H$1:H1000)</f>
        <v>0</v>
      </c>
      <c r="I40" s="5">
        <f>lookup($A40, 'NIL - Dry'!$A$1:$A1000, 'NIL - Dry'!I$1:I1000)</f>
        <v>0.2045663318</v>
      </c>
      <c r="J40" s="5">
        <f>lookup($A40, 'NIL - Dry'!$A$1:$A1000, 'NIL - Dry'!J$1:J1000)</f>
        <v>0.4179095259</v>
      </c>
      <c r="K40" s="5">
        <f>lookup($A40, 'NIL - Dry'!$A$1:$A1000, 'NIL - Dry'!K$1:K1000)</f>
        <v>0.4485213235</v>
      </c>
      <c r="L40" s="5">
        <f>lookup($A40, 'NIL - Dry'!$A$1:$A1000, 'NIL - Dry'!L$1:L1000)</f>
        <v>-0.9812641676</v>
      </c>
      <c r="M40" s="5">
        <f>lookup($A40, 'NIL - Dry'!$A$1:$A1000, 'NIL - Dry'!M$1:M1000)</f>
        <v>-0.5405970393</v>
      </c>
      <c r="N40" s="5">
        <f>lookup($A40, 'NIL - Dry'!$A$1:$A1000, 'NIL - Dry'!N$1:N1000)</f>
        <v>-0.11274892</v>
      </c>
      <c r="O40" s="5">
        <f>lookup($A40, 'NIL - Dry'!$A$1:$A1000, 'NIL - Dry'!O$1:O1000)</f>
        <v>-0.09393549096</v>
      </c>
      <c r="P40" s="5">
        <f t="shared" si="1"/>
        <v>-0.3064889736</v>
      </c>
      <c r="R40" s="5">
        <f>iferror(VLOOKUP($A40, 'Awario - Old'!$A$3:$G1000, 3, false), "")</f>
        <v>5</v>
      </c>
      <c r="S40" s="2">
        <f>iferror(VLOOKUP($A40, 'Awario - Old'!$A$3:$Z1000, 4, false), "")</f>
        <v>761</v>
      </c>
      <c r="T40" s="5">
        <f>iferror(VLOOKUP($A40, 'Awario - Old'!$A$3:$Z1000, 5, false), "")</f>
        <v>0</v>
      </c>
      <c r="U40" s="5">
        <f>iferror(VLOOKUP($A40, 'Awario - Old'!$A$3:$G1000, 6, false), "")</f>
        <v>0</v>
      </c>
      <c r="V40" s="7" t="b">
        <f>iferror(VLOOKUP($A40, 'Awario - Old'!$A$3:$Z1000, 7, false), "")</f>
        <v>1</v>
      </c>
      <c r="W40" s="2" t="str">
        <f>iferror(VLOOKUP($A40, 'Awario - Old'!$A$3:$Z1000, 8, false), "")</f>
        <v/>
      </c>
      <c r="X40" s="5">
        <f>iferror(VLOOKUP($A40, 'Awario - Old'!$A$3:$Z1000, 9, false), "")</f>
        <v>-0.6906225891</v>
      </c>
      <c r="Y40" s="5">
        <f>iferror(VLOOKUP($A40, 'Awario - Old'!$A$3:$Z1000, 10, false), "")</f>
        <v>1.501356421</v>
      </c>
      <c r="Z40" s="2" t="str">
        <f>iferror(VLOOKUP($A40, 'Awario - Old'!$A$3:$Z1000, 11, false), "")</f>
        <v/>
      </c>
      <c r="AA40" s="5">
        <f>iferror(VLOOKUP($A40, 'Awario - Old'!$A$3:$Z1000, 12, false), "")</f>
        <v>0.4053669159</v>
      </c>
      <c r="AB40" s="5">
        <f t="shared" si="2"/>
        <v>0.6366843142</v>
      </c>
      <c r="AD40" s="5">
        <f>iferror(VLOOKUP($A40, TMUI!$A$2:$G1000, 3, false), "")</f>
        <v>86.57</v>
      </c>
      <c r="AE40" s="5">
        <f>iferror(VLOOKUP($A40, TMUI!$A$2:$G1000, 4, false), "")</f>
        <v>85.27</v>
      </c>
      <c r="AF40" s="5">
        <f>iferror(VLOOKUP($A40, TMUI!$A$2:$G1000, 5, false), "")</f>
        <v>81.49</v>
      </c>
      <c r="AG40" s="5">
        <f>iferror(VLOOKUP($A40, TMUI!$A$2:$G1000, 6, false), "")</f>
        <v>81.12</v>
      </c>
      <c r="AH40" s="5">
        <f>iferror(VLOOKUP($A40, TMUI!$A$2:$Z1000, 7, false), "")</f>
        <v>0.8036678239</v>
      </c>
      <c r="AI40" s="5">
        <f>iferror(VLOOKUP($A40, TMUI!$A$2:$Z1000, 8, false), "")</f>
        <v>1.128960287</v>
      </c>
      <c r="AJ40" s="5">
        <f>iferror(VLOOKUP($A40, TMUI!$A$2:$Z1000, 9, false), "")</f>
        <v>0.767528317</v>
      </c>
      <c r="AK40" s="5">
        <f>iferror(VLOOKUP($A40, TMUI!$A$2:$Z1000, 10, false), "")</f>
        <v>1.614358845</v>
      </c>
      <c r="AL40" s="5">
        <f>iferror(VLOOKUP($A40, TMUI!$A$2:$Z1000, 11, false), "")</f>
        <v>1.078628818</v>
      </c>
      <c r="AM40" s="8">
        <f t="shared" si="3"/>
        <v>1.038570565</v>
      </c>
      <c r="AO40" s="5">
        <f t="shared" si="4"/>
        <v>0.4562553018</v>
      </c>
      <c r="AP40" s="5">
        <f>iferror(vlookup(A40, 'November Scores'!A$1:AM1000, 3, false), "")</f>
        <v>0.972664082</v>
      </c>
      <c r="AQ40" s="5">
        <f t="shared" si="5"/>
        <v>0.5853574969</v>
      </c>
    </row>
    <row r="41">
      <c r="A41" s="5">
        <v>2181.0</v>
      </c>
      <c r="B41" s="2" t="s">
        <v>239</v>
      </c>
      <c r="C41" s="5">
        <f>lookup($A41, 'NIL - Dry'!$A$1:$A1000, 'NIL - Dry'!C$1:C1000)</f>
        <v>4</v>
      </c>
      <c r="D41" s="5">
        <f>lookup($A41, 'NIL - Dry'!$A$1:$A1000, 'NIL - Dry'!D$1:D1000)</f>
        <v>1</v>
      </c>
      <c r="E41" s="5">
        <f>lookup($A41, 'NIL - Dry'!$A$1:$A1000, 'NIL - Dry'!E$1:E1000)</f>
        <v>1</v>
      </c>
      <c r="F41" s="5">
        <f>lookup($A41, 'NIL - Dry'!$A$1:$A1000, 'NIL - Dry'!F$1:F1000)</f>
        <v>1</v>
      </c>
      <c r="G41" s="5">
        <f>lookup($A41, 'NIL - Dry'!$A$1:$A1000, 'NIL - Dry'!G$1:G1000)</f>
        <v>0</v>
      </c>
      <c r="H41" s="5">
        <f>lookup($A41, 'NIL - Dry'!$A$1:$A1000, 'NIL - Dry'!H$1:H1000)</f>
        <v>0</v>
      </c>
      <c r="I41" s="5">
        <f>lookup($A41, 'NIL - Dry'!$A$1:$A1000, 'NIL - Dry'!I$1:I1000)</f>
        <v>0.2045663318</v>
      </c>
      <c r="J41" s="5">
        <f>lookup($A41, 'NIL - Dry'!$A$1:$A1000, 'NIL - Dry'!J$1:J1000)</f>
        <v>0.4179095259</v>
      </c>
      <c r="K41" s="5">
        <f>lookup($A41, 'NIL - Dry'!$A$1:$A1000, 'NIL - Dry'!K$1:K1000)</f>
        <v>0.4485213235</v>
      </c>
      <c r="L41" s="5">
        <f>lookup($A41, 'NIL - Dry'!$A$1:$A1000, 'NIL - Dry'!L$1:L1000)</f>
        <v>1.014811661</v>
      </c>
      <c r="M41" s="5">
        <f>lookup($A41, 'NIL - Dry'!$A$1:$A1000, 'NIL - Dry'!M$1:M1000)</f>
        <v>-0.5405970393</v>
      </c>
      <c r="N41" s="5">
        <f>lookup($A41, 'NIL - Dry'!$A$1:$A1000, 'NIL - Dry'!N$1:N1000)</f>
        <v>-0.11274892</v>
      </c>
      <c r="O41" s="5">
        <f>lookup($A41, 'NIL - Dry'!$A$1:$A1000, 'NIL - Dry'!O$1:O1000)</f>
        <v>0.2387438137</v>
      </c>
      <c r="P41" s="5">
        <f t="shared" si="1"/>
        <v>0.4886141768</v>
      </c>
      <c r="R41" s="5" t="str">
        <f>iferror(VLOOKUP($A41, 'Awario - Old'!$A$3:$G1000, 3, false), "")</f>
        <v/>
      </c>
      <c r="S41" s="2" t="str">
        <f>iferror(VLOOKUP($A41, 'Awario - Old'!$A$3:$Z1000, 4, false), "")</f>
        <v/>
      </c>
      <c r="T41" s="5" t="str">
        <f>iferror(VLOOKUP($A41, 'Awario - Old'!$A$3:$Z1000, 5, false), "")</f>
        <v/>
      </c>
      <c r="U41" s="5" t="str">
        <f>iferror(VLOOKUP($A41, 'Awario - Old'!$A$3:$G1000, 6, false), "")</f>
        <v/>
      </c>
      <c r="V41" s="7" t="str">
        <f>iferror(VLOOKUP($A41, 'Awario - Old'!$A$3:$Z1000, 7, false), "")</f>
        <v/>
      </c>
      <c r="W41" s="2" t="str">
        <f>iferror(VLOOKUP($A41, 'Awario - Old'!$A$3:$Z1000, 8, false), "")</f>
        <v/>
      </c>
      <c r="X41" s="5" t="str">
        <f>iferror(VLOOKUP($A41, 'Awario - Old'!$A$3:$Z1000, 9, false), "")</f>
        <v/>
      </c>
      <c r="Y41" s="5" t="str">
        <f>iferror(VLOOKUP($A41, 'Awario - Old'!$A$3:$Z1000, 10, false), "")</f>
        <v/>
      </c>
      <c r="Z41" s="2" t="str">
        <f>iferror(VLOOKUP($A41, 'Awario - Old'!$A$3:$Z1000, 11, false), "")</f>
        <v/>
      </c>
      <c r="AA41" s="5" t="str">
        <f>iferror(VLOOKUP($A41, 'Awario - Old'!$A$3:$Z1000, 12, false), "")</f>
        <v/>
      </c>
      <c r="AB41" s="5" t="str">
        <f t="shared" si="2"/>
        <v/>
      </c>
      <c r="AD41" s="5">
        <f>iferror(VLOOKUP($A41, TMUI!$A$2:$G1000, 3, false), "")</f>
        <v>75</v>
      </c>
      <c r="AE41" s="5">
        <f>iferror(VLOOKUP($A41, TMUI!$A$2:$G1000, 4, false), "")</f>
        <v>78.13</v>
      </c>
      <c r="AF41" s="5">
        <f>iferror(VLOOKUP($A41, TMUI!$A$2:$G1000, 5, false), "")</f>
        <v>82.81</v>
      </c>
      <c r="AG41" s="5">
        <f>iferror(VLOOKUP($A41, TMUI!$A$2:$G1000, 6, false), "")</f>
        <v>61.72</v>
      </c>
      <c r="AH41" s="5">
        <f>iferror(VLOOKUP($A41, TMUI!$A$2:$Z1000, 7, false), "")</f>
        <v>-0.03377462703</v>
      </c>
      <c r="AI41" s="5">
        <f>iferror(VLOOKUP($A41, TMUI!$A$2:$Z1000, 8, false), "")</f>
        <v>0.6341354873</v>
      </c>
      <c r="AJ41" s="5">
        <f>iferror(VLOOKUP($A41, TMUI!$A$2:$Z1000, 9, false), "")</f>
        <v>0.8657984762</v>
      </c>
      <c r="AK41" s="5">
        <f>iferror(VLOOKUP($A41, TMUI!$A$2:$Z1000, 10, false), "")</f>
        <v>0.4164792661</v>
      </c>
      <c r="AL41" s="5">
        <f>iferror(VLOOKUP($A41, TMUI!$A$2:$Z1000, 11, false), "")</f>
        <v>0.4706596506</v>
      </c>
      <c r="AM41" s="8">
        <f t="shared" si="3"/>
        <v>0.686046391</v>
      </c>
      <c r="AO41" s="5">
        <f t="shared" si="4"/>
        <v>0.5873302839</v>
      </c>
      <c r="AP41" s="5" t="str">
        <f>iferror(vlookup(A41, 'November Scores'!A$1:AM1000, 3, false), "")</f>
        <v/>
      </c>
      <c r="AQ41" s="5">
        <f t="shared" si="5"/>
        <v>0.5873302839</v>
      </c>
    </row>
    <row r="42">
      <c r="A42" s="5">
        <v>1715.0</v>
      </c>
      <c r="B42" s="2" t="s">
        <v>96</v>
      </c>
      <c r="C42" s="5">
        <f>lookup($A42, 'NIL - Dry'!$A$1:$A1000, 'NIL - Dry'!C$1:C1000)</f>
        <v>4</v>
      </c>
      <c r="D42" s="5">
        <f>lookup($A42, 'NIL - Dry'!$A$1:$A1000, 'NIL - Dry'!D$1:D1000)</f>
        <v>1</v>
      </c>
      <c r="E42" s="5">
        <f>lookup($A42, 'NIL - Dry'!$A$1:$A1000, 'NIL - Dry'!E$1:E1000)</f>
        <v>1</v>
      </c>
      <c r="F42" s="5">
        <f>lookup($A42, 'NIL - Dry'!$A$1:$A1000, 'NIL - Dry'!F$1:F1000)</f>
        <v>0</v>
      </c>
      <c r="G42" s="5">
        <f>lookup($A42, 'NIL - Dry'!$A$1:$A1000, 'NIL - Dry'!G$1:G1000)</f>
        <v>0</v>
      </c>
      <c r="H42" s="5">
        <f>lookup($A42, 'NIL - Dry'!$A$1:$A1000, 'NIL - Dry'!H$1:H1000)</f>
        <v>0</v>
      </c>
      <c r="I42" s="5">
        <f>lookup($A42, 'NIL - Dry'!$A$1:$A1000, 'NIL - Dry'!I$1:I1000)</f>
        <v>0.2045663318</v>
      </c>
      <c r="J42" s="5">
        <f>lookup($A42, 'NIL - Dry'!$A$1:$A1000, 'NIL - Dry'!J$1:J1000)</f>
        <v>0.4179095259</v>
      </c>
      <c r="K42" s="5">
        <f>lookup($A42, 'NIL - Dry'!$A$1:$A1000, 'NIL - Dry'!K$1:K1000)</f>
        <v>0.4485213235</v>
      </c>
      <c r="L42" s="5">
        <f>lookup($A42, 'NIL - Dry'!$A$1:$A1000, 'NIL - Dry'!L$1:L1000)</f>
        <v>-0.9812641676</v>
      </c>
      <c r="M42" s="5">
        <f>lookup($A42, 'NIL - Dry'!$A$1:$A1000, 'NIL - Dry'!M$1:M1000)</f>
        <v>-0.5405970393</v>
      </c>
      <c r="N42" s="5">
        <f>lookup($A42, 'NIL - Dry'!$A$1:$A1000, 'NIL - Dry'!N$1:N1000)</f>
        <v>-0.11274892</v>
      </c>
      <c r="O42" s="5">
        <f>lookup($A42, 'NIL - Dry'!$A$1:$A1000, 'NIL - Dry'!O$1:O1000)</f>
        <v>-0.09393549096</v>
      </c>
      <c r="P42" s="5">
        <f t="shared" si="1"/>
        <v>-0.3064889736</v>
      </c>
      <c r="R42" s="5">
        <f>iferror(VLOOKUP($A42, 'Awario - Old'!$A$3:$G1000, 3, false), "")</f>
        <v>5</v>
      </c>
      <c r="S42" s="2">
        <f>iferror(VLOOKUP($A42, 'Awario - Old'!$A$3:$Z1000, 4, false), "")</f>
        <v>0</v>
      </c>
      <c r="T42" s="5">
        <f>iferror(VLOOKUP($A42, 'Awario - Old'!$A$3:$Z1000, 5, false), "")</f>
        <v>0</v>
      </c>
      <c r="U42" s="5">
        <f>iferror(VLOOKUP($A42, 'Awario - Old'!$A$3:$G1000, 6, false), "")</f>
        <v>0</v>
      </c>
      <c r="V42" s="7" t="b">
        <f>iferror(VLOOKUP($A42, 'Awario - Old'!$A$3:$Z1000, 7, false), "")</f>
        <v>1</v>
      </c>
      <c r="W42" s="2" t="str">
        <f>iferror(VLOOKUP($A42, 'Awario - Old'!$A$3:$Z1000, 8, false), "")</f>
        <v/>
      </c>
      <c r="X42" s="5">
        <f>iferror(VLOOKUP($A42, 'Awario - Old'!$A$3:$Z1000, 9, false), "")</f>
        <v>-0.6906225891</v>
      </c>
      <c r="Y42" s="5">
        <f>iferror(VLOOKUP($A42, 'Awario - Old'!$A$3:$Z1000, 10, false), "")</f>
        <v>1.501356421</v>
      </c>
      <c r="Z42" s="2" t="str">
        <f>iferror(VLOOKUP($A42, 'Awario - Old'!$A$3:$Z1000, 11, false), "")</f>
        <v/>
      </c>
      <c r="AA42" s="5">
        <f>iferror(VLOOKUP($A42, 'Awario - Old'!$A$3:$Z1000, 12, false), "")</f>
        <v>0.4053669159</v>
      </c>
      <c r="AB42" s="5">
        <f t="shared" si="2"/>
        <v>0.6366843142</v>
      </c>
      <c r="AD42" s="5">
        <f>iferror(VLOOKUP($A42, TMUI!$A$2:$G1000, 3, false), "")</f>
        <v>81.2</v>
      </c>
      <c r="AE42" s="5">
        <f>iferror(VLOOKUP($A42, TMUI!$A$2:$G1000, 4, false), "")</f>
        <v>88.91</v>
      </c>
      <c r="AF42" s="5">
        <f>iferror(VLOOKUP($A42, TMUI!$A$2:$G1000, 5, false), "")</f>
        <v>88.54</v>
      </c>
      <c r="AG42" s="5">
        <f>iferror(VLOOKUP($A42, TMUI!$A$2:$G1000, 6, false), "")</f>
        <v>80.19</v>
      </c>
      <c r="AH42" s="5">
        <f>iferror(VLOOKUP($A42, TMUI!$A$2:$Z1000, 7, false), "")</f>
        <v>0.4149845083</v>
      </c>
      <c r="AI42" s="5">
        <f>iferror(VLOOKUP($A42, TMUI!$A$2:$Z1000, 8, false), "")</f>
        <v>1.381223911</v>
      </c>
      <c r="AJ42" s="5">
        <f>iferror(VLOOKUP($A42, TMUI!$A$2:$Z1000, 9, false), "")</f>
        <v>1.292380304</v>
      </c>
      <c r="AK42" s="5">
        <f>iferror(VLOOKUP($A42, TMUI!$A$2:$Z1000, 10, false), "")</f>
        <v>1.556934721</v>
      </c>
      <c r="AL42" s="5">
        <f>iferror(VLOOKUP($A42, TMUI!$A$2:$Z1000, 11, false), "")</f>
        <v>1.161380861</v>
      </c>
      <c r="AM42" s="8">
        <f t="shared" si="3"/>
        <v>1.077673819</v>
      </c>
      <c r="AO42" s="5">
        <f t="shared" si="4"/>
        <v>0.46928972</v>
      </c>
      <c r="AP42" s="5">
        <f>iferror(vlookup(A42, 'November Scores'!A$1:AM1000, 3, false), "")</f>
        <v>0.8945720543</v>
      </c>
      <c r="AQ42" s="5">
        <f t="shared" si="5"/>
        <v>0.5756103036</v>
      </c>
    </row>
    <row r="43">
      <c r="A43" s="5">
        <v>2011.0</v>
      </c>
      <c r="B43" s="2" t="s">
        <v>255</v>
      </c>
      <c r="C43" s="5">
        <f>lookup($A43, 'NIL - Dry'!$A$1:$A1000, 'NIL - Dry'!C$1:C1000)</f>
        <v>4</v>
      </c>
      <c r="D43" s="5">
        <f>lookup($A43, 'NIL - Dry'!$A$1:$A1000, 'NIL - Dry'!D$1:D1000)</f>
        <v>1</v>
      </c>
      <c r="E43" s="5">
        <f>lookup($A43, 'NIL - Dry'!$A$1:$A1000, 'NIL - Dry'!E$1:E1000)</f>
        <v>1</v>
      </c>
      <c r="F43" s="5">
        <f>lookup($A43, 'NIL - Dry'!$A$1:$A1000, 'NIL - Dry'!F$1:F1000)</f>
        <v>1</v>
      </c>
      <c r="G43" s="5">
        <f>lookup($A43, 'NIL - Dry'!$A$1:$A1000, 'NIL - Dry'!G$1:G1000)</f>
        <v>0</v>
      </c>
      <c r="H43" s="5">
        <f>lookup($A43, 'NIL - Dry'!$A$1:$A1000, 'NIL - Dry'!H$1:H1000)</f>
        <v>0</v>
      </c>
      <c r="I43" s="5">
        <f>lookup($A43, 'NIL - Dry'!$A$1:$A1000, 'NIL - Dry'!I$1:I1000)</f>
        <v>0.2045663318</v>
      </c>
      <c r="J43" s="5">
        <f>lookup($A43, 'NIL - Dry'!$A$1:$A1000, 'NIL - Dry'!J$1:J1000)</f>
        <v>0.4179095259</v>
      </c>
      <c r="K43" s="5">
        <f>lookup($A43, 'NIL - Dry'!$A$1:$A1000, 'NIL - Dry'!K$1:K1000)</f>
        <v>0.4485213235</v>
      </c>
      <c r="L43" s="5">
        <f>lookup($A43, 'NIL - Dry'!$A$1:$A1000, 'NIL - Dry'!L$1:L1000)</f>
        <v>1.014811661</v>
      </c>
      <c r="M43" s="5">
        <f>lookup($A43, 'NIL - Dry'!$A$1:$A1000, 'NIL - Dry'!M$1:M1000)</f>
        <v>-0.5405970393</v>
      </c>
      <c r="N43" s="5">
        <f>lookup($A43, 'NIL - Dry'!$A$1:$A1000, 'NIL - Dry'!N$1:N1000)</f>
        <v>-0.11274892</v>
      </c>
      <c r="O43" s="5">
        <f>lookup($A43, 'NIL - Dry'!$A$1:$A1000, 'NIL - Dry'!O$1:O1000)</f>
        <v>0.2387438137</v>
      </c>
      <c r="P43" s="5">
        <f t="shared" si="1"/>
        <v>0.4886141768</v>
      </c>
      <c r="R43" s="5">
        <f>iferror(VLOOKUP($A43, 'Awario - Old'!$A$3:$G1000, 3, false), "")</f>
        <v>2</v>
      </c>
      <c r="S43" s="2" t="str">
        <f>iferror(VLOOKUP($A43, 'Awario - Old'!$A$3:$Z1000, 4, false), "")</f>
        <v/>
      </c>
      <c r="T43" s="5">
        <f>iferror(VLOOKUP($A43, 'Awario - Old'!$A$3:$Z1000, 5, false), "")</f>
        <v>1784</v>
      </c>
      <c r="U43" s="5">
        <f>iferror(VLOOKUP($A43, 'Awario - Old'!$A$3:$G1000, 6, false), "")</f>
        <v>3.25139485</v>
      </c>
      <c r="V43" s="7" t="b">
        <f>iferror(VLOOKUP($A43, 'Awario - Old'!$A$3:$Z1000, 7, false), "")</f>
        <v>1</v>
      </c>
      <c r="W43" s="2" t="str">
        <f>iferror(VLOOKUP($A43, 'Awario - Old'!$A$3:$Z1000, 8, false), "")</f>
        <v/>
      </c>
      <c r="X43" s="5">
        <f>iferror(VLOOKUP($A43, 'Awario - Old'!$A$3:$Z1000, 9, false), "")</f>
        <v>1.296487295</v>
      </c>
      <c r="Y43" s="5">
        <f>iferror(VLOOKUP($A43, 'Awario - Old'!$A$3:$Z1000, 10, false), "")</f>
        <v>0.03302984126</v>
      </c>
      <c r="Z43" s="2" t="str">
        <f>iferror(VLOOKUP($A43, 'Awario - Old'!$A$3:$Z1000, 11, false), "")</f>
        <v/>
      </c>
      <c r="AA43" s="5">
        <f>iferror(VLOOKUP($A43, 'Awario - Old'!$A$3:$Z1000, 12, false), "")</f>
        <v>0.6647585681</v>
      </c>
      <c r="AB43" s="5">
        <f t="shared" si="2"/>
        <v>0.8153272767</v>
      </c>
      <c r="AD43" s="5">
        <f>iferror(VLOOKUP($A43, TMUI!$A$2:$G1000, 3, false), "")</f>
        <v>86.43</v>
      </c>
      <c r="AE43" s="5">
        <f>iferror(VLOOKUP($A43, TMUI!$A$2:$G1000, 4, false), "")</f>
        <v>67.57</v>
      </c>
      <c r="AF43" s="5">
        <f>iferror(VLOOKUP($A43, TMUI!$A$2:$G1000, 5, false), "")</f>
        <v>67.55</v>
      </c>
      <c r="AG43" s="5">
        <f>iferror(VLOOKUP($A43, TMUI!$A$2:$G1000, 6, false), "")</f>
        <v>52.6</v>
      </c>
      <c r="AH43" s="5">
        <f>iferror(VLOOKUP($A43, TMUI!$A$2:$Z1000, 7, false), "")</f>
        <v>0.7935345531</v>
      </c>
      <c r="AI43" s="5">
        <f>iferror(VLOOKUP($A43, TMUI!$A$2:$Z1000, 8, false), "")</f>
        <v>-0.09770623371</v>
      </c>
      <c r="AJ43" s="5">
        <f>iferror(VLOOKUP($A43, TMUI!$A$2:$Z1000, 9, false), "")</f>
        <v>-0.270264122</v>
      </c>
      <c r="AK43" s="5">
        <f>iferror(VLOOKUP($A43, TMUI!$A$2:$Z1000, 10, false), "")</f>
        <v>-0.1466476289</v>
      </c>
      <c r="AL43" s="5">
        <f>iferror(VLOOKUP($A43, TMUI!$A$2:$Z1000, 11, false), "")</f>
        <v>0.06972914213</v>
      </c>
      <c r="AM43" s="8">
        <f t="shared" si="3"/>
        <v>0.2640627617</v>
      </c>
      <c r="AO43" s="5">
        <f t="shared" si="4"/>
        <v>0.5226680717</v>
      </c>
      <c r="AP43" s="5">
        <f>iferror(vlookup(A43, 'November Scores'!A$1:AM1000, 3, false), "")</f>
        <v>0.7154811303</v>
      </c>
      <c r="AQ43" s="5">
        <f t="shared" si="5"/>
        <v>0.5708713364</v>
      </c>
    </row>
    <row r="44">
      <c r="A44" s="5">
        <v>1990.0</v>
      </c>
      <c r="B44" s="2" t="s">
        <v>193</v>
      </c>
      <c r="C44" s="5">
        <f>lookup($A44, 'NIL - Dry'!$A$1:$A1000, 'NIL - Dry'!C$1:C1000)</f>
        <v>4</v>
      </c>
      <c r="D44" s="5">
        <f>lookup($A44, 'NIL - Dry'!$A$1:$A1000, 'NIL - Dry'!D$1:D1000)</f>
        <v>1</v>
      </c>
      <c r="E44" s="5">
        <f>lookup($A44, 'NIL - Dry'!$A$1:$A1000, 'NIL - Dry'!E$1:E1000)</f>
        <v>0</v>
      </c>
      <c r="F44" s="5">
        <f>lookup($A44, 'NIL - Dry'!$A$1:$A1000, 'NIL - Dry'!F$1:F1000)</f>
        <v>1</v>
      </c>
      <c r="G44" s="5">
        <f>lookup($A44, 'NIL - Dry'!$A$1:$A1000, 'NIL - Dry'!G$1:G1000)</f>
        <v>0</v>
      </c>
      <c r="H44" s="5">
        <f>lookup($A44, 'NIL - Dry'!$A$1:$A1000, 'NIL - Dry'!H$1:H1000)</f>
        <v>0</v>
      </c>
      <c r="I44" s="5">
        <f>lookup($A44, 'NIL - Dry'!$A$1:$A1000, 'NIL - Dry'!I$1:I1000)</f>
        <v>0.2045663318</v>
      </c>
      <c r="J44" s="5">
        <f>lookup($A44, 'NIL - Dry'!$A$1:$A1000, 'NIL - Dry'!J$1:J1000)</f>
        <v>0.4179095259</v>
      </c>
      <c r="K44" s="5">
        <f>lookup($A44, 'NIL - Dry'!$A$1:$A1000, 'NIL - Dry'!K$1:K1000)</f>
        <v>-2.220180551</v>
      </c>
      <c r="L44" s="5">
        <f>lookup($A44, 'NIL - Dry'!$A$1:$A1000, 'NIL - Dry'!L$1:L1000)</f>
        <v>1.014811661</v>
      </c>
      <c r="M44" s="5">
        <f>lookup($A44, 'NIL - Dry'!$A$1:$A1000, 'NIL - Dry'!M$1:M1000)</f>
        <v>-0.5405970393</v>
      </c>
      <c r="N44" s="5">
        <f>lookup($A44, 'NIL - Dry'!$A$1:$A1000, 'NIL - Dry'!N$1:N1000)</f>
        <v>-0.11274892</v>
      </c>
      <c r="O44" s="5">
        <f>lookup($A44, 'NIL - Dry'!$A$1:$A1000, 'NIL - Dry'!O$1:O1000)</f>
        <v>-0.2060398321</v>
      </c>
      <c r="P44" s="5">
        <f t="shared" si="1"/>
        <v>-0.4539161069</v>
      </c>
      <c r="R44" s="5">
        <f>iferror(VLOOKUP($A44, 'Awario - Old'!$A$3:$G1000, 3, false), "")</f>
        <v>3</v>
      </c>
      <c r="S44" s="2" t="str">
        <f>iferror(VLOOKUP($A44, 'Awario - Old'!$A$3:$Z1000, 4, false), "")</f>
        <v/>
      </c>
      <c r="T44" s="5">
        <f>iferror(VLOOKUP($A44, 'Awario - Old'!$A$3:$Z1000, 5, false), "")</f>
        <v>20522</v>
      </c>
      <c r="U44" s="5">
        <f>iferror(VLOOKUP($A44, 'Awario - Old'!$A$3:$G1000, 6, false), "")</f>
        <v>4.312219683</v>
      </c>
      <c r="V44" s="7" t="b">
        <f>iferror(VLOOKUP($A44, 'Awario - Old'!$A$3:$Z1000, 7, false), "")</f>
        <v>1</v>
      </c>
      <c r="W44" s="2" t="str">
        <f>iferror(VLOOKUP($A44, 'Awario - Old'!$A$3:$Z1000, 8, false), "")</f>
        <v/>
      </c>
      <c r="X44" s="5">
        <f>iferror(VLOOKUP($A44, 'Awario - Old'!$A$3:$Z1000, 9, false), "")</f>
        <v>1.944816891</v>
      </c>
      <c r="Y44" s="5">
        <f>iferror(VLOOKUP($A44, 'Awario - Old'!$A$3:$Z1000, 10, false), "")</f>
        <v>0.5224720345</v>
      </c>
      <c r="Z44" s="2" t="str">
        <f>iferror(VLOOKUP($A44, 'Awario - Old'!$A$3:$Z1000, 11, false), "")</f>
        <v/>
      </c>
      <c r="AA44" s="5">
        <f>iferror(VLOOKUP($A44, 'Awario - Old'!$A$3:$Z1000, 12, false), "")</f>
        <v>1.233644463</v>
      </c>
      <c r="AB44" s="5">
        <f t="shared" si="2"/>
        <v>1.110695486</v>
      </c>
      <c r="AD44" s="5">
        <f>iferror(VLOOKUP($A44, TMUI!$A$2:$G1000, 3, false), "")</f>
        <v>85.9</v>
      </c>
      <c r="AE44" s="5">
        <f>iferror(VLOOKUP($A44, TMUI!$A$2:$G1000, 4, false), "")</f>
        <v>82.93</v>
      </c>
      <c r="AF44" s="5">
        <f>iferror(VLOOKUP($A44, TMUI!$A$2:$G1000, 5, false), "")</f>
        <v>79.1</v>
      </c>
      <c r="AG44" s="5">
        <f>iferror(VLOOKUP($A44, TMUI!$A$2:$G1000, 6, false), "")</f>
        <v>63.4</v>
      </c>
      <c r="AH44" s="5">
        <f>iferror(VLOOKUP($A44, TMUI!$A$2:$Z1000, 7, false), "")</f>
        <v>0.7551728851</v>
      </c>
      <c r="AI44" s="5">
        <f>iferror(VLOOKUP($A44, TMUI!$A$2:$Z1000, 8, false), "")</f>
        <v>0.966790815</v>
      </c>
      <c r="AJ44" s="5">
        <f>iferror(VLOOKUP($A44, TMUI!$A$2:$Z1000, 9, false), "")</f>
        <v>0.5895997712</v>
      </c>
      <c r="AK44" s="5">
        <f>iferror(VLOOKUP($A44, TMUI!$A$2:$Z1000, 10, false), "")</f>
        <v>0.5202131678</v>
      </c>
      <c r="AL44" s="5">
        <f>iferror(VLOOKUP($A44, TMUI!$A$2:$Z1000, 11, false), "")</f>
        <v>0.7079441598</v>
      </c>
      <c r="AM44" s="8">
        <f t="shared" si="3"/>
        <v>0.8413941762</v>
      </c>
      <c r="AO44" s="5">
        <f t="shared" si="4"/>
        <v>0.4993911852</v>
      </c>
      <c r="AP44" s="5">
        <f>iferror(vlookup(A44, 'November Scores'!A$1:AM1000, 3, false), "")</f>
        <v>0.7890356852</v>
      </c>
      <c r="AQ44" s="5">
        <f t="shared" si="5"/>
        <v>0.5718023102</v>
      </c>
    </row>
    <row r="45">
      <c r="A45" s="5">
        <v>2204.0</v>
      </c>
      <c r="B45" s="2" t="s">
        <v>248</v>
      </c>
      <c r="C45" s="5">
        <f>lookup($A45, 'NIL - Dry'!$A$1:$A1000, 'NIL - Dry'!C$1:C1000)</f>
        <v>4</v>
      </c>
      <c r="D45" s="5">
        <f>lookup($A45, 'NIL - Dry'!$A$1:$A1000, 'NIL - Dry'!D$1:D1000)</f>
        <v>1</v>
      </c>
      <c r="E45" s="5">
        <f>lookup($A45, 'NIL - Dry'!$A$1:$A1000, 'NIL - Dry'!E$1:E1000)</f>
        <v>1</v>
      </c>
      <c r="F45" s="5">
        <f>lookup($A45, 'NIL - Dry'!$A$1:$A1000, 'NIL - Dry'!F$1:F1000)</f>
        <v>1</v>
      </c>
      <c r="G45" s="5">
        <f>lookup($A45, 'NIL - Dry'!$A$1:$A1000, 'NIL - Dry'!G$1:G1000)</f>
        <v>0</v>
      </c>
      <c r="H45" s="5">
        <f>lookup($A45, 'NIL - Dry'!$A$1:$A1000, 'NIL - Dry'!H$1:H1000)</f>
        <v>0</v>
      </c>
      <c r="I45" s="5">
        <f>lookup($A45, 'NIL - Dry'!$A$1:$A1000, 'NIL - Dry'!I$1:I1000)</f>
        <v>0.2045663318</v>
      </c>
      <c r="J45" s="5">
        <f>lookup($A45, 'NIL - Dry'!$A$1:$A1000, 'NIL - Dry'!J$1:J1000)</f>
        <v>0.4179095259</v>
      </c>
      <c r="K45" s="5">
        <f>lookup($A45, 'NIL - Dry'!$A$1:$A1000, 'NIL - Dry'!K$1:K1000)</f>
        <v>0.4485213235</v>
      </c>
      <c r="L45" s="5">
        <f>lookup($A45, 'NIL - Dry'!$A$1:$A1000, 'NIL - Dry'!L$1:L1000)</f>
        <v>1.014811661</v>
      </c>
      <c r="M45" s="5">
        <f>lookup($A45, 'NIL - Dry'!$A$1:$A1000, 'NIL - Dry'!M$1:M1000)</f>
        <v>-0.5405970393</v>
      </c>
      <c r="N45" s="5">
        <f>lookup($A45, 'NIL - Dry'!$A$1:$A1000, 'NIL - Dry'!N$1:N1000)</f>
        <v>-0.11274892</v>
      </c>
      <c r="O45" s="5">
        <f>lookup($A45, 'NIL - Dry'!$A$1:$A1000, 'NIL - Dry'!O$1:O1000)</f>
        <v>0.2387438137</v>
      </c>
      <c r="P45" s="5">
        <f t="shared" si="1"/>
        <v>0.4886141768</v>
      </c>
      <c r="R45" s="5" t="str">
        <f>iferror(VLOOKUP($A45, 'Awario - Old'!$A$3:$G1000, 3, false), "")</f>
        <v/>
      </c>
      <c r="S45" s="2" t="str">
        <f>iferror(VLOOKUP($A45, 'Awario - Old'!$A$3:$Z1000, 4, false), "")</f>
        <v/>
      </c>
      <c r="T45" s="5" t="str">
        <f>iferror(VLOOKUP($A45, 'Awario - Old'!$A$3:$Z1000, 5, false), "")</f>
        <v/>
      </c>
      <c r="U45" s="5" t="str">
        <f>iferror(VLOOKUP($A45, 'Awario - Old'!$A$3:$G1000, 6, false), "")</f>
        <v/>
      </c>
      <c r="V45" s="7" t="str">
        <f>iferror(VLOOKUP($A45, 'Awario - Old'!$A$3:$Z1000, 7, false), "")</f>
        <v/>
      </c>
      <c r="W45" s="2" t="str">
        <f>iferror(VLOOKUP($A45, 'Awario - Old'!$A$3:$Z1000, 8, false), "")</f>
        <v/>
      </c>
      <c r="X45" s="5" t="str">
        <f>iferror(VLOOKUP($A45, 'Awario - Old'!$A$3:$Z1000, 9, false), "")</f>
        <v/>
      </c>
      <c r="Y45" s="5" t="str">
        <f>iferror(VLOOKUP($A45, 'Awario - Old'!$A$3:$Z1000, 10, false), "")</f>
        <v/>
      </c>
      <c r="Z45" s="2" t="str">
        <f>iferror(VLOOKUP($A45, 'Awario - Old'!$A$3:$Z1000, 11, false), "")</f>
        <v/>
      </c>
      <c r="AA45" s="5" t="str">
        <f>iferror(VLOOKUP($A45, 'Awario - Old'!$A$3:$Z1000, 12, false), "")</f>
        <v/>
      </c>
      <c r="AB45" s="5" t="str">
        <f t="shared" si="2"/>
        <v/>
      </c>
      <c r="AD45" s="5">
        <f>iferror(VLOOKUP($A45, TMUI!$A$2:$G1000, 3, false), "")</f>
        <v>92.19</v>
      </c>
      <c r="AE45" s="5">
        <f>iferror(VLOOKUP($A45, TMUI!$A$2:$G1000, 4, false), "")</f>
        <v>67.19</v>
      </c>
      <c r="AF45" s="5">
        <f>iferror(VLOOKUP($A45, TMUI!$A$2:$G1000, 5, false), "")</f>
        <v>82.81</v>
      </c>
      <c r="AG45" s="5">
        <f>iferror(VLOOKUP($A45, TMUI!$A$2:$G1000, 6, false), "")</f>
        <v>49.22</v>
      </c>
      <c r="AH45" s="5">
        <f>iferror(VLOOKUP($A45, TMUI!$A$2:$Z1000, 7, false), "")</f>
        <v>1.210446266</v>
      </c>
      <c r="AI45" s="5">
        <f>iferror(VLOOKUP($A45, TMUI!$A$2:$Z1000, 8, false), "")</f>
        <v>-0.1240414472</v>
      </c>
      <c r="AJ45" s="5">
        <f>iferror(VLOOKUP($A45, TMUI!$A$2:$Z1000, 9, false), "")</f>
        <v>0.8657984762</v>
      </c>
      <c r="AK45" s="5">
        <f>iferror(VLOOKUP($A45, TMUI!$A$2:$Z1000, 10, false), "")</f>
        <v>-0.3553503597</v>
      </c>
      <c r="AL45" s="5">
        <f>iferror(VLOOKUP($A45, TMUI!$A$2:$Z1000, 11, false), "")</f>
        <v>0.3992132338</v>
      </c>
      <c r="AM45" s="8">
        <f t="shared" si="3"/>
        <v>0.6318332326</v>
      </c>
      <c r="AO45" s="5">
        <f t="shared" si="4"/>
        <v>0.5602237047</v>
      </c>
      <c r="AP45" s="5" t="str">
        <f>iferror(vlookup(A45, 'November Scores'!A$1:AM1000, 3, false), "")</f>
        <v/>
      </c>
      <c r="AQ45" s="5">
        <f t="shared" si="5"/>
        <v>0.5602237047</v>
      </c>
    </row>
    <row r="46">
      <c r="A46" s="5">
        <v>1117.0</v>
      </c>
      <c r="B46" s="2" t="s">
        <v>97</v>
      </c>
      <c r="C46" s="5">
        <f>lookup($A46, 'NIL - Dry'!$A$1:$A1000, 'NIL - Dry'!C$1:C1000)</f>
        <v>4</v>
      </c>
      <c r="D46" s="5">
        <f>lookup($A46, 'NIL - Dry'!$A$1:$A1000, 'NIL - Dry'!D$1:D1000)</f>
        <v>1</v>
      </c>
      <c r="E46" s="5">
        <f>lookup($A46, 'NIL - Dry'!$A$1:$A1000, 'NIL - Dry'!E$1:E1000)</f>
        <v>1</v>
      </c>
      <c r="F46" s="5">
        <f>lookup($A46, 'NIL - Dry'!$A$1:$A1000, 'NIL - Dry'!F$1:F1000)</f>
        <v>0</v>
      </c>
      <c r="G46" s="5">
        <f>lookup($A46, 'NIL - Dry'!$A$1:$A1000, 'NIL - Dry'!G$1:G1000)</f>
        <v>0</v>
      </c>
      <c r="H46" s="5">
        <f>lookup($A46, 'NIL - Dry'!$A$1:$A1000, 'NIL - Dry'!H$1:H1000)</f>
        <v>0</v>
      </c>
      <c r="I46" s="5">
        <f>lookup($A46, 'NIL - Dry'!$A$1:$A1000, 'NIL - Dry'!I$1:I1000)</f>
        <v>0.2045663318</v>
      </c>
      <c r="J46" s="5">
        <f>lookup($A46, 'NIL - Dry'!$A$1:$A1000, 'NIL - Dry'!J$1:J1000)</f>
        <v>0.4179095259</v>
      </c>
      <c r="K46" s="5">
        <f>lookup($A46, 'NIL - Dry'!$A$1:$A1000, 'NIL - Dry'!K$1:K1000)</f>
        <v>0.4485213235</v>
      </c>
      <c r="L46" s="5">
        <f>lookup($A46, 'NIL - Dry'!$A$1:$A1000, 'NIL - Dry'!L$1:L1000)</f>
        <v>-0.9812641676</v>
      </c>
      <c r="M46" s="5">
        <f>lookup($A46, 'NIL - Dry'!$A$1:$A1000, 'NIL - Dry'!M$1:M1000)</f>
        <v>-0.5405970393</v>
      </c>
      <c r="N46" s="5">
        <f>lookup($A46, 'NIL - Dry'!$A$1:$A1000, 'NIL - Dry'!N$1:N1000)</f>
        <v>-0.11274892</v>
      </c>
      <c r="O46" s="5">
        <f>lookup($A46, 'NIL - Dry'!$A$1:$A1000, 'NIL - Dry'!O$1:O1000)</f>
        <v>-0.09393549096</v>
      </c>
      <c r="P46" s="5">
        <f t="shared" si="1"/>
        <v>-0.3064889736</v>
      </c>
      <c r="R46" s="5">
        <f>iferror(VLOOKUP($A46, 'Awario - Old'!$A$3:$G1000, 3, false), "")</f>
        <v>5</v>
      </c>
      <c r="S46" s="2">
        <f>iferror(VLOOKUP($A46, 'Awario - Old'!$A$3:$Z1000, 4, false), "")</f>
        <v>182</v>
      </c>
      <c r="T46" s="5">
        <f>iferror(VLOOKUP($A46, 'Awario - Old'!$A$3:$Z1000, 5, false), "")</f>
        <v>10375</v>
      </c>
      <c r="U46" s="5">
        <f>iferror(VLOOKUP($A46, 'Awario - Old'!$A$3:$G1000, 6, false), "")</f>
        <v>4.015988105</v>
      </c>
      <c r="V46" s="7" t="b">
        <f>iferror(VLOOKUP($A46, 'Awario - Old'!$A$3:$Z1000, 7, false), "")</f>
        <v>1</v>
      </c>
      <c r="W46" s="2" t="str">
        <f>iferror(VLOOKUP($A46, 'Awario - Old'!$A$3:$Z1000, 8, false), "")</f>
        <v/>
      </c>
      <c r="X46" s="5">
        <f>iferror(VLOOKUP($A46, 'Awario - Old'!$A$3:$Z1000, 9, false), "")</f>
        <v>1.763773148</v>
      </c>
      <c r="Y46" s="5">
        <f>iferror(VLOOKUP($A46, 'Awario - Old'!$A$3:$Z1000, 10, false), "")</f>
        <v>1.501356421</v>
      </c>
      <c r="Z46" s="2" t="str">
        <f>iferror(VLOOKUP($A46, 'Awario - Old'!$A$3:$Z1000, 11, false), "")</f>
        <v/>
      </c>
      <c r="AA46" s="5">
        <f>iferror(VLOOKUP($A46, 'Awario - Old'!$A$3:$Z1000, 12, false), "")</f>
        <v>1.632564784</v>
      </c>
      <c r="AB46" s="5">
        <f t="shared" si="2"/>
        <v>1.277718586</v>
      </c>
      <c r="AD46" s="5">
        <f>iferror(VLOOKUP($A46, TMUI!$A$2:$G1000, 3, false), "")</f>
        <v>74.39</v>
      </c>
      <c r="AE46" s="5">
        <f>iferror(VLOOKUP($A46, TMUI!$A$2:$G1000, 4, false), "")</f>
        <v>74.95</v>
      </c>
      <c r="AF46" s="5">
        <f>iferror(VLOOKUP($A46, TMUI!$A$2:$G1000, 5, false), "")</f>
        <v>71.26</v>
      </c>
      <c r="AG46" s="5">
        <f>iferror(VLOOKUP($A46, TMUI!$A$2:$G1000, 6, false), "")</f>
        <v>59.93</v>
      </c>
      <c r="AH46" s="5">
        <f>iferror(VLOOKUP($A46, TMUI!$A$2:$Z1000, 7, false), "")</f>
        <v>-0.07792673551</v>
      </c>
      <c r="AI46" s="5">
        <f>iferror(VLOOKUP($A46, TMUI!$A$2:$Z1000, 8, false), "")</f>
        <v>0.4137513327</v>
      </c>
      <c r="AJ46" s="5">
        <f>iferror(VLOOKUP($A46, TMUI!$A$2:$Z1000, 9, false), "")</f>
        <v>0.005934583094</v>
      </c>
      <c r="AK46" s="5">
        <f>iferror(VLOOKUP($A46, TMUI!$A$2:$Z1000, 10, false), "")</f>
        <v>0.3059532637</v>
      </c>
      <c r="AL46" s="5">
        <f>iferror(VLOOKUP($A46, TMUI!$A$2:$Z1000, 11, false), "")</f>
        <v>0.161928111</v>
      </c>
      <c r="AM46" s="8">
        <f t="shared" si="3"/>
        <v>0.4024029212</v>
      </c>
      <c r="AO46" s="5">
        <f t="shared" si="4"/>
        <v>0.4578775111</v>
      </c>
      <c r="AP46" s="5">
        <f>iferror(vlookup(A46, 'November Scores'!A$1:AM1000, 3, false), "")</f>
        <v>0.8195422697</v>
      </c>
      <c r="AQ46" s="5">
        <f t="shared" si="5"/>
        <v>0.5482937007</v>
      </c>
    </row>
    <row r="47">
      <c r="A47" s="5">
        <v>2288.0</v>
      </c>
      <c r="B47" s="2" t="s">
        <v>251</v>
      </c>
      <c r="C47" s="5">
        <f>lookup($A47, 'NIL - Dry'!$A$1:$A1000, 'NIL - Dry'!C$1:C1000)</f>
        <v>4</v>
      </c>
      <c r="D47" s="5">
        <f>lookup($A47, 'NIL - Dry'!$A$1:$A1000, 'NIL - Dry'!D$1:D1000)</f>
        <v>1</v>
      </c>
      <c r="E47" s="5">
        <f>lookup($A47, 'NIL - Dry'!$A$1:$A1000, 'NIL - Dry'!E$1:E1000)</f>
        <v>1</v>
      </c>
      <c r="F47" s="5">
        <f>lookup($A47, 'NIL - Dry'!$A$1:$A1000, 'NIL - Dry'!F$1:F1000)</f>
        <v>1</v>
      </c>
      <c r="G47" s="5">
        <f>lookup($A47, 'NIL - Dry'!$A$1:$A1000, 'NIL - Dry'!G$1:G1000)</f>
        <v>0</v>
      </c>
      <c r="H47" s="5">
        <f>lookup($A47, 'NIL - Dry'!$A$1:$A1000, 'NIL - Dry'!H$1:H1000)</f>
        <v>0</v>
      </c>
      <c r="I47" s="5">
        <f>lookup($A47, 'NIL - Dry'!$A$1:$A1000, 'NIL - Dry'!I$1:I1000)</f>
        <v>0.2045663318</v>
      </c>
      <c r="J47" s="5">
        <f>lookup($A47, 'NIL - Dry'!$A$1:$A1000, 'NIL - Dry'!J$1:J1000)</f>
        <v>0.4179095259</v>
      </c>
      <c r="K47" s="5">
        <f>lookup($A47, 'NIL - Dry'!$A$1:$A1000, 'NIL - Dry'!K$1:K1000)</f>
        <v>0.4485213235</v>
      </c>
      <c r="L47" s="5">
        <f>lookup($A47, 'NIL - Dry'!$A$1:$A1000, 'NIL - Dry'!L$1:L1000)</f>
        <v>1.014811661</v>
      </c>
      <c r="M47" s="5">
        <f>lookup($A47, 'NIL - Dry'!$A$1:$A1000, 'NIL - Dry'!M$1:M1000)</f>
        <v>-0.5405970393</v>
      </c>
      <c r="N47" s="5">
        <f>lookup($A47, 'NIL - Dry'!$A$1:$A1000, 'NIL - Dry'!N$1:N1000)</f>
        <v>-0.11274892</v>
      </c>
      <c r="O47" s="5">
        <f>lookup($A47, 'NIL - Dry'!$A$1:$A1000, 'NIL - Dry'!O$1:O1000)</f>
        <v>0.2387438137</v>
      </c>
      <c r="P47" s="5">
        <f t="shared" si="1"/>
        <v>0.4886141768</v>
      </c>
      <c r="R47" s="5" t="str">
        <f>iferror(VLOOKUP($A47, 'Awario - Old'!$A$3:$G1000, 3, false), "")</f>
        <v/>
      </c>
      <c r="S47" s="2" t="str">
        <f>iferror(VLOOKUP($A47, 'Awario - Old'!$A$3:$Z1000, 4, false), "")</f>
        <v/>
      </c>
      <c r="T47" s="5" t="str">
        <f>iferror(VLOOKUP($A47, 'Awario - Old'!$A$3:$Z1000, 5, false), "")</f>
        <v/>
      </c>
      <c r="U47" s="5" t="str">
        <f>iferror(VLOOKUP($A47, 'Awario - Old'!$A$3:$G1000, 6, false), "")</f>
        <v/>
      </c>
      <c r="V47" s="7" t="str">
        <f>iferror(VLOOKUP($A47, 'Awario - Old'!$A$3:$Z1000, 7, false), "")</f>
        <v/>
      </c>
      <c r="W47" s="2" t="str">
        <f>iferror(VLOOKUP($A47, 'Awario - Old'!$A$3:$Z1000, 8, false), "")</f>
        <v/>
      </c>
      <c r="X47" s="5" t="str">
        <f>iferror(VLOOKUP($A47, 'Awario - Old'!$A$3:$Z1000, 9, false), "")</f>
        <v/>
      </c>
      <c r="Y47" s="5" t="str">
        <f>iferror(VLOOKUP($A47, 'Awario - Old'!$A$3:$Z1000, 10, false), "")</f>
        <v/>
      </c>
      <c r="Z47" s="2" t="str">
        <f>iferror(VLOOKUP($A47, 'Awario - Old'!$A$3:$Z1000, 11, false), "")</f>
        <v/>
      </c>
      <c r="AA47" s="5" t="str">
        <f>iferror(VLOOKUP($A47, 'Awario - Old'!$A$3:$Z1000, 12, false), "")</f>
        <v/>
      </c>
      <c r="AB47" s="5" t="str">
        <f t="shared" si="2"/>
        <v/>
      </c>
      <c r="AD47" s="5">
        <f>iferror(VLOOKUP($A47, TMUI!$A$2:$G1000, 3, false), "")</f>
        <v>82.81</v>
      </c>
      <c r="AE47" s="5">
        <f>iferror(VLOOKUP($A47, TMUI!$A$2:$G1000, 4, false), "")</f>
        <v>75.78</v>
      </c>
      <c r="AF47" s="5">
        <f>iferror(VLOOKUP($A47, TMUI!$A$2:$G1000, 5, false), "")</f>
        <v>77.34</v>
      </c>
      <c r="AG47" s="5">
        <f>iferror(VLOOKUP($A47, TMUI!$A$2:$G1000, 6, false), "")</f>
        <v>52.34</v>
      </c>
      <c r="AH47" s="5">
        <f>iferror(VLOOKUP($A47, TMUI!$A$2:$Z1000, 7, false), "")</f>
        <v>0.5315171225</v>
      </c>
      <c r="AI47" s="5">
        <f>iferror(VLOOKUP($A47, TMUI!$A$2:$Z1000, 8, false), "")</f>
        <v>0.4712729831</v>
      </c>
      <c r="AJ47" s="5">
        <f>iferror(VLOOKUP($A47, TMUI!$A$2:$Z1000, 9, false), "")</f>
        <v>0.4585728922</v>
      </c>
      <c r="AK47" s="5">
        <f>iferror(VLOOKUP($A47, TMUI!$A$2:$Z1000, 10, false), "")</f>
        <v>-0.1627016851</v>
      </c>
      <c r="AL47" s="5">
        <f>iferror(VLOOKUP($A47, TMUI!$A$2:$Z1000, 11, false), "")</f>
        <v>0.3246653282</v>
      </c>
      <c r="AM47" s="8">
        <f t="shared" si="3"/>
        <v>0.5697941103</v>
      </c>
      <c r="AO47" s="5">
        <f t="shared" si="4"/>
        <v>0.5292041435</v>
      </c>
      <c r="AP47" s="5" t="str">
        <f>iferror(vlookup(A47, 'November Scores'!A$1:AM1000, 3, false), "")</f>
        <v/>
      </c>
      <c r="AQ47" s="5">
        <f t="shared" si="5"/>
        <v>0.5292041435</v>
      </c>
    </row>
    <row r="48">
      <c r="A48" s="5">
        <v>1350.0</v>
      </c>
      <c r="B48" s="2" t="s">
        <v>113</v>
      </c>
      <c r="C48" s="5">
        <f>lookup($A48, 'NIL - Dry'!$A$1:$A1000, 'NIL - Dry'!C$1:C1000)</f>
        <v>4</v>
      </c>
      <c r="D48" s="5">
        <f>lookup($A48, 'NIL - Dry'!$A$1:$A1000, 'NIL - Dry'!D$1:D1000)</f>
        <v>1</v>
      </c>
      <c r="E48" s="5">
        <f>lookup($A48, 'NIL - Dry'!$A$1:$A1000, 'NIL - Dry'!E$1:E1000)</f>
        <v>1</v>
      </c>
      <c r="F48" s="5">
        <f>lookup($A48, 'NIL - Dry'!$A$1:$A1000, 'NIL - Dry'!F$1:F1000)</f>
        <v>0</v>
      </c>
      <c r="G48" s="5">
        <f>lookup($A48, 'NIL - Dry'!$A$1:$A1000, 'NIL - Dry'!G$1:G1000)</f>
        <v>0</v>
      </c>
      <c r="H48" s="5">
        <f>lookup($A48, 'NIL - Dry'!$A$1:$A1000, 'NIL - Dry'!H$1:H1000)</f>
        <v>0</v>
      </c>
      <c r="I48" s="5">
        <f>lookup($A48, 'NIL - Dry'!$A$1:$A1000, 'NIL - Dry'!I$1:I1000)</f>
        <v>0.2045663318</v>
      </c>
      <c r="J48" s="5">
        <f>lookup($A48, 'NIL - Dry'!$A$1:$A1000, 'NIL - Dry'!J$1:J1000)</f>
        <v>0.4179095259</v>
      </c>
      <c r="K48" s="5">
        <f>lookup($A48, 'NIL - Dry'!$A$1:$A1000, 'NIL - Dry'!K$1:K1000)</f>
        <v>0.4485213235</v>
      </c>
      <c r="L48" s="5">
        <f>lookup($A48, 'NIL - Dry'!$A$1:$A1000, 'NIL - Dry'!L$1:L1000)</f>
        <v>-0.9812641676</v>
      </c>
      <c r="M48" s="5">
        <f>lookup($A48, 'NIL - Dry'!$A$1:$A1000, 'NIL - Dry'!M$1:M1000)</f>
        <v>-0.5405970393</v>
      </c>
      <c r="N48" s="5">
        <f>lookup($A48, 'NIL - Dry'!$A$1:$A1000, 'NIL - Dry'!N$1:N1000)</f>
        <v>-0.11274892</v>
      </c>
      <c r="O48" s="5">
        <f>lookup($A48, 'NIL - Dry'!$A$1:$A1000, 'NIL - Dry'!O$1:O1000)</f>
        <v>-0.09393549096</v>
      </c>
      <c r="P48" s="5">
        <f t="shared" si="1"/>
        <v>-0.3064889736</v>
      </c>
      <c r="R48" s="5">
        <f>iferror(VLOOKUP($A48, 'Awario - Old'!$A$3:$G1000, 3, false), "")</f>
        <v>5</v>
      </c>
      <c r="S48" s="2">
        <f>iferror(VLOOKUP($A48, 'Awario - Old'!$A$3:$Z1000, 4, false), "")</f>
        <v>0</v>
      </c>
      <c r="T48" s="5">
        <f>iferror(VLOOKUP($A48, 'Awario - Old'!$A$3:$Z1000, 5, false), "")</f>
        <v>0</v>
      </c>
      <c r="U48" s="5">
        <f>iferror(VLOOKUP($A48, 'Awario - Old'!$A$3:$G1000, 6, false), "")</f>
        <v>0</v>
      </c>
      <c r="V48" s="7" t="b">
        <f>iferror(VLOOKUP($A48, 'Awario - Old'!$A$3:$Z1000, 7, false), "")</f>
        <v>1</v>
      </c>
      <c r="W48" s="2" t="str">
        <f>iferror(VLOOKUP($A48, 'Awario - Old'!$A$3:$Z1000, 8, false), "")</f>
        <v/>
      </c>
      <c r="X48" s="5">
        <f>iferror(VLOOKUP($A48, 'Awario - Old'!$A$3:$Z1000, 9, false), "")</f>
        <v>-0.6906225891</v>
      </c>
      <c r="Y48" s="5">
        <f>iferror(VLOOKUP($A48, 'Awario - Old'!$A$3:$Z1000, 10, false), "")</f>
        <v>1.501356421</v>
      </c>
      <c r="Z48" s="2" t="str">
        <f>iferror(VLOOKUP($A48, 'Awario - Old'!$A$3:$Z1000, 11, false), "")</f>
        <v/>
      </c>
      <c r="AA48" s="5">
        <f>iferror(VLOOKUP($A48, 'Awario - Old'!$A$3:$Z1000, 12, false), "")</f>
        <v>0.4053669159</v>
      </c>
      <c r="AB48" s="5">
        <f t="shared" si="2"/>
        <v>0.6366843142</v>
      </c>
      <c r="AD48" s="5">
        <f>iferror(VLOOKUP($A48, TMUI!$A$2:$G1000, 3, false), "")</f>
        <v>82.84</v>
      </c>
      <c r="AE48" s="5">
        <f>iferror(VLOOKUP($A48, TMUI!$A$2:$G1000, 4, false), "")</f>
        <v>81.04</v>
      </c>
      <c r="AF48" s="5">
        <f>iferror(VLOOKUP($A48, TMUI!$A$2:$G1000, 5, false), "")</f>
        <v>81.07</v>
      </c>
      <c r="AG48" s="5">
        <f>iferror(VLOOKUP($A48, TMUI!$A$2:$G1000, 6, false), "")</f>
        <v>79.02</v>
      </c>
      <c r="AH48" s="5">
        <f>iferror(VLOOKUP($A48, TMUI!$A$2:$Z1000, 7, false), "")</f>
        <v>0.5336885377</v>
      </c>
      <c r="AI48" s="5">
        <f>iferror(VLOOKUP($A48, TMUI!$A$2:$Z1000, 8, false), "")</f>
        <v>0.8358077797</v>
      </c>
      <c r="AJ48" s="5">
        <f>iferror(VLOOKUP($A48, TMUI!$A$2:$Z1000, 9, false), "")</f>
        <v>0.7362605391</v>
      </c>
      <c r="AK48" s="5">
        <f>iferror(VLOOKUP($A48, TMUI!$A$2:$Z1000, 10, false), "")</f>
        <v>1.484691468</v>
      </c>
      <c r="AL48" s="5">
        <f>iferror(VLOOKUP($A48, TMUI!$A$2:$Z1000, 11, false), "")</f>
        <v>0.8976120812</v>
      </c>
      <c r="AM48" s="8">
        <f t="shared" si="3"/>
        <v>0.9474239184</v>
      </c>
      <c r="AO48" s="5">
        <f t="shared" si="4"/>
        <v>0.4258730863</v>
      </c>
      <c r="AP48" s="5">
        <f>iferror(vlookup(A48, 'November Scores'!A$1:AM1000, 3, false), "")</f>
        <v>0.7940408826</v>
      </c>
      <c r="AQ48" s="5">
        <f t="shared" si="5"/>
        <v>0.5179150354</v>
      </c>
    </row>
    <row r="49">
      <c r="A49" s="5">
        <v>2067.0</v>
      </c>
      <c r="B49" s="2" t="s">
        <v>190</v>
      </c>
      <c r="C49" s="5">
        <f>lookup($A49, 'NIL - Dry'!$A$1:$A1000, 'NIL - Dry'!C$1:C1000)</f>
        <v>4</v>
      </c>
      <c r="D49" s="5">
        <f>lookup($A49, 'NIL - Dry'!$A$1:$A1000, 'NIL - Dry'!D$1:D1000)</f>
        <v>1</v>
      </c>
      <c r="E49" s="5">
        <f>lookup($A49, 'NIL - Dry'!$A$1:$A1000, 'NIL - Dry'!E$1:E1000)</f>
        <v>0</v>
      </c>
      <c r="F49" s="5">
        <f>lookup($A49, 'NIL - Dry'!$A$1:$A1000, 'NIL - Dry'!F$1:F1000)</f>
        <v>1</v>
      </c>
      <c r="G49" s="5">
        <f>lookup($A49, 'NIL - Dry'!$A$1:$A1000, 'NIL - Dry'!G$1:G1000)</f>
        <v>0</v>
      </c>
      <c r="H49" s="5">
        <f>lookup($A49, 'NIL - Dry'!$A$1:$A1000, 'NIL - Dry'!H$1:H1000)</f>
        <v>0</v>
      </c>
      <c r="I49" s="5">
        <f>lookup($A49, 'NIL - Dry'!$A$1:$A1000, 'NIL - Dry'!I$1:I1000)</f>
        <v>0.2045663318</v>
      </c>
      <c r="J49" s="5">
        <f>lookup($A49, 'NIL - Dry'!$A$1:$A1000, 'NIL - Dry'!J$1:J1000)</f>
        <v>0.4179095259</v>
      </c>
      <c r="K49" s="5">
        <f>lookup($A49, 'NIL - Dry'!$A$1:$A1000, 'NIL - Dry'!K$1:K1000)</f>
        <v>-2.220180551</v>
      </c>
      <c r="L49" s="5">
        <f>lookup($A49, 'NIL - Dry'!$A$1:$A1000, 'NIL - Dry'!L$1:L1000)</f>
        <v>1.014811661</v>
      </c>
      <c r="M49" s="5">
        <f>lookup($A49, 'NIL - Dry'!$A$1:$A1000, 'NIL - Dry'!M$1:M1000)</f>
        <v>-0.5405970393</v>
      </c>
      <c r="N49" s="5">
        <f>lookup($A49, 'NIL - Dry'!$A$1:$A1000, 'NIL - Dry'!N$1:N1000)</f>
        <v>-0.11274892</v>
      </c>
      <c r="O49" s="5">
        <f>lookup($A49, 'NIL - Dry'!$A$1:$A1000, 'NIL - Dry'!O$1:O1000)</f>
        <v>-0.2060398321</v>
      </c>
      <c r="P49" s="5">
        <f t="shared" si="1"/>
        <v>-0.4539161069</v>
      </c>
      <c r="R49" s="5">
        <f>iferror(VLOOKUP($A49, 'Awario - Old'!$A$3:$G1000, 3, false), "")</f>
        <v>3</v>
      </c>
      <c r="S49" s="2" t="str">
        <f>iferror(VLOOKUP($A49, 'Awario - Old'!$A$3:$Z1000, 4, false), "")</f>
        <v/>
      </c>
      <c r="T49" s="5">
        <f>iferror(VLOOKUP($A49, 'Awario - Old'!$A$3:$Z1000, 5, false), "")</f>
        <v>2867</v>
      </c>
      <c r="U49" s="5">
        <f>iferror(VLOOKUP($A49, 'Awario - Old'!$A$3:$G1000, 6, false), "")</f>
        <v>3.457427693</v>
      </c>
      <c r="V49" s="7" t="b">
        <f>iferror(VLOOKUP($A49, 'Awario - Old'!$A$3:$Z1000, 7, false), "")</f>
        <v>1</v>
      </c>
      <c r="W49" s="2" t="str">
        <f>iferror(VLOOKUP($A49, 'Awario - Old'!$A$3:$Z1000, 8, false), "")</f>
        <v/>
      </c>
      <c r="X49" s="5">
        <f>iferror(VLOOKUP($A49, 'Awario - Old'!$A$3:$Z1000, 9, false), "")</f>
        <v>1.422405529</v>
      </c>
      <c r="Y49" s="5">
        <f>iferror(VLOOKUP($A49, 'Awario - Old'!$A$3:$Z1000, 10, false), "")</f>
        <v>0.5224720345</v>
      </c>
      <c r="Z49" s="2" t="str">
        <f>iferror(VLOOKUP($A49, 'Awario - Old'!$A$3:$Z1000, 11, false), "")</f>
        <v/>
      </c>
      <c r="AA49" s="5">
        <f>iferror(VLOOKUP($A49, 'Awario - Old'!$A$3:$Z1000, 12, false), "")</f>
        <v>0.9724387819</v>
      </c>
      <c r="AB49" s="5">
        <f t="shared" si="2"/>
        <v>0.9861231068</v>
      </c>
      <c r="AD49" s="5">
        <f>iferror(VLOOKUP($A49, TMUI!$A$2:$G1000, 3, false), "")</f>
        <v>92.23</v>
      </c>
      <c r="AE49" s="5">
        <f>iferror(VLOOKUP($A49, TMUI!$A$2:$G1000, 4, false), "")</f>
        <v>80.98</v>
      </c>
      <c r="AF49" s="5">
        <f>iferror(VLOOKUP($A49, TMUI!$A$2:$G1000, 5, false), "")</f>
        <v>79.38</v>
      </c>
      <c r="AG49" s="5">
        <f>iferror(VLOOKUP($A49, TMUI!$A$2:$G1000, 6, false), "")</f>
        <v>58.99</v>
      </c>
      <c r="AH49" s="5">
        <f>iferror(VLOOKUP($A49, TMUI!$A$2:$Z1000, 7, false), "")</f>
        <v>1.213341486</v>
      </c>
      <c r="AI49" s="5">
        <f>iferror(VLOOKUP($A49, TMUI!$A$2:$Z1000, 8, false), "")</f>
        <v>0.8316495881</v>
      </c>
      <c r="AJ49" s="5">
        <f>iferror(VLOOKUP($A49, TMUI!$A$2:$Z1000, 9, false), "")</f>
        <v>0.6104449564</v>
      </c>
      <c r="AK49" s="5">
        <f>iferror(VLOOKUP($A49, TMUI!$A$2:$Z1000, 10, false), "")</f>
        <v>0.2479116758</v>
      </c>
      <c r="AL49" s="5">
        <f>iferror(VLOOKUP($A49, TMUI!$A$2:$Z1000, 11, false), "")</f>
        <v>0.7258369266</v>
      </c>
      <c r="AM49" s="8">
        <f t="shared" si="3"/>
        <v>0.8519606368</v>
      </c>
      <c r="AO49" s="5">
        <f t="shared" si="4"/>
        <v>0.4613892123</v>
      </c>
      <c r="AP49" s="5">
        <f>iferror(vlookup(A49, 'November Scores'!A$1:AM1000, 3, false), "")</f>
        <v>0.630199977</v>
      </c>
      <c r="AQ49" s="5">
        <f t="shared" si="5"/>
        <v>0.5035919034</v>
      </c>
    </row>
    <row r="50">
      <c r="A50" s="5">
        <v>1716.0</v>
      </c>
      <c r="B50" s="2" t="s">
        <v>183</v>
      </c>
      <c r="C50" s="5">
        <f>lookup($A50, 'NIL - Dry'!$A$1:$A1000, 'NIL - Dry'!C$1:C1000)</f>
        <v>4</v>
      </c>
      <c r="D50" s="5">
        <f>lookup($A50, 'NIL - Dry'!$A$1:$A1000, 'NIL - Dry'!D$1:D1000)</f>
        <v>1</v>
      </c>
      <c r="E50" s="5">
        <f>lookup($A50, 'NIL - Dry'!$A$1:$A1000, 'NIL - Dry'!E$1:E1000)</f>
        <v>1</v>
      </c>
      <c r="F50" s="5">
        <f>lookup($A50, 'NIL - Dry'!$A$1:$A1000, 'NIL - Dry'!F$1:F1000)</f>
        <v>0</v>
      </c>
      <c r="G50" s="5">
        <f>lookup($A50, 'NIL - Dry'!$A$1:$A1000, 'NIL - Dry'!G$1:G1000)</f>
        <v>0</v>
      </c>
      <c r="H50" s="5">
        <f>lookup($A50, 'NIL - Dry'!$A$1:$A1000, 'NIL - Dry'!H$1:H1000)</f>
        <v>0</v>
      </c>
      <c r="I50" s="5">
        <f>lookup($A50, 'NIL - Dry'!$A$1:$A1000, 'NIL - Dry'!I$1:I1000)</f>
        <v>0.2045663318</v>
      </c>
      <c r="J50" s="5">
        <f>lookup($A50, 'NIL - Dry'!$A$1:$A1000, 'NIL - Dry'!J$1:J1000)</f>
        <v>0.4179095259</v>
      </c>
      <c r="K50" s="5">
        <f>lookup($A50, 'NIL - Dry'!$A$1:$A1000, 'NIL - Dry'!K$1:K1000)</f>
        <v>0.4485213235</v>
      </c>
      <c r="L50" s="5">
        <f>lookup($A50, 'NIL - Dry'!$A$1:$A1000, 'NIL - Dry'!L$1:L1000)</f>
        <v>-0.9812641676</v>
      </c>
      <c r="M50" s="5">
        <f>lookup($A50, 'NIL - Dry'!$A$1:$A1000, 'NIL - Dry'!M$1:M1000)</f>
        <v>-0.5405970393</v>
      </c>
      <c r="N50" s="5">
        <f>lookup($A50, 'NIL - Dry'!$A$1:$A1000, 'NIL - Dry'!N$1:N1000)</f>
        <v>-0.11274892</v>
      </c>
      <c r="O50" s="5">
        <f>lookup($A50, 'NIL - Dry'!$A$1:$A1000, 'NIL - Dry'!O$1:O1000)</f>
        <v>-0.09393549096</v>
      </c>
      <c r="P50" s="5">
        <f t="shared" si="1"/>
        <v>-0.3064889736</v>
      </c>
      <c r="R50" s="5">
        <f>iferror(VLOOKUP($A50, 'Awario - Old'!$A$3:$G1000, 3, false), "")</f>
        <v>5</v>
      </c>
      <c r="S50" s="2">
        <f>iferror(VLOOKUP($A50, 'Awario - Old'!$A$3:$Z1000, 4, false), "")</f>
        <v>761</v>
      </c>
      <c r="T50" s="5">
        <f>iferror(VLOOKUP($A50, 'Awario - Old'!$A$3:$Z1000, 5, false), "")</f>
        <v>0</v>
      </c>
      <c r="U50" s="5">
        <f>iferror(VLOOKUP($A50, 'Awario - Old'!$A$3:$G1000, 6, false), "")</f>
        <v>0</v>
      </c>
      <c r="V50" s="7" t="b">
        <f>iferror(VLOOKUP($A50, 'Awario - Old'!$A$3:$Z1000, 7, false), "")</f>
        <v>1</v>
      </c>
      <c r="W50" s="2" t="str">
        <f>iferror(VLOOKUP($A50, 'Awario - Old'!$A$3:$Z1000, 8, false), "")</f>
        <v/>
      </c>
      <c r="X50" s="5">
        <f>iferror(VLOOKUP($A50, 'Awario - Old'!$A$3:$Z1000, 9, false), "")</f>
        <v>-0.6906225891</v>
      </c>
      <c r="Y50" s="5">
        <f>iferror(VLOOKUP($A50, 'Awario - Old'!$A$3:$Z1000, 10, false), "")</f>
        <v>1.501356421</v>
      </c>
      <c r="Z50" s="2" t="str">
        <f>iferror(VLOOKUP($A50, 'Awario - Old'!$A$3:$Z1000, 11, false), "")</f>
        <v/>
      </c>
      <c r="AA50" s="5">
        <f>iferror(VLOOKUP($A50, 'Awario - Old'!$A$3:$Z1000, 12, false), "")</f>
        <v>0.4053669159</v>
      </c>
      <c r="AB50" s="5">
        <f t="shared" si="2"/>
        <v>0.6366843142</v>
      </c>
      <c r="AD50" s="5">
        <f>iferror(VLOOKUP($A50, TMUI!$A$2:$G1000, 3, false), "")</f>
        <v>78</v>
      </c>
      <c r="AE50" s="5">
        <f>iferror(VLOOKUP($A50, TMUI!$A$2:$G1000, 4, false), "")</f>
        <v>78.94</v>
      </c>
      <c r="AF50" s="5">
        <f>iferror(VLOOKUP($A50, TMUI!$A$2:$G1000, 5, false), "")</f>
        <v>74.77</v>
      </c>
      <c r="AG50" s="5">
        <f>iferror(VLOOKUP($A50, TMUI!$A$2:$G1000, 6, false), "")</f>
        <v>70.51</v>
      </c>
      <c r="AH50" s="5">
        <f>iferror(VLOOKUP($A50, TMUI!$A$2:$Z1000, 7, false), "")</f>
        <v>0.1833668901</v>
      </c>
      <c r="AI50" s="5">
        <f>iferror(VLOOKUP($A50, TMUI!$A$2:$Z1000, 8, false), "")</f>
        <v>0.6902710738</v>
      </c>
      <c r="AJ50" s="5">
        <f>iferror(VLOOKUP($A50, TMUI!$A$2:$Z1000, 9, false), "")</f>
        <v>0.2672438701</v>
      </c>
      <c r="AK50" s="5">
        <f>iferror(VLOOKUP($A50, TMUI!$A$2:$Z1000, 10, false), "")</f>
        <v>0.9592298589</v>
      </c>
      <c r="AL50" s="5">
        <f>iferror(VLOOKUP($A50, TMUI!$A$2:$Z1000, 11, false), "")</f>
        <v>0.5250279232</v>
      </c>
      <c r="AM50" s="8">
        <f t="shared" si="3"/>
        <v>0.7245881059</v>
      </c>
      <c r="AO50" s="5">
        <f t="shared" si="4"/>
        <v>0.3515944822</v>
      </c>
      <c r="AP50" s="5">
        <f>iferror(vlookup(A50, 'November Scores'!A$1:AM1000, 3, false), "")</f>
        <v>0.8756651821</v>
      </c>
      <c r="AQ50" s="5">
        <f t="shared" si="5"/>
        <v>0.4826121571</v>
      </c>
    </row>
    <row r="51">
      <c r="A51" s="5">
        <v>945.0</v>
      </c>
      <c r="B51" s="2" t="s">
        <v>80</v>
      </c>
      <c r="C51" s="5">
        <f>lookup($A51, 'NIL - Dry'!$A$1:$A1000, 'NIL - Dry'!C$1:C1000)</f>
        <v>4</v>
      </c>
      <c r="D51" s="5">
        <f>lookup($A51, 'NIL - Dry'!$A$1:$A1000, 'NIL - Dry'!D$1:D1000)</f>
        <v>1</v>
      </c>
      <c r="E51" s="5">
        <f>lookup($A51, 'NIL - Dry'!$A$1:$A1000, 'NIL - Dry'!E$1:E1000)</f>
        <v>1</v>
      </c>
      <c r="F51" s="5">
        <f>lookup($A51, 'NIL - Dry'!$A$1:$A1000, 'NIL - Dry'!F$1:F1000)</f>
        <v>0</v>
      </c>
      <c r="G51" s="5">
        <f>lookup($A51, 'NIL - Dry'!$A$1:$A1000, 'NIL - Dry'!G$1:G1000)</f>
        <v>0</v>
      </c>
      <c r="H51" s="5">
        <f>lookup($A51, 'NIL - Dry'!$A$1:$A1000, 'NIL - Dry'!H$1:H1000)</f>
        <v>0</v>
      </c>
      <c r="I51" s="5">
        <f>lookup($A51, 'NIL - Dry'!$A$1:$A1000, 'NIL - Dry'!I$1:I1000)</f>
        <v>0.2045663318</v>
      </c>
      <c r="J51" s="5">
        <f>lookup($A51, 'NIL - Dry'!$A$1:$A1000, 'NIL - Dry'!J$1:J1000)</f>
        <v>0.4179095259</v>
      </c>
      <c r="K51" s="5">
        <f>lookup($A51, 'NIL - Dry'!$A$1:$A1000, 'NIL - Dry'!K$1:K1000)</f>
        <v>0.4485213235</v>
      </c>
      <c r="L51" s="5">
        <f>lookup($A51, 'NIL - Dry'!$A$1:$A1000, 'NIL - Dry'!L$1:L1000)</f>
        <v>-0.9812641676</v>
      </c>
      <c r="M51" s="5">
        <f>lookup($A51, 'NIL - Dry'!$A$1:$A1000, 'NIL - Dry'!M$1:M1000)</f>
        <v>-0.5405970393</v>
      </c>
      <c r="N51" s="5">
        <f>lookup($A51, 'NIL - Dry'!$A$1:$A1000, 'NIL - Dry'!N$1:N1000)</f>
        <v>-0.11274892</v>
      </c>
      <c r="O51" s="5">
        <f>lookup($A51, 'NIL - Dry'!$A$1:$A1000, 'NIL - Dry'!O$1:O1000)</f>
        <v>-0.09393549096</v>
      </c>
      <c r="P51" s="5">
        <f t="shared" si="1"/>
        <v>-0.3064889736</v>
      </c>
      <c r="R51" s="5">
        <f>iferror(VLOOKUP($A51, 'Awario - Old'!$A$3:$G1000, 3, false), "")</f>
        <v>5</v>
      </c>
      <c r="S51" s="2">
        <f>iferror(VLOOKUP($A51, 'Awario - Old'!$A$3:$Z1000, 4, false), "")</f>
        <v>0</v>
      </c>
      <c r="T51" s="5">
        <f>iferror(VLOOKUP($A51, 'Awario - Old'!$A$3:$Z1000, 5, false), "")</f>
        <v>4059</v>
      </c>
      <c r="U51" s="5">
        <f>iferror(VLOOKUP($A51, 'Awario - Old'!$A$3:$G1000, 6, false), "")</f>
        <v>3.608419051</v>
      </c>
      <c r="V51" s="7" t="b">
        <f>iferror(VLOOKUP($A51, 'Awario - Old'!$A$3:$Z1000, 7, false), "")</f>
        <v>1</v>
      </c>
      <c r="W51" s="2" t="str">
        <f>iferror(VLOOKUP($A51, 'Awario - Old'!$A$3:$Z1000, 8, false), "")</f>
        <v/>
      </c>
      <c r="X51" s="5">
        <f>iferror(VLOOKUP($A51, 'Awario - Old'!$A$3:$Z1000, 9, false), "")</f>
        <v>1.514684823</v>
      </c>
      <c r="Y51" s="5">
        <f>iferror(VLOOKUP($A51, 'Awario - Old'!$A$3:$Z1000, 10, false), "")</f>
        <v>1.501356421</v>
      </c>
      <c r="Z51" s="2" t="str">
        <f>iferror(VLOOKUP($A51, 'Awario - Old'!$A$3:$Z1000, 11, false), "")</f>
        <v/>
      </c>
      <c r="AA51" s="5">
        <f>iferror(VLOOKUP($A51, 'Awario - Old'!$A$3:$Z1000, 12, false), "")</f>
        <v>1.508020622</v>
      </c>
      <c r="AB51" s="5">
        <f t="shared" si="2"/>
        <v>1.228014911</v>
      </c>
      <c r="AD51" s="5">
        <f>iferror(VLOOKUP($A51, TMUI!$A$2:$G1000, 3, false), "")</f>
        <v>91.27</v>
      </c>
      <c r="AE51" s="5">
        <f>iferror(VLOOKUP($A51, TMUI!$A$2:$G1000, 4, false), "")</f>
        <v>90.65</v>
      </c>
      <c r="AF51" s="5">
        <f>iferror(VLOOKUP($A51, TMUI!$A$2:$G1000, 5, false), "")</f>
        <v>82.15</v>
      </c>
      <c r="AG51" s="5">
        <f>iferror(VLOOKUP($A51, TMUI!$A$2:$G1000, 6, false), "")</f>
        <v>77.16</v>
      </c>
      <c r="AH51" s="5">
        <f>iferror(VLOOKUP($A51, TMUI!$A$2:$Z1000, 7, false), "")</f>
        <v>1.143856201</v>
      </c>
      <c r="AI51" s="5">
        <f>iferror(VLOOKUP($A51, TMUI!$A$2:$Z1000, 8, false), "")</f>
        <v>1.501811467</v>
      </c>
      <c r="AJ51" s="5">
        <f>iferror(VLOOKUP($A51, TMUI!$A$2:$Z1000, 9, false), "")</f>
        <v>0.8166633966</v>
      </c>
      <c r="AK51" s="5">
        <f>iferror(VLOOKUP($A51, TMUI!$A$2:$Z1000, 10, false), "")</f>
        <v>1.36984322</v>
      </c>
      <c r="AL51" s="5">
        <f>iferror(VLOOKUP($A51, TMUI!$A$2:$Z1000, 11, false), "")</f>
        <v>1.208043571</v>
      </c>
      <c r="AM51" s="8">
        <f t="shared" si="3"/>
        <v>1.099110354</v>
      </c>
      <c r="AO51" s="5">
        <f t="shared" si="4"/>
        <v>0.6735454306</v>
      </c>
      <c r="AP51" s="5">
        <f>iferror(vlookup(A51, 'November Scores'!A$1:AM1000, 3, false), "")</f>
        <v>0.7517656951</v>
      </c>
      <c r="AQ51" s="5">
        <f t="shared" si="5"/>
        <v>0.6931004967</v>
      </c>
    </row>
    <row r="52">
      <c r="A52" s="5">
        <v>2113.0</v>
      </c>
      <c r="B52" s="2" t="s">
        <v>195</v>
      </c>
      <c r="C52" s="5">
        <f>lookup($A52, 'NIL - Dry'!$A$1:$A1000, 'NIL - Dry'!C$1:C1000)</f>
        <v>4</v>
      </c>
      <c r="D52" s="5">
        <f>lookup($A52, 'NIL - Dry'!$A$1:$A1000, 'NIL - Dry'!D$1:D1000)</f>
        <v>1</v>
      </c>
      <c r="E52" s="5">
        <f>lookup($A52, 'NIL - Dry'!$A$1:$A1000, 'NIL - Dry'!E$1:E1000)</f>
        <v>1</v>
      </c>
      <c r="F52" s="5">
        <f>lookup($A52, 'NIL - Dry'!$A$1:$A1000, 'NIL - Dry'!F$1:F1000)</f>
        <v>0</v>
      </c>
      <c r="G52" s="5">
        <f>lookup($A52, 'NIL - Dry'!$A$1:$A1000, 'NIL - Dry'!G$1:G1000)</f>
        <v>0</v>
      </c>
      <c r="H52" s="5">
        <f>lookup($A52, 'NIL - Dry'!$A$1:$A1000, 'NIL - Dry'!H$1:H1000)</f>
        <v>0</v>
      </c>
      <c r="I52" s="5">
        <f>lookup($A52, 'NIL - Dry'!$A$1:$A1000, 'NIL - Dry'!I$1:I1000)</f>
        <v>0.2045663318</v>
      </c>
      <c r="J52" s="5">
        <f>lookup($A52, 'NIL - Dry'!$A$1:$A1000, 'NIL - Dry'!J$1:J1000)</f>
        <v>0.4179095259</v>
      </c>
      <c r="K52" s="5">
        <f>lookup($A52, 'NIL - Dry'!$A$1:$A1000, 'NIL - Dry'!K$1:K1000)</f>
        <v>0.4485213235</v>
      </c>
      <c r="L52" s="5">
        <f>lookup($A52, 'NIL - Dry'!$A$1:$A1000, 'NIL - Dry'!L$1:L1000)</f>
        <v>-0.9812641676</v>
      </c>
      <c r="M52" s="5">
        <f>lookup($A52, 'NIL - Dry'!$A$1:$A1000, 'NIL - Dry'!M$1:M1000)</f>
        <v>-0.5405970393</v>
      </c>
      <c r="N52" s="5">
        <f>lookup($A52, 'NIL - Dry'!$A$1:$A1000, 'NIL - Dry'!N$1:N1000)</f>
        <v>-0.11274892</v>
      </c>
      <c r="O52" s="5">
        <f>lookup($A52, 'NIL - Dry'!$A$1:$A1000, 'NIL - Dry'!O$1:O1000)</f>
        <v>-0.09393549096</v>
      </c>
      <c r="P52" s="5">
        <f t="shared" si="1"/>
        <v>-0.3064889736</v>
      </c>
      <c r="R52" s="5">
        <f>iferror(VLOOKUP($A52, 'Awario - Old'!$A$3:$G1000, 3, false), "")</f>
        <v>5</v>
      </c>
      <c r="S52" s="2" t="str">
        <f>iferror(VLOOKUP($A52, 'Awario - Old'!$A$3:$Z1000, 4, false), "")</f>
        <v/>
      </c>
      <c r="T52" s="5">
        <f>iferror(VLOOKUP($A52, 'Awario - Old'!$A$3:$Z1000, 5, false), "")</f>
        <v>0</v>
      </c>
      <c r="U52" s="5">
        <f>iferror(VLOOKUP($A52, 'Awario - Old'!$A$3:$G1000, 6, false), "")</f>
        <v>0</v>
      </c>
      <c r="V52" s="7" t="b">
        <f>iferror(VLOOKUP($A52, 'Awario - Old'!$A$3:$Z1000, 7, false), "")</f>
        <v>1</v>
      </c>
      <c r="W52" s="2" t="str">
        <f>iferror(VLOOKUP($A52, 'Awario - Old'!$A$3:$Z1000, 8, false), "")</f>
        <v/>
      </c>
      <c r="X52" s="5">
        <f>iferror(VLOOKUP($A52, 'Awario - Old'!$A$3:$Z1000, 9, false), "")</f>
        <v>-0.6906225891</v>
      </c>
      <c r="Y52" s="5">
        <f>iferror(VLOOKUP($A52, 'Awario - Old'!$A$3:$Z1000, 10, false), "")</f>
        <v>1.501356421</v>
      </c>
      <c r="Z52" s="2" t="str">
        <f>iferror(VLOOKUP($A52, 'Awario - Old'!$A$3:$Z1000, 11, false), "")</f>
        <v/>
      </c>
      <c r="AA52" s="5">
        <f>iferror(VLOOKUP($A52, 'Awario - Old'!$A$3:$Z1000, 12, false), "")</f>
        <v>0.4053669159</v>
      </c>
      <c r="AB52" s="5">
        <f t="shared" si="2"/>
        <v>0.6366843142</v>
      </c>
      <c r="AD52" s="5">
        <f>iferror(VLOOKUP($A52, TMUI!$A$2:$G1000, 3, false), "")</f>
        <v>80.39</v>
      </c>
      <c r="AE52" s="5">
        <f>iferror(VLOOKUP($A52, TMUI!$A$2:$G1000, 4, false), "")</f>
        <v>82.93</v>
      </c>
      <c r="AF52" s="5">
        <f>iferror(VLOOKUP($A52, TMUI!$A$2:$G1000, 5, false), "")</f>
        <v>79.92</v>
      </c>
      <c r="AG52" s="5">
        <f>iferror(VLOOKUP($A52, TMUI!$A$2:$G1000, 6, false), "")</f>
        <v>67.38</v>
      </c>
      <c r="AH52" s="5">
        <f>iferror(VLOOKUP($A52, TMUI!$A$2:$Z1000, 7, false), "")</f>
        <v>0.3563562987</v>
      </c>
      <c r="AI52" s="5">
        <f>iferror(VLOOKUP($A52, TMUI!$A$2:$Z1000, 8, false), "")</f>
        <v>0.966790815</v>
      </c>
      <c r="AJ52" s="5">
        <f>iferror(VLOOKUP($A52, TMUI!$A$2:$Z1000, 9, false), "")</f>
        <v>0.6506463852</v>
      </c>
      <c r="AK52" s="5">
        <f>iferror(VLOOKUP($A52, TMUI!$A$2:$Z1000, 10, false), "")</f>
        <v>0.7659637206</v>
      </c>
      <c r="AL52" s="5">
        <f>iferror(VLOOKUP($A52, TMUI!$A$2:$Z1000, 11, false), "")</f>
        <v>0.6849393049</v>
      </c>
      <c r="AM52" s="8">
        <f t="shared" si="3"/>
        <v>0.8276105998</v>
      </c>
      <c r="AO52" s="5">
        <f t="shared" si="4"/>
        <v>0.3859353134</v>
      </c>
      <c r="AP52" s="5">
        <f>iferror(vlookup(A52, 'November Scores'!A$1:AM1000, 3, false), "")</f>
        <v>0.719511189</v>
      </c>
      <c r="AQ52" s="5">
        <f t="shared" si="5"/>
        <v>0.4693292823</v>
      </c>
    </row>
    <row r="53">
      <c r="A53" s="5">
        <v>2100.0</v>
      </c>
      <c r="B53" s="2" t="s">
        <v>252</v>
      </c>
      <c r="C53" s="5">
        <f>lookup($A53, 'NIL - Dry'!$A$1:$A1000, 'NIL - Dry'!C$1:C1000)</f>
        <v>4</v>
      </c>
      <c r="D53" s="5">
        <f>lookup($A53, 'NIL - Dry'!$A$1:$A1000, 'NIL - Dry'!D$1:D1000)</f>
        <v>1</v>
      </c>
      <c r="E53" s="5">
        <f>lookup($A53, 'NIL - Dry'!$A$1:$A1000, 'NIL - Dry'!E$1:E1000)</f>
        <v>1</v>
      </c>
      <c r="F53" s="5">
        <f>lookup($A53, 'NIL - Dry'!$A$1:$A1000, 'NIL - Dry'!F$1:F1000)</f>
        <v>1</v>
      </c>
      <c r="G53" s="5">
        <f>lookup($A53, 'NIL - Dry'!$A$1:$A1000, 'NIL - Dry'!G$1:G1000)</f>
        <v>0</v>
      </c>
      <c r="H53" s="5">
        <f>lookup($A53, 'NIL - Dry'!$A$1:$A1000, 'NIL - Dry'!H$1:H1000)</f>
        <v>0</v>
      </c>
      <c r="I53" s="5">
        <f>lookup($A53, 'NIL - Dry'!$A$1:$A1000, 'NIL - Dry'!I$1:I1000)</f>
        <v>0.2045663318</v>
      </c>
      <c r="J53" s="5">
        <f>lookup($A53, 'NIL - Dry'!$A$1:$A1000, 'NIL - Dry'!J$1:J1000)</f>
        <v>0.4179095259</v>
      </c>
      <c r="K53" s="5">
        <f>lookup($A53, 'NIL - Dry'!$A$1:$A1000, 'NIL - Dry'!K$1:K1000)</f>
        <v>0.4485213235</v>
      </c>
      <c r="L53" s="5">
        <f>lookup($A53, 'NIL - Dry'!$A$1:$A1000, 'NIL - Dry'!L$1:L1000)</f>
        <v>1.014811661</v>
      </c>
      <c r="M53" s="5">
        <f>lookup($A53, 'NIL - Dry'!$A$1:$A1000, 'NIL - Dry'!M$1:M1000)</f>
        <v>-0.5405970393</v>
      </c>
      <c r="N53" s="5">
        <f>lookup($A53, 'NIL - Dry'!$A$1:$A1000, 'NIL - Dry'!N$1:N1000)</f>
        <v>-0.11274892</v>
      </c>
      <c r="O53" s="5">
        <f>lookup($A53, 'NIL - Dry'!$A$1:$A1000, 'NIL - Dry'!O$1:O1000)</f>
        <v>0.2387438137</v>
      </c>
      <c r="P53" s="5">
        <f t="shared" si="1"/>
        <v>0.4886141768</v>
      </c>
      <c r="R53" s="5" t="str">
        <f>iferror(VLOOKUP($A53, 'Awario - Old'!$A$3:$G1000, 3, false), "")</f>
        <v/>
      </c>
      <c r="S53" s="2" t="str">
        <f>iferror(VLOOKUP($A53, 'Awario - Old'!$A$3:$Z1000, 4, false), "")</f>
        <v/>
      </c>
      <c r="T53" s="5" t="str">
        <f>iferror(VLOOKUP($A53, 'Awario - Old'!$A$3:$Z1000, 5, false), "")</f>
        <v/>
      </c>
      <c r="U53" s="5" t="str">
        <f>iferror(VLOOKUP($A53, 'Awario - Old'!$A$3:$G1000, 6, false), "")</f>
        <v/>
      </c>
      <c r="V53" s="7" t="str">
        <f>iferror(VLOOKUP($A53, 'Awario - Old'!$A$3:$Z1000, 7, false), "")</f>
        <v/>
      </c>
      <c r="W53" s="2" t="str">
        <f>iferror(VLOOKUP($A53, 'Awario - Old'!$A$3:$Z1000, 8, false), "")</f>
        <v/>
      </c>
      <c r="X53" s="5" t="str">
        <f>iferror(VLOOKUP($A53, 'Awario - Old'!$A$3:$Z1000, 9, false), "")</f>
        <v/>
      </c>
      <c r="Y53" s="5" t="str">
        <f>iferror(VLOOKUP($A53, 'Awario - Old'!$A$3:$Z1000, 10, false), "")</f>
        <v/>
      </c>
      <c r="Z53" s="2" t="str">
        <f>iferror(VLOOKUP($A53, 'Awario - Old'!$A$3:$Z1000, 11, false), "")</f>
        <v/>
      </c>
      <c r="AA53" s="5" t="str">
        <f>iferror(VLOOKUP($A53, 'Awario - Old'!$A$3:$Z1000, 12, false), "")</f>
        <v/>
      </c>
      <c r="AB53" s="5" t="str">
        <f t="shared" si="2"/>
        <v/>
      </c>
      <c r="AD53" s="5">
        <f>iferror(VLOOKUP($A53, TMUI!$A$2:$G1000, 3, false), "")</f>
        <v>79.18</v>
      </c>
      <c r="AE53" s="5">
        <f>iferror(VLOOKUP($A53, TMUI!$A$2:$G1000, 4, false), "")</f>
        <v>71.37</v>
      </c>
      <c r="AF53" s="5">
        <f>iferror(VLOOKUP($A53, TMUI!$A$2:$G1000, 5, false), "")</f>
        <v>80.7</v>
      </c>
      <c r="AG53" s="5">
        <f>iferror(VLOOKUP($A53, TMUI!$A$2:$G1000, 6, false), "")</f>
        <v>56.8</v>
      </c>
      <c r="AH53" s="5">
        <f>iferror(VLOOKUP($A53, TMUI!$A$2:$Z1000, 7, false), "")</f>
        <v>0.2687758868</v>
      </c>
      <c r="AI53" s="5">
        <f>iferror(VLOOKUP($A53, TMUI!$A$2:$Z1000, 8, false), "")</f>
        <v>0.1656459007</v>
      </c>
      <c r="AJ53" s="5">
        <f>iferror(VLOOKUP($A53, TMUI!$A$2:$Z1000, 9, false), "")</f>
        <v>0.7087151157</v>
      </c>
      <c r="AK53" s="5">
        <f>iferror(VLOOKUP($A53, TMUI!$A$2:$Z1000, 10, false), "")</f>
        <v>0.1126871254</v>
      </c>
      <c r="AL53" s="5">
        <f>iferror(VLOOKUP($A53, TMUI!$A$2:$Z1000, 11, false), "")</f>
        <v>0.3139560071</v>
      </c>
      <c r="AM53" s="8">
        <f t="shared" si="3"/>
        <v>0.5603177734</v>
      </c>
      <c r="AO53" s="5">
        <f t="shared" si="4"/>
        <v>0.5244659751</v>
      </c>
      <c r="AP53" s="5">
        <f>iferror(vlookup(A53, 'November Scores'!A$1:AM1000, 3, false), "")</f>
        <v>0.3283993254</v>
      </c>
      <c r="AQ53" s="5">
        <f t="shared" si="5"/>
        <v>0.4754493126</v>
      </c>
    </row>
    <row r="54">
      <c r="A54" s="5">
        <v>1595.0</v>
      </c>
      <c r="B54" s="2" t="s">
        <v>95</v>
      </c>
      <c r="C54" s="5">
        <f>lookup($A54, 'NIL - Dry'!$A$1:$A1000, 'NIL - Dry'!C$1:C1000)</f>
        <v>4</v>
      </c>
      <c r="D54" s="5">
        <f>lookup($A54, 'NIL - Dry'!$A$1:$A1000, 'NIL - Dry'!D$1:D1000)</f>
        <v>1</v>
      </c>
      <c r="E54" s="5">
        <f>lookup($A54, 'NIL - Dry'!$A$1:$A1000, 'NIL - Dry'!E$1:E1000)</f>
        <v>0</v>
      </c>
      <c r="F54" s="5">
        <f>lookup($A54, 'NIL - Dry'!$A$1:$A1000, 'NIL - Dry'!F$1:F1000)</f>
        <v>1</v>
      </c>
      <c r="G54" s="5">
        <f>lookup($A54, 'NIL - Dry'!$A$1:$A1000, 'NIL - Dry'!G$1:G1000)</f>
        <v>0</v>
      </c>
      <c r="H54" s="5">
        <f>lookup($A54, 'NIL - Dry'!$A$1:$A1000, 'NIL - Dry'!H$1:H1000)</f>
        <v>0</v>
      </c>
      <c r="I54" s="5">
        <f>lookup($A54, 'NIL - Dry'!$A$1:$A1000, 'NIL - Dry'!I$1:I1000)</f>
        <v>0.2045663318</v>
      </c>
      <c r="J54" s="5">
        <f>lookup($A54, 'NIL - Dry'!$A$1:$A1000, 'NIL - Dry'!J$1:J1000)</f>
        <v>0.4179095259</v>
      </c>
      <c r="K54" s="5">
        <f>lookup($A54, 'NIL - Dry'!$A$1:$A1000, 'NIL - Dry'!K$1:K1000)</f>
        <v>-2.220180551</v>
      </c>
      <c r="L54" s="5">
        <f>lookup($A54, 'NIL - Dry'!$A$1:$A1000, 'NIL - Dry'!L$1:L1000)</f>
        <v>1.014811661</v>
      </c>
      <c r="M54" s="5">
        <f>lookup($A54, 'NIL - Dry'!$A$1:$A1000, 'NIL - Dry'!M$1:M1000)</f>
        <v>-0.5405970393</v>
      </c>
      <c r="N54" s="5">
        <f>lookup($A54, 'NIL - Dry'!$A$1:$A1000, 'NIL - Dry'!N$1:N1000)</f>
        <v>-0.11274892</v>
      </c>
      <c r="O54" s="5">
        <f>lookup($A54, 'NIL - Dry'!$A$1:$A1000, 'NIL - Dry'!O$1:O1000)</f>
        <v>-0.2060398321</v>
      </c>
      <c r="P54" s="5">
        <f t="shared" si="1"/>
        <v>-0.4539161069</v>
      </c>
      <c r="R54" s="5" t="str">
        <f>iferror(VLOOKUP($A54, 'Awario - Old'!$A$3:$G1000, 3, false), "")</f>
        <v/>
      </c>
      <c r="S54" s="2" t="str">
        <f>iferror(VLOOKUP($A54, 'Awario - Old'!$A$3:$Z1000, 4, false), "")</f>
        <v/>
      </c>
      <c r="T54" s="5" t="str">
        <f>iferror(VLOOKUP($A54, 'Awario - Old'!$A$3:$Z1000, 5, false), "")</f>
        <v/>
      </c>
      <c r="U54" s="5" t="str">
        <f>iferror(VLOOKUP($A54, 'Awario - Old'!$A$3:$G1000, 6, false), "")</f>
        <v/>
      </c>
      <c r="V54" s="7" t="str">
        <f>iferror(VLOOKUP($A54, 'Awario - Old'!$A$3:$Z1000, 7, false), "")</f>
        <v/>
      </c>
      <c r="W54" s="2" t="str">
        <f>iferror(VLOOKUP($A54, 'Awario - Old'!$A$3:$Z1000, 8, false), "")</f>
        <v/>
      </c>
      <c r="X54" s="5" t="str">
        <f>iferror(VLOOKUP($A54, 'Awario - Old'!$A$3:$Z1000, 9, false), "")</f>
        <v/>
      </c>
      <c r="Y54" s="5" t="str">
        <f>iferror(VLOOKUP($A54, 'Awario - Old'!$A$3:$Z1000, 10, false), "")</f>
        <v/>
      </c>
      <c r="Z54" s="2" t="str">
        <f>iferror(VLOOKUP($A54, 'Awario - Old'!$A$3:$Z1000, 11, false), "")</f>
        <v/>
      </c>
      <c r="AA54" s="5" t="str">
        <f>iferror(VLOOKUP($A54, 'Awario - Old'!$A$3:$Z1000, 12, false), "")</f>
        <v/>
      </c>
      <c r="AB54" s="5" t="str">
        <f t="shared" si="2"/>
        <v/>
      </c>
      <c r="AD54" s="5">
        <f>iferror(VLOOKUP($A54, TMUI!$A$2:$G1000, 3, false), "")</f>
        <v>89.56</v>
      </c>
      <c r="AE54" s="5">
        <f>iferror(VLOOKUP($A54, TMUI!$A$2:$G1000, 4, false), "")</f>
        <v>86.68</v>
      </c>
      <c r="AF54" s="5">
        <f>iferror(VLOOKUP($A54, TMUI!$A$2:$G1000, 5, false), "")</f>
        <v>82.53</v>
      </c>
      <c r="AG54" s="5">
        <f>iferror(VLOOKUP($A54, TMUI!$A$2:$G1000, 6, false), "")</f>
        <v>81.95</v>
      </c>
      <c r="AH54" s="5">
        <f>iferror(VLOOKUP($A54, TMUI!$A$2:$Z1000, 7, false), "")</f>
        <v>1.020085536</v>
      </c>
      <c r="AI54" s="5">
        <f>iferror(VLOOKUP($A54, TMUI!$A$2:$Z1000, 8, false), "")</f>
        <v>1.22667779</v>
      </c>
      <c r="AJ54" s="5">
        <f>iferror(VLOOKUP($A54, TMUI!$A$2:$Z1000, 9, false), "")</f>
        <v>0.8449532909</v>
      </c>
      <c r="AK54" s="5">
        <f>iferror(VLOOKUP($A54, TMUI!$A$2:$Z1000, 10, false), "")</f>
        <v>1.665608332</v>
      </c>
      <c r="AL54" s="5">
        <f>iferror(VLOOKUP($A54, TMUI!$A$2:$Z1000, 11, false), "")</f>
        <v>1.189331237</v>
      </c>
      <c r="AM54" s="8">
        <f t="shared" si="3"/>
        <v>1.090564642</v>
      </c>
      <c r="AO54" s="5">
        <f t="shared" si="4"/>
        <v>0.3183242673</v>
      </c>
      <c r="AP54" s="5">
        <f>iferror(vlookup(A54, 'November Scores'!A$1:AM1000, 3, false), "")</f>
        <v>0.918816411</v>
      </c>
      <c r="AQ54" s="5">
        <f t="shared" si="5"/>
        <v>0.4684473032</v>
      </c>
    </row>
    <row r="55">
      <c r="A55" s="5">
        <v>2281.0</v>
      </c>
      <c r="B55" s="2" t="s">
        <v>275</v>
      </c>
      <c r="C55" s="5">
        <f>lookup($A55, 'NIL - Dry'!$A$1:$A1000, 'NIL - Dry'!C$1:C1000)</f>
        <v>4</v>
      </c>
      <c r="D55" s="5">
        <f>lookup($A55, 'NIL - Dry'!$A$1:$A1000, 'NIL - Dry'!D$1:D1000)</f>
        <v>1</v>
      </c>
      <c r="E55" s="5">
        <f>lookup($A55, 'NIL - Dry'!$A$1:$A1000, 'NIL - Dry'!E$1:E1000)</f>
        <v>1</v>
      </c>
      <c r="F55" s="5">
        <f>lookup($A55, 'NIL - Dry'!$A$1:$A1000, 'NIL - Dry'!F$1:F1000)</f>
        <v>1</v>
      </c>
      <c r="G55" s="5">
        <f>lookup($A55, 'NIL - Dry'!$A$1:$A1000, 'NIL - Dry'!G$1:G1000)</f>
        <v>0</v>
      </c>
      <c r="H55" s="5">
        <f>lookup($A55, 'NIL - Dry'!$A$1:$A1000, 'NIL - Dry'!H$1:H1000)</f>
        <v>0</v>
      </c>
      <c r="I55" s="5">
        <f>lookup($A55, 'NIL - Dry'!$A$1:$A1000, 'NIL - Dry'!I$1:I1000)</f>
        <v>0.2045663318</v>
      </c>
      <c r="J55" s="5">
        <f>lookup($A55, 'NIL - Dry'!$A$1:$A1000, 'NIL - Dry'!J$1:J1000)</f>
        <v>0.4179095259</v>
      </c>
      <c r="K55" s="5">
        <f>lookup($A55, 'NIL - Dry'!$A$1:$A1000, 'NIL - Dry'!K$1:K1000)</f>
        <v>0.4485213235</v>
      </c>
      <c r="L55" s="5">
        <f>lookup($A55, 'NIL - Dry'!$A$1:$A1000, 'NIL - Dry'!L$1:L1000)</f>
        <v>1.014811661</v>
      </c>
      <c r="M55" s="5">
        <f>lookup($A55, 'NIL - Dry'!$A$1:$A1000, 'NIL - Dry'!M$1:M1000)</f>
        <v>-0.5405970393</v>
      </c>
      <c r="N55" s="5">
        <f>lookup($A55, 'NIL - Dry'!$A$1:$A1000, 'NIL - Dry'!N$1:N1000)</f>
        <v>-0.11274892</v>
      </c>
      <c r="O55" s="5">
        <f>lookup($A55, 'NIL - Dry'!$A$1:$A1000, 'NIL - Dry'!O$1:O1000)</f>
        <v>0.2387438137</v>
      </c>
      <c r="P55" s="5">
        <f t="shared" si="1"/>
        <v>0.4886141768</v>
      </c>
      <c r="R55" s="5" t="str">
        <f>iferror(VLOOKUP($A55, 'Awario - Old'!$A$3:$G1000, 3, false), "")</f>
        <v/>
      </c>
      <c r="S55" s="2" t="str">
        <f>iferror(VLOOKUP($A55, 'Awario - Old'!$A$3:$Z1000, 4, false), "")</f>
        <v/>
      </c>
      <c r="T55" s="5" t="str">
        <f>iferror(VLOOKUP($A55, 'Awario - Old'!$A$3:$Z1000, 5, false), "")</f>
        <v/>
      </c>
      <c r="U55" s="5" t="str">
        <f>iferror(VLOOKUP($A55, 'Awario - Old'!$A$3:$G1000, 6, false), "")</f>
        <v/>
      </c>
      <c r="V55" s="7" t="str">
        <f>iferror(VLOOKUP($A55, 'Awario - Old'!$A$3:$Z1000, 7, false), "")</f>
        <v/>
      </c>
      <c r="W55" s="2" t="str">
        <f>iferror(VLOOKUP($A55, 'Awario - Old'!$A$3:$Z1000, 8, false), "")</f>
        <v/>
      </c>
      <c r="X55" s="5" t="str">
        <f>iferror(VLOOKUP($A55, 'Awario - Old'!$A$3:$Z1000, 9, false), "")</f>
        <v/>
      </c>
      <c r="Y55" s="5" t="str">
        <f>iferror(VLOOKUP($A55, 'Awario - Old'!$A$3:$Z1000, 10, false), "")</f>
        <v/>
      </c>
      <c r="Z55" s="2" t="str">
        <f>iferror(VLOOKUP($A55, 'Awario - Old'!$A$3:$Z1000, 11, false), "")</f>
        <v/>
      </c>
      <c r="AA55" s="5" t="str">
        <f>iferror(VLOOKUP($A55, 'Awario - Old'!$A$3:$Z1000, 12, false), "")</f>
        <v/>
      </c>
      <c r="AB55" s="5" t="str">
        <f t="shared" si="2"/>
        <v/>
      </c>
      <c r="AD55" s="5">
        <f>iferror(VLOOKUP($A55, TMUI!$A$2:$G1000, 3, false), "")</f>
        <v>84.38</v>
      </c>
      <c r="AE55" s="5">
        <f>iferror(VLOOKUP($A55, TMUI!$A$2:$G1000, 4, false), "")</f>
        <v>71.88</v>
      </c>
      <c r="AF55" s="5">
        <f>iferror(VLOOKUP($A55, TMUI!$A$2:$G1000, 5, false), "")</f>
        <v>79.69</v>
      </c>
      <c r="AG55" s="5">
        <f>iferror(VLOOKUP($A55, TMUI!$A$2:$G1000, 6, false), "")</f>
        <v>42.97</v>
      </c>
      <c r="AH55" s="5">
        <f>iferror(VLOOKUP($A55, TMUI!$A$2:$Z1000, 7, false), "")</f>
        <v>0.6451545164</v>
      </c>
      <c r="AI55" s="5">
        <f>iferror(VLOOKUP($A55, TMUI!$A$2:$Z1000, 8, false), "")</f>
        <v>0.2009905293</v>
      </c>
      <c r="AJ55" s="5">
        <f>iferror(VLOOKUP($A55, TMUI!$A$2:$Z1000, 9, false), "")</f>
        <v>0.6335235544</v>
      </c>
      <c r="AK55" s="5">
        <f>iferror(VLOOKUP($A55, TMUI!$A$2:$Z1000, 10, false), "")</f>
        <v>-0.7412651726</v>
      </c>
      <c r="AL55" s="5">
        <f>iferror(VLOOKUP($A55, TMUI!$A$2:$Z1000, 11, false), "")</f>
        <v>0.1846008569</v>
      </c>
      <c r="AM55" s="8">
        <f t="shared" si="3"/>
        <v>0.4296520184</v>
      </c>
      <c r="AO55" s="5">
        <f t="shared" si="4"/>
        <v>0.4591330976</v>
      </c>
      <c r="AP55" s="5" t="str">
        <f>iferror(vlookup(A55, 'November Scores'!A$1:AM1000, 3, false), "")</f>
        <v/>
      </c>
      <c r="AQ55" s="5">
        <f t="shared" si="5"/>
        <v>0.4591330976</v>
      </c>
    </row>
    <row r="56">
      <c r="A56" s="5">
        <v>2111.0</v>
      </c>
      <c r="B56" s="2" t="s">
        <v>237</v>
      </c>
      <c r="C56" s="5">
        <f>lookup($A56, 'NIL - Dry'!$A$1:$A1000, 'NIL - Dry'!C$1:C1000)</f>
        <v>4</v>
      </c>
      <c r="D56" s="5">
        <f>lookup($A56, 'NIL - Dry'!$A$1:$A1000, 'NIL - Dry'!D$1:D1000)</f>
        <v>1</v>
      </c>
      <c r="E56" s="5">
        <f>lookup($A56, 'NIL - Dry'!$A$1:$A1000, 'NIL - Dry'!E$1:E1000)</f>
        <v>1</v>
      </c>
      <c r="F56" s="5">
        <f>lookup($A56, 'NIL - Dry'!$A$1:$A1000, 'NIL - Dry'!F$1:F1000)</f>
        <v>0</v>
      </c>
      <c r="G56" s="5">
        <f>lookup($A56, 'NIL - Dry'!$A$1:$A1000, 'NIL - Dry'!G$1:G1000)</f>
        <v>0</v>
      </c>
      <c r="H56" s="5">
        <f>lookup($A56, 'NIL - Dry'!$A$1:$A1000, 'NIL - Dry'!H$1:H1000)</f>
        <v>0</v>
      </c>
      <c r="I56" s="5">
        <f>lookup($A56, 'NIL - Dry'!$A$1:$A1000, 'NIL - Dry'!I$1:I1000)</f>
        <v>0.2045663318</v>
      </c>
      <c r="J56" s="5">
        <f>lookup($A56, 'NIL - Dry'!$A$1:$A1000, 'NIL - Dry'!J$1:J1000)</f>
        <v>0.4179095259</v>
      </c>
      <c r="K56" s="5">
        <f>lookup($A56, 'NIL - Dry'!$A$1:$A1000, 'NIL - Dry'!K$1:K1000)</f>
        <v>0.4485213235</v>
      </c>
      <c r="L56" s="5">
        <f>lookup($A56, 'NIL - Dry'!$A$1:$A1000, 'NIL - Dry'!L$1:L1000)</f>
        <v>-0.9812641676</v>
      </c>
      <c r="M56" s="5">
        <f>lookup($A56, 'NIL - Dry'!$A$1:$A1000, 'NIL - Dry'!M$1:M1000)</f>
        <v>-0.5405970393</v>
      </c>
      <c r="N56" s="5">
        <f>lookup($A56, 'NIL - Dry'!$A$1:$A1000, 'NIL - Dry'!N$1:N1000)</f>
        <v>-0.11274892</v>
      </c>
      <c r="O56" s="5">
        <f>lookup($A56, 'NIL - Dry'!$A$1:$A1000, 'NIL - Dry'!O$1:O1000)</f>
        <v>-0.09393549096</v>
      </c>
      <c r="P56" s="5">
        <f t="shared" si="1"/>
        <v>-0.3064889736</v>
      </c>
      <c r="R56" s="5">
        <f>iferror(VLOOKUP($A56, 'Awario - Old'!$A$3:$G1000, 3, false), "")</f>
        <v>5</v>
      </c>
      <c r="S56" s="2" t="str">
        <f>iferror(VLOOKUP($A56, 'Awario - Old'!$A$3:$Z1000, 4, false), "")</f>
        <v/>
      </c>
      <c r="T56" s="5">
        <f>iferror(VLOOKUP($A56, 'Awario - Old'!$A$3:$Z1000, 5, false), "")</f>
        <v>0</v>
      </c>
      <c r="U56" s="5">
        <f>iferror(VLOOKUP($A56, 'Awario - Old'!$A$3:$G1000, 6, false), "")</f>
        <v>0</v>
      </c>
      <c r="V56" s="7" t="b">
        <f>iferror(VLOOKUP($A56, 'Awario - Old'!$A$3:$Z1000, 7, false), "")</f>
        <v>1</v>
      </c>
      <c r="W56" s="2" t="str">
        <f>iferror(VLOOKUP($A56, 'Awario - Old'!$A$3:$Z1000, 8, false), "")</f>
        <v/>
      </c>
      <c r="X56" s="5">
        <f>iferror(VLOOKUP($A56, 'Awario - Old'!$A$3:$Z1000, 9, false), "")</f>
        <v>-0.6906225891</v>
      </c>
      <c r="Y56" s="5">
        <f>iferror(VLOOKUP($A56, 'Awario - Old'!$A$3:$Z1000, 10, false), "")</f>
        <v>1.501356421</v>
      </c>
      <c r="Z56" s="2" t="str">
        <f>iferror(VLOOKUP($A56, 'Awario - Old'!$A$3:$Z1000, 11, false), "")</f>
        <v/>
      </c>
      <c r="AA56" s="5">
        <f>iferror(VLOOKUP($A56, 'Awario - Old'!$A$3:$Z1000, 12, false), "")</f>
        <v>0.4053669159</v>
      </c>
      <c r="AB56" s="5">
        <f t="shared" si="2"/>
        <v>0.6366843142</v>
      </c>
      <c r="AD56" s="5">
        <f>iferror(VLOOKUP($A56, TMUI!$A$2:$G1000, 3, false), "")</f>
        <v>83.05</v>
      </c>
      <c r="AE56" s="5">
        <f>iferror(VLOOKUP($A56, TMUI!$A$2:$G1000, 4, false), "")</f>
        <v>78.28</v>
      </c>
      <c r="AF56" s="5">
        <f>iferror(VLOOKUP($A56, TMUI!$A$2:$G1000, 5, false), "")</f>
        <v>79.92</v>
      </c>
      <c r="AG56" s="5">
        <f>iferror(VLOOKUP($A56, TMUI!$A$2:$G1000, 6, false), "")</f>
        <v>55.82</v>
      </c>
      <c r="AH56" s="5">
        <f>iferror(VLOOKUP($A56, TMUI!$A$2:$Z1000, 7, false), "")</f>
        <v>0.5488884439</v>
      </c>
      <c r="AI56" s="5">
        <f>iferror(VLOOKUP($A56, TMUI!$A$2:$Z1000, 8, false), "")</f>
        <v>0.6445309663</v>
      </c>
      <c r="AJ56" s="5">
        <f>iferror(VLOOKUP($A56, TMUI!$A$2:$Z1000, 9, false), "")</f>
        <v>0.6506463852</v>
      </c>
      <c r="AK56" s="5">
        <f>iferror(VLOOKUP($A56, TMUI!$A$2:$Z1000, 10, false), "")</f>
        <v>0.0521756827</v>
      </c>
      <c r="AL56" s="5">
        <f>iferror(VLOOKUP($A56, TMUI!$A$2:$Z1000, 11, false), "")</f>
        <v>0.4740603695</v>
      </c>
      <c r="AM56" s="8">
        <f t="shared" si="3"/>
        <v>0.6885204205</v>
      </c>
      <c r="AO56" s="5">
        <f t="shared" si="4"/>
        <v>0.3395719204</v>
      </c>
      <c r="AP56" s="5">
        <f>iferror(vlookup(A56, 'November Scores'!A$1:AM1000, 3, false), "")</f>
        <v>0.7758326337</v>
      </c>
      <c r="AQ56" s="5">
        <f t="shared" si="5"/>
        <v>0.4486370987</v>
      </c>
    </row>
    <row r="57">
      <c r="A57" s="5">
        <v>2102.0</v>
      </c>
      <c r="B57" s="2" t="s">
        <v>71</v>
      </c>
      <c r="C57" s="5">
        <f>lookup($A57, 'NIL - Dry'!$A$1:$A1000, 'NIL - Dry'!C$1:C1000)</f>
        <v>4</v>
      </c>
      <c r="D57" s="5">
        <f>lookup($A57, 'NIL - Dry'!$A$1:$A1000, 'NIL - Dry'!D$1:D1000)</f>
        <v>1</v>
      </c>
      <c r="E57" s="5">
        <f>lookup($A57, 'NIL - Dry'!$A$1:$A1000, 'NIL - Dry'!E$1:E1000)</f>
        <v>0</v>
      </c>
      <c r="F57" s="5">
        <f>lookup($A57, 'NIL - Dry'!$A$1:$A1000, 'NIL - Dry'!F$1:F1000)</f>
        <v>1</v>
      </c>
      <c r="G57" s="5">
        <f>lookup($A57, 'NIL - Dry'!$A$1:$A1000, 'NIL - Dry'!G$1:G1000)</f>
        <v>0</v>
      </c>
      <c r="H57" s="5">
        <f>lookup($A57, 'NIL - Dry'!$A$1:$A1000, 'NIL - Dry'!H$1:H1000)</f>
        <v>0</v>
      </c>
      <c r="I57" s="5">
        <f>lookup($A57, 'NIL - Dry'!$A$1:$A1000, 'NIL - Dry'!I$1:I1000)</f>
        <v>0.2045663318</v>
      </c>
      <c r="J57" s="5">
        <f>lookup($A57, 'NIL - Dry'!$A$1:$A1000, 'NIL - Dry'!J$1:J1000)</f>
        <v>0.4179095259</v>
      </c>
      <c r="K57" s="5">
        <f>lookup($A57, 'NIL - Dry'!$A$1:$A1000, 'NIL - Dry'!K$1:K1000)</f>
        <v>-2.220180551</v>
      </c>
      <c r="L57" s="5">
        <f>lookup($A57, 'NIL - Dry'!$A$1:$A1000, 'NIL - Dry'!L$1:L1000)</f>
        <v>1.014811661</v>
      </c>
      <c r="M57" s="5">
        <f>lookup($A57, 'NIL - Dry'!$A$1:$A1000, 'NIL - Dry'!M$1:M1000)</f>
        <v>-0.5405970393</v>
      </c>
      <c r="N57" s="5">
        <f>lookup($A57, 'NIL - Dry'!$A$1:$A1000, 'NIL - Dry'!N$1:N1000)</f>
        <v>-0.11274892</v>
      </c>
      <c r="O57" s="5">
        <f>lookup($A57, 'NIL - Dry'!$A$1:$A1000, 'NIL - Dry'!O$1:O1000)</f>
        <v>-0.2060398321</v>
      </c>
      <c r="P57" s="5">
        <f t="shared" si="1"/>
        <v>-0.4539161069</v>
      </c>
      <c r="R57" s="5" t="str">
        <f>iferror(VLOOKUP($A57, 'Awario - Old'!$A$3:$G1000, 3, false), "")</f>
        <v/>
      </c>
      <c r="S57" s="2" t="str">
        <f>iferror(VLOOKUP($A57, 'Awario - Old'!$A$3:$Z1000, 4, false), "")</f>
        <v/>
      </c>
      <c r="T57" s="5" t="str">
        <f>iferror(VLOOKUP($A57, 'Awario - Old'!$A$3:$Z1000, 5, false), "")</f>
        <v/>
      </c>
      <c r="U57" s="5" t="str">
        <f>iferror(VLOOKUP($A57, 'Awario - Old'!$A$3:$G1000, 6, false), "")</f>
        <v/>
      </c>
      <c r="V57" s="7" t="str">
        <f>iferror(VLOOKUP($A57, 'Awario - Old'!$A$3:$Z1000, 7, false), "")</f>
        <v/>
      </c>
      <c r="W57" s="2" t="str">
        <f>iferror(VLOOKUP($A57, 'Awario - Old'!$A$3:$Z1000, 8, false), "")</f>
        <v/>
      </c>
      <c r="X57" s="5" t="str">
        <f>iferror(VLOOKUP($A57, 'Awario - Old'!$A$3:$Z1000, 9, false), "")</f>
        <v/>
      </c>
      <c r="Y57" s="5" t="str">
        <f>iferror(VLOOKUP($A57, 'Awario - Old'!$A$3:$Z1000, 10, false), "")</f>
        <v/>
      </c>
      <c r="Z57" s="2" t="str">
        <f>iferror(VLOOKUP($A57, 'Awario - Old'!$A$3:$Z1000, 11, false), "")</f>
        <v/>
      </c>
      <c r="AA57" s="5" t="str">
        <f>iferror(VLOOKUP($A57, 'Awario - Old'!$A$3:$Z1000, 12, false), "")</f>
        <v/>
      </c>
      <c r="AB57" s="5" t="str">
        <f t="shared" si="2"/>
        <v/>
      </c>
      <c r="AD57" s="5">
        <f>iferror(VLOOKUP($A57, TMUI!$A$2:$G1000, 3, false), "")</f>
        <v>88.99</v>
      </c>
      <c r="AE57" s="5">
        <f>iferror(VLOOKUP($A57, TMUI!$A$2:$G1000, 4, false), "")</f>
        <v>87.07</v>
      </c>
      <c r="AF57" s="5">
        <f>iferror(VLOOKUP($A57, TMUI!$A$2:$G1000, 5, false), "")</f>
        <v>89.53</v>
      </c>
      <c r="AG57" s="5">
        <f>iferror(VLOOKUP($A57, TMUI!$A$2:$G1000, 6, false), "")</f>
        <v>78.56</v>
      </c>
      <c r="AH57" s="5">
        <f>iferror(VLOOKUP($A57, TMUI!$A$2:$Z1000, 7, false), "")</f>
        <v>0.9788286477</v>
      </c>
      <c r="AI57" s="5">
        <f>iferror(VLOOKUP($A57, TMUI!$A$2:$Z1000, 8, false), "")</f>
        <v>1.253706035</v>
      </c>
      <c r="AJ57" s="5">
        <f>iferror(VLOOKUP($A57, TMUI!$A$2:$Z1000, 9, false), "")</f>
        <v>1.366082923</v>
      </c>
      <c r="AK57" s="5">
        <f>iferror(VLOOKUP($A57, TMUI!$A$2:$Z1000, 10, false), "")</f>
        <v>1.456288138</v>
      </c>
      <c r="AL57" s="5">
        <f>iferror(VLOOKUP($A57, TMUI!$A$2:$Z1000, 11, false), "")</f>
        <v>1.263726436</v>
      </c>
      <c r="AM57" s="8">
        <f t="shared" si="3"/>
        <v>1.124155877</v>
      </c>
      <c r="AO57" s="5">
        <f t="shared" si="4"/>
        <v>0.3351198851</v>
      </c>
      <c r="AP57" s="5">
        <f>iferror(vlookup(A57, 'November Scores'!A$1:AM1000, 3, false), "")</f>
        <v>0.7787223271</v>
      </c>
      <c r="AQ57" s="5">
        <f t="shared" si="5"/>
        <v>0.4460204956</v>
      </c>
    </row>
    <row r="58">
      <c r="A58" s="5">
        <v>1752.0</v>
      </c>
      <c r="B58" s="2" t="s">
        <v>196</v>
      </c>
      <c r="C58" s="5">
        <f>lookup($A58, 'NIL - Dry'!$A$1:$A1000, 'NIL - Dry'!C$1:C1000)</f>
        <v>4</v>
      </c>
      <c r="D58" s="5">
        <f>lookup($A58, 'NIL - Dry'!$A$1:$A1000, 'NIL - Dry'!D$1:D1000)</f>
        <v>1</v>
      </c>
      <c r="E58" s="5">
        <f>lookup($A58, 'NIL - Dry'!$A$1:$A1000, 'NIL - Dry'!E$1:E1000)</f>
        <v>1</v>
      </c>
      <c r="F58" s="5">
        <f>lookup($A58, 'NIL - Dry'!$A$1:$A1000, 'NIL - Dry'!F$1:F1000)</f>
        <v>1</v>
      </c>
      <c r="G58" s="5">
        <f>lookup($A58, 'NIL - Dry'!$A$1:$A1000, 'NIL - Dry'!G$1:G1000)</f>
        <v>1</v>
      </c>
      <c r="H58" s="5">
        <f>lookup($A58, 'NIL - Dry'!$A$1:$A1000, 'NIL - Dry'!H$1:H1000)</f>
        <v>0</v>
      </c>
      <c r="I58" s="5">
        <f>lookup($A58, 'NIL - Dry'!$A$1:$A1000, 'NIL - Dry'!I$1:I1000)</f>
        <v>0.2045663318</v>
      </c>
      <c r="J58" s="5">
        <f>lookup($A58, 'NIL - Dry'!$A$1:$A1000, 'NIL - Dry'!J$1:J1000)</f>
        <v>0.4179095259</v>
      </c>
      <c r="K58" s="5">
        <f>lookup($A58, 'NIL - Dry'!$A$1:$A1000, 'NIL - Dry'!K$1:K1000)</f>
        <v>0.4485213235</v>
      </c>
      <c r="L58" s="5">
        <f>lookup($A58, 'NIL - Dry'!$A$1:$A1000, 'NIL - Dry'!L$1:L1000)</f>
        <v>1.014811661</v>
      </c>
      <c r="M58" s="5">
        <f>lookup($A58, 'NIL - Dry'!$A$1:$A1000, 'NIL - Dry'!M$1:M1000)</f>
        <v>1.842034356</v>
      </c>
      <c r="N58" s="5">
        <f>lookup($A58, 'NIL - Dry'!$A$1:$A1000, 'NIL - Dry'!N$1:N1000)</f>
        <v>-0.11274892</v>
      </c>
      <c r="O58" s="5">
        <f>lookup($A58, 'NIL - Dry'!$A$1:$A1000, 'NIL - Dry'!O$1:O1000)</f>
        <v>0.6358490463</v>
      </c>
      <c r="P58" s="5">
        <f t="shared" si="1"/>
        <v>0.7974014336</v>
      </c>
      <c r="R58" s="5" t="str">
        <f>iferror(VLOOKUP($A58, 'Awario - Old'!$A$3:$G1000, 3, false), "")</f>
        <v/>
      </c>
      <c r="S58" s="2" t="str">
        <f>iferror(VLOOKUP($A58, 'Awario - Old'!$A$3:$Z1000, 4, false), "")</f>
        <v/>
      </c>
      <c r="T58" s="5" t="str">
        <f>iferror(VLOOKUP($A58, 'Awario - Old'!$A$3:$Z1000, 5, false), "")</f>
        <v/>
      </c>
      <c r="U58" s="5" t="str">
        <f>iferror(VLOOKUP($A58, 'Awario - Old'!$A$3:$G1000, 6, false), "")</f>
        <v/>
      </c>
      <c r="V58" s="7" t="str">
        <f>iferror(VLOOKUP($A58, 'Awario - Old'!$A$3:$Z1000, 7, false), "")</f>
        <v/>
      </c>
      <c r="W58" s="2" t="str">
        <f>iferror(VLOOKUP($A58, 'Awario - Old'!$A$3:$Z1000, 8, false), "")</f>
        <v/>
      </c>
      <c r="X58" s="5" t="str">
        <f>iferror(VLOOKUP($A58, 'Awario - Old'!$A$3:$Z1000, 9, false), "")</f>
        <v/>
      </c>
      <c r="Y58" s="5" t="str">
        <f>iferror(VLOOKUP($A58, 'Awario - Old'!$A$3:$Z1000, 10, false), "")</f>
        <v/>
      </c>
      <c r="Z58" s="2" t="str">
        <f>iferror(VLOOKUP($A58, 'Awario - Old'!$A$3:$Z1000, 11, false), "")</f>
        <v/>
      </c>
      <c r="AA58" s="5" t="str">
        <f>iferror(VLOOKUP($A58, 'Awario - Old'!$A$3:$Z1000, 12, false), "")</f>
        <v/>
      </c>
      <c r="AB58" s="5" t="str">
        <f t="shared" si="2"/>
        <v/>
      </c>
      <c r="AD58" s="5">
        <f>iferror(VLOOKUP($A58, TMUI!$A$2:$G1000, 3, false), "")</f>
        <v>83.52</v>
      </c>
      <c r="AE58" s="5">
        <f>iferror(VLOOKUP($A58, TMUI!$A$2:$G1000, 4, false), "")</f>
        <v>65.43</v>
      </c>
      <c r="AF58" s="5">
        <f>iferror(VLOOKUP($A58, TMUI!$A$2:$G1000, 5, false), "")</f>
        <v>81.04</v>
      </c>
      <c r="AG58" s="5">
        <f>iferror(VLOOKUP($A58, TMUI!$A$2:$G1000, 6, false), "")</f>
        <v>46.39</v>
      </c>
      <c r="AH58" s="5">
        <f>iferror(VLOOKUP($A58, TMUI!$A$2:$Z1000, 7, false), "")</f>
        <v>0.5829072815</v>
      </c>
      <c r="AI58" s="5">
        <f>iferror(VLOOKUP($A58, TMUI!$A$2:$Z1000, 8, false), "")</f>
        <v>-0.2460150673</v>
      </c>
      <c r="AJ58" s="5">
        <f>iferror(VLOOKUP($A58, TMUI!$A$2:$Z1000, 9, false), "")</f>
        <v>0.7340271264</v>
      </c>
      <c r="AK58" s="5">
        <f>iferror(VLOOKUP($A58, TMUI!$A$2:$Z1000, 10, false), "")</f>
        <v>-0.530092587</v>
      </c>
      <c r="AL58" s="5">
        <f>iferror(VLOOKUP($A58, TMUI!$A$2:$Z1000, 11, false), "")</f>
        <v>0.1352066884</v>
      </c>
      <c r="AM58" s="8">
        <f t="shared" si="3"/>
        <v>0.3677046211</v>
      </c>
      <c r="AO58" s="5">
        <f t="shared" si="4"/>
        <v>0.5825530274</v>
      </c>
      <c r="AP58" s="5">
        <f>iferror(vlookup(A58, 'November Scores'!A$1:AM1000, 3, false), "")</f>
        <v>0.0007677725857</v>
      </c>
      <c r="AQ58" s="5">
        <f t="shared" si="5"/>
        <v>0.4371067137</v>
      </c>
    </row>
    <row r="59">
      <c r="A59" s="5">
        <v>2114.0</v>
      </c>
      <c r="B59" s="2" t="s">
        <v>110</v>
      </c>
      <c r="C59" s="5">
        <f>lookup($A59, 'NIL - Dry'!$A$1:$A1000, 'NIL - Dry'!C$1:C1000)</f>
        <v>4</v>
      </c>
      <c r="D59" s="5">
        <f>lookup($A59, 'NIL - Dry'!$A$1:$A1000, 'NIL - Dry'!D$1:D1000)</f>
        <v>1</v>
      </c>
      <c r="E59" s="5">
        <f>lookup($A59, 'NIL - Dry'!$A$1:$A1000, 'NIL - Dry'!E$1:E1000)</f>
        <v>1</v>
      </c>
      <c r="F59" s="5">
        <f>lookup($A59, 'NIL - Dry'!$A$1:$A1000, 'NIL - Dry'!F$1:F1000)</f>
        <v>0</v>
      </c>
      <c r="G59" s="5">
        <f>lookup($A59, 'NIL - Dry'!$A$1:$A1000, 'NIL - Dry'!G$1:G1000)</f>
        <v>0</v>
      </c>
      <c r="H59" s="5">
        <f>lookup($A59, 'NIL - Dry'!$A$1:$A1000, 'NIL - Dry'!H$1:H1000)</f>
        <v>0</v>
      </c>
      <c r="I59" s="5">
        <f>lookup($A59, 'NIL - Dry'!$A$1:$A1000, 'NIL - Dry'!I$1:I1000)</f>
        <v>0.2045663318</v>
      </c>
      <c r="J59" s="5">
        <f>lookup($A59, 'NIL - Dry'!$A$1:$A1000, 'NIL - Dry'!J$1:J1000)</f>
        <v>0.4179095259</v>
      </c>
      <c r="K59" s="5">
        <f>lookup($A59, 'NIL - Dry'!$A$1:$A1000, 'NIL - Dry'!K$1:K1000)</f>
        <v>0.4485213235</v>
      </c>
      <c r="L59" s="5">
        <f>lookup($A59, 'NIL - Dry'!$A$1:$A1000, 'NIL - Dry'!L$1:L1000)</f>
        <v>-0.9812641676</v>
      </c>
      <c r="M59" s="5">
        <f>lookup($A59, 'NIL - Dry'!$A$1:$A1000, 'NIL - Dry'!M$1:M1000)</f>
        <v>-0.5405970393</v>
      </c>
      <c r="N59" s="5">
        <f>lookup($A59, 'NIL - Dry'!$A$1:$A1000, 'NIL - Dry'!N$1:N1000)</f>
        <v>-0.11274892</v>
      </c>
      <c r="O59" s="5">
        <f>lookup($A59, 'NIL - Dry'!$A$1:$A1000, 'NIL - Dry'!O$1:O1000)</f>
        <v>-0.09393549096</v>
      </c>
      <c r="P59" s="5">
        <f t="shared" si="1"/>
        <v>-0.3064889736</v>
      </c>
      <c r="R59" s="5" t="str">
        <f>iferror(VLOOKUP($A59, 'Awario - Old'!$A$3:$G1000, 3, false), "")</f>
        <v/>
      </c>
      <c r="S59" s="2" t="str">
        <f>iferror(VLOOKUP($A59, 'Awario - Old'!$A$3:$Z1000, 4, false), "")</f>
        <v/>
      </c>
      <c r="T59" s="5" t="str">
        <f>iferror(VLOOKUP($A59, 'Awario - Old'!$A$3:$Z1000, 5, false), "")</f>
        <v/>
      </c>
      <c r="U59" s="5" t="str">
        <f>iferror(VLOOKUP($A59, 'Awario - Old'!$A$3:$G1000, 6, false), "")</f>
        <v/>
      </c>
      <c r="V59" s="7" t="str">
        <f>iferror(VLOOKUP($A59, 'Awario - Old'!$A$3:$Z1000, 7, false), "")</f>
        <v/>
      </c>
      <c r="W59" s="2" t="str">
        <f>iferror(VLOOKUP($A59, 'Awario - Old'!$A$3:$Z1000, 8, false), "")</f>
        <v/>
      </c>
      <c r="X59" s="5" t="str">
        <f>iferror(VLOOKUP($A59, 'Awario - Old'!$A$3:$Z1000, 9, false), "")</f>
        <v/>
      </c>
      <c r="Y59" s="5" t="str">
        <f>iferror(VLOOKUP($A59, 'Awario - Old'!$A$3:$Z1000, 10, false), "")</f>
        <v/>
      </c>
      <c r="Z59" s="2" t="str">
        <f>iferror(VLOOKUP($A59, 'Awario - Old'!$A$3:$Z1000, 11, false), "")</f>
        <v/>
      </c>
      <c r="AA59" s="5" t="str">
        <f>iferror(VLOOKUP($A59, 'Awario - Old'!$A$3:$Z1000, 12, false), "")</f>
        <v/>
      </c>
      <c r="AB59" s="5" t="str">
        <f t="shared" si="2"/>
        <v/>
      </c>
      <c r="AD59" s="5">
        <f>iferror(VLOOKUP($A59, TMUI!$A$2:$G1000, 3, false), "")</f>
        <v>90.7</v>
      </c>
      <c r="AE59" s="5">
        <f>iferror(VLOOKUP($A59, TMUI!$A$2:$G1000, 4, false), "")</f>
        <v>83.4</v>
      </c>
      <c r="AF59" s="5">
        <f>iferror(VLOOKUP($A59, TMUI!$A$2:$G1000, 5, false), "")</f>
        <v>83.24</v>
      </c>
      <c r="AG59" s="5">
        <f>iferror(VLOOKUP($A59, TMUI!$A$2:$G1000, 6, false), "")</f>
        <v>75.43</v>
      </c>
      <c r="AH59" s="5">
        <f>iferror(VLOOKUP($A59, TMUI!$A$2:$Z1000, 7, false), "")</f>
        <v>1.102599312</v>
      </c>
      <c r="AI59" s="5">
        <f>iferror(VLOOKUP($A59, TMUI!$A$2:$Z1000, 8, false), "")</f>
        <v>0.9993633159</v>
      </c>
      <c r="AJ59" s="5">
        <f>iferror(VLOOKUP($A59, TMUI!$A$2:$Z1000, 9, false), "")</f>
        <v>0.8978107251</v>
      </c>
      <c r="AK59" s="5">
        <f>iferror(VLOOKUP($A59, TMUI!$A$2:$Z1000, 10, false), "")</f>
        <v>1.263022</v>
      </c>
      <c r="AL59" s="5">
        <f>iferror(VLOOKUP($A59, TMUI!$A$2:$Z1000, 11, false), "")</f>
        <v>1.065698838</v>
      </c>
      <c r="AM59" s="8">
        <f t="shared" si="3"/>
        <v>1.032326905</v>
      </c>
      <c r="AO59" s="5">
        <f t="shared" si="4"/>
        <v>0.3629189656</v>
      </c>
      <c r="AP59" s="5">
        <f>iferror(vlookup(A59, 'November Scores'!A$1:AM1000, 3, false), "")</f>
        <v>0.6312075685</v>
      </c>
      <c r="AQ59" s="5">
        <f t="shared" si="5"/>
        <v>0.4299911163</v>
      </c>
    </row>
    <row r="60">
      <c r="A60" s="5">
        <v>1615.0</v>
      </c>
      <c r="B60" s="2" t="s">
        <v>170</v>
      </c>
      <c r="C60" s="5">
        <f>lookup($A60, 'NIL - Dry'!$A$1:$A1000, 'NIL - Dry'!C$1:C1000)</f>
        <v>4</v>
      </c>
      <c r="D60" s="5">
        <f>lookup($A60, 'NIL - Dry'!$A$1:$A1000, 'NIL - Dry'!D$1:D1000)</f>
        <v>1</v>
      </c>
      <c r="E60" s="5">
        <f>lookup($A60, 'NIL - Dry'!$A$1:$A1000, 'NIL - Dry'!E$1:E1000)</f>
        <v>1</v>
      </c>
      <c r="F60" s="5">
        <f>lookup($A60, 'NIL - Dry'!$A$1:$A1000, 'NIL - Dry'!F$1:F1000)</f>
        <v>1</v>
      </c>
      <c r="G60" s="5">
        <f>lookup($A60, 'NIL - Dry'!$A$1:$A1000, 'NIL - Dry'!G$1:G1000)</f>
        <v>1</v>
      </c>
      <c r="H60" s="5">
        <f>lookup($A60, 'NIL - Dry'!$A$1:$A1000, 'NIL - Dry'!H$1:H1000)</f>
        <v>0</v>
      </c>
      <c r="I60" s="5">
        <f>lookup($A60, 'NIL - Dry'!$A$1:$A1000, 'NIL - Dry'!I$1:I1000)</f>
        <v>0.2045663318</v>
      </c>
      <c r="J60" s="5">
        <f>lookup($A60, 'NIL - Dry'!$A$1:$A1000, 'NIL - Dry'!J$1:J1000)</f>
        <v>0.4179095259</v>
      </c>
      <c r="K60" s="5">
        <f>lookup($A60, 'NIL - Dry'!$A$1:$A1000, 'NIL - Dry'!K$1:K1000)</f>
        <v>0.4485213235</v>
      </c>
      <c r="L60" s="5">
        <f>lookup($A60, 'NIL - Dry'!$A$1:$A1000, 'NIL - Dry'!L$1:L1000)</f>
        <v>1.014811661</v>
      </c>
      <c r="M60" s="5">
        <f>lookup($A60, 'NIL - Dry'!$A$1:$A1000, 'NIL - Dry'!M$1:M1000)</f>
        <v>1.842034356</v>
      </c>
      <c r="N60" s="5">
        <f>lookup($A60, 'NIL - Dry'!$A$1:$A1000, 'NIL - Dry'!N$1:N1000)</f>
        <v>-0.11274892</v>
      </c>
      <c r="O60" s="5">
        <f>lookup($A60, 'NIL - Dry'!$A$1:$A1000, 'NIL - Dry'!O$1:O1000)</f>
        <v>0.6358490463</v>
      </c>
      <c r="P60" s="5">
        <f t="shared" si="1"/>
        <v>0.7974014336</v>
      </c>
      <c r="R60" s="5" t="str">
        <f>iferror(VLOOKUP($A60, 'Awario - Old'!$A$3:$G1000, 3, false), "")</f>
        <v/>
      </c>
      <c r="S60" s="2" t="str">
        <f>iferror(VLOOKUP($A60, 'Awario - Old'!$A$3:$Z1000, 4, false), "")</f>
        <v/>
      </c>
      <c r="T60" s="5" t="str">
        <f>iferror(VLOOKUP($A60, 'Awario - Old'!$A$3:$Z1000, 5, false), "")</f>
        <v/>
      </c>
      <c r="U60" s="5" t="str">
        <f>iferror(VLOOKUP($A60, 'Awario - Old'!$A$3:$G1000, 6, false), "")</f>
        <v/>
      </c>
      <c r="V60" s="7" t="str">
        <f>iferror(VLOOKUP($A60, 'Awario - Old'!$A$3:$Z1000, 7, false), "")</f>
        <v/>
      </c>
      <c r="W60" s="2" t="str">
        <f>iferror(VLOOKUP($A60, 'Awario - Old'!$A$3:$Z1000, 8, false), "")</f>
        <v/>
      </c>
      <c r="X60" s="5" t="str">
        <f>iferror(VLOOKUP($A60, 'Awario - Old'!$A$3:$Z1000, 9, false), "")</f>
        <v/>
      </c>
      <c r="Y60" s="5" t="str">
        <f>iferror(VLOOKUP($A60, 'Awario - Old'!$A$3:$Z1000, 10, false), "")</f>
        <v/>
      </c>
      <c r="Z60" s="2" t="str">
        <f>iferror(VLOOKUP($A60, 'Awario - Old'!$A$3:$Z1000, 11, false), "")</f>
        <v/>
      </c>
      <c r="AA60" s="5" t="str">
        <f>iferror(VLOOKUP($A60, 'Awario - Old'!$A$3:$Z1000, 12, false), "")</f>
        <v/>
      </c>
      <c r="AB60" s="5" t="str">
        <f t="shared" si="2"/>
        <v/>
      </c>
      <c r="AD60" s="5">
        <f>iferror(VLOOKUP($A60, TMUI!$A$2:$G1000, 3, false), "")</f>
        <v>93.43</v>
      </c>
      <c r="AE60" s="5">
        <f>iferror(VLOOKUP($A60, TMUI!$A$2:$G1000, 4, false), "")</f>
        <v>70.59</v>
      </c>
      <c r="AF60" s="5">
        <f>iferror(VLOOKUP($A60, TMUI!$A$2:$G1000, 5, false), "")</f>
        <v>61.99</v>
      </c>
      <c r="AG60" s="5">
        <f>iferror(VLOOKUP($A60, TMUI!$A$2:$G1000, 6, false), "")</f>
        <v>48.73</v>
      </c>
      <c r="AH60" s="5">
        <f>iferror(VLOOKUP($A60, TMUI!$A$2:$Z1000, 7, false), "")</f>
        <v>1.300198093</v>
      </c>
      <c r="AI60" s="5">
        <f>iferror(VLOOKUP($A60, TMUI!$A$2:$Z1000, 8, false), "")</f>
        <v>0.11158941</v>
      </c>
      <c r="AJ60" s="5">
        <f>iferror(VLOOKUP($A60, TMUI!$A$2:$Z1000, 9, false), "")</f>
        <v>-0.6841899441</v>
      </c>
      <c r="AK60" s="5">
        <f>iferror(VLOOKUP($A60, TMUI!$A$2:$Z1000, 10, false), "")</f>
        <v>-0.385606081</v>
      </c>
      <c r="AL60" s="5">
        <f>iferror(VLOOKUP($A60, TMUI!$A$2:$Z1000, 11, false), "")</f>
        <v>0.08549786946</v>
      </c>
      <c r="AM60" s="8">
        <f t="shared" si="3"/>
        <v>0.2924001872</v>
      </c>
      <c r="AO60" s="5">
        <f t="shared" si="4"/>
        <v>0.5449008104</v>
      </c>
      <c r="AP60" s="5">
        <f>iferror(vlookup(A60, 'November Scores'!A$1:AM1000, 3, false), "")</f>
        <v>0.06036029621</v>
      </c>
      <c r="AQ60" s="5">
        <f t="shared" si="5"/>
        <v>0.4237656818</v>
      </c>
    </row>
    <row r="61">
      <c r="A61" s="5">
        <v>1711.0</v>
      </c>
      <c r="B61" s="20" t="s">
        <v>122</v>
      </c>
      <c r="C61" s="5">
        <f>lookup($A61, 'NIL - Dry'!$A$1:$A1000, 'NIL - Dry'!C$1:C1000)</f>
        <v>4</v>
      </c>
      <c r="D61" s="5">
        <f>lookup($A61, 'NIL - Dry'!$A$1:$A1000, 'NIL - Dry'!D$1:D1000)</f>
        <v>0</v>
      </c>
      <c r="E61" s="5">
        <f>lookup($A61, 'NIL - Dry'!$A$1:$A1000, 'NIL - Dry'!E$1:E1000)</f>
        <v>1</v>
      </c>
      <c r="F61" s="5">
        <f>lookup($A61, 'NIL - Dry'!$A$1:$A1000, 'NIL - Dry'!F$1:F1000)</f>
        <v>0</v>
      </c>
      <c r="G61" s="5">
        <f>lookup($A61, 'NIL - Dry'!$A$1:$A1000, 'NIL - Dry'!G$1:G1000)</f>
        <v>0</v>
      </c>
      <c r="H61" s="5">
        <f>lookup($A61, 'NIL - Dry'!$A$1:$A1000, 'NIL - Dry'!H$1:H1000)</f>
        <v>0</v>
      </c>
      <c r="I61" s="5">
        <f>lookup($A61, 'NIL - Dry'!$A$1:$A1000, 'NIL - Dry'!I$1:I1000)</f>
        <v>0.2045663318</v>
      </c>
      <c r="J61" s="5">
        <f>lookup($A61, 'NIL - Dry'!$A$1:$A1000, 'NIL - Dry'!J$1:J1000)</f>
        <v>-2.383213783</v>
      </c>
      <c r="K61" s="5">
        <f>lookup($A61, 'NIL - Dry'!$A$1:$A1000, 'NIL - Dry'!K$1:K1000)</f>
        <v>0.4485213235</v>
      </c>
      <c r="L61" s="5">
        <f>lookup($A61, 'NIL - Dry'!$A$1:$A1000, 'NIL - Dry'!L$1:L1000)</f>
        <v>-0.9812641676</v>
      </c>
      <c r="M61" s="5">
        <f>lookup($A61, 'NIL - Dry'!$A$1:$A1000, 'NIL - Dry'!M$1:M1000)</f>
        <v>-0.5405970393</v>
      </c>
      <c r="N61" s="5">
        <f>lookup($A61, 'NIL - Dry'!$A$1:$A1000, 'NIL - Dry'!N$1:N1000)</f>
        <v>-0.11274892</v>
      </c>
      <c r="O61" s="5">
        <f>lookup($A61, 'NIL - Dry'!$A$1:$A1000, 'NIL - Dry'!O$1:O1000)</f>
        <v>-0.5607893757</v>
      </c>
      <c r="P61" s="5">
        <f t="shared" si="1"/>
        <v>-0.7488587155</v>
      </c>
      <c r="R61" s="5">
        <f>iferror(VLOOKUP($A61, 'Awario - Old'!$A$3:$G1000, 3, false), "")</f>
        <v>5</v>
      </c>
      <c r="S61" s="2">
        <f>iferror(VLOOKUP($A61, 'Awario - Old'!$A$3:$Z1000, 4, false), "")</f>
        <v>0</v>
      </c>
      <c r="T61" s="5">
        <f>iferror(VLOOKUP($A61, 'Awario - Old'!$A$3:$Z1000, 5, false), "")</f>
        <v>0</v>
      </c>
      <c r="U61" s="5">
        <f>iferror(VLOOKUP($A61, 'Awario - Old'!$A$3:$G1000, 6, false), "")</f>
        <v>0</v>
      </c>
      <c r="V61" s="7" t="b">
        <f>iferror(VLOOKUP($A61, 'Awario - Old'!$A$3:$Z1000, 7, false), "")</f>
        <v>1</v>
      </c>
      <c r="W61" s="2" t="str">
        <f>iferror(VLOOKUP($A61, 'Awario - Old'!$A$3:$Z1000, 8, false), "")</f>
        <v/>
      </c>
      <c r="X61" s="5">
        <f>iferror(VLOOKUP($A61, 'Awario - Old'!$A$3:$Z1000, 9, false), "")</f>
        <v>-0.6906225891</v>
      </c>
      <c r="Y61" s="5">
        <f>iferror(VLOOKUP($A61, 'Awario - Old'!$A$3:$Z1000, 10, false), "")</f>
        <v>1.501356421</v>
      </c>
      <c r="Z61" s="2" t="str">
        <f>iferror(VLOOKUP($A61, 'Awario - Old'!$A$3:$Z1000, 11, false), "")</f>
        <v/>
      </c>
      <c r="AA61" s="5">
        <f>iferror(VLOOKUP($A61, 'Awario - Old'!$A$3:$Z1000, 12, false), "")</f>
        <v>0.4053669159</v>
      </c>
      <c r="AB61" s="5">
        <f t="shared" si="2"/>
        <v>0.6366843142</v>
      </c>
      <c r="AD61" s="5">
        <f>iferror(VLOOKUP($A61, TMUI!$A$2:$G1000, 3, false), "")</f>
        <v>86.17</v>
      </c>
      <c r="AE61" s="5">
        <f>iferror(VLOOKUP($A61, TMUI!$A$2:$G1000, 4, false), "")</f>
        <v>82.13</v>
      </c>
      <c r="AF61" s="5">
        <f>iferror(VLOOKUP($A61, TMUI!$A$2:$G1000, 5, false), "")</f>
        <v>83.32</v>
      </c>
      <c r="AG61" s="5">
        <f>iferror(VLOOKUP($A61, TMUI!$A$2:$G1000, 6, false), "")</f>
        <v>78</v>
      </c>
      <c r="AH61" s="5">
        <f>iferror(VLOOKUP($A61, TMUI!$A$2:$Z1000, 7, false), "")</f>
        <v>0.7747156216</v>
      </c>
      <c r="AI61" s="5">
        <f>iferror(VLOOKUP($A61, TMUI!$A$2:$Z1000, 8, false), "")</f>
        <v>0.9113482604</v>
      </c>
      <c r="AJ61" s="5">
        <f>iferror(VLOOKUP($A61, TMUI!$A$2:$Z1000, 9, false), "")</f>
        <v>0.9037664923</v>
      </c>
      <c r="AK61" s="5">
        <f>iferror(VLOOKUP($A61, TMUI!$A$2:$Z1000, 10, false), "")</f>
        <v>1.421710171</v>
      </c>
      <c r="AL61" s="5">
        <f>iferror(VLOOKUP($A61, TMUI!$A$2:$Z1000, 11, false), "")</f>
        <v>1.002885136</v>
      </c>
      <c r="AM61" s="8">
        <f t="shared" si="3"/>
        <v>1.001441529</v>
      </c>
      <c r="AO61" s="5">
        <f t="shared" si="4"/>
        <v>0.296422376</v>
      </c>
      <c r="AP61" s="5">
        <f>iferror(vlookup(A61, 'November Scores'!A$1:AM1000, 3, false), "")</f>
        <v>0.7108174039</v>
      </c>
      <c r="AQ61" s="5">
        <f t="shared" si="5"/>
        <v>0.4000211329</v>
      </c>
    </row>
    <row r="62">
      <c r="A62" s="5">
        <v>1594.0</v>
      </c>
      <c r="B62" s="2" t="s">
        <v>163</v>
      </c>
      <c r="C62" s="5">
        <f>lookup($A62, 'NIL - Dry'!$A$1:$A1000, 'NIL - Dry'!C$1:C1000)</f>
        <v>4</v>
      </c>
      <c r="D62" s="5">
        <f>lookup($A62, 'NIL - Dry'!$A$1:$A1000, 'NIL - Dry'!D$1:D1000)</f>
        <v>1</v>
      </c>
      <c r="E62" s="5">
        <f>lookup($A62, 'NIL - Dry'!$A$1:$A1000, 'NIL - Dry'!E$1:E1000)</f>
        <v>1</v>
      </c>
      <c r="F62" s="5">
        <f>lookup($A62, 'NIL - Dry'!$A$1:$A1000, 'NIL - Dry'!F$1:F1000)</f>
        <v>1</v>
      </c>
      <c r="G62" s="5">
        <f>lookup($A62, 'NIL - Dry'!$A$1:$A1000, 'NIL - Dry'!G$1:G1000)</f>
        <v>1</v>
      </c>
      <c r="H62" s="5">
        <f>lookup($A62, 'NIL - Dry'!$A$1:$A1000, 'NIL - Dry'!H$1:H1000)</f>
        <v>0</v>
      </c>
      <c r="I62" s="5">
        <f>lookup($A62, 'NIL - Dry'!$A$1:$A1000, 'NIL - Dry'!I$1:I1000)</f>
        <v>0.2045663318</v>
      </c>
      <c r="J62" s="5">
        <f>lookup($A62, 'NIL - Dry'!$A$1:$A1000, 'NIL - Dry'!J$1:J1000)</f>
        <v>0.4179095259</v>
      </c>
      <c r="K62" s="5">
        <f>lookup($A62, 'NIL - Dry'!$A$1:$A1000, 'NIL - Dry'!K$1:K1000)</f>
        <v>0.4485213235</v>
      </c>
      <c r="L62" s="5">
        <f>lookup($A62, 'NIL - Dry'!$A$1:$A1000, 'NIL - Dry'!L$1:L1000)</f>
        <v>1.014811661</v>
      </c>
      <c r="M62" s="5">
        <f>lookup($A62, 'NIL - Dry'!$A$1:$A1000, 'NIL - Dry'!M$1:M1000)</f>
        <v>1.842034356</v>
      </c>
      <c r="N62" s="5">
        <f>lookup($A62, 'NIL - Dry'!$A$1:$A1000, 'NIL - Dry'!N$1:N1000)</f>
        <v>-0.11274892</v>
      </c>
      <c r="O62" s="5">
        <f>lookup($A62, 'NIL - Dry'!$A$1:$A1000, 'NIL - Dry'!O$1:O1000)</f>
        <v>0.6358490463</v>
      </c>
      <c r="P62" s="5">
        <f t="shared" si="1"/>
        <v>0.7974014336</v>
      </c>
      <c r="R62" s="5" t="str">
        <f>iferror(VLOOKUP($A62, 'Awario - Old'!$A$3:$G1000, 3, false), "")</f>
        <v/>
      </c>
      <c r="S62" s="2" t="str">
        <f>iferror(VLOOKUP($A62, 'Awario - Old'!$A$3:$Z1000, 4, false), "")</f>
        <v/>
      </c>
      <c r="T62" s="5" t="str">
        <f>iferror(VLOOKUP($A62, 'Awario - Old'!$A$3:$Z1000, 5, false), "")</f>
        <v/>
      </c>
      <c r="U62" s="5" t="str">
        <f>iferror(VLOOKUP($A62, 'Awario - Old'!$A$3:$G1000, 6, false), "")</f>
        <v/>
      </c>
      <c r="V62" s="7" t="str">
        <f>iferror(VLOOKUP($A62, 'Awario - Old'!$A$3:$Z1000, 7, false), "")</f>
        <v/>
      </c>
      <c r="W62" s="2" t="str">
        <f>iferror(VLOOKUP($A62, 'Awario - Old'!$A$3:$Z1000, 8, false), "")</f>
        <v/>
      </c>
      <c r="X62" s="5" t="str">
        <f>iferror(VLOOKUP($A62, 'Awario - Old'!$A$3:$Z1000, 9, false), "")</f>
        <v/>
      </c>
      <c r="Y62" s="5" t="str">
        <f>iferror(VLOOKUP($A62, 'Awario - Old'!$A$3:$Z1000, 10, false), "")</f>
        <v/>
      </c>
      <c r="Z62" s="2" t="str">
        <f>iferror(VLOOKUP($A62, 'Awario - Old'!$A$3:$Z1000, 11, false), "")</f>
        <v/>
      </c>
      <c r="AA62" s="5" t="str">
        <f>iferror(VLOOKUP($A62, 'Awario - Old'!$A$3:$Z1000, 12, false), "")</f>
        <v/>
      </c>
      <c r="AB62" s="5" t="str">
        <f t="shared" si="2"/>
        <v/>
      </c>
      <c r="AD62" s="5">
        <f>iferror(VLOOKUP($A62, TMUI!$A$2:$G1000, 3, false), "")</f>
        <v>85.69</v>
      </c>
      <c r="AE62" s="5">
        <f>iferror(VLOOKUP($A62, TMUI!$A$2:$G1000, 4, false), "")</f>
        <v>72.28</v>
      </c>
      <c r="AF62" s="5">
        <f>iferror(VLOOKUP($A62, TMUI!$A$2:$G1000, 5, false), "")</f>
        <v>65.54</v>
      </c>
      <c r="AG62" s="5">
        <f>iferror(VLOOKUP($A62, TMUI!$A$2:$G1000, 6, false), "")</f>
        <v>52.05</v>
      </c>
      <c r="AH62" s="5">
        <f>iferror(VLOOKUP($A62, TMUI!$A$2:$Z1000, 7, false), "")</f>
        <v>0.7399729789</v>
      </c>
      <c r="AI62" s="5">
        <f>iferror(VLOOKUP($A62, TMUI!$A$2:$Z1000, 8, false), "")</f>
        <v>0.2287118066</v>
      </c>
      <c r="AJ62" s="5">
        <f>iferror(VLOOKUP($A62, TMUI!$A$2:$Z1000, 9, false), "")</f>
        <v>-0.4199027735</v>
      </c>
      <c r="AK62" s="5">
        <f>iferror(VLOOKUP($A62, TMUI!$A$2:$Z1000, 10, false), "")</f>
        <v>-0.1806081324</v>
      </c>
      <c r="AL62" s="5">
        <f>iferror(VLOOKUP($A62, TMUI!$A$2:$Z1000, 11, false), "")</f>
        <v>0.0920434699</v>
      </c>
      <c r="AM62" s="8">
        <f t="shared" si="3"/>
        <v>0.3033866673</v>
      </c>
      <c r="AO62" s="5">
        <f t="shared" si="4"/>
        <v>0.5503940505</v>
      </c>
      <c r="AP62" s="5">
        <f>iferror(vlookup(A62, 'November Scores'!A$1:AM1000, 3, false), "")</f>
        <v>-0.03142187653</v>
      </c>
      <c r="AQ62" s="5">
        <f t="shared" si="5"/>
        <v>0.4049400687</v>
      </c>
    </row>
    <row r="63">
      <c r="A63" s="5">
        <v>1318.0</v>
      </c>
      <c r="B63" s="2" t="s">
        <v>109</v>
      </c>
      <c r="C63" s="5">
        <f>lookup($A63, 'NIL - Dry'!$A$1:$A1000, 'NIL - Dry'!C$1:C1000)</f>
        <v>4</v>
      </c>
      <c r="D63" s="5">
        <f>lookup($A63, 'NIL - Dry'!$A$1:$A1000, 'NIL - Dry'!D$1:D1000)</f>
        <v>1</v>
      </c>
      <c r="E63" s="5">
        <f>lookup($A63, 'NIL - Dry'!$A$1:$A1000, 'NIL - Dry'!E$1:E1000)</f>
        <v>0</v>
      </c>
      <c r="F63" s="5">
        <f>lookup($A63, 'NIL - Dry'!$A$1:$A1000, 'NIL - Dry'!F$1:F1000)</f>
        <v>0</v>
      </c>
      <c r="G63" s="5">
        <f>lookup($A63, 'NIL - Dry'!$A$1:$A1000, 'NIL - Dry'!G$1:G1000)</f>
        <v>0</v>
      </c>
      <c r="H63" s="5">
        <f>lookup($A63, 'NIL - Dry'!$A$1:$A1000, 'NIL - Dry'!H$1:H1000)</f>
        <v>0</v>
      </c>
      <c r="I63" s="5">
        <f>lookup($A63, 'NIL - Dry'!$A$1:$A1000, 'NIL - Dry'!I$1:I1000)</f>
        <v>0.2045663318</v>
      </c>
      <c r="J63" s="5">
        <f>lookup($A63, 'NIL - Dry'!$A$1:$A1000, 'NIL - Dry'!J$1:J1000)</f>
        <v>0.4179095259</v>
      </c>
      <c r="K63" s="5">
        <f>lookup($A63, 'NIL - Dry'!$A$1:$A1000, 'NIL - Dry'!K$1:K1000)</f>
        <v>-2.220180551</v>
      </c>
      <c r="L63" s="5">
        <f>lookup($A63, 'NIL - Dry'!$A$1:$A1000, 'NIL - Dry'!L$1:L1000)</f>
        <v>-0.9812641676</v>
      </c>
      <c r="M63" s="5">
        <f>lookup($A63, 'NIL - Dry'!$A$1:$A1000, 'NIL - Dry'!M$1:M1000)</f>
        <v>-0.5405970393</v>
      </c>
      <c r="N63" s="5">
        <f>lookup($A63, 'NIL - Dry'!$A$1:$A1000, 'NIL - Dry'!N$1:N1000)</f>
        <v>-0.11274892</v>
      </c>
      <c r="O63" s="5">
        <f>lookup($A63, 'NIL - Dry'!$A$1:$A1000, 'NIL - Dry'!O$1:O1000)</f>
        <v>-0.5387191368</v>
      </c>
      <c r="P63" s="5">
        <f t="shared" si="1"/>
        <v>-0.7339748884</v>
      </c>
      <c r="R63" s="5">
        <f>iferror(VLOOKUP($A63, 'Awario - Old'!$A$3:$G1000, 3, false), "")</f>
        <v>4</v>
      </c>
      <c r="S63" s="2">
        <f>iferror(VLOOKUP($A63, 'Awario - Old'!$A$3:$Z1000, 4, false), "")</f>
        <v>429166</v>
      </c>
      <c r="T63" s="5">
        <f>iferror(VLOOKUP($A63, 'Awario - Old'!$A$3:$Z1000, 5, false), "")</f>
        <v>149</v>
      </c>
      <c r="U63" s="5">
        <f>iferror(VLOOKUP($A63, 'Awario - Old'!$A$3:$G1000, 6, false), "")</f>
        <v>2.173186268</v>
      </c>
      <c r="V63" s="7" t="b">
        <f>iferror(VLOOKUP($A63, 'Awario - Old'!$A$3:$Z1000, 7, false), "")</f>
        <v>0</v>
      </c>
      <c r="W63" s="2">
        <f>iferror(VLOOKUP($A63, 'Awario - Old'!$A$3:$Z1000, 8, false), "")</f>
        <v>-0.999652815</v>
      </c>
      <c r="X63" s="5">
        <f>iferror(VLOOKUP($A63, 'Awario - Old'!$A$3:$Z1000, 9, false), "")</f>
        <v>0.637533514</v>
      </c>
      <c r="Y63" s="5">
        <f>iferror(VLOOKUP($A63, 'Awario - Old'!$A$3:$Z1000, 10, false), "")</f>
        <v>1.011914228</v>
      </c>
      <c r="Z63" s="2">
        <f>iferror(VLOOKUP($A63, 'Awario - Old'!$A$3:$Z1000, 11, false), "")</f>
        <v>-0.5495714517</v>
      </c>
      <c r="AA63" s="5">
        <f>iferror(VLOOKUP($A63, 'Awario - Old'!$A$3:$Z1000, 12, false), "")</f>
        <v>0.36662543</v>
      </c>
      <c r="AB63" s="5">
        <f t="shared" si="2"/>
        <v>0.6054960198</v>
      </c>
      <c r="AD63" s="5">
        <f>iferror(VLOOKUP($A63, TMUI!$A$2:$G1000, 3, false), "")</f>
        <v>79.66</v>
      </c>
      <c r="AE63" s="5">
        <f>iferror(VLOOKUP($A63, TMUI!$A$2:$G1000, 4, false), "")</f>
        <v>81.36</v>
      </c>
      <c r="AF63" s="5">
        <f>iferror(VLOOKUP($A63, TMUI!$A$2:$G1000, 5, false), "")</f>
        <v>83.35</v>
      </c>
      <c r="AG63" s="5">
        <f>iferror(VLOOKUP($A63, TMUI!$A$2:$G1000, 6, false), "")</f>
        <v>69.08</v>
      </c>
      <c r="AH63" s="5">
        <f>iferror(VLOOKUP($A63, TMUI!$A$2:$Z1000, 7, false), "")</f>
        <v>0.3035185295</v>
      </c>
      <c r="AI63" s="5">
        <f>iferror(VLOOKUP($A63, TMUI!$A$2:$Z1000, 8, false), "")</f>
        <v>0.8579848016</v>
      </c>
      <c r="AJ63" s="5">
        <f>iferror(VLOOKUP($A63, TMUI!$A$2:$Z1000, 9, false), "")</f>
        <v>0.905999905</v>
      </c>
      <c r="AK63" s="5">
        <f>iferror(VLOOKUP($A63, TMUI!$A$2:$Z1000, 10, false), "")</f>
        <v>0.8709325497</v>
      </c>
      <c r="AL63" s="5">
        <f>iferror(VLOOKUP($A63, TMUI!$A$2:$Z1000, 11, false), "")</f>
        <v>0.7346089465</v>
      </c>
      <c r="AM63" s="8">
        <f t="shared" si="3"/>
        <v>0.8570933126</v>
      </c>
      <c r="AO63" s="5">
        <f t="shared" si="4"/>
        <v>0.2428714813</v>
      </c>
      <c r="AP63" s="5">
        <f>iferror(vlookup(A63, 'November Scores'!A$1:AM1000, 3, false), "")</f>
        <v>0.8714284993</v>
      </c>
      <c r="AQ63" s="5">
        <f t="shared" si="5"/>
        <v>0.4000107358</v>
      </c>
    </row>
    <row r="64">
      <c r="A64" s="5">
        <v>1460.0</v>
      </c>
      <c r="B64" s="2" t="s">
        <v>31</v>
      </c>
      <c r="C64" s="5">
        <f>lookup($A64, 'NIL - Dry'!$A$1:$A1000, 'NIL - Dry'!C$1:C1000)</f>
        <v>4</v>
      </c>
      <c r="D64" s="5">
        <f>lookup($A64, 'NIL - Dry'!$A$1:$A1000, 'NIL - Dry'!D$1:D1000)</f>
        <v>1</v>
      </c>
      <c r="E64" s="5">
        <f>lookup($A64, 'NIL - Dry'!$A$1:$A1000, 'NIL - Dry'!E$1:E1000)</f>
        <v>1</v>
      </c>
      <c r="F64" s="5">
        <f>lookup($A64, 'NIL - Dry'!$A$1:$A1000, 'NIL - Dry'!F$1:F1000)</f>
        <v>1</v>
      </c>
      <c r="G64" s="5">
        <f>lookup($A64, 'NIL - Dry'!$A$1:$A1000, 'NIL - Dry'!G$1:G1000)</f>
        <v>1</v>
      </c>
      <c r="H64" s="5">
        <f>lookup($A64, 'NIL - Dry'!$A$1:$A1000, 'NIL - Dry'!H$1:H1000)</f>
        <v>0</v>
      </c>
      <c r="I64" s="5">
        <f>lookup($A64, 'NIL - Dry'!$A$1:$A1000, 'NIL - Dry'!I$1:I1000)</f>
        <v>0.2045663318</v>
      </c>
      <c r="J64" s="5">
        <f>lookup($A64, 'NIL - Dry'!$A$1:$A1000, 'NIL - Dry'!J$1:J1000)</f>
        <v>0.4179095259</v>
      </c>
      <c r="K64" s="5">
        <f>lookup($A64, 'NIL - Dry'!$A$1:$A1000, 'NIL - Dry'!K$1:K1000)</f>
        <v>0.4485213235</v>
      </c>
      <c r="L64" s="5">
        <f>lookup($A64, 'NIL - Dry'!$A$1:$A1000, 'NIL - Dry'!L$1:L1000)</f>
        <v>1.014811661</v>
      </c>
      <c r="M64" s="5">
        <f>lookup($A64, 'NIL - Dry'!$A$1:$A1000, 'NIL - Dry'!M$1:M1000)</f>
        <v>1.842034356</v>
      </c>
      <c r="N64" s="5">
        <f>lookup($A64, 'NIL - Dry'!$A$1:$A1000, 'NIL - Dry'!N$1:N1000)</f>
        <v>-0.11274892</v>
      </c>
      <c r="O64" s="5">
        <f>lookup($A64, 'NIL - Dry'!$A$1:$A1000, 'NIL - Dry'!O$1:O1000)</f>
        <v>0.6358490463</v>
      </c>
      <c r="P64" s="5">
        <f t="shared" si="1"/>
        <v>0.7974014336</v>
      </c>
      <c r="R64" s="5">
        <f>iferror(VLOOKUP($A64, 'Awario - Old'!$A$3:$G1000, 3, false), "")</f>
        <v>0</v>
      </c>
      <c r="S64" s="2">
        <f>iferror(VLOOKUP($A64, 'Awario - Old'!$A$3:$Z1000, 4, false), "")</f>
        <v>0</v>
      </c>
      <c r="T64" s="5">
        <f>iferror(VLOOKUP($A64, 'Awario - Old'!$A$3:$Z1000, 5, false), "")</f>
        <v>0</v>
      </c>
      <c r="U64" s="5">
        <f>iferror(VLOOKUP($A64, 'Awario - Old'!$A$3:$G1000, 6, false), "")</f>
        <v>0</v>
      </c>
      <c r="V64" s="7" t="b">
        <f>iferror(VLOOKUP($A64, 'Awario - Old'!$A$3:$Z1000, 7, false), "")</f>
        <v>1</v>
      </c>
      <c r="W64" s="2" t="str">
        <f>iferror(VLOOKUP($A64, 'Awario - Old'!$A$3:$Z1000, 8, false), "")</f>
        <v/>
      </c>
      <c r="X64" s="5">
        <f>iferror(VLOOKUP($A64, 'Awario - Old'!$A$3:$Z1000, 9, false), "")</f>
        <v>-0.6906225891</v>
      </c>
      <c r="Y64" s="5">
        <f>iferror(VLOOKUP($A64, 'Awario - Old'!$A$3:$Z1000, 10, false), "")</f>
        <v>-0.9458545452</v>
      </c>
      <c r="Z64" s="2" t="str">
        <f>iferror(VLOOKUP($A64, 'Awario - Old'!$A$3:$Z1000, 11, false), "")</f>
        <v/>
      </c>
      <c r="AA64" s="5">
        <f>iferror(VLOOKUP($A64, 'Awario - Old'!$A$3:$Z1000, 12, false), "")</f>
        <v>-0.8182385672</v>
      </c>
      <c r="AB64" s="5">
        <f t="shared" si="2"/>
        <v>-0.9045654024</v>
      </c>
      <c r="AD64" s="5">
        <f>iferror(VLOOKUP($A64, TMUI!$A$2:$G1000, 3, false), "")</f>
        <v>94.53</v>
      </c>
      <c r="AE64" s="5">
        <f>iferror(VLOOKUP($A64, TMUI!$A$2:$G1000, 4, false), "")</f>
        <v>92.78</v>
      </c>
      <c r="AF64" s="5">
        <f>iferror(VLOOKUP($A64, TMUI!$A$2:$G1000, 5, false), "")</f>
        <v>91.51</v>
      </c>
      <c r="AG64" s="5">
        <f>iferror(VLOOKUP($A64, TMUI!$A$2:$G1000, 6, false), "")</f>
        <v>89.04</v>
      </c>
      <c r="AH64" s="5">
        <f>iferror(VLOOKUP($A64, TMUI!$A$2:$Z1000, 7, false), "")</f>
        <v>1.379816649</v>
      </c>
      <c r="AI64" s="5">
        <f>iferror(VLOOKUP($A64, TMUI!$A$2:$Z1000, 8, false), "")</f>
        <v>1.649427269</v>
      </c>
      <c r="AJ64" s="5">
        <f>iferror(VLOOKUP($A64, TMUI!$A$2:$Z1000, 9, false), "")</f>
        <v>1.513488162</v>
      </c>
      <c r="AK64" s="5">
        <f>iferror(VLOOKUP($A64, TMUI!$A$2:$Z1000, 10, false), "")</f>
        <v>2.103390096</v>
      </c>
      <c r="AL64" s="5">
        <f>iferror(VLOOKUP($A64, TMUI!$A$2:$Z1000, 11, false), "")</f>
        <v>1.661530544</v>
      </c>
      <c r="AM64" s="8">
        <f t="shared" si="3"/>
        <v>1.289003702</v>
      </c>
      <c r="AO64" s="5">
        <f t="shared" si="4"/>
        <v>0.3939465778</v>
      </c>
      <c r="AP64" s="5">
        <f>iferror(vlookup(A64, 'November Scores'!A$1:AM1000, 3, false), "")</f>
        <v>0.4033206507</v>
      </c>
      <c r="AQ64" s="5">
        <f t="shared" si="5"/>
        <v>0.396290096</v>
      </c>
    </row>
    <row r="65">
      <c r="A65" s="5">
        <v>2045.0</v>
      </c>
      <c r="B65" s="2" t="s">
        <v>260</v>
      </c>
      <c r="C65" s="5">
        <f>lookup($A65, 'NIL - Dry'!$A$1:$A1000, 'NIL - Dry'!C$1:C1000)</f>
        <v>4</v>
      </c>
      <c r="D65" s="5">
        <f>lookup($A65, 'NIL - Dry'!$A$1:$A1000, 'NIL - Dry'!D$1:D1000)</f>
        <v>1</v>
      </c>
      <c r="E65" s="5">
        <f>lookup($A65, 'NIL - Dry'!$A$1:$A1000, 'NIL - Dry'!E$1:E1000)</f>
        <v>0</v>
      </c>
      <c r="F65" s="5">
        <f>lookup($A65, 'NIL - Dry'!$A$1:$A1000, 'NIL - Dry'!F$1:F1000)</f>
        <v>1</v>
      </c>
      <c r="G65" s="5">
        <f>lookup($A65, 'NIL - Dry'!$A$1:$A1000, 'NIL - Dry'!G$1:G1000)</f>
        <v>0</v>
      </c>
      <c r="H65" s="5">
        <f>lookup($A65, 'NIL - Dry'!$A$1:$A1000, 'NIL - Dry'!H$1:H1000)</f>
        <v>0</v>
      </c>
      <c r="I65" s="5">
        <f>lookup($A65, 'NIL - Dry'!$A$1:$A1000, 'NIL - Dry'!I$1:I1000)</f>
        <v>0.2045663318</v>
      </c>
      <c r="J65" s="5">
        <f>lookup($A65, 'NIL - Dry'!$A$1:$A1000, 'NIL - Dry'!J$1:J1000)</f>
        <v>0.4179095259</v>
      </c>
      <c r="K65" s="5">
        <f>lookup($A65, 'NIL - Dry'!$A$1:$A1000, 'NIL - Dry'!K$1:K1000)</f>
        <v>-2.220180551</v>
      </c>
      <c r="L65" s="5">
        <f>lookup($A65, 'NIL - Dry'!$A$1:$A1000, 'NIL - Dry'!L$1:L1000)</f>
        <v>1.014811661</v>
      </c>
      <c r="M65" s="5">
        <f>lookup($A65, 'NIL - Dry'!$A$1:$A1000, 'NIL - Dry'!M$1:M1000)</f>
        <v>-0.5405970393</v>
      </c>
      <c r="N65" s="5">
        <f>lookup($A65, 'NIL - Dry'!$A$1:$A1000, 'NIL - Dry'!N$1:N1000)</f>
        <v>-0.11274892</v>
      </c>
      <c r="O65" s="5">
        <f>lookup($A65, 'NIL - Dry'!$A$1:$A1000, 'NIL - Dry'!O$1:O1000)</f>
        <v>-0.2060398321</v>
      </c>
      <c r="P65" s="5">
        <f t="shared" si="1"/>
        <v>-0.4539161069</v>
      </c>
      <c r="R65" s="5">
        <f>iferror(VLOOKUP($A65, 'Awario - Old'!$A$3:$G1000, 3, false), "")</f>
        <v>3</v>
      </c>
      <c r="S65" s="2" t="str">
        <f>iferror(VLOOKUP($A65, 'Awario - Old'!$A$3:$Z1000, 4, false), "")</f>
        <v/>
      </c>
      <c r="T65" s="5">
        <f>iferror(VLOOKUP($A65, 'Awario - Old'!$A$3:$Z1000, 5, false), "")</f>
        <v>2201</v>
      </c>
      <c r="U65" s="5">
        <f>iferror(VLOOKUP($A65, 'Awario - Old'!$A$3:$G1000, 6, false), "")</f>
        <v>3.342620043</v>
      </c>
      <c r="V65" s="7" t="b">
        <f>iferror(VLOOKUP($A65, 'Awario - Old'!$A$3:$Z1000, 7, false), "")</f>
        <v>1</v>
      </c>
      <c r="W65" s="2" t="str">
        <f>iferror(VLOOKUP($A65, 'Awario - Old'!$A$3:$Z1000, 8, false), "")</f>
        <v/>
      </c>
      <c r="X65" s="5">
        <f>iferror(VLOOKUP($A65, 'Awario - Old'!$A$3:$Z1000, 9, false), "")</f>
        <v>1.35224013</v>
      </c>
      <c r="Y65" s="5">
        <f>iferror(VLOOKUP($A65, 'Awario - Old'!$A$3:$Z1000, 10, false), "")</f>
        <v>0.5224720345</v>
      </c>
      <c r="Z65" s="2" t="str">
        <f>iferror(VLOOKUP($A65, 'Awario - Old'!$A$3:$Z1000, 11, false), "")</f>
        <v/>
      </c>
      <c r="AA65" s="5">
        <f>iferror(VLOOKUP($A65, 'Awario - Old'!$A$3:$Z1000, 12, false), "")</f>
        <v>0.9373560824</v>
      </c>
      <c r="AB65" s="5">
        <f t="shared" si="2"/>
        <v>0.968171515</v>
      </c>
      <c r="AD65" s="5">
        <f>iferror(VLOOKUP($A65, TMUI!$A$2:$G1000, 3, false), "")</f>
        <v>73.79</v>
      </c>
      <c r="AE65" s="5">
        <f>iferror(VLOOKUP($A65, TMUI!$A$2:$G1000, 4, false), "")</f>
        <v>83.91</v>
      </c>
      <c r="AF65" s="5">
        <f>iferror(VLOOKUP($A65, TMUI!$A$2:$G1000, 5, false), "")</f>
        <v>63.09</v>
      </c>
      <c r="AG65" s="5">
        <f>iferror(VLOOKUP($A65, TMUI!$A$2:$G1000, 6, false), "")</f>
        <v>62.81</v>
      </c>
      <c r="AH65" s="5">
        <f>iferror(VLOOKUP($A65, TMUI!$A$2:$Z1000, 7, false), "")</f>
        <v>-0.1213550389</v>
      </c>
      <c r="AI65" s="5">
        <f>iferror(VLOOKUP($A65, TMUI!$A$2:$Z1000, 8, false), "")</f>
        <v>1.034707944</v>
      </c>
      <c r="AJ65" s="5">
        <f>iferror(VLOOKUP($A65, TMUI!$A$2:$Z1000, 9, false), "")</f>
        <v>-0.6022981448</v>
      </c>
      <c r="AK65" s="5">
        <f>iferror(VLOOKUP($A65, TMUI!$A$2:$Z1000, 10, false), "")</f>
        <v>0.4837828094</v>
      </c>
      <c r="AL65" s="5">
        <f>iferror(VLOOKUP($A65, TMUI!$A$2:$Z1000, 11, false), "")</f>
        <v>0.1987093925</v>
      </c>
      <c r="AM65" s="8">
        <f t="shared" si="3"/>
        <v>0.4457683171</v>
      </c>
      <c r="AO65" s="5">
        <f t="shared" si="4"/>
        <v>0.3200079084</v>
      </c>
      <c r="AP65" s="5">
        <f>iferror(vlookup(A65, 'November Scores'!A$1:AM1000, 3, false), "")</f>
        <v>0.5943891899</v>
      </c>
      <c r="AQ65" s="5">
        <f t="shared" si="5"/>
        <v>0.3886032288</v>
      </c>
    </row>
    <row r="66">
      <c r="A66" s="5">
        <v>1459.0</v>
      </c>
      <c r="B66" s="2" t="s">
        <v>65</v>
      </c>
      <c r="C66" s="5">
        <f>lookup($A66, 'NIL - Dry'!$A$1:$A1000, 'NIL - Dry'!C$1:C1000)</f>
        <v>4</v>
      </c>
      <c r="D66" s="5">
        <f>lookup($A66, 'NIL - Dry'!$A$1:$A1000, 'NIL - Dry'!D$1:D1000)</f>
        <v>1</v>
      </c>
      <c r="E66" s="5">
        <f>lookup($A66, 'NIL - Dry'!$A$1:$A1000, 'NIL - Dry'!E$1:E1000)</f>
        <v>1</v>
      </c>
      <c r="F66" s="5">
        <f>lookup($A66, 'NIL - Dry'!$A$1:$A1000, 'NIL - Dry'!F$1:F1000)</f>
        <v>0</v>
      </c>
      <c r="G66" s="5">
        <f>lookup($A66, 'NIL - Dry'!$A$1:$A1000, 'NIL - Dry'!G$1:G1000)</f>
        <v>1</v>
      </c>
      <c r="H66" s="5">
        <f>lookup($A66, 'NIL - Dry'!$A$1:$A1000, 'NIL - Dry'!H$1:H1000)</f>
        <v>0</v>
      </c>
      <c r="I66" s="5">
        <f>lookup($A66, 'NIL - Dry'!$A$1:$A1000, 'NIL - Dry'!I$1:I1000)</f>
        <v>0.2045663318</v>
      </c>
      <c r="J66" s="5">
        <f>lookup($A66, 'NIL - Dry'!$A$1:$A1000, 'NIL - Dry'!J$1:J1000)</f>
        <v>0.4179095259</v>
      </c>
      <c r="K66" s="5">
        <f>lookup($A66, 'NIL - Dry'!$A$1:$A1000, 'NIL - Dry'!K$1:K1000)</f>
        <v>0.4485213235</v>
      </c>
      <c r="L66" s="5">
        <f>lookup($A66, 'NIL - Dry'!$A$1:$A1000, 'NIL - Dry'!L$1:L1000)</f>
        <v>-0.9812641676</v>
      </c>
      <c r="M66" s="5">
        <f>lookup($A66, 'NIL - Dry'!$A$1:$A1000, 'NIL - Dry'!M$1:M1000)</f>
        <v>1.842034356</v>
      </c>
      <c r="N66" s="5">
        <f>lookup($A66, 'NIL - Dry'!$A$1:$A1000, 'NIL - Dry'!N$1:N1000)</f>
        <v>-0.11274892</v>
      </c>
      <c r="O66" s="5">
        <f>lookup($A66, 'NIL - Dry'!$A$1:$A1000, 'NIL - Dry'!O$1:O1000)</f>
        <v>0.3031697416</v>
      </c>
      <c r="P66" s="5">
        <f t="shared" si="1"/>
        <v>0.5506085194</v>
      </c>
      <c r="R66" s="5">
        <f>iferror(VLOOKUP($A66, 'Awario - Old'!$A$3:$G1000, 3, false), "")</f>
        <v>0</v>
      </c>
      <c r="S66" s="2">
        <f>iferror(VLOOKUP($A66, 'Awario - Old'!$A$3:$Z1000, 4, false), "")</f>
        <v>0</v>
      </c>
      <c r="T66" s="5">
        <f>iferror(VLOOKUP($A66, 'Awario - Old'!$A$3:$Z1000, 5, false), "")</f>
        <v>0</v>
      </c>
      <c r="U66" s="5">
        <f>iferror(VLOOKUP($A66, 'Awario - Old'!$A$3:$G1000, 6, false), "")</f>
        <v>0</v>
      </c>
      <c r="V66" s="7" t="b">
        <f>iferror(VLOOKUP($A66, 'Awario - Old'!$A$3:$Z1000, 7, false), "")</f>
        <v>1</v>
      </c>
      <c r="W66" s="2" t="str">
        <f>iferror(VLOOKUP($A66, 'Awario - Old'!$A$3:$Z1000, 8, false), "")</f>
        <v/>
      </c>
      <c r="X66" s="5">
        <f>iferror(VLOOKUP($A66, 'Awario - Old'!$A$3:$Z1000, 9, false), "")</f>
        <v>-0.6906225891</v>
      </c>
      <c r="Y66" s="5">
        <f>iferror(VLOOKUP($A66, 'Awario - Old'!$A$3:$Z1000, 10, false), "")</f>
        <v>-0.9458545452</v>
      </c>
      <c r="Z66" s="2" t="str">
        <f>iferror(VLOOKUP($A66, 'Awario - Old'!$A$3:$Z1000, 11, false), "")</f>
        <v/>
      </c>
      <c r="AA66" s="5">
        <f>iferror(VLOOKUP($A66, 'Awario - Old'!$A$3:$Z1000, 12, false), "")</f>
        <v>-0.8182385672</v>
      </c>
      <c r="AB66" s="5">
        <f t="shared" si="2"/>
        <v>-0.9045654024</v>
      </c>
      <c r="AD66" s="5">
        <f>iferror(VLOOKUP($A66, TMUI!$A$2:$G1000, 3, false), "")</f>
        <v>89.81</v>
      </c>
      <c r="AE66" s="5">
        <f>iferror(VLOOKUP($A66, TMUI!$A$2:$G1000, 4, false), "")</f>
        <v>87.21</v>
      </c>
      <c r="AF66" s="5">
        <f>iferror(VLOOKUP($A66, TMUI!$A$2:$G1000, 5, false), "")</f>
        <v>88.44</v>
      </c>
      <c r="AG66" s="5">
        <f>iferror(VLOOKUP($A66, TMUI!$A$2:$G1000, 6, false), "")</f>
        <v>80.59</v>
      </c>
      <c r="AH66" s="5">
        <f>iferror(VLOOKUP($A66, TMUI!$A$2:$Z1000, 7, false), "")</f>
        <v>1.038180662</v>
      </c>
      <c r="AI66" s="5">
        <f>iferror(VLOOKUP($A66, TMUI!$A$2:$Z1000, 8, false), "")</f>
        <v>1.263408482</v>
      </c>
      <c r="AJ66" s="5">
        <f>iferror(VLOOKUP($A66, TMUI!$A$2:$Z1000, 9, false), "")</f>
        <v>1.284935595</v>
      </c>
      <c r="AK66" s="5">
        <f>iferror(VLOOKUP($A66, TMUI!$A$2:$Z1000, 10, false), "")</f>
        <v>1.581633269</v>
      </c>
      <c r="AL66" s="5">
        <f>iferror(VLOOKUP($A66, TMUI!$A$2:$Z1000, 11, false), "")</f>
        <v>1.292039502</v>
      </c>
      <c r="AM66" s="8">
        <f t="shared" si="3"/>
        <v>1.136679155</v>
      </c>
      <c r="AO66" s="5">
        <f t="shared" si="4"/>
        <v>0.2609074241</v>
      </c>
      <c r="AP66" s="5">
        <f>iferror(vlookup(A66, 'November Scores'!A$1:AM1000, 3, false), "")</f>
        <v>0.7505016398</v>
      </c>
      <c r="AQ66" s="5">
        <f t="shared" si="5"/>
        <v>0.383305978</v>
      </c>
    </row>
    <row r="67">
      <c r="A67" s="5">
        <v>1719.0</v>
      </c>
      <c r="B67" s="2" t="s">
        <v>186</v>
      </c>
      <c r="C67" s="5">
        <f>lookup($A67, 'NIL - Dry'!$A$1:$A1000, 'NIL - Dry'!C$1:C1000)</f>
        <v>4</v>
      </c>
      <c r="D67" s="5">
        <f>lookup($A67, 'NIL - Dry'!$A$1:$A1000, 'NIL - Dry'!D$1:D1000)</f>
        <v>1</v>
      </c>
      <c r="E67" s="5">
        <f>lookup($A67, 'NIL - Dry'!$A$1:$A1000, 'NIL - Dry'!E$1:E1000)</f>
        <v>1</v>
      </c>
      <c r="F67" s="5">
        <f>lookup($A67, 'NIL - Dry'!$A$1:$A1000, 'NIL - Dry'!F$1:F1000)</f>
        <v>0</v>
      </c>
      <c r="G67" s="5">
        <f>lookup($A67, 'NIL - Dry'!$A$1:$A1000, 'NIL - Dry'!G$1:G1000)</f>
        <v>0</v>
      </c>
      <c r="H67" s="5">
        <f>lookup($A67, 'NIL - Dry'!$A$1:$A1000, 'NIL - Dry'!H$1:H1000)</f>
        <v>0</v>
      </c>
      <c r="I67" s="5">
        <f>lookup($A67, 'NIL - Dry'!$A$1:$A1000, 'NIL - Dry'!I$1:I1000)</f>
        <v>0.2045663318</v>
      </c>
      <c r="J67" s="5">
        <f>lookup($A67, 'NIL - Dry'!$A$1:$A1000, 'NIL - Dry'!J$1:J1000)</f>
        <v>0.4179095259</v>
      </c>
      <c r="K67" s="5">
        <f>lookup($A67, 'NIL - Dry'!$A$1:$A1000, 'NIL - Dry'!K$1:K1000)</f>
        <v>0.4485213235</v>
      </c>
      <c r="L67" s="5">
        <f>lookup($A67, 'NIL - Dry'!$A$1:$A1000, 'NIL - Dry'!L$1:L1000)</f>
        <v>-0.9812641676</v>
      </c>
      <c r="M67" s="5">
        <f>lookup($A67, 'NIL - Dry'!$A$1:$A1000, 'NIL - Dry'!M$1:M1000)</f>
        <v>-0.5405970393</v>
      </c>
      <c r="N67" s="5">
        <f>lookup($A67, 'NIL - Dry'!$A$1:$A1000, 'NIL - Dry'!N$1:N1000)</f>
        <v>-0.11274892</v>
      </c>
      <c r="O67" s="5">
        <f>lookup($A67, 'NIL - Dry'!$A$1:$A1000, 'NIL - Dry'!O$1:O1000)</f>
        <v>-0.09393549096</v>
      </c>
      <c r="P67" s="5">
        <f t="shared" si="1"/>
        <v>-0.3064889736</v>
      </c>
      <c r="R67" s="5">
        <f>iferror(VLOOKUP($A67, 'Awario - Old'!$A$3:$G1000, 3, false), "")</f>
        <v>4</v>
      </c>
      <c r="S67" s="2">
        <f>iferror(VLOOKUP($A67, 'Awario - Old'!$A$3:$Z1000, 4, false), "")</f>
        <v>0</v>
      </c>
      <c r="T67" s="5">
        <f>iferror(VLOOKUP($A67, 'Awario - Old'!$A$3:$Z1000, 5, false), "")</f>
        <v>2909</v>
      </c>
      <c r="U67" s="5">
        <f>iferror(VLOOKUP($A67, 'Awario - Old'!$A$3:$G1000, 6, false), "")</f>
        <v>3.463743721</v>
      </c>
      <c r="V67" s="7" t="b">
        <f>iferror(VLOOKUP($A67, 'Awario - Old'!$A$3:$Z1000, 7, false), "")</f>
        <v>1</v>
      </c>
      <c r="W67" s="2" t="str">
        <f>iferror(VLOOKUP($A67, 'Awario - Old'!$A$3:$Z1000, 8, false), "")</f>
        <v/>
      </c>
      <c r="X67" s="5">
        <f>iferror(VLOOKUP($A67, 'Awario - Old'!$A$3:$Z1000, 9, false), "")</f>
        <v>1.426265609</v>
      </c>
      <c r="Y67" s="5">
        <f>iferror(VLOOKUP($A67, 'Awario - Old'!$A$3:$Z1000, 10, false), "")</f>
        <v>1.011914228</v>
      </c>
      <c r="Z67" s="2" t="str">
        <f>iferror(VLOOKUP($A67, 'Awario - Old'!$A$3:$Z1000, 11, false), "")</f>
        <v/>
      </c>
      <c r="AA67" s="5">
        <f>iferror(VLOOKUP($A67, 'Awario - Old'!$A$3:$Z1000, 12, false), "")</f>
        <v>1.219089918</v>
      </c>
      <c r="AB67" s="5">
        <f t="shared" si="2"/>
        <v>1.10412405</v>
      </c>
      <c r="AD67" s="5">
        <f>iferror(VLOOKUP($A67, TMUI!$A$2:$G1000, 3, false), "")</f>
        <v>81.81</v>
      </c>
      <c r="AE67" s="5">
        <f>iferror(VLOOKUP($A67, TMUI!$A$2:$G1000, 4, false), "")</f>
        <v>82.01</v>
      </c>
      <c r="AF67" s="5">
        <f>iferror(VLOOKUP($A67, TMUI!$A$2:$G1000, 5, false), "")</f>
        <v>72.64</v>
      </c>
      <c r="AG67" s="5">
        <f>iferror(VLOOKUP($A67, TMUI!$A$2:$G1000, 6, false), "")</f>
        <v>66.48</v>
      </c>
      <c r="AH67" s="5">
        <f>iferror(VLOOKUP($A67, TMUI!$A$2:$Z1000, 7, false), "")</f>
        <v>0.4591366168</v>
      </c>
      <c r="AI67" s="5">
        <f>iferror(VLOOKUP($A67, TMUI!$A$2:$Z1000, 8, false), "")</f>
        <v>0.9030318772</v>
      </c>
      <c r="AJ67" s="5">
        <f>iferror(VLOOKUP($A67, TMUI!$A$2:$Z1000, 9, false), "")</f>
        <v>0.1086715677</v>
      </c>
      <c r="AK67" s="5">
        <f>iferror(VLOOKUP($A67, TMUI!$A$2:$Z1000, 10, false), "")</f>
        <v>0.7103919876</v>
      </c>
      <c r="AL67" s="5">
        <f>iferror(VLOOKUP($A67, TMUI!$A$2:$Z1000, 11, false), "")</f>
        <v>0.5453080123</v>
      </c>
      <c r="AM67" s="8">
        <f t="shared" si="3"/>
        <v>0.7384497358</v>
      </c>
      <c r="AO67" s="5">
        <f t="shared" si="4"/>
        <v>0.5120282708</v>
      </c>
      <c r="AP67" s="5">
        <f>iferror(vlookup(A67, 'November Scores'!A$1:AM1000, 3, false), "")</f>
        <v>0.728680205</v>
      </c>
      <c r="AQ67" s="5">
        <f t="shared" si="5"/>
        <v>0.5661912543</v>
      </c>
    </row>
    <row r="68">
      <c r="A68" s="5">
        <v>1250.0</v>
      </c>
      <c r="B68" s="2" t="s">
        <v>105</v>
      </c>
      <c r="C68" s="5">
        <f>lookup($A68, 'NIL - Dry'!$A$1:$A1000, 'NIL - Dry'!C$1:C1000)</f>
        <v>4</v>
      </c>
      <c r="D68" s="5">
        <f>lookup($A68, 'NIL - Dry'!$A$1:$A1000, 'NIL - Dry'!D$1:D1000)</f>
        <v>1</v>
      </c>
      <c r="E68" s="5">
        <f>lookup($A68, 'NIL - Dry'!$A$1:$A1000, 'NIL - Dry'!E$1:E1000)</f>
        <v>1</v>
      </c>
      <c r="F68" s="5">
        <f>lookup($A68, 'NIL - Dry'!$A$1:$A1000, 'NIL - Dry'!F$1:F1000)</f>
        <v>0</v>
      </c>
      <c r="G68" s="5">
        <f>lookup($A68, 'NIL - Dry'!$A$1:$A1000, 'NIL - Dry'!G$1:G1000)</f>
        <v>0</v>
      </c>
      <c r="H68" s="5">
        <f>lookup($A68, 'NIL - Dry'!$A$1:$A1000, 'NIL - Dry'!H$1:H1000)</f>
        <v>0</v>
      </c>
      <c r="I68" s="5">
        <f>lookup($A68, 'NIL - Dry'!$A$1:$A1000, 'NIL - Dry'!I$1:I1000)</f>
        <v>0.2045663318</v>
      </c>
      <c r="J68" s="5">
        <f>lookup($A68, 'NIL - Dry'!$A$1:$A1000, 'NIL - Dry'!J$1:J1000)</f>
        <v>0.4179095259</v>
      </c>
      <c r="K68" s="5">
        <f>lookup($A68, 'NIL - Dry'!$A$1:$A1000, 'NIL - Dry'!K$1:K1000)</f>
        <v>0.4485213235</v>
      </c>
      <c r="L68" s="5">
        <f>lookup($A68, 'NIL - Dry'!$A$1:$A1000, 'NIL - Dry'!L$1:L1000)</f>
        <v>-0.9812641676</v>
      </c>
      <c r="M68" s="5">
        <f>lookup($A68, 'NIL - Dry'!$A$1:$A1000, 'NIL - Dry'!M$1:M1000)</f>
        <v>-0.5405970393</v>
      </c>
      <c r="N68" s="5">
        <f>lookup($A68, 'NIL - Dry'!$A$1:$A1000, 'NIL - Dry'!N$1:N1000)</f>
        <v>-0.11274892</v>
      </c>
      <c r="O68" s="5">
        <f>lookup($A68, 'NIL - Dry'!$A$1:$A1000, 'NIL - Dry'!O$1:O1000)</f>
        <v>-0.09393549096</v>
      </c>
      <c r="P68" s="5">
        <f t="shared" si="1"/>
        <v>-0.3064889736</v>
      </c>
      <c r="R68" s="5">
        <f>iferror(VLOOKUP($A68, 'Awario - Old'!$A$3:$G1000, 3, false), "")</f>
        <v>4</v>
      </c>
      <c r="S68" s="2">
        <f>iferror(VLOOKUP($A68, 'Awario - Old'!$A$3:$Z1000, 4, false), "")</f>
        <v>0</v>
      </c>
      <c r="T68" s="5">
        <f>iferror(VLOOKUP($A68, 'Awario - Old'!$A$3:$Z1000, 5, false), "")</f>
        <v>0</v>
      </c>
      <c r="U68" s="5">
        <f>iferror(VLOOKUP($A68, 'Awario - Old'!$A$3:$G1000, 6, false), "")</f>
        <v>0</v>
      </c>
      <c r="V68" s="7" t="b">
        <f>iferror(VLOOKUP($A68, 'Awario - Old'!$A$3:$Z1000, 7, false), "")</f>
        <v>1</v>
      </c>
      <c r="W68" s="2" t="str">
        <f>iferror(VLOOKUP($A68, 'Awario - Old'!$A$3:$Z1000, 8, false), "")</f>
        <v/>
      </c>
      <c r="X68" s="5">
        <f>iferror(VLOOKUP($A68, 'Awario - Old'!$A$3:$Z1000, 9, false), "")</f>
        <v>-0.6906225891</v>
      </c>
      <c r="Y68" s="5">
        <f>iferror(VLOOKUP($A68, 'Awario - Old'!$A$3:$Z1000, 10, false), "")</f>
        <v>1.011914228</v>
      </c>
      <c r="Z68" s="2" t="str">
        <f>iferror(VLOOKUP($A68, 'Awario - Old'!$A$3:$Z1000, 11, false), "")</f>
        <v/>
      </c>
      <c r="AA68" s="5">
        <f>iferror(VLOOKUP($A68, 'Awario - Old'!$A$3:$Z1000, 12, false), "")</f>
        <v>0.1606458193</v>
      </c>
      <c r="AB68" s="5">
        <f t="shared" si="2"/>
        <v>0.4008064612</v>
      </c>
      <c r="AD68" s="5">
        <f>iferror(VLOOKUP($A68, TMUI!$A$2:$G1000, 3, false), "")</f>
        <v>87.85</v>
      </c>
      <c r="AE68" s="5">
        <f>iferror(VLOOKUP($A68, TMUI!$A$2:$G1000, 4, false), "")</f>
        <v>76.22</v>
      </c>
      <c r="AF68" s="5">
        <f>iferror(VLOOKUP($A68, TMUI!$A$2:$G1000, 5, false), "")</f>
        <v>78.84</v>
      </c>
      <c r="AG68" s="5">
        <f>iferror(VLOOKUP($A68, TMUI!$A$2:$G1000, 6, false), "")</f>
        <v>66.94</v>
      </c>
      <c r="AH68" s="5">
        <f>iferror(VLOOKUP($A68, TMUI!$A$2:$Z1000, 7, false), "")</f>
        <v>0.8963148712</v>
      </c>
      <c r="AI68" s="5">
        <f>iferror(VLOOKUP($A68, TMUI!$A$2:$Z1000, 8, false), "")</f>
        <v>0.5017663881</v>
      </c>
      <c r="AJ68" s="5">
        <f>iferror(VLOOKUP($A68, TMUI!$A$2:$Z1000, 9, false), "")</f>
        <v>0.5702435277</v>
      </c>
      <c r="AK68" s="5">
        <f>iferror(VLOOKUP($A68, TMUI!$A$2:$Z1000, 10, false), "")</f>
        <v>0.7387953178</v>
      </c>
      <c r="AL68" s="5">
        <f>iferror(VLOOKUP($A68, TMUI!$A$2:$Z1000, 11, false), "")</f>
        <v>0.6767800262</v>
      </c>
      <c r="AM68" s="8">
        <f t="shared" si="3"/>
        <v>0.8226664125</v>
      </c>
      <c r="AO68" s="5">
        <f t="shared" si="4"/>
        <v>0.3056613</v>
      </c>
      <c r="AP68" s="5">
        <f>iferror(vlookup(A68, 'November Scores'!A$1:AM1000, 3, false), "")</f>
        <v>0.5188042568</v>
      </c>
      <c r="AQ68" s="5">
        <f t="shared" si="5"/>
        <v>0.3589470392</v>
      </c>
    </row>
    <row r="69">
      <c r="A69" s="5">
        <v>2173.0</v>
      </c>
      <c r="B69" s="2" t="s">
        <v>107</v>
      </c>
      <c r="C69" s="5">
        <f>lookup($A69, 'NIL - Dry'!$A$1:$A1000, 'NIL - Dry'!C$1:C1000)</f>
        <v>4</v>
      </c>
      <c r="D69" s="5">
        <f>lookup($A69, 'NIL - Dry'!$A$1:$A1000, 'NIL - Dry'!D$1:D1000)</f>
        <v>1</v>
      </c>
      <c r="E69" s="5">
        <f>lookup($A69, 'NIL - Dry'!$A$1:$A1000, 'NIL - Dry'!E$1:E1000)</f>
        <v>1</v>
      </c>
      <c r="F69" s="5">
        <f>lookup($A69, 'NIL - Dry'!$A$1:$A1000, 'NIL - Dry'!F$1:F1000)</f>
        <v>0</v>
      </c>
      <c r="G69" s="5">
        <f>lookup($A69, 'NIL - Dry'!$A$1:$A1000, 'NIL - Dry'!G$1:G1000)</f>
        <v>0</v>
      </c>
      <c r="H69" s="5">
        <f>lookup($A69, 'NIL - Dry'!$A$1:$A1000, 'NIL - Dry'!H$1:H1000)</f>
        <v>0</v>
      </c>
      <c r="I69" s="5">
        <f>lookup($A69, 'NIL - Dry'!$A$1:$A1000, 'NIL - Dry'!I$1:I1000)</f>
        <v>0.2045663318</v>
      </c>
      <c r="J69" s="5">
        <f>lookup($A69, 'NIL - Dry'!$A$1:$A1000, 'NIL - Dry'!J$1:J1000)</f>
        <v>0.4179095259</v>
      </c>
      <c r="K69" s="5">
        <f>lookup($A69, 'NIL - Dry'!$A$1:$A1000, 'NIL - Dry'!K$1:K1000)</f>
        <v>0.4485213235</v>
      </c>
      <c r="L69" s="5">
        <f>lookup($A69, 'NIL - Dry'!$A$1:$A1000, 'NIL - Dry'!L$1:L1000)</f>
        <v>-0.9812641676</v>
      </c>
      <c r="M69" s="5">
        <f>lookup($A69, 'NIL - Dry'!$A$1:$A1000, 'NIL - Dry'!M$1:M1000)</f>
        <v>-0.5405970393</v>
      </c>
      <c r="N69" s="5">
        <f>lookup($A69, 'NIL - Dry'!$A$1:$A1000, 'NIL - Dry'!N$1:N1000)</f>
        <v>-0.11274892</v>
      </c>
      <c r="O69" s="5">
        <f>lookup($A69, 'NIL - Dry'!$A$1:$A1000, 'NIL - Dry'!O$1:O1000)</f>
        <v>-0.09393549096</v>
      </c>
      <c r="P69" s="5">
        <f t="shared" si="1"/>
        <v>-0.3064889736</v>
      </c>
      <c r="R69" s="5" t="str">
        <f>iferror(VLOOKUP($A69, 'Awario - Old'!$A$3:$G1000, 3, false), "")</f>
        <v/>
      </c>
      <c r="S69" s="2" t="str">
        <f>iferror(VLOOKUP($A69, 'Awario - Old'!$A$3:$Z1000, 4, false), "")</f>
        <v/>
      </c>
      <c r="T69" s="5" t="str">
        <f>iferror(VLOOKUP($A69, 'Awario - Old'!$A$3:$Z1000, 5, false), "")</f>
        <v/>
      </c>
      <c r="U69" s="5" t="str">
        <f>iferror(VLOOKUP($A69, 'Awario - Old'!$A$3:$G1000, 6, false), "")</f>
        <v/>
      </c>
      <c r="V69" s="7" t="str">
        <f>iferror(VLOOKUP($A69, 'Awario - Old'!$A$3:$Z1000, 7, false), "")</f>
        <v/>
      </c>
      <c r="W69" s="2" t="str">
        <f>iferror(VLOOKUP($A69, 'Awario - Old'!$A$3:$Z1000, 8, false), "")</f>
        <v/>
      </c>
      <c r="X69" s="5" t="str">
        <f>iferror(VLOOKUP($A69, 'Awario - Old'!$A$3:$Z1000, 9, false), "")</f>
        <v/>
      </c>
      <c r="Y69" s="5" t="str">
        <f>iferror(VLOOKUP($A69, 'Awario - Old'!$A$3:$Z1000, 10, false), "")</f>
        <v/>
      </c>
      <c r="Z69" s="2" t="str">
        <f>iferror(VLOOKUP($A69, 'Awario - Old'!$A$3:$Z1000, 11, false), "")</f>
        <v/>
      </c>
      <c r="AA69" s="5" t="str">
        <f>iferror(VLOOKUP($A69, 'Awario - Old'!$A$3:$Z1000, 12, false), "")</f>
        <v/>
      </c>
      <c r="AB69" s="5" t="str">
        <f t="shared" si="2"/>
        <v/>
      </c>
      <c r="AD69" s="5">
        <f>iferror(VLOOKUP($A69, TMUI!$A$2:$G1000, 3, false), "")</f>
        <v>88.28</v>
      </c>
      <c r="AE69" s="5">
        <f>iferror(VLOOKUP($A69, TMUI!$A$2:$G1000, 4, false), "")</f>
        <v>84.38</v>
      </c>
      <c r="AF69" s="5">
        <f>iferror(VLOOKUP($A69, TMUI!$A$2:$G1000, 5, false), "")</f>
        <v>92.19</v>
      </c>
      <c r="AG69" s="5">
        <f>iferror(VLOOKUP($A69, TMUI!$A$2:$G1000, 6, false), "")</f>
        <v>67.19</v>
      </c>
      <c r="AH69" s="5">
        <f>iferror(VLOOKUP($A69, TMUI!$A$2:$Z1000, 7, false), "")</f>
        <v>0.9274384887</v>
      </c>
      <c r="AI69" s="5">
        <f>iferror(VLOOKUP($A69, TMUI!$A$2:$Z1000, 8, false), "")</f>
        <v>1.067280445</v>
      </c>
      <c r="AJ69" s="5">
        <f>iferror(VLOOKUP($A69, TMUI!$A$2:$Z1000, 9, false), "")</f>
        <v>1.564112183</v>
      </c>
      <c r="AK69" s="5">
        <f>iferror(VLOOKUP($A69, TMUI!$A$2:$Z1000, 10, false), "")</f>
        <v>0.7542319103</v>
      </c>
      <c r="AL69" s="5">
        <f>iferror(VLOOKUP($A69, TMUI!$A$2:$Z1000, 11, false), "")</f>
        <v>1.078265757</v>
      </c>
      <c r="AM69" s="8">
        <f t="shared" si="3"/>
        <v>1.038395761</v>
      </c>
      <c r="AO69" s="5">
        <f t="shared" si="4"/>
        <v>0.3659533938</v>
      </c>
      <c r="AP69" s="5" t="str">
        <f>iferror(vlookup(A69, 'November Scores'!A$1:AM1000, 3, false), "")</f>
        <v/>
      </c>
      <c r="AQ69" s="5">
        <f t="shared" si="5"/>
        <v>0.3659533938</v>
      </c>
    </row>
    <row r="70">
      <c r="A70" s="5">
        <v>2109.0</v>
      </c>
      <c r="B70" s="2" t="s">
        <v>242</v>
      </c>
      <c r="C70" s="5">
        <f>lookup($A70, 'NIL - Dry'!$A$1:$A1000, 'NIL - Dry'!C$1:C1000)</f>
        <v>4</v>
      </c>
      <c r="D70" s="5">
        <f>lookup($A70, 'NIL - Dry'!$A$1:$A1000, 'NIL - Dry'!D$1:D1000)</f>
        <v>1</v>
      </c>
      <c r="E70" s="5">
        <f>lookup($A70, 'NIL - Dry'!$A$1:$A1000, 'NIL - Dry'!E$1:E1000)</f>
        <v>1</v>
      </c>
      <c r="F70" s="5">
        <f>lookup($A70, 'NIL - Dry'!$A$1:$A1000, 'NIL - Dry'!F$1:F1000)</f>
        <v>0</v>
      </c>
      <c r="G70" s="5">
        <f>lookup($A70, 'NIL - Dry'!$A$1:$A1000, 'NIL - Dry'!G$1:G1000)</f>
        <v>0</v>
      </c>
      <c r="H70" s="5">
        <f>lookup($A70, 'NIL - Dry'!$A$1:$A1000, 'NIL - Dry'!H$1:H1000)</f>
        <v>0</v>
      </c>
      <c r="I70" s="5">
        <f>lookup($A70, 'NIL - Dry'!$A$1:$A1000, 'NIL - Dry'!I$1:I1000)</f>
        <v>0.2045663318</v>
      </c>
      <c r="J70" s="5">
        <f>lookup($A70, 'NIL - Dry'!$A$1:$A1000, 'NIL - Dry'!J$1:J1000)</f>
        <v>0.4179095259</v>
      </c>
      <c r="K70" s="5">
        <f>lookup($A70, 'NIL - Dry'!$A$1:$A1000, 'NIL - Dry'!K$1:K1000)</f>
        <v>0.4485213235</v>
      </c>
      <c r="L70" s="5">
        <f>lookup($A70, 'NIL - Dry'!$A$1:$A1000, 'NIL - Dry'!L$1:L1000)</f>
        <v>-0.9812641676</v>
      </c>
      <c r="M70" s="5">
        <f>lookup($A70, 'NIL - Dry'!$A$1:$A1000, 'NIL - Dry'!M$1:M1000)</f>
        <v>-0.5405970393</v>
      </c>
      <c r="N70" s="5">
        <f>lookup($A70, 'NIL - Dry'!$A$1:$A1000, 'NIL - Dry'!N$1:N1000)</f>
        <v>-0.11274892</v>
      </c>
      <c r="O70" s="5">
        <f>lookup($A70, 'NIL - Dry'!$A$1:$A1000, 'NIL - Dry'!O$1:O1000)</f>
        <v>-0.09393549096</v>
      </c>
      <c r="P70" s="5">
        <f t="shared" si="1"/>
        <v>-0.3064889736</v>
      </c>
      <c r="R70" s="5">
        <f>iferror(VLOOKUP($A70, 'Awario - Old'!$A$3:$G1000, 3, false), "")</f>
        <v>5</v>
      </c>
      <c r="S70" s="2" t="str">
        <f>iferror(VLOOKUP($A70, 'Awario - Old'!$A$3:$Z1000, 4, false), "")</f>
        <v/>
      </c>
      <c r="T70" s="5">
        <f>iferror(VLOOKUP($A70, 'Awario - Old'!$A$3:$Z1000, 5, false), "")</f>
        <v>0</v>
      </c>
      <c r="U70" s="5">
        <f>iferror(VLOOKUP($A70, 'Awario - Old'!$A$3:$G1000, 6, false), "")</f>
        <v>0</v>
      </c>
      <c r="V70" s="7" t="b">
        <f>iferror(VLOOKUP($A70, 'Awario - Old'!$A$3:$Z1000, 7, false), "")</f>
        <v>1</v>
      </c>
      <c r="W70" s="2" t="str">
        <f>iferror(VLOOKUP($A70, 'Awario - Old'!$A$3:$Z1000, 8, false), "")</f>
        <v/>
      </c>
      <c r="X70" s="5">
        <f>iferror(VLOOKUP($A70, 'Awario - Old'!$A$3:$Z1000, 9, false), "")</f>
        <v>-0.6906225891</v>
      </c>
      <c r="Y70" s="5">
        <f>iferror(VLOOKUP($A70, 'Awario - Old'!$A$3:$Z1000, 10, false), "")</f>
        <v>1.501356421</v>
      </c>
      <c r="Z70" s="2" t="str">
        <f>iferror(VLOOKUP($A70, 'Awario - Old'!$A$3:$Z1000, 11, false), "")</f>
        <v/>
      </c>
      <c r="AA70" s="5">
        <f>iferror(VLOOKUP($A70, 'Awario - Old'!$A$3:$Z1000, 12, false), "")</f>
        <v>0.4053669159</v>
      </c>
      <c r="AB70" s="5">
        <f t="shared" si="2"/>
        <v>0.6366843142</v>
      </c>
      <c r="AD70" s="5">
        <f>iferror(VLOOKUP($A70, TMUI!$A$2:$G1000, 3, false), "")</f>
        <v>82.77</v>
      </c>
      <c r="AE70" s="5">
        <f>iferror(VLOOKUP($A70, TMUI!$A$2:$G1000, 4, false), "")</f>
        <v>76.64</v>
      </c>
      <c r="AF70" s="5">
        <f>iferror(VLOOKUP($A70, TMUI!$A$2:$G1000, 5, false), "")</f>
        <v>80.9</v>
      </c>
      <c r="AG70" s="5">
        <f>iferror(VLOOKUP($A70, TMUI!$A$2:$G1000, 6, false), "")</f>
        <v>55.86</v>
      </c>
      <c r="AH70" s="5">
        <f>iferror(VLOOKUP($A70, TMUI!$A$2:$Z1000, 7, false), "")</f>
        <v>0.5286219023</v>
      </c>
      <c r="AI70" s="5">
        <f>iferror(VLOOKUP($A70, TMUI!$A$2:$Z1000, 8, false), "")</f>
        <v>0.5308737293</v>
      </c>
      <c r="AJ70" s="5">
        <f>iferror(VLOOKUP($A70, TMUI!$A$2:$Z1000, 9, false), "")</f>
        <v>0.7236045337</v>
      </c>
      <c r="AK70" s="5">
        <f>iferror(VLOOKUP($A70, TMUI!$A$2:$Z1000, 10, false), "")</f>
        <v>0.05464553751</v>
      </c>
      <c r="AL70" s="5">
        <f>iferror(VLOOKUP($A70, TMUI!$A$2:$Z1000, 11, false), "")</f>
        <v>0.4594364257</v>
      </c>
      <c r="AM70" s="8">
        <f t="shared" si="3"/>
        <v>0.6778173985</v>
      </c>
      <c r="AO70" s="5">
        <f t="shared" si="4"/>
        <v>0.3360042463</v>
      </c>
      <c r="AP70" s="5">
        <f>iferror(vlookup(A70, 'November Scores'!A$1:AM1000, 3, false), "")</f>
        <v>0.6175458364</v>
      </c>
      <c r="AQ70" s="5">
        <f t="shared" si="5"/>
        <v>0.4063896439</v>
      </c>
    </row>
    <row r="71">
      <c r="A71" s="5">
        <v>2184.0</v>
      </c>
      <c r="B71" s="2" t="s">
        <v>116</v>
      </c>
      <c r="C71" s="5">
        <f>lookup($A71, 'NIL - Dry'!$A$1:$A1000, 'NIL - Dry'!C$1:C1000)</f>
        <v>4</v>
      </c>
      <c r="D71" s="5">
        <f>lookup($A71, 'NIL - Dry'!$A$1:$A1000, 'NIL - Dry'!D$1:D1000)</f>
        <v>1</v>
      </c>
      <c r="E71" s="5">
        <f>lookup($A71, 'NIL - Dry'!$A$1:$A1000, 'NIL - Dry'!E$1:E1000)</f>
        <v>1</v>
      </c>
      <c r="F71" s="5">
        <f>lookup($A71, 'NIL - Dry'!$A$1:$A1000, 'NIL - Dry'!F$1:F1000)</f>
        <v>0</v>
      </c>
      <c r="G71" s="5">
        <f>lookup($A71, 'NIL - Dry'!$A$1:$A1000, 'NIL - Dry'!G$1:G1000)</f>
        <v>0</v>
      </c>
      <c r="H71" s="5">
        <f>lookup($A71, 'NIL - Dry'!$A$1:$A1000, 'NIL - Dry'!H$1:H1000)</f>
        <v>0</v>
      </c>
      <c r="I71" s="5">
        <f>lookup($A71, 'NIL - Dry'!$A$1:$A1000, 'NIL - Dry'!I$1:I1000)</f>
        <v>0.2045663318</v>
      </c>
      <c r="J71" s="5">
        <f>lookup($A71, 'NIL - Dry'!$A$1:$A1000, 'NIL - Dry'!J$1:J1000)</f>
        <v>0.4179095259</v>
      </c>
      <c r="K71" s="5">
        <f>lookup($A71, 'NIL - Dry'!$A$1:$A1000, 'NIL - Dry'!K$1:K1000)</f>
        <v>0.4485213235</v>
      </c>
      <c r="L71" s="5">
        <f>lookup($A71, 'NIL - Dry'!$A$1:$A1000, 'NIL - Dry'!L$1:L1000)</f>
        <v>-0.9812641676</v>
      </c>
      <c r="M71" s="5">
        <f>lookup($A71, 'NIL - Dry'!$A$1:$A1000, 'NIL - Dry'!M$1:M1000)</f>
        <v>-0.5405970393</v>
      </c>
      <c r="N71" s="5">
        <f>lookup($A71, 'NIL - Dry'!$A$1:$A1000, 'NIL - Dry'!N$1:N1000)</f>
        <v>-0.11274892</v>
      </c>
      <c r="O71" s="5">
        <f>lookup($A71, 'NIL - Dry'!$A$1:$A1000, 'NIL - Dry'!O$1:O1000)</f>
        <v>-0.09393549096</v>
      </c>
      <c r="P71" s="5">
        <f t="shared" si="1"/>
        <v>-0.3064889736</v>
      </c>
      <c r="R71" s="5" t="str">
        <f>iferror(VLOOKUP($A71, 'Awario - Old'!$A$3:$G1000, 3, false), "")</f>
        <v/>
      </c>
      <c r="S71" s="2" t="str">
        <f>iferror(VLOOKUP($A71, 'Awario - Old'!$A$3:$Z1000, 4, false), "")</f>
        <v/>
      </c>
      <c r="T71" s="5" t="str">
        <f>iferror(VLOOKUP($A71, 'Awario - Old'!$A$3:$Z1000, 5, false), "")</f>
        <v/>
      </c>
      <c r="U71" s="5" t="str">
        <f>iferror(VLOOKUP($A71, 'Awario - Old'!$A$3:$G1000, 6, false), "")</f>
        <v/>
      </c>
      <c r="V71" s="7" t="str">
        <f>iferror(VLOOKUP($A71, 'Awario - Old'!$A$3:$Z1000, 7, false), "")</f>
        <v/>
      </c>
      <c r="W71" s="2" t="str">
        <f>iferror(VLOOKUP($A71, 'Awario - Old'!$A$3:$Z1000, 8, false), "")</f>
        <v/>
      </c>
      <c r="X71" s="5" t="str">
        <f>iferror(VLOOKUP($A71, 'Awario - Old'!$A$3:$Z1000, 9, false), "")</f>
        <v/>
      </c>
      <c r="Y71" s="5" t="str">
        <f>iferror(VLOOKUP($A71, 'Awario - Old'!$A$3:$Z1000, 10, false), "")</f>
        <v/>
      </c>
      <c r="Z71" s="2" t="str">
        <f>iferror(VLOOKUP($A71, 'Awario - Old'!$A$3:$Z1000, 11, false), "")</f>
        <v/>
      </c>
      <c r="AA71" s="5" t="str">
        <f>iferror(VLOOKUP($A71, 'Awario - Old'!$A$3:$Z1000, 12, false), "")</f>
        <v/>
      </c>
      <c r="AB71" s="5" t="str">
        <f t="shared" si="2"/>
        <v/>
      </c>
      <c r="AD71" s="5">
        <f>iferror(VLOOKUP($A71, TMUI!$A$2:$G1000, 3, false), "")</f>
        <v>96.88</v>
      </c>
      <c r="AE71" s="5">
        <f>iferror(VLOOKUP($A71, TMUI!$A$2:$G1000, 4, false), "")</f>
        <v>78.13</v>
      </c>
      <c r="AF71" s="5">
        <f>iferror(VLOOKUP($A71, TMUI!$A$2:$G1000, 5, false), "")</f>
        <v>88.28</v>
      </c>
      <c r="AG71" s="5">
        <f>iferror(VLOOKUP($A71, TMUI!$A$2:$G1000, 6, false), "")</f>
        <v>65.63</v>
      </c>
      <c r="AH71" s="5">
        <f>iferror(VLOOKUP($A71, TMUI!$A$2:$Z1000, 7, false), "")</f>
        <v>1.549910838</v>
      </c>
      <c r="AI71" s="5">
        <f>iferror(VLOOKUP($A71, TMUI!$A$2:$Z1000, 8, false), "")</f>
        <v>0.6341354873</v>
      </c>
      <c r="AJ71" s="5">
        <f>iferror(VLOOKUP($A71, TMUI!$A$2:$Z1000, 9, false), "")</f>
        <v>1.27302406</v>
      </c>
      <c r="AK71" s="5">
        <f>iferror(VLOOKUP($A71, TMUI!$A$2:$Z1000, 10, false), "")</f>
        <v>0.657907573</v>
      </c>
      <c r="AL71" s="5">
        <f>iferror(VLOOKUP($A71, TMUI!$A$2:$Z1000, 11, false), "")</f>
        <v>1.02874449</v>
      </c>
      <c r="AM71" s="8">
        <f t="shared" si="3"/>
        <v>1.014270422</v>
      </c>
      <c r="AO71" s="5">
        <f t="shared" si="4"/>
        <v>0.3538907243</v>
      </c>
      <c r="AP71" s="5" t="str">
        <f>iferror(vlookup(A71, 'November Scores'!A$1:AM1000, 3, false), "")</f>
        <v/>
      </c>
      <c r="AQ71" s="5">
        <f t="shared" si="5"/>
        <v>0.3538907243</v>
      </c>
    </row>
    <row r="72">
      <c r="A72" s="5">
        <v>2090.0</v>
      </c>
      <c r="B72" s="2" t="s">
        <v>268</v>
      </c>
      <c r="C72" s="5">
        <f>lookup($A72, 'NIL - Dry'!$A$1:$A1000, 'NIL - Dry'!C$1:C1000)</f>
        <v>4</v>
      </c>
      <c r="D72" s="5">
        <f>lookup($A72, 'NIL - Dry'!$A$1:$A1000, 'NIL - Dry'!D$1:D1000)</f>
        <v>1</v>
      </c>
      <c r="E72" s="5">
        <f>lookup($A72, 'NIL - Dry'!$A$1:$A1000, 'NIL - Dry'!E$1:E1000)</f>
        <v>1</v>
      </c>
      <c r="F72" s="5">
        <f>lookup($A72, 'NIL - Dry'!$A$1:$A1000, 'NIL - Dry'!F$1:F1000)</f>
        <v>1</v>
      </c>
      <c r="G72" s="5">
        <f>lookup($A72, 'NIL - Dry'!$A$1:$A1000, 'NIL - Dry'!G$1:G1000)</f>
        <v>0</v>
      </c>
      <c r="H72" s="5">
        <f>lookup($A72, 'NIL - Dry'!$A$1:$A1000, 'NIL - Dry'!H$1:H1000)</f>
        <v>0</v>
      </c>
      <c r="I72" s="5">
        <f>lookup($A72, 'NIL - Dry'!$A$1:$A1000, 'NIL - Dry'!I$1:I1000)</f>
        <v>0.2045663318</v>
      </c>
      <c r="J72" s="5">
        <f>lookup($A72, 'NIL - Dry'!$A$1:$A1000, 'NIL - Dry'!J$1:J1000)</f>
        <v>0.4179095259</v>
      </c>
      <c r="K72" s="5">
        <f>lookup($A72, 'NIL - Dry'!$A$1:$A1000, 'NIL - Dry'!K$1:K1000)</f>
        <v>0.4485213235</v>
      </c>
      <c r="L72" s="5">
        <f>lookup($A72, 'NIL - Dry'!$A$1:$A1000, 'NIL - Dry'!L$1:L1000)</f>
        <v>1.014811661</v>
      </c>
      <c r="M72" s="5">
        <f>lookup($A72, 'NIL - Dry'!$A$1:$A1000, 'NIL - Dry'!M$1:M1000)</f>
        <v>-0.5405970393</v>
      </c>
      <c r="N72" s="5">
        <f>lookup($A72, 'NIL - Dry'!$A$1:$A1000, 'NIL - Dry'!N$1:N1000)</f>
        <v>-0.11274892</v>
      </c>
      <c r="O72" s="5">
        <f>lookup($A72, 'NIL - Dry'!$A$1:$A1000, 'NIL - Dry'!O$1:O1000)</f>
        <v>0.2387438137</v>
      </c>
      <c r="P72" s="5">
        <f t="shared" si="1"/>
        <v>0.4886141768</v>
      </c>
      <c r="R72" s="5" t="str">
        <f>iferror(VLOOKUP($A72, 'Awario - Old'!$A$3:$G1000, 3, false), "")</f>
        <v/>
      </c>
      <c r="S72" s="2" t="str">
        <f>iferror(VLOOKUP($A72, 'Awario - Old'!$A$3:$Z1000, 4, false), "")</f>
        <v/>
      </c>
      <c r="T72" s="5" t="str">
        <f>iferror(VLOOKUP($A72, 'Awario - Old'!$A$3:$Z1000, 5, false), "")</f>
        <v/>
      </c>
      <c r="U72" s="5" t="str">
        <f>iferror(VLOOKUP($A72, 'Awario - Old'!$A$3:$G1000, 6, false), "")</f>
        <v/>
      </c>
      <c r="V72" s="7" t="str">
        <f>iferror(VLOOKUP($A72, 'Awario - Old'!$A$3:$Z1000, 7, false), "")</f>
        <v/>
      </c>
      <c r="W72" s="2" t="str">
        <f>iferror(VLOOKUP($A72, 'Awario - Old'!$A$3:$Z1000, 8, false), "")</f>
        <v/>
      </c>
      <c r="X72" s="5" t="str">
        <f>iferror(VLOOKUP($A72, 'Awario - Old'!$A$3:$Z1000, 9, false), "")</f>
        <v/>
      </c>
      <c r="Y72" s="5" t="str">
        <f>iferror(VLOOKUP($A72, 'Awario - Old'!$A$3:$Z1000, 10, false), "")</f>
        <v/>
      </c>
      <c r="Z72" s="2" t="str">
        <f>iferror(VLOOKUP($A72, 'Awario - Old'!$A$3:$Z1000, 11, false), "")</f>
        <v/>
      </c>
      <c r="AA72" s="5" t="str">
        <f>iferror(VLOOKUP($A72, 'Awario - Old'!$A$3:$Z1000, 12, false), "")</f>
        <v/>
      </c>
      <c r="AB72" s="5" t="str">
        <f t="shared" si="2"/>
        <v/>
      </c>
      <c r="AD72" s="5">
        <f>iferror(VLOOKUP($A72, TMUI!$A$2:$G1000, 3, false), "")</f>
        <v>71.37</v>
      </c>
      <c r="AE72" s="5">
        <f>iferror(VLOOKUP($A72, TMUI!$A$2:$G1000, 4, false), "")</f>
        <v>69.3</v>
      </c>
      <c r="AF72" s="5">
        <f>iferror(VLOOKUP($A72, TMUI!$A$2:$G1000, 5, false), "")</f>
        <v>74.22</v>
      </c>
      <c r="AG72" s="5">
        <f>iferror(VLOOKUP($A72, TMUI!$A$2:$G1000, 6, false), "")</f>
        <v>54.92</v>
      </c>
      <c r="AH72" s="5">
        <f>iferror(VLOOKUP($A72, TMUI!$A$2:$Z1000, 7, false), "")</f>
        <v>-0.2965158627</v>
      </c>
      <c r="AI72" s="5">
        <f>iferror(VLOOKUP($A72, TMUI!$A$2:$Z1000, 8, false), "")</f>
        <v>0.02218829066</v>
      </c>
      <c r="AJ72" s="5">
        <f>iferror(VLOOKUP($A72, TMUI!$A$2:$Z1000, 9, false), "")</f>
        <v>0.2262979704</v>
      </c>
      <c r="AK72" s="5">
        <f>iferror(VLOOKUP($A72, TMUI!$A$2:$Z1000, 10, false), "")</f>
        <v>-0.003396050354</v>
      </c>
      <c r="AL72" s="5">
        <f>iferror(VLOOKUP($A72, TMUI!$A$2:$Z1000, 11, false), "")</f>
        <v>-0.012856413</v>
      </c>
      <c r="AM72" s="8">
        <f t="shared" si="3"/>
        <v>-0.1133861235</v>
      </c>
      <c r="AO72" s="5">
        <f t="shared" si="4"/>
        <v>0.1876140266</v>
      </c>
      <c r="AP72" s="5">
        <f>iferror(vlookup(A72, 'November Scores'!A$1:AM1000, 3, false), "")</f>
        <v>0.822279141</v>
      </c>
      <c r="AQ72" s="5">
        <f t="shared" si="5"/>
        <v>0.3462803052</v>
      </c>
    </row>
    <row r="73">
      <c r="A73" s="5">
        <v>2014.0</v>
      </c>
      <c r="B73" s="2" t="s">
        <v>256</v>
      </c>
      <c r="C73" s="5">
        <f>lookup($A73, 'NIL - Dry'!$A$1:$A1000, 'NIL - Dry'!C$1:C1000)</f>
        <v>4</v>
      </c>
      <c r="D73" s="5">
        <f>lookup($A73, 'NIL - Dry'!$A$1:$A1000, 'NIL - Dry'!D$1:D1000)</f>
        <v>1</v>
      </c>
      <c r="E73" s="5">
        <f>lookup($A73, 'NIL - Dry'!$A$1:$A1000, 'NIL - Dry'!E$1:E1000)</f>
        <v>0</v>
      </c>
      <c r="F73" s="5">
        <f>lookup($A73, 'NIL - Dry'!$A$1:$A1000, 'NIL - Dry'!F$1:F1000)</f>
        <v>1</v>
      </c>
      <c r="G73" s="5">
        <f>lookup($A73, 'NIL - Dry'!$A$1:$A1000, 'NIL - Dry'!G$1:G1000)</f>
        <v>0</v>
      </c>
      <c r="H73" s="5">
        <f>lookup($A73, 'NIL - Dry'!$A$1:$A1000, 'NIL - Dry'!H$1:H1000)</f>
        <v>0</v>
      </c>
      <c r="I73" s="5">
        <f>lookup($A73, 'NIL - Dry'!$A$1:$A1000, 'NIL - Dry'!I$1:I1000)</f>
        <v>0.2045663318</v>
      </c>
      <c r="J73" s="5">
        <f>lookup($A73, 'NIL - Dry'!$A$1:$A1000, 'NIL - Dry'!J$1:J1000)</f>
        <v>0.4179095259</v>
      </c>
      <c r="K73" s="5">
        <f>lookup($A73, 'NIL - Dry'!$A$1:$A1000, 'NIL - Dry'!K$1:K1000)</f>
        <v>-2.220180551</v>
      </c>
      <c r="L73" s="5">
        <f>lookup($A73, 'NIL - Dry'!$A$1:$A1000, 'NIL - Dry'!L$1:L1000)</f>
        <v>1.014811661</v>
      </c>
      <c r="M73" s="5">
        <f>lookup($A73, 'NIL - Dry'!$A$1:$A1000, 'NIL - Dry'!M$1:M1000)</f>
        <v>-0.5405970393</v>
      </c>
      <c r="N73" s="5">
        <f>lookup($A73, 'NIL - Dry'!$A$1:$A1000, 'NIL - Dry'!N$1:N1000)</f>
        <v>-0.11274892</v>
      </c>
      <c r="O73" s="5">
        <f>lookup($A73, 'NIL - Dry'!$A$1:$A1000, 'NIL - Dry'!O$1:O1000)</f>
        <v>-0.2060398321</v>
      </c>
      <c r="P73" s="5">
        <f t="shared" si="1"/>
        <v>-0.4539161069</v>
      </c>
      <c r="R73" s="5">
        <f>iferror(VLOOKUP($A73, 'Awario - Old'!$A$3:$G1000, 3, false), "")</f>
        <v>4</v>
      </c>
      <c r="S73" s="2" t="str">
        <f>iferror(VLOOKUP($A73, 'Awario - Old'!$A$3:$Z1000, 4, false), "")</f>
        <v/>
      </c>
      <c r="T73" s="5">
        <f>iferror(VLOOKUP($A73, 'Awario - Old'!$A$3:$Z1000, 5, false), "")</f>
        <v>1485</v>
      </c>
      <c r="U73" s="5">
        <f>iferror(VLOOKUP($A73, 'Awario - Old'!$A$3:$G1000, 6, false), "")</f>
        <v>3.171726454</v>
      </c>
      <c r="V73" s="7" t="b">
        <f>iferror(VLOOKUP($A73, 'Awario - Old'!$A$3:$Z1000, 7, false), "")</f>
        <v>1</v>
      </c>
      <c r="W73" s="2" t="str">
        <f>iferror(VLOOKUP($A73, 'Awario - Old'!$A$3:$Z1000, 8, false), "")</f>
        <v/>
      </c>
      <c r="X73" s="5">
        <f>iferror(VLOOKUP($A73, 'Awario - Old'!$A$3:$Z1000, 9, false), "")</f>
        <v>1.247797466</v>
      </c>
      <c r="Y73" s="5">
        <f>iferror(VLOOKUP($A73, 'Awario - Old'!$A$3:$Z1000, 10, false), "")</f>
        <v>1.011914228</v>
      </c>
      <c r="Z73" s="2" t="str">
        <f>iferror(VLOOKUP($A73, 'Awario - Old'!$A$3:$Z1000, 11, false), "")</f>
        <v/>
      </c>
      <c r="AA73" s="5">
        <f>iferror(VLOOKUP($A73, 'Awario - Old'!$A$3:$Z1000, 12, false), "")</f>
        <v>1.129855847</v>
      </c>
      <c r="AB73" s="5">
        <f t="shared" si="2"/>
        <v>1.062946775</v>
      </c>
      <c r="AD73" s="5">
        <f>iferror(VLOOKUP($A73, TMUI!$A$2:$G1000, 3, false), "")</f>
        <v>78.34</v>
      </c>
      <c r="AE73" s="5">
        <f>iferror(VLOOKUP($A73, TMUI!$A$2:$G1000, 4, false), "")</f>
        <v>70.21</v>
      </c>
      <c r="AF73" s="5">
        <f>iferror(VLOOKUP($A73, TMUI!$A$2:$G1000, 5, false), "")</f>
        <v>69.71</v>
      </c>
      <c r="AG73" s="5">
        <f>iferror(VLOOKUP($A73, TMUI!$A$2:$G1000, 6, false), "")</f>
        <v>47.36</v>
      </c>
      <c r="AH73" s="5">
        <f>iferror(VLOOKUP($A73, TMUI!$A$2:$Z1000, 7, false), "")</f>
        <v>0.207976262</v>
      </c>
      <c r="AI73" s="5">
        <f>iferror(VLOOKUP($A73, TMUI!$A$2:$Z1000, 8, false), "")</f>
        <v>0.08525419654</v>
      </c>
      <c r="AJ73" s="5">
        <f>iferror(VLOOKUP($A73, TMUI!$A$2:$Z1000, 9, false), "")</f>
        <v>-0.1094584069</v>
      </c>
      <c r="AK73" s="5">
        <f>iferror(VLOOKUP($A73, TMUI!$A$2:$Z1000, 10, false), "")</f>
        <v>-0.470198608</v>
      </c>
      <c r="AL73" s="5">
        <f>iferror(VLOOKUP($A73, TMUI!$A$2:$Z1000, 11, false), "")</f>
        <v>-0.07160663909</v>
      </c>
      <c r="AM73" s="8">
        <f t="shared" si="3"/>
        <v>-0.2675941686</v>
      </c>
      <c r="AO73" s="5">
        <f t="shared" si="4"/>
        <v>0.1138121666</v>
      </c>
      <c r="AP73" s="5">
        <f>iferror(vlookup(A73, 'November Scores'!A$1:AM1000, 3, false), "")</f>
        <v>0.94980305</v>
      </c>
      <c r="AQ73" s="5">
        <f t="shared" si="5"/>
        <v>0.3228098874</v>
      </c>
    </row>
    <row r="74">
      <c r="A74" s="5">
        <v>2202.0</v>
      </c>
      <c r="B74" s="2" t="s">
        <v>279</v>
      </c>
      <c r="C74" s="5">
        <f>lookup($A74, 'NIL - Dry'!$A$1:$A1000, 'NIL - Dry'!C$1:C1000)</f>
        <v>4</v>
      </c>
      <c r="D74" s="5">
        <f>lookup($A74, 'NIL - Dry'!$A$1:$A1000, 'NIL - Dry'!D$1:D1000)</f>
        <v>1</v>
      </c>
      <c r="E74" s="5">
        <f>lookup($A74, 'NIL - Dry'!$A$1:$A1000, 'NIL - Dry'!E$1:E1000)</f>
        <v>1</v>
      </c>
      <c r="F74" s="5">
        <f>lookup($A74, 'NIL - Dry'!$A$1:$A1000, 'NIL - Dry'!F$1:F1000)</f>
        <v>1</v>
      </c>
      <c r="G74" s="5">
        <f>lookup($A74, 'NIL - Dry'!$A$1:$A1000, 'NIL - Dry'!G$1:G1000)</f>
        <v>0</v>
      </c>
      <c r="H74" s="5">
        <f>lookup($A74, 'NIL - Dry'!$A$1:$A1000, 'NIL - Dry'!H$1:H1000)</f>
        <v>0</v>
      </c>
      <c r="I74" s="5">
        <f>lookup($A74, 'NIL - Dry'!$A$1:$A1000, 'NIL - Dry'!I$1:I1000)</f>
        <v>0.2045663318</v>
      </c>
      <c r="J74" s="5">
        <f>lookup($A74, 'NIL - Dry'!$A$1:$A1000, 'NIL - Dry'!J$1:J1000)</f>
        <v>0.4179095259</v>
      </c>
      <c r="K74" s="5">
        <f>lookup($A74, 'NIL - Dry'!$A$1:$A1000, 'NIL - Dry'!K$1:K1000)</f>
        <v>0.4485213235</v>
      </c>
      <c r="L74" s="5">
        <f>lookup($A74, 'NIL - Dry'!$A$1:$A1000, 'NIL - Dry'!L$1:L1000)</f>
        <v>1.014811661</v>
      </c>
      <c r="M74" s="5">
        <f>lookup($A74, 'NIL - Dry'!$A$1:$A1000, 'NIL - Dry'!M$1:M1000)</f>
        <v>-0.5405970393</v>
      </c>
      <c r="N74" s="5">
        <f>lookup($A74, 'NIL - Dry'!$A$1:$A1000, 'NIL - Dry'!N$1:N1000)</f>
        <v>-0.11274892</v>
      </c>
      <c r="O74" s="5">
        <f>lookup($A74, 'NIL - Dry'!$A$1:$A1000, 'NIL - Dry'!O$1:O1000)</f>
        <v>0.2387438137</v>
      </c>
      <c r="P74" s="5">
        <f t="shared" si="1"/>
        <v>0.4886141768</v>
      </c>
      <c r="R74" s="5" t="str">
        <f>iferror(VLOOKUP($A74, 'Awario - Old'!$A$3:$G1000, 3, false), "")</f>
        <v/>
      </c>
      <c r="S74" s="2" t="str">
        <f>iferror(VLOOKUP($A74, 'Awario - Old'!$A$3:$Z1000, 4, false), "")</f>
        <v/>
      </c>
      <c r="T74" s="5" t="str">
        <f>iferror(VLOOKUP($A74, 'Awario - Old'!$A$3:$Z1000, 5, false), "")</f>
        <v/>
      </c>
      <c r="U74" s="5" t="str">
        <f>iferror(VLOOKUP($A74, 'Awario - Old'!$A$3:$G1000, 6, false), "")</f>
        <v/>
      </c>
      <c r="V74" s="7" t="str">
        <f>iferror(VLOOKUP($A74, 'Awario - Old'!$A$3:$Z1000, 7, false), "")</f>
        <v/>
      </c>
      <c r="W74" s="2" t="str">
        <f>iferror(VLOOKUP($A74, 'Awario - Old'!$A$3:$Z1000, 8, false), "")</f>
        <v/>
      </c>
      <c r="X74" s="5" t="str">
        <f>iferror(VLOOKUP($A74, 'Awario - Old'!$A$3:$Z1000, 9, false), "")</f>
        <v/>
      </c>
      <c r="Y74" s="5" t="str">
        <f>iferror(VLOOKUP($A74, 'Awario - Old'!$A$3:$Z1000, 10, false), "")</f>
        <v/>
      </c>
      <c r="Z74" s="2" t="str">
        <f>iferror(VLOOKUP($A74, 'Awario - Old'!$A$3:$Z1000, 11, false), "")</f>
        <v/>
      </c>
      <c r="AA74" s="5" t="str">
        <f>iferror(VLOOKUP($A74, 'Awario - Old'!$A$3:$Z1000, 12, false), "")</f>
        <v/>
      </c>
      <c r="AB74" s="5" t="str">
        <f t="shared" si="2"/>
        <v/>
      </c>
      <c r="AD74" s="5">
        <f>iferror(VLOOKUP($A74, TMUI!$A$2:$G1000, 3, false), "")</f>
        <v>83.59</v>
      </c>
      <c r="AE74" s="5">
        <f>iferror(VLOOKUP($A74, TMUI!$A$2:$G1000, 4, false), "")</f>
        <v>65.63</v>
      </c>
      <c r="AF74" s="5">
        <f>iferror(VLOOKUP($A74, TMUI!$A$2:$G1000, 5, false), "")</f>
        <v>72.86</v>
      </c>
      <c r="AG74" s="5">
        <f>iferror(VLOOKUP($A74, TMUI!$A$2:$G1000, 6, false), "")</f>
        <v>48.44</v>
      </c>
      <c r="AH74" s="5">
        <f>iferror(VLOOKUP($A74, TMUI!$A$2:$Z1000, 7, false), "")</f>
        <v>0.5879739169</v>
      </c>
      <c r="AI74" s="5">
        <f>iferror(VLOOKUP($A74, TMUI!$A$2:$Z1000, 8, false), "")</f>
        <v>-0.2321544287</v>
      </c>
      <c r="AJ74" s="5">
        <f>iferror(VLOOKUP($A74, TMUI!$A$2:$Z1000, 9, false), "")</f>
        <v>0.1250499276</v>
      </c>
      <c r="AK74" s="5">
        <f>iferror(VLOOKUP($A74, TMUI!$A$2:$Z1000, 10, false), "")</f>
        <v>-0.4035125284</v>
      </c>
      <c r="AL74" s="5">
        <f>iferror(VLOOKUP($A74, TMUI!$A$2:$Z1000, 11, false), "")</f>
        <v>0.01933922187</v>
      </c>
      <c r="AM74" s="8">
        <f t="shared" si="3"/>
        <v>0.1390655309</v>
      </c>
      <c r="AO74" s="5">
        <f t="shared" si="4"/>
        <v>0.3138398538</v>
      </c>
      <c r="AP74" s="5" t="str">
        <f>iferror(vlookup(A74, 'November Scores'!A$1:AM1000, 3, false), "")</f>
        <v/>
      </c>
      <c r="AQ74" s="5">
        <f t="shared" si="5"/>
        <v>0.3138398538</v>
      </c>
    </row>
    <row r="75">
      <c r="A75" s="5">
        <v>1444.0</v>
      </c>
      <c r="B75" s="2" t="s">
        <v>133</v>
      </c>
      <c r="C75" s="5">
        <f>lookup($A75, 'NIL - Dry'!$A$1:$A1000, 'NIL - Dry'!C$1:C1000)</f>
        <v>4</v>
      </c>
      <c r="D75" s="5">
        <f>lookup($A75, 'NIL - Dry'!$A$1:$A1000, 'NIL - Dry'!D$1:D1000)</f>
        <v>1</v>
      </c>
      <c r="E75" s="5">
        <f>lookup($A75, 'NIL - Dry'!$A$1:$A1000, 'NIL - Dry'!E$1:E1000)</f>
        <v>1</v>
      </c>
      <c r="F75" s="5">
        <f>lookup($A75, 'NIL - Dry'!$A$1:$A1000, 'NIL - Dry'!F$1:F1000)</f>
        <v>1</v>
      </c>
      <c r="G75" s="5">
        <f>lookup($A75, 'NIL - Dry'!$A$1:$A1000, 'NIL - Dry'!G$1:G1000)</f>
        <v>1</v>
      </c>
      <c r="H75" s="5">
        <f>lookup($A75, 'NIL - Dry'!$A$1:$A1000, 'NIL - Dry'!H$1:H1000)</f>
        <v>0</v>
      </c>
      <c r="I75" s="5">
        <f>lookup($A75, 'NIL - Dry'!$A$1:$A1000, 'NIL - Dry'!I$1:I1000)</f>
        <v>0.2045663318</v>
      </c>
      <c r="J75" s="5">
        <f>lookup($A75, 'NIL - Dry'!$A$1:$A1000, 'NIL - Dry'!J$1:J1000)</f>
        <v>0.4179095259</v>
      </c>
      <c r="K75" s="5">
        <f>lookup($A75, 'NIL - Dry'!$A$1:$A1000, 'NIL - Dry'!K$1:K1000)</f>
        <v>0.4485213235</v>
      </c>
      <c r="L75" s="5">
        <f>lookup($A75, 'NIL - Dry'!$A$1:$A1000, 'NIL - Dry'!L$1:L1000)</f>
        <v>1.014811661</v>
      </c>
      <c r="M75" s="5">
        <f>lookup($A75, 'NIL - Dry'!$A$1:$A1000, 'NIL - Dry'!M$1:M1000)</f>
        <v>1.842034356</v>
      </c>
      <c r="N75" s="5">
        <f>lookup($A75, 'NIL - Dry'!$A$1:$A1000, 'NIL - Dry'!N$1:N1000)</f>
        <v>-0.11274892</v>
      </c>
      <c r="O75" s="5">
        <f>lookup($A75, 'NIL - Dry'!$A$1:$A1000, 'NIL - Dry'!O$1:O1000)</f>
        <v>0.6358490463</v>
      </c>
      <c r="P75" s="5">
        <f t="shared" si="1"/>
        <v>0.7974014336</v>
      </c>
      <c r="R75" s="5">
        <f>iferror(VLOOKUP($A75, 'Awario - Old'!$A$3:$G1000, 3, false), "")</f>
        <v>4</v>
      </c>
      <c r="S75" s="2">
        <f>iferror(VLOOKUP($A75, 'Awario - Old'!$A$3:$Z1000, 4, false), "")</f>
        <v>0</v>
      </c>
      <c r="T75" s="5">
        <f>iferror(VLOOKUP($A75, 'Awario - Old'!$A$3:$Z1000, 5, false), "")</f>
        <v>0</v>
      </c>
      <c r="U75" s="5">
        <f>iferror(VLOOKUP($A75, 'Awario - Old'!$A$3:$G1000, 6, false), "")</f>
        <v>0</v>
      </c>
      <c r="V75" s="7" t="b">
        <f>iferror(VLOOKUP($A75, 'Awario - Old'!$A$3:$Z1000, 7, false), "")</f>
        <v>1</v>
      </c>
      <c r="W75" s="2" t="str">
        <f>iferror(VLOOKUP($A75, 'Awario - Old'!$A$3:$Z1000, 8, false), "")</f>
        <v/>
      </c>
      <c r="X75" s="5">
        <f>iferror(VLOOKUP($A75, 'Awario - Old'!$A$3:$Z1000, 9, false), "")</f>
        <v>-0.6906225891</v>
      </c>
      <c r="Y75" s="5">
        <f>iferror(VLOOKUP($A75, 'Awario - Old'!$A$3:$Z1000, 10, false), "")</f>
        <v>1.011914228</v>
      </c>
      <c r="Z75" s="2" t="str">
        <f>iferror(VLOOKUP($A75, 'Awario - Old'!$A$3:$Z1000, 11, false), "")</f>
        <v/>
      </c>
      <c r="AA75" s="5">
        <f>iferror(VLOOKUP($A75, 'Awario - Old'!$A$3:$Z1000, 12, false), "")</f>
        <v>0.1606458193</v>
      </c>
      <c r="AB75" s="5">
        <f t="shared" si="2"/>
        <v>0.4008064612</v>
      </c>
      <c r="AD75" s="5">
        <f>iferror(VLOOKUP($A75, TMUI!$A$2:$G1000, 3, false), "")</f>
        <v>67.91</v>
      </c>
      <c r="AE75" s="5">
        <f>iferror(VLOOKUP($A75, TMUI!$A$2:$G1000, 4, false), "")</f>
        <v>71.52</v>
      </c>
      <c r="AF75" s="5">
        <f>iferror(VLOOKUP($A75, TMUI!$A$2:$G1000, 5, false), "")</f>
        <v>68.84</v>
      </c>
      <c r="AG75" s="5">
        <f>iferror(VLOOKUP($A75, TMUI!$A$2:$G1000, 6, false), "")</f>
        <v>56.08</v>
      </c>
      <c r="AH75" s="5">
        <f>iferror(VLOOKUP($A75, TMUI!$A$2:$Z1000, 7, false), "")</f>
        <v>-0.5469524124</v>
      </c>
      <c r="AI75" s="5">
        <f>iferror(VLOOKUP($A75, TMUI!$A$2:$Z1000, 8, false), "")</f>
        <v>0.1760413797</v>
      </c>
      <c r="AJ75" s="5">
        <f>iferror(VLOOKUP($A75, TMUI!$A$2:$Z1000, 9, false), "")</f>
        <v>-0.1742273755</v>
      </c>
      <c r="AK75" s="5">
        <f>iferror(VLOOKUP($A75, TMUI!$A$2:$Z1000, 10, false), "")</f>
        <v>0.06822973892</v>
      </c>
      <c r="AL75" s="5">
        <f>iferror(VLOOKUP($A75, TMUI!$A$2:$Z1000, 11, false), "")</f>
        <v>-0.1192271673</v>
      </c>
      <c r="AM75" s="8">
        <f t="shared" si="3"/>
        <v>-0.3452928718</v>
      </c>
      <c r="AO75" s="5">
        <f t="shared" si="4"/>
        <v>0.2843050077</v>
      </c>
      <c r="AP75" s="5">
        <f>iferror(vlookup(A75, 'November Scores'!A$1:AM1000, 3, false), "")</f>
        <v>0.3841394956</v>
      </c>
      <c r="AQ75" s="5">
        <f t="shared" si="5"/>
        <v>0.3092636296</v>
      </c>
    </row>
    <row r="76">
      <c r="A76" s="5">
        <v>1744.0</v>
      </c>
      <c r="B76" s="2" t="s">
        <v>192</v>
      </c>
      <c r="C76" s="5">
        <f>lookup($A76, 'NIL - Dry'!$A$1:$A1000, 'NIL - Dry'!C$1:C1000)</f>
        <v>4</v>
      </c>
      <c r="D76" s="5">
        <f>lookup($A76, 'NIL - Dry'!$A$1:$A1000, 'NIL - Dry'!D$1:D1000)</f>
        <v>1</v>
      </c>
      <c r="E76" s="5">
        <f>lookup($A76, 'NIL - Dry'!$A$1:$A1000, 'NIL - Dry'!E$1:E1000)</f>
        <v>1</v>
      </c>
      <c r="F76" s="5">
        <f>lookup($A76, 'NIL - Dry'!$A$1:$A1000, 'NIL - Dry'!F$1:F1000)</f>
        <v>1</v>
      </c>
      <c r="G76" s="5">
        <f>lookup($A76, 'NIL - Dry'!$A$1:$A1000, 'NIL - Dry'!G$1:G1000)</f>
        <v>0</v>
      </c>
      <c r="H76" s="5">
        <f>lookup($A76, 'NIL - Dry'!$A$1:$A1000, 'NIL - Dry'!H$1:H1000)</f>
        <v>0</v>
      </c>
      <c r="I76" s="5">
        <f>lookup($A76, 'NIL - Dry'!$A$1:$A1000, 'NIL - Dry'!I$1:I1000)</f>
        <v>0.2045663318</v>
      </c>
      <c r="J76" s="5">
        <f>lookup($A76, 'NIL - Dry'!$A$1:$A1000, 'NIL - Dry'!J$1:J1000)</f>
        <v>0.4179095259</v>
      </c>
      <c r="K76" s="5">
        <f>lookup($A76, 'NIL - Dry'!$A$1:$A1000, 'NIL - Dry'!K$1:K1000)</f>
        <v>0.4485213235</v>
      </c>
      <c r="L76" s="5">
        <f>lookup($A76, 'NIL - Dry'!$A$1:$A1000, 'NIL - Dry'!L$1:L1000)</f>
        <v>1.014811661</v>
      </c>
      <c r="M76" s="5">
        <f>lookup($A76, 'NIL - Dry'!$A$1:$A1000, 'NIL - Dry'!M$1:M1000)</f>
        <v>-0.5405970393</v>
      </c>
      <c r="N76" s="5">
        <f>lookup($A76, 'NIL - Dry'!$A$1:$A1000, 'NIL - Dry'!N$1:N1000)</f>
        <v>-0.11274892</v>
      </c>
      <c r="O76" s="5">
        <f>lookup($A76, 'NIL - Dry'!$A$1:$A1000, 'NIL - Dry'!O$1:O1000)</f>
        <v>0.2387438137</v>
      </c>
      <c r="P76" s="5">
        <f t="shared" si="1"/>
        <v>0.4886141768</v>
      </c>
      <c r="R76" s="5">
        <f>iferror(VLOOKUP($A76, 'Awario - Old'!$A$3:$G1000, 3, false), "")</f>
        <v>3</v>
      </c>
      <c r="S76" s="2">
        <f>iferror(VLOOKUP($A76, 'Awario - Old'!$A$3:$Z1000, 4, false), "")</f>
        <v>2468</v>
      </c>
      <c r="T76" s="5">
        <f>iferror(VLOOKUP($A76, 'Awario - Old'!$A$3:$Z1000, 5, false), "")</f>
        <v>0</v>
      </c>
      <c r="U76" s="5">
        <f>iferror(VLOOKUP($A76, 'Awario - Old'!$A$3:$G1000, 6, false), "")</f>
        <v>0</v>
      </c>
      <c r="V76" s="7" t="b">
        <f>iferror(VLOOKUP($A76, 'Awario - Old'!$A$3:$Z1000, 7, false), "")</f>
        <v>0</v>
      </c>
      <c r="W76" s="2">
        <f>iferror(VLOOKUP($A76, 'Awario - Old'!$A$3:$Z1000, 8, false), "")</f>
        <v>-1</v>
      </c>
      <c r="X76" s="5">
        <f>iferror(VLOOKUP($A76, 'Awario - Old'!$A$3:$Z1000, 9, false), "")</f>
        <v>-0.6906225891</v>
      </c>
      <c r="Y76" s="5">
        <f>iferror(VLOOKUP($A76, 'Awario - Old'!$A$3:$Z1000, 10, false), "")</f>
        <v>0.5224720345</v>
      </c>
      <c r="Z76" s="2">
        <f>iferror(VLOOKUP($A76, 'Awario - Old'!$A$3:$Z1000, 11, false), "")</f>
        <v>-0.5555421004</v>
      </c>
      <c r="AA76" s="5">
        <f>iferror(VLOOKUP($A76, 'Awario - Old'!$A$3:$Z1000, 12, false), "")</f>
        <v>-0.241230885</v>
      </c>
      <c r="AB76" s="5">
        <f t="shared" si="2"/>
        <v>-0.4911526087</v>
      </c>
      <c r="AD76" s="5">
        <f>iferror(VLOOKUP($A76, TMUI!$A$2:$G1000, 3, false), "")</f>
        <v>79.75</v>
      </c>
      <c r="AE76" s="5">
        <f>iferror(VLOOKUP($A76, TMUI!$A$2:$G1000, 4, false), "")</f>
        <v>78.96</v>
      </c>
      <c r="AF76" s="5">
        <f>iferror(VLOOKUP($A76, TMUI!$A$2:$G1000, 5, false), "")</f>
        <v>75.43</v>
      </c>
      <c r="AG76" s="5">
        <f>iferror(VLOOKUP($A76, TMUI!$A$2:$G1000, 6, false), "")</f>
        <v>66.16</v>
      </c>
      <c r="AH76" s="5">
        <f>iferror(VLOOKUP($A76, TMUI!$A$2:$Z1000, 7, false), "")</f>
        <v>0.310032775</v>
      </c>
      <c r="AI76" s="5">
        <f>iferror(VLOOKUP($A76, TMUI!$A$2:$Z1000, 8, false), "")</f>
        <v>0.6916571377</v>
      </c>
      <c r="AJ76" s="5">
        <f>iferror(VLOOKUP($A76, TMUI!$A$2:$Z1000, 9, false), "")</f>
        <v>0.3163789497</v>
      </c>
      <c r="AK76" s="5">
        <f>iferror(VLOOKUP($A76, TMUI!$A$2:$Z1000, 10, false), "")</f>
        <v>0.6906331492</v>
      </c>
      <c r="AL76" s="5">
        <f>iferror(VLOOKUP($A76, TMUI!$A$2:$Z1000, 11, false), "")</f>
        <v>0.5021755029</v>
      </c>
      <c r="AM76" s="8">
        <f t="shared" si="3"/>
        <v>0.7086434244</v>
      </c>
      <c r="AO76" s="5">
        <f t="shared" si="4"/>
        <v>0.2353683308</v>
      </c>
      <c r="AP76" s="5">
        <f>iferror(vlookup(A76, 'November Scores'!A$1:AM1000, 3, false), "")</f>
        <v>0.5429619018</v>
      </c>
      <c r="AQ76" s="5">
        <f t="shared" si="5"/>
        <v>0.3122667236</v>
      </c>
    </row>
    <row r="77">
      <c r="A77" s="5">
        <v>1458.0</v>
      </c>
      <c r="B77" s="2" t="s">
        <v>134</v>
      </c>
      <c r="C77" s="5">
        <f>lookup($A77, 'NIL - Dry'!$A$1:$A1000, 'NIL - Dry'!C$1:C1000)</f>
        <v>4</v>
      </c>
      <c r="D77" s="5">
        <f>lookup($A77, 'NIL - Dry'!$A$1:$A1000, 'NIL - Dry'!D$1:D1000)</f>
        <v>1</v>
      </c>
      <c r="E77" s="5">
        <f>lookup($A77, 'NIL - Dry'!$A$1:$A1000, 'NIL - Dry'!E$1:E1000)</f>
        <v>1</v>
      </c>
      <c r="F77" s="5">
        <f>lookup($A77, 'NIL - Dry'!$A$1:$A1000, 'NIL - Dry'!F$1:F1000)</f>
        <v>1</v>
      </c>
      <c r="G77" s="5">
        <f>lookup($A77, 'NIL - Dry'!$A$1:$A1000, 'NIL - Dry'!G$1:G1000)</f>
        <v>0</v>
      </c>
      <c r="H77" s="5">
        <f>lookup($A77, 'NIL - Dry'!$A$1:$A1000, 'NIL - Dry'!H$1:H1000)</f>
        <v>0</v>
      </c>
      <c r="I77" s="5">
        <f>lookup($A77, 'NIL - Dry'!$A$1:$A1000, 'NIL - Dry'!I$1:I1000)</f>
        <v>0.2045663318</v>
      </c>
      <c r="J77" s="5">
        <f>lookup($A77, 'NIL - Dry'!$A$1:$A1000, 'NIL - Dry'!J$1:J1000)</f>
        <v>0.4179095259</v>
      </c>
      <c r="K77" s="5">
        <f>lookup($A77, 'NIL - Dry'!$A$1:$A1000, 'NIL - Dry'!K$1:K1000)</f>
        <v>0.4485213235</v>
      </c>
      <c r="L77" s="5">
        <f>lookup($A77, 'NIL - Dry'!$A$1:$A1000, 'NIL - Dry'!L$1:L1000)</f>
        <v>1.014811661</v>
      </c>
      <c r="M77" s="5">
        <f>lookup($A77, 'NIL - Dry'!$A$1:$A1000, 'NIL - Dry'!M$1:M1000)</f>
        <v>-0.5405970393</v>
      </c>
      <c r="N77" s="5">
        <f>lookup($A77, 'NIL - Dry'!$A$1:$A1000, 'NIL - Dry'!N$1:N1000)</f>
        <v>-0.11274892</v>
      </c>
      <c r="O77" s="5">
        <f>lookup($A77, 'NIL - Dry'!$A$1:$A1000, 'NIL - Dry'!O$1:O1000)</f>
        <v>0.2387438137</v>
      </c>
      <c r="P77" s="5">
        <f t="shared" si="1"/>
        <v>0.4886141768</v>
      </c>
      <c r="R77" s="5">
        <f>iferror(VLOOKUP($A77, 'Awario - Old'!$A$3:$G1000, 3, false), "")</f>
        <v>0</v>
      </c>
      <c r="S77" s="2">
        <f>iferror(VLOOKUP($A77, 'Awario - Old'!$A$3:$Z1000, 4, false), "")</f>
        <v>0</v>
      </c>
      <c r="T77" s="5">
        <f>iferror(VLOOKUP($A77, 'Awario - Old'!$A$3:$Z1000, 5, false), "")</f>
        <v>0</v>
      </c>
      <c r="U77" s="5">
        <f>iferror(VLOOKUP($A77, 'Awario - Old'!$A$3:$G1000, 6, false), "")</f>
        <v>0</v>
      </c>
      <c r="V77" s="7" t="b">
        <f>iferror(VLOOKUP($A77, 'Awario - Old'!$A$3:$Z1000, 7, false), "")</f>
        <v>1</v>
      </c>
      <c r="W77" s="2" t="str">
        <f>iferror(VLOOKUP($A77, 'Awario - Old'!$A$3:$Z1000, 8, false), "")</f>
        <v/>
      </c>
      <c r="X77" s="5">
        <f>iferror(VLOOKUP($A77, 'Awario - Old'!$A$3:$Z1000, 9, false), "")</f>
        <v>-0.6906225891</v>
      </c>
      <c r="Y77" s="5">
        <f>iferror(VLOOKUP($A77, 'Awario - Old'!$A$3:$Z1000, 10, false), "")</f>
        <v>-0.9458545452</v>
      </c>
      <c r="Z77" s="2" t="str">
        <f>iferror(VLOOKUP($A77, 'Awario - Old'!$A$3:$Z1000, 11, false), "")</f>
        <v/>
      </c>
      <c r="AA77" s="5">
        <f>iferror(VLOOKUP($A77, 'Awario - Old'!$A$3:$Z1000, 12, false), "")</f>
        <v>-0.8182385672</v>
      </c>
      <c r="AB77" s="5">
        <f t="shared" si="2"/>
        <v>-0.9045654024</v>
      </c>
      <c r="AD77" s="5">
        <f>iferror(VLOOKUP($A77, TMUI!$A$2:$G1000, 3, false), "")</f>
        <v>92.99</v>
      </c>
      <c r="AE77" s="5">
        <f>iferror(VLOOKUP($A77, TMUI!$A$2:$G1000, 4, false), "")</f>
        <v>77.41</v>
      </c>
      <c r="AF77" s="5">
        <f>iferror(VLOOKUP($A77, TMUI!$A$2:$G1000, 5, false), "")</f>
        <v>85.13</v>
      </c>
      <c r="AG77" s="5">
        <f>iferror(VLOOKUP($A77, TMUI!$A$2:$G1000, 6, false), "")</f>
        <v>70.22</v>
      </c>
      <c r="AH77" s="5">
        <f>iferror(VLOOKUP($A77, TMUI!$A$2:$Z1000, 7, false), "")</f>
        <v>1.268350671</v>
      </c>
      <c r="AI77" s="5">
        <f>iferror(VLOOKUP($A77, TMUI!$A$2:$Z1000, 8, false), "")</f>
        <v>0.5842371881</v>
      </c>
      <c r="AJ77" s="5">
        <f>iferror(VLOOKUP($A77, TMUI!$A$2:$Z1000, 9, false), "")</f>
        <v>1.038515726</v>
      </c>
      <c r="AK77" s="5">
        <f>iferror(VLOOKUP($A77, TMUI!$A$2:$Z1000, 10, false), "")</f>
        <v>0.9413234116</v>
      </c>
      <c r="AL77" s="5">
        <f>iferror(VLOOKUP($A77, TMUI!$A$2:$Z1000, 11, false), "")</f>
        <v>0.958106749</v>
      </c>
      <c r="AM77" s="8">
        <f t="shared" si="3"/>
        <v>0.9788292747</v>
      </c>
      <c r="AO77" s="5">
        <f t="shared" si="4"/>
        <v>0.1876260164</v>
      </c>
      <c r="AP77" s="5">
        <f>iferror(vlookup(A77, 'November Scores'!A$1:AM1000, 3, false), "")</f>
        <v>0.6967420213</v>
      </c>
      <c r="AQ77" s="5">
        <f t="shared" si="5"/>
        <v>0.3149050176</v>
      </c>
    </row>
    <row r="78">
      <c r="A78" s="5">
        <v>1875.0</v>
      </c>
      <c r="B78" s="2" t="s">
        <v>124</v>
      </c>
      <c r="C78" s="5">
        <f>lookup($A78, 'NIL - Dry'!$A$1:$A1000, 'NIL - Dry'!C$1:C1000)</f>
        <v>4</v>
      </c>
      <c r="D78" s="5">
        <f>lookup($A78, 'NIL - Dry'!$A$1:$A1000, 'NIL - Dry'!D$1:D1000)</f>
        <v>1</v>
      </c>
      <c r="E78" s="5">
        <f>lookup($A78, 'NIL - Dry'!$A$1:$A1000, 'NIL - Dry'!E$1:E1000)</f>
        <v>1</v>
      </c>
      <c r="F78" s="5">
        <f>lookup($A78, 'NIL - Dry'!$A$1:$A1000, 'NIL - Dry'!F$1:F1000)</f>
        <v>1</v>
      </c>
      <c r="G78" s="5">
        <f>lookup($A78, 'NIL - Dry'!$A$1:$A1000, 'NIL - Dry'!G$1:G1000)</f>
        <v>0</v>
      </c>
      <c r="H78" s="5">
        <f>lookup($A78, 'NIL - Dry'!$A$1:$A1000, 'NIL - Dry'!H$1:H1000)</f>
        <v>0</v>
      </c>
      <c r="I78" s="5">
        <f>lookup($A78, 'NIL - Dry'!$A$1:$A1000, 'NIL - Dry'!I$1:I1000)</f>
        <v>0.2045663318</v>
      </c>
      <c r="J78" s="5">
        <f>lookup($A78, 'NIL - Dry'!$A$1:$A1000, 'NIL - Dry'!J$1:J1000)</f>
        <v>0.4179095259</v>
      </c>
      <c r="K78" s="5">
        <f>lookup($A78, 'NIL - Dry'!$A$1:$A1000, 'NIL - Dry'!K$1:K1000)</f>
        <v>0.4485213235</v>
      </c>
      <c r="L78" s="5">
        <f>lookup($A78, 'NIL - Dry'!$A$1:$A1000, 'NIL - Dry'!L$1:L1000)</f>
        <v>1.014811661</v>
      </c>
      <c r="M78" s="5">
        <f>lookup($A78, 'NIL - Dry'!$A$1:$A1000, 'NIL - Dry'!M$1:M1000)</f>
        <v>-0.5405970393</v>
      </c>
      <c r="N78" s="5">
        <f>lookup($A78, 'NIL - Dry'!$A$1:$A1000, 'NIL - Dry'!N$1:N1000)</f>
        <v>-0.11274892</v>
      </c>
      <c r="O78" s="5">
        <f>lookup($A78, 'NIL - Dry'!$A$1:$A1000, 'NIL - Dry'!O$1:O1000)</f>
        <v>0.2387438137</v>
      </c>
      <c r="P78" s="5">
        <f t="shared" si="1"/>
        <v>0.4886141768</v>
      </c>
      <c r="R78" s="5">
        <f>iferror(VLOOKUP($A78, 'Awario - Old'!$A$3:$G1000, 3, false), "")</f>
        <v>0</v>
      </c>
      <c r="S78" s="2" t="str">
        <f>iferror(VLOOKUP($A78, 'Awario - Old'!$A$3:$Z1000, 4, false), "")</f>
        <v/>
      </c>
      <c r="T78" s="5">
        <f>iferror(VLOOKUP($A78, 'Awario - Old'!$A$3:$Z1000, 5, false), "")</f>
        <v>0</v>
      </c>
      <c r="U78" s="5">
        <f>iferror(VLOOKUP($A78, 'Awario - Old'!$A$3:$G1000, 6, false), "")</f>
        <v>0</v>
      </c>
      <c r="V78" s="7" t="b">
        <f>iferror(VLOOKUP($A78, 'Awario - Old'!$A$3:$Z1000, 7, false), "")</f>
        <v>1</v>
      </c>
      <c r="W78" s="2" t="str">
        <f>iferror(VLOOKUP($A78, 'Awario - Old'!$A$3:$Z1000, 8, false), "")</f>
        <v/>
      </c>
      <c r="X78" s="5">
        <f>iferror(VLOOKUP($A78, 'Awario - Old'!$A$3:$Z1000, 9, false), "")</f>
        <v>-0.6906225891</v>
      </c>
      <c r="Y78" s="5">
        <f>iferror(VLOOKUP($A78, 'Awario - Old'!$A$3:$Z1000, 10, false), "")</f>
        <v>-0.9458545452</v>
      </c>
      <c r="Z78" s="2" t="str">
        <f>iferror(VLOOKUP($A78, 'Awario - Old'!$A$3:$Z1000, 11, false), "")</f>
        <v/>
      </c>
      <c r="AA78" s="5">
        <f>iferror(VLOOKUP($A78, 'Awario - Old'!$A$3:$Z1000, 12, false), "")</f>
        <v>-0.8182385672</v>
      </c>
      <c r="AB78" s="5">
        <f t="shared" si="2"/>
        <v>-0.9045654024</v>
      </c>
      <c r="AD78" s="5">
        <f>iferror(VLOOKUP($A78, TMUI!$A$2:$G1000, 3, false), "")</f>
        <v>82.15</v>
      </c>
      <c r="AE78" s="5">
        <f>iferror(VLOOKUP($A78, TMUI!$A$2:$G1000, 4, false), "")</f>
        <v>89.42</v>
      </c>
      <c r="AF78" s="5">
        <f>iferror(VLOOKUP($A78, TMUI!$A$2:$G1000, 5, false), "")</f>
        <v>82.11</v>
      </c>
      <c r="AG78" s="5">
        <f>iferror(VLOOKUP($A78, TMUI!$A$2:$G1000, 6, false), "")</f>
        <v>75.59</v>
      </c>
      <c r="AH78" s="5">
        <f>iferror(VLOOKUP($A78, TMUI!$A$2:$Z1000, 7, false), "")</f>
        <v>0.4837459887</v>
      </c>
      <c r="AI78" s="5">
        <f>iferror(VLOOKUP($A78, TMUI!$A$2:$Z1000, 8, false), "")</f>
        <v>1.416568539</v>
      </c>
      <c r="AJ78" s="5">
        <f>iferror(VLOOKUP($A78, TMUI!$A$2:$Z1000, 9, false), "")</f>
        <v>0.813685513</v>
      </c>
      <c r="AK78" s="5">
        <f>iferror(VLOOKUP($A78, TMUI!$A$2:$Z1000, 10, false), "")</f>
        <v>1.272901419</v>
      </c>
      <c r="AL78" s="5">
        <f>iferror(VLOOKUP($A78, TMUI!$A$2:$Z1000, 11, false), "")</f>
        <v>0.996725365</v>
      </c>
      <c r="AM78" s="8">
        <f t="shared" si="3"/>
        <v>0.9983613399</v>
      </c>
      <c r="AO78" s="5">
        <f t="shared" si="4"/>
        <v>0.1941367048</v>
      </c>
      <c r="AP78" s="5">
        <f>iferror(vlookup(A78, 'November Scores'!A$1:AM1000, 3, false), "")</f>
        <v>0.6452039157</v>
      </c>
      <c r="AQ78" s="5">
        <f t="shared" si="5"/>
        <v>0.3069035075</v>
      </c>
    </row>
    <row r="79">
      <c r="A79" s="5">
        <v>2089.0</v>
      </c>
      <c r="B79" s="2" t="s">
        <v>267</v>
      </c>
      <c r="C79" s="5">
        <f>lookup($A79, 'NIL - Dry'!$A$1:$A1000, 'NIL - Dry'!C$1:C1000)</f>
        <v>4</v>
      </c>
      <c r="D79" s="5">
        <f>lookup($A79, 'NIL - Dry'!$A$1:$A1000, 'NIL - Dry'!D$1:D1000)</f>
        <v>1</v>
      </c>
      <c r="E79" s="5">
        <f>lookup($A79, 'NIL - Dry'!$A$1:$A1000, 'NIL - Dry'!E$1:E1000)</f>
        <v>1</v>
      </c>
      <c r="F79" s="5">
        <f>lookup($A79, 'NIL - Dry'!$A$1:$A1000, 'NIL - Dry'!F$1:F1000)</f>
        <v>1</v>
      </c>
      <c r="G79" s="5">
        <f>lookup($A79, 'NIL - Dry'!$A$1:$A1000, 'NIL - Dry'!G$1:G1000)</f>
        <v>0</v>
      </c>
      <c r="H79" s="5">
        <f>lookup($A79, 'NIL - Dry'!$A$1:$A1000, 'NIL - Dry'!H$1:H1000)</f>
        <v>0</v>
      </c>
      <c r="I79" s="5">
        <f>lookup($A79, 'NIL - Dry'!$A$1:$A1000, 'NIL - Dry'!I$1:I1000)</f>
        <v>0.2045663318</v>
      </c>
      <c r="J79" s="5">
        <f>lookup($A79, 'NIL - Dry'!$A$1:$A1000, 'NIL - Dry'!J$1:J1000)</f>
        <v>0.4179095259</v>
      </c>
      <c r="K79" s="5">
        <f>lookup($A79, 'NIL - Dry'!$A$1:$A1000, 'NIL - Dry'!K$1:K1000)</f>
        <v>0.4485213235</v>
      </c>
      <c r="L79" s="5">
        <f>lookup($A79, 'NIL - Dry'!$A$1:$A1000, 'NIL - Dry'!L$1:L1000)</f>
        <v>1.014811661</v>
      </c>
      <c r="M79" s="5">
        <f>lookup($A79, 'NIL - Dry'!$A$1:$A1000, 'NIL - Dry'!M$1:M1000)</f>
        <v>-0.5405970393</v>
      </c>
      <c r="N79" s="5">
        <f>lookup($A79, 'NIL - Dry'!$A$1:$A1000, 'NIL - Dry'!N$1:N1000)</f>
        <v>-0.11274892</v>
      </c>
      <c r="O79" s="5">
        <f>lookup($A79, 'NIL - Dry'!$A$1:$A1000, 'NIL - Dry'!O$1:O1000)</f>
        <v>0.2387438137</v>
      </c>
      <c r="P79" s="5">
        <f t="shared" si="1"/>
        <v>0.4886141768</v>
      </c>
      <c r="R79" s="5">
        <f>iferror(VLOOKUP($A79, 'Awario - Old'!$A$3:$G1000, 3, false), "")</f>
        <v>2</v>
      </c>
      <c r="S79" s="2" t="str">
        <f>iferror(VLOOKUP($A79, 'Awario - Old'!$A$3:$Z1000, 4, false), "")</f>
        <v/>
      </c>
      <c r="T79" s="5">
        <f>iferror(VLOOKUP($A79, 'Awario - Old'!$A$3:$Z1000, 5, false), "")</f>
        <v>8383</v>
      </c>
      <c r="U79" s="5">
        <f>iferror(VLOOKUP($A79, 'Awario - Old'!$A$3:$G1000, 6, false), "")</f>
        <v>3.923399466</v>
      </c>
      <c r="V79" s="7" t="b">
        <f>iferror(VLOOKUP($A79, 'Awario - Old'!$A$3:$Z1000, 7, false), "")</f>
        <v>1</v>
      </c>
      <c r="W79" s="2" t="str">
        <f>iferror(VLOOKUP($A79, 'Awario - Old'!$A$3:$Z1000, 8, false), "")</f>
        <v/>
      </c>
      <c r="X79" s="5">
        <f>iferror(VLOOKUP($A79, 'Awario - Old'!$A$3:$Z1000, 9, false), "")</f>
        <v>1.707187033</v>
      </c>
      <c r="Y79" s="5">
        <f>iferror(VLOOKUP($A79, 'Awario - Old'!$A$3:$Z1000, 10, false), "")</f>
        <v>0.03302984126</v>
      </c>
      <c r="Z79" s="2" t="str">
        <f>iferror(VLOOKUP($A79, 'Awario - Old'!$A$3:$Z1000, 11, false), "")</f>
        <v/>
      </c>
      <c r="AA79" s="5">
        <f>iferror(VLOOKUP($A79, 'Awario - Old'!$A$3:$Z1000, 12, false), "")</f>
        <v>0.8701084373</v>
      </c>
      <c r="AB79" s="5">
        <f t="shared" si="2"/>
        <v>0.932796032</v>
      </c>
      <c r="AD79" s="5">
        <f>iferror(VLOOKUP($A79, TMUI!$A$2:$G1000, 3, false), "")</f>
        <v>83.87</v>
      </c>
      <c r="AE79" s="5">
        <f>iferror(VLOOKUP($A79, TMUI!$A$2:$G1000, 4, false), "")</f>
        <v>69.18</v>
      </c>
      <c r="AF79" s="5">
        <f>iferror(VLOOKUP($A79, TMUI!$A$2:$G1000, 5, false), "")</f>
        <v>67.66</v>
      </c>
      <c r="AG79" s="5">
        <f>iferror(VLOOKUP($A79, TMUI!$A$2:$G1000, 6, false), "")</f>
        <v>44.85</v>
      </c>
      <c r="AH79" s="5">
        <f>iferror(VLOOKUP($A79, TMUI!$A$2:$Z1000, 7, false), "")</f>
        <v>0.6082404585</v>
      </c>
      <c r="AI79" s="5">
        <f>iferror(VLOOKUP($A79, TMUI!$A$2:$Z1000, 8, false), "")</f>
        <v>0.01387190747</v>
      </c>
      <c r="AJ79" s="5">
        <f>iferror(VLOOKUP($A79, TMUI!$A$2:$Z1000, 9, false), "")</f>
        <v>-0.262074942</v>
      </c>
      <c r="AK79" s="5">
        <f>iferror(VLOOKUP($A79, TMUI!$A$2:$Z1000, 10, false), "")</f>
        <v>-0.6251819969</v>
      </c>
      <c r="AL79" s="5">
        <f>iferror(VLOOKUP($A79, TMUI!$A$2:$Z1000, 11, false), "")</f>
        <v>-0.06628614323</v>
      </c>
      <c r="AM79" s="8">
        <f t="shared" si="3"/>
        <v>-0.2574609548</v>
      </c>
      <c r="AO79" s="5">
        <f t="shared" si="4"/>
        <v>0.3879830847</v>
      </c>
      <c r="AP79" s="5">
        <f>iferror(vlookup(A79, 'November Scores'!A$1:AM1000, 3, false), "")</f>
        <v>0.004811927456</v>
      </c>
      <c r="AQ79" s="5">
        <f t="shared" si="5"/>
        <v>0.2921902954</v>
      </c>
    </row>
    <row r="80">
      <c r="A80" s="5">
        <v>2062.0</v>
      </c>
      <c r="B80" s="2" t="s">
        <v>261</v>
      </c>
      <c r="C80" s="5">
        <f>lookup($A80, 'NIL - Dry'!$A$1:$A1000, 'NIL - Dry'!C$1:C1000)</f>
        <v>4</v>
      </c>
      <c r="D80" s="5">
        <f>lookup($A80, 'NIL - Dry'!$A$1:$A1000, 'NIL - Dry'!D$1:D1000)</f>
        <v>1</v>
      </c>
      <c r="E80" s="5">
        <f>lookup($A80, 'NIL - Dry'!$A$1:$A1000, 'NIL - Dry'!E$1:E1000)</f>
        <v>0</v>
      </c>
      <c r="F80" s="5">
        <f>lookup($A80, 'NIL - Dry'!$A$1:$A1000, 'NIL - Dry'!F$1:F1000)</f>
        <v>1</v>
      </c>
      <c r="G80" s="5">
        <f>lookup($A80, 'NIL - Dry'!$A$1:$A1000, 'NIL - Dry'!G$1:G1000)</f>
        <v>0</v>
      </c>
      <c r="H80" s="5">
        <f>lookup($A80, 'NIL - Dry'!$A$1:$A1000, 'NIL - Dry'!H$1:H1000)</f>
        <v>0</v>
      </c>
      <c r="I80" s="5">
        <f>lookup($A80, 'NIL - Dry'!$A$1:$A1000, 'NIL - Dry'!I$1:I1000)</f>
        <v>0.2045663318</v>
      </c>
      <c r="J80" s="5">
        <f>lookup($A80, 'NIL - Dry'!$A$1:$A1000, 'NIL - Dry'!J$1:J1000)</f>
        <v>0.4179095259</v>
      </c>
      <c r="K80" s="5">
        <f>lookup($A80, 'NIL - Dry'!$A$1:$A1000, 'NIL - Dry'!K$1:K1000)</f>
        <v>-2.220180551</v>
      </c>
      <c r="L80" s="5">
        <f>lookup($A80, 'NIL - Dry'!$A$1:$A1000, 'NIL - Dry'!L$1:L1000)</f>
        <v>1.014811661</v>
      </c>
      <c r="M80" s="5">
        <f>lookup($A80, 'NIL - Dry'!$A$1:$A1000, 'NIL - Dry'!M$1:M1000)</f>
        <v>-0.5405970393</v>
      </c>
      <c r="N80" s="5">
        <f>lookup($A80, 'NIL - Dry'!$A$1:$A1000, 'NIL - Dry'!N$1:N1000)</f>
        <v>-0.11274892</v>
      </c>
      <c r="O80" s="5">
        <f>lookup($A80, 'NIL - Dry'!$A$1:$A1000, 'NIL - Dry'!O$1:O1000)</f>
        <v>-0.2060398321</v>
      </c>
      <c r="P80" s="5">
        <f t="shared" si="1"/>
        <v>-0.4539161069</v>
      </c>
      <c r="R80" s="5">
        <f>iferror(VLOOKUP($A80, 'Awario - Old'!$A$3:$G1000, 3, false), "")</f>
        <v>3</v>
      </c>
      <c r="S80" s="2" t="str">
        <f>iferror(VLOOKUP($A80, 'Awario - Old'!$A$3:$Z1000, 4, false), "")</f>
        <v/>
      </c>
      <c r="T80" s="5">
        <f>iferror(VLOOKUP($A80, 'Awario - Old'!$A$3:$Z1000, 5, false), "")</f>
        <v>2201</v>
      </c>
      <c r="U80" s="5">
        <f>iferror(VLOOKUP($A80, 'Awario - Old'!$A$3:$G1000, 6, false), "")</f>
        <v>3.342620043</v>
      </c>
      <c r="V80" s="7" t="b">
        <f>iferror(VLOOKUP($A80, 'Awario - Old'!$A$3:$Z1000, 7, false), "")</f>
        <v>1</v>
      </c>
      <c r="W80" s="2" t="str">
        <f>iferror(VLOOKUP($A80, 'Awario - Old'!$A$3:$Z1000, 8, false), "")</f>
        <v/>
      </c>
      <c r="X80" s="5">
        <f>iferror(VLOOKUP($A80, 'Awario - Old'!$A$3:$Z1000, 9, false), "")</f>
        <v>1.35224013</v>
      </c>
      <c r="Y80" s="5">
        <f>iferror(VLOOKUP($A80, 'Awario - Old'!$A$3:$Z1000, 10, false), "")</f>
        <v>0.5224720345</v>
      </c>
      <c r="Z80" s="2" t="str">
        <f>iferror(VLOOKUP($A80, 'Awario - Old'!$A$3:$Z1000, 11, false), "")</f>
        <v/>
      </c>
      <c r="AA80" s="5">
        <f>iferror(VLOOKUP($A80, 'Awario - Old'!$A$3:$Z1000, 12, false), "")</f>
        <v>0.9373560824</v>
      </c>
      <c r="AB80" s="5">
        <f t="shared" si="2"/>
        <v>0.968171515</v>
      </c>
      <c r="AD80" s="5">
        <f>iferror(VLOOKUP($A80, TMUI!$A$2:$G1000, 3, false), "")</f>
        <v>75.74</v>
      </c>
      <c r="AE80" s="5">
        <f>iferror(VLOOKUP($A80, TMUI!$A$2:$G1000, 4, false), "")</f>
        <v>68.52</v>
      </c>
      <c r="AF80" s="5">
        <f>iferror(VLOOKUP($A80, TMUI!$A$2:$G1000, 5, false), "")</f>
        <v>74.14</v>
      </c>
      <c r="AG80" s="5">
        <f>iferror(VLOOKUP($A80, TMUI!$A$2:$G1000, 6, false), "")</f>
        <v>55.04</v>
      </c>
      <c r="AH80" s="5">
        <f>iferror(VLOOKUP($A80, TMUI!$A$2:$Z1000, 7, false), "")</f>
        <v>0.01978694719</v>
      </c>
      <c r="AI80" s="5">
        <f>iferror(VLOOKUP($A80, TMUI!$A$2:$Z1000, 8, false), "")</f>
        <v>-0.0318682001</v>
      </c>
      <c r="AJ80" s="5">
        <f>iferror(VLOOKUP($A80, TMUI!$A$2:$Z1000, 9, false), "")</f>
        <v>0.2203422032</v>
      </c>
      <c r="AK80" s="5">
        <f>iferror(VLOOKUP($A80, TMUI!$A$2:$Z1000, 10, false), "")</f>
        <v>0.004013514054</v>
      </c>
      <c r="AL80" s="5">
        <f>iferror(VLOOKUP($A80, TMUI!$A$2:$Z1000, 11, false), "")</f>
        <v>0.05306861609</v>
      </c>
      <c r="AM80" s="8">
        <f t="shared" si="3"/>
        <v>0.2303662651</v>
      </c>
      <c r="AO80" s="5">
        <f t="shared" si="4"/>
        <v>0.2482072244</v>
      </c>
      <c r="AP80" s="5">
        <f>iferror(vlookup(A80, 'November Scores'!A$1:AM1000, 3, false), "")</f>
        <v>0.4188546967</v>
      </c>
      <c r="AQ80" s="5">
        <f t="shared" si="5"/>
        <v>0.2908690925</v>
      </c>
    </row>
    <row r="81">
      <c r="A81" s="5">
        <v>2082.0</v>
      </c>
      <c r="B81" s="2" t="s">
        <v>223</v>
      </c>
      <c r="C81" s="5">
        <f>lookup($A81, 'NIL - Dry'!$A$1:$A1000, 'NIL - Dry'!C$1:C1000)</f>
        <v>4</v>
      </c>
      <c r="D81" s="5">
        <f>lookup($A81, 'NIL - Dry'!$A$1:$A1000, 'NIL - Dry'!D$1:D1000)</f>
        <v>1</v>
      </c>
      <c r="E81" s="5">
        <f>lookup($A81, 'NIL - Dry'!$A$1:$A1000, 'NIL - Dry'!E$1:E1000)</f>
        <v>1</v>
      </c>
      <c r="F81" s="5">
        <f>lookup($A81, 'NIL - Dry'!$A$1:$A1000, 'NIL - Dry'!F$1:F1000)</f>
        <v>1</v>
      </c>
      <c r="G81" s="5">
        <f>lookup($A81, 'NIL - Dry'!$A$1:$A1000, 'NIL - Dry'!G$1:G1000)</f>
        <v>0</v>
      </c>
      <c r="H81" s="5">
        <f>lookup($A81, 'NIL - Dry'!$A$1:$A1000, 'NIL - Dry'!H$1:H1000)</f>
        <v>0</v>
      </c>
      <c r="I81" s="5">
        <f>lookup($A81, 'NIL - Dry'!$A$1:$A1000, 'NIL - Dry'!I$1:I1000)</f>
        <v>0.2045663318</v>
      </c>
      <c r="J81" s="5">
        <f>lookup($A81, 'NIL - Dry'!$A$1:$A1000, 'NIL - Dry'!J$1:J1000)</f>
        <v>0.4179095259</v>
      </c>
      <c r="K81" s="5">
        <f>lookup($A81, 'NIL - Dry'!$A$1:$A1000, 'NIL - Dry'!K$1:K1000)</f>
        <v>0.4485213235</v>
      </c>
      <c r="L81" s="5">
        <f>lookup($A81, 'NIL - Dry'!$A$1:$A1000, 'NIL - Dry'!L$1:L1000)</f>
        <v>1.014811661</v>
      </c>
      <c r="M81" s="5">
        <f>lookup($A81, 'NIL - Dry'!$A$1:$A1000, 'NIL - Dry'!M$1:M1000)</f>
        <v>-0.5405970393</v>
      </c>
      <c r="N81" s="5">
        <f>lookup($A81, 'NIL - Dry'!$A$1:$A1000, 'NIL - Dry'!N$1:N1000)</f>
        <v>-0.11274892</v>
      </c>
      <c r="O81" s="5">
        <f>lookup($A81, 'NIL - Dry'!$A$1:$A1000, 'NIL - Dry'!O$1:O1000)</f>
        <v>0.2387438137</v>
      </c>
      <c r="P81" s="5">
        <f t="shared" si="1"/>
        <v>0.4886141768</v>
      </c>
      <c r="R81" s="5">
        <f>iferror(VLOOKUP($A81, 'Awario - Old'!$A$3:$G1000, 3, false), "")</f>
        <v>5</v>
      </c>
      <c r="S81" s="2" t="str">
        <f>iferror(VLOOKUP($A81, 'Awario - Old'!$A$3:$Z1000, 4, false), "")</f>
        <v/>
      </c>
      <c r="T81" s="5">
        <f>iferror(VLOOKUP($A81, 'Awario - Old'!$A$3:$Z1000, 5, false), "")</f>
        <v>3659</v>
      </c>
      <c r="U81" s="5">
        <f>iferror(VLOOKUP($A81, 'Awario - Old'!$A$3:$G1000, 6, false), "")</f>
        <v>3.563362409</v>
      </c>
      <c r="V81" s="7" t="b">
        <f>iferror(VLOOKUP($A81, 'Awario - Old'!$A$3:$Z1000, 7, false), "")</f>
        <v>1</v>
      </c>
      <c r="W81" s="2" t="str">
        <f>iferror(VLOOKUP($A81, 'Awario - Old'!$A$3:$Z1000, 8, false), "")</f>
        <v/>
      </c>
      <c r="X81" s="5">
        <f>iferror(VLOOKUP($A81, 'Awario - Old'!$A$3:$Z1000, 9, false), "")</f>
        <v>1.48714818</v>
      </c>
      <c r="Y81" s="5">
        <f>iferror(VLOOKUP($A81, 'Awario - Old'!$A$3:$Z1000, 10, false), "")</f>
        <v>1.501356421</v>
      </c>
      <c r="Z81" s="2" t="str">
        <f>iferror(VLOOKUP($A81, 'Awario - Old'!$A$3:$Z1000, 11, false), "")</f>
        <v/>
      </c>
      <c r="AA81" s="5">
        <f>iferror(VLOOKUP($A81, 'Awario - Old'!$A$3:$Z1000, 12, false), "")</f>
        <v>1.494252301</v>
      </c>
      <c r="AB81" s="5">
        <f t="shared" si="2"/>
        <v>1.222396131</v>
      </c>
      <c r="AD81" s="5">
        <f>iferror(VLOOKUP($A81, TMUI!$A$2:$G1000, 3, false), "")</f>
        <v>83.44</v>
      </c>
      <c r="AE81" s="5">
        <f>iferror(VLOOKUP($A81, TMUI!$A$2:$G1000, 4, false), "")</f>
        <v>71.45</v>
      </c>
      <c r="AF81" s="5">
        <f>iferror(VLOOKUP($A81, TMUI!$A$2:$G1000, 5, false), "")</f>
        <v>82.27</v>
      </c>
      <c r="AG81" s="5">
        <f>iferror(VLOOKUP($A81, TMUI!$A$2:$G1000, 6, false), "")</f>
        <v>66.52</v>
      </c>
      <c r="AH81" s="5">
        <f>iferror(VLOOKUP($A81, TMUI!$A$2:$Z1000, 7, false), "")</f>
        <v>0.5771168411</v>
      </c>
      <c r="AI81" s="5">
        <f>iferror(VLOOKUP($A81, TMUI!$A$2:$Z1000, 8, false), "")</f>
        <v>0.1711901562</v>
      </c>
      <c r="AJ81" s="5">
        <f>iferror(VLOOKUP($A81, TMUI!$A$2:$Z1000, 9, false), "")</f>
        <v>0.8255970474</v>
      </c>
      <c r="AK81" s="5">
        <f>iferror(VLOOKUP($A81, TMUI!$A$2:$Z1000, 10, false), "")</f>
        <v>0.7128618424</v>
      </c>
      <c r="AL81" s="5">
        <f>iferror(VLOOKUP($A81, TMUI!$A$2:$Z1000, 11, false), "")</f>
        <v>0.5716914718</v>
      </c>
      <c r="AM81" s="8">
        <f t="shared" si="3"/>
        <v>0.7561028183</v>
      </c>
      <c r="AO81" s="5">
        <f t="shared" si="4"/>
        <v>0.8223710419</v>
      </c>
      <c r="AP81" s="5">
        <f>iferror(vlookup(A81, 'November Scores'!A$1:AM1000, 3, false), "")</f>
        <v>0.795242122</v>
      </c>
      <c r="AQ81" s="5">
        <f t="shared" si="5"/>
        <v>0.815588812</v>
      </c>
    </row>
    <row r="82">
      <c r="A82" s="5">
        <v>2155.0</v>
      </c>
      <c r="B82" s="2" t="s">
        <v>172</v>
      </c>
      <c r="C82" s="5">
        <f>lookup($A82, 'NIL - Dry'!$A$1:$A1000, 'NIL - Dry'!C$1:C1000)</f>
        <v>4</v>
      </c>
      <c r="D82" s="5">
        <f>lookup($A82, 'NIL - Dry'!$A$1:$A1000, 'NIL - Dry'!D$1:D1000)</f>
        <v>1</v>
      </c>
      <c r="E82" s="5">
        <f>lookup($A82, 'NIL - Dry'!$A$1:$A1000, 'NIL - Dry'!E$1:E1000)</f>
        <v>1</v>
      </c>
      <c r="F82" s="5">
        <f>lookup($A82, 'NIL - Dry'!$A$1:$A1000, 'NIL - Dry'!F$1:F1000)</f>
        <v>0</v>
      </c>
      <c r="G82" s="5">
        <f>lookup($A82, 'NIL - Dry'!$A$1:$A1000, 'NIL - Dry'!G$1:G1000)</f>
        <v>0</v>
      </c>
      <c r="H82" s="5">
        <f>lookup($A82, 'NIL - Dry'!$A$1:$A1000, 'NIL - Dry'!H$1:H1000)</f>
        <v>0</v>
      </c>
      <c r="I82" s="5">
        <f>lookup($A82, 'NIL - Dry'!$A$1:$A1000, 'NIL - Dry'!I$1:I1000)</f>
        <v>0.2045663318</v>
      </c>
      <c r="J82" s="5">
        <f>lookup($A82, 'NIL - Dry'!$A$1:$A1000, 'NIL - Dry'!J$1:J1000)</f>
        <v>0.4179095259</v>
      </c>
      <c r="K82" s="5">
        <f>lookup($A82, 'NIL - Dry'!$A$1:$A1000, 'NIL - Dry'!K$1:K1000)</f>
        <v>0.4485213235</v>
      </c>
      <c r="L82" s="5">
        <f>lookup($A82, 'NIL - Dry'!$A$1:$A1000, 'NIL - Dry'!L$1:L1000)</f>
        <v>-0.9812641676</v>
      </c>
      <c r="M82" s="5">
        <f>lookup($A82, 'NIL - Dry'!$A$1:$A1000, 'NIL - Dry'!M$1:M1000)</f>
        <v>-0.5405970393</v>
      </c>
      <c r="N82" s="5">
        <f>lookup($A82, 'NIL - Dry'!$A$1:$A1000, 'NIL - Dry'!N$1:N1000)</f>
        <v>-0.11274892</v>
      </c>
      <c r="O82" s="5">
        <f>lookup($A82, 'NIL - Dry'!$A$1:$A1000, 'NIL - Dry'!O$1:O1000)</f>
        <v>-0.09393549096</v>
      </c>
      <c r="P82" s="5">
        <f t="shared" si="1"/>
        <v>-0.3064889736</v>
      </c>
      <c r="R82" s="5" t="str">
        <f>iferror(VLOOKUP($A82, 'Awario - Old'!$A$3:$G1000, 3, false), "")</f>
        <v/>
      </c>
      <c r="S82" s="2" t="str">
        <f>iferror(VLOOKUP($A82, 'Awario - Old'!$A$3:$Z1000, 4, false), "")</f>
        <v/>
      </c>
      <c r="T82" s="5" t="str">
        <f>iferror(VLOOKUP($A82, 'Awario - Old'!$A$3:$Z1000, 5, false), "")</f>
        <v/>
      </c>
      <c r="U82" s="5" t="str">
        <f>iferror(VLOOKUP($A82, 'Awario - Old'!$A$3:$G1000, 6, false), "")</f>
        <v/>
      </c>
      <c r="V82" s="7" t="str">
        <f>iferror(VLOOKUP($A82, 'Awario - Old'!$A$3:$Z1000, 7, false), "")</f>
        <v/>
      </c>
      <c r="W82" s="2" t="str">
        <f>iferror(VLOOKUP($A82, 'Awario - Old'!$A$3:$Z1000, 8, false), "")</f>
        <v/>
      </c>
      <c r="X82" s="5" t="str">
        <f>iferror(VLOOKUP($A82, 'Awario - Old'!$A$3:$Z1000, 9, false), "")</f>
        <v/>
      </c>
      <c r="Y82" s="5" t="str">
        <f>iferror(VLOOKUP($A82, 'Awario - Old'!$A$3:$Z1000, 10, false), "")</f>
        <v/>
      </c>
      <c r="Z82" s="2" t="str">
        <f>iferror(VLOOKUP($A82, 'Awario - Old'!$A$3:$Z1000, 11, false), "")</f>
        <v/>
      </c>
      <c r="AA82" s="5" t="str">
        <f>iferror(VLOOKUP($A82, 'Awario - Old'!$A$3:$Z1000, 12, false), "")</f>
        <v/>
      </c>
      <c r="AB82" s="5" t="str">
        <f t="shared" si="2"/>
        <v/>
      </c>
      <c r="AD82" s="5">
        <f>iferror(VLOOKUP($A82, TMUI!$A$2:$G1000, 3, false), "")</f>
        <v>84.38</v>
      </c>
      <c r="AE82" s="5">
        <f>iferror(VLOOKUP($A82, TMUI!$A$2:$G1000, 4, false), "")</f>
        <v>78.91</v>
      </c>
      <c r="AF82" s="5">
        <f>iferror(VLOOKUP($A82, TMUI!$A$2:$G1000, 5, false), "")</f>
        <v>79.69</v>
      </c>
      <c r="AG82" s="5">
        <f>iferror(VLOOKUP($A82, TMUI!$A$2:$G1000, 6, false), "")</f>
        <v>72.66</v>
      </c>
      <c r="AH82" s="5">
        <f>iferror(VLOOKUP($A82, TMUI!$A$2:$Z1000, 7, false), "")</f>
        <v>0.6451545164</v>
      </c>
      <c r="AI82" s="5">
        <f>iferror(VLOOKUP($A82, TMUI!$A$2:$Z1000, 8, false), "")</f>
        <v>0.688191978</v>
      </c>
      <c r="AJ82" s="5">
        <f>iferror(VLOOKUP($A82, TMUI!$A$2:$Z1000, 9, false), "")</f>
        <v>0.6335235544</v>
      </c>
      <c r="AK82" s="5">
        <f>iferror(VLOOKUP($A82, TMUI!$A$2:$Z1000, 10, false), "")</f>
        <v>1.091984555</v>
      </c>
      <c r="AL82" s="5">
        <f>iferror(VLOOKUP($A82, TMUI!$A$2:$Z1000, 11, false), "")</f>
        <v>0.7647136509</v>
      </c>
      <c r="AM82" s="8">
        <f t="shared" si="3"/>
        <v>0.874479074</v>
      </c>
      <c r="AO82" s="5">
        <f t="shared" si="4"/>
        <v>0.2839950502</v>
      </c>
      <c r="AP82" s="5" t="str">
        <f>iferror(vlookup(A82, 'November Scores'!A$1:AM1000, 3, false), "")</f>
        <v/>
      </c>
      <c r="AQ82" s="5">
        <f t="shared" si="5"/>
        <v>0.2839950502</v>
      </c>
    </row>
    <row r="83">
      <c r="A83" s="5">
        <v>2297.0</v>
      </c>
      <c r="B83" s="2" t="s">
        <v>291</v>
      </c>
      <c r="C83" s="5">
        <f>lookup($A83, 'NIL - Dry'!$A$1:$A1000, 'NIL - Dry'!C$1:C1000)</f>
        <v>4</v>
      </c>
      <c r="D83" s="5">
        <f>lookup($A83, 'NIL - Dry'!$A$1:$A1000, 'NIL - Dry'!D$1:D1000)</f>
        <v>1</v>
      </c>
      <c r="E83" s="5">
        <f>lookup($A83, 'NIL - Dry'!$A$1:$A1000, 'NIL - Dry'!E$1:E1000)</f>
        <v>1</v>
      </c>
      <c r="F83" s="5">
        <f>lookup($A83, 'NIL - Dry'!$A$1:$A1000, 'NIL - Dry'!F$1:F1000)</f>
        <v>1</v>
      </c>
      <c r="G83" s="5">
        <f>lookup($A83, 'NIL - Dry'!$A$1:$A1000, 'NIL - Dry'!G$1:G1000)</f>
        <v>1</v>
      </c>
      <c r="H83" s="5">
        <f>lookup($A83, 'NIL - Dry'!$A$1:$A1000, 'NIL - Dry'!H$1:H1000)</f>
        <v>0</v>
      </c>
      <c r="I83" s="5">
        <f>lookup($A83, 'NIL - Dry'!$A$1:$A1000, 'NIL - Dry'!I$1:I1000)</f>
        <v>0.2045663318</v>
      </c>
      <c r="J83" s="5">
        <f>lookup($A83, 'NIL - Dry'!$A$1:$A1000, 'NIL - Dry'!J$1:J1000)</f>
        <v>0.4179095259</v>
      </c>
      <c r="K83" s="5">
        <f>lookup($A83, 'NIL - Dry'!$A$1:$A1000, 'NIL - Dry'!K$1:K1000)</f>
        <v>0.4485213235</v>
      </c>
      <c r="L83" s="5">
        <f>lookup($A83, 'NIL - Dry'!$A$1:$A1000, 'NIL - Dry'!L$1:L1000)</f>
        <v>1.014811661</v>
      </c>
      <c r="M83" s="5">
        <f>lookup($A83, 'NIL - Dry'!$A$1:$A1000, 'NIL - Dry'!M$1:M1000)</f>
        <v>1.842034356</v>
      </c>
      <c r="N83" s="5">
        <f>lookup($A83, 'NIL - Dry'!$A$1:$A1000, 'NIL - Dry'!N$1:N1000)</f>
        <v>-0.11274892</v>
      </c>
      <c r="O83" s="5">
        <f>lookup($A83, 'NIL - Dry'!$A$1:$A1000, 'NIL - Dry'!O$1:O1000)</f>
        <v>0.6358490463</v>
      </c>
      <c r="P83" s="5">
        <f t="shared" si="1"/>
        <v>0.7974014336</v>
      </c>
      <c r="R83" s="5" t="str">
        <f>iferror(VLOOKUP($A83, 'Awario - Old'!$A$3:$G1000, 3, false), "")</f>
        <v/>
      </c>
      <c r="S83" s="2" t="str">
        <f>iferror(VLOOKUP($A83, 'Awario - Old'!$A$3:$Z1000, 4, false), "")</f>
        <v/>
      </c>
      <c r="T83" s="5" t="str">
        <f>iferror(VLOOKUP($A83, 'Awario - Old'!$A$3:$Z1000, 5, false), "")</f>
        <v/>
      </c>
      <c r="U83" s="5" t="str">
        <f>iferror(VLOOKUP($A83, 'Awario - Old'!$A$3:$G1000, 6, false), "")</f>
        <v/>
      </c>
      <c r="V83" s="7" t="str">
        <f>iferror(VLOOKUP($A83, 'Awario - Old'!$A$3:$Z1000, 7, false), "")</f>
        <v/>
      </c>
      <c r="W83" s="2" t="str">
        <f>iferror(VLOOKUP($A83, 'Awario - Old'!$A$3:$Z1000, 8, false), "")</f>
        <v/>
      </c>
      <c r="X83" s="5" t="str">
        <f>iferror(VLOOKUP($A83, 'Awario - Old'!$A$3:$Z1000, 9, false), "")</f>
        <v/>
      </c>
      <c r="Y83" s="5" t="str">
        <f>iferror(VLOOKUP($A83, 'Awario - Old'!$A$3:$Z1000, 10, false), "")</f>
        <v/>
      </c>
      <c r="Z83" s="2" t="str">
        <f>iferror(VLOOKUP($A83, 'Awario - Old'!$A$3:$Z1000, 11, false), "")</f>
        <v/>
      </c>
      <c r="AA83" s="5" t="str">
        <f>iferror(VLOOKUP($A83, 'Awario - Old'!$A$3:$Z1000, 12, false), "")</f>
        <v/>
      </c>
      <c r="AB83" s="5" t="str">
        <f t="shared" si="2"/>
        <v/>
      </c>
      <c r="AD83" s="5">
        <f>iferror(VLOOKUP($A83, TMUI!$A$2:$G1000, 3, false), "")</f>
        <v>90.63</v>
      </c>
      <c r="AE83" s="5">
        <f>iferror(VLOOKUP($A83, TMUI!$A$2:$G1000, 4, false), "")</f>
        <v>60.94</v>
      </c>
      <c r="AF83" s="5">
        <f>iferror(VLOOKUP($A83, TMUI!$A$2:$G1000, 5, false), "")</f>
        <v>73.44</v>
      </c>
      <c r="AG83" s="5">
        <f>iferror(VLOOKUP($A83, TMUI!$A$2:$G1000, 6, false), "")</f>
        <v>39.84</v>
      </c>
      <c r="AH83" s="5">
        <f>iferror(VLOOKUP($A83, TMUI!$A$2:$Z1000, 7, false), "")</f>
        <v>1.097532677</v>
      </c>
      <c r="AI83" s="5">
        <f>iferror(VLOOKUP($A83, TMUI!$A$2:$Z1000, 8, false), "")</f>
        <v>-0.5571864051</v>
      </c>
      <c r="AJ83" s="5">
        <f>iferror(VLOOKUP($A83, TMUI!$A$2:$Z1000, 9, false), "")</f>
        <v>0.16822924</v>
      </c>
      <c r="AK83" s="5">
        <f>iferror(VLOOKUP($A83, TMUI!$A$2:$Z1000, 10, false), "")</f>
        <v>-0.9345313109</v>
      </c>
      <c r="AL83" s="5">
        <f>iferror(VLOOKUP($A83, TMUI!$A$2:$Z1000, 11, false), "")</f>
        <v>-0.05648894975</v>
      </c>
      <c r="AM83" s="8">
        <f t="shared" si="3"/>
        <v>-0.237674041</v>
      </c>
      <c r="AO83" s="5">
        <f t="shared" si="4"/>
        <v>0.2798636963</v>
      </c>
      <c r="AP83" s="5" t="str">
        <f>iferror(vlookup(A83, 'November Scores'!A$1:AM1000, 3, false), "")</f>
        <v/>
      </c>
      <c r="AQ83" s="5">
        <f t="shared" si="5"/>
        <v>0.2798636963</v>
      </c>
    </row>
    <row r="84">
      <c r="A84" s="5">
        <v>1397.0</v>
      </c>
      <c r="B84" s="20" t="s">
        <v>118</v>
      </c>
      <c r="C84" s="5">
        <f>lookup($A84, 'NIL - Dry'!$A$1:$A1000, 'NIL - Dry'!C$1:C1000)</f>
        <v>4</v>
      </c>
      <c r="D84" s="5">
        <f>lookup($A84, 'NIL - Dry'!$A$1:$A1000, 'NIL - Dry'!D$1:D1000)</f>
        <v>1</v>
      </c>
      <c r="E84" s="5">
        <f>lookup($A84, 'NIL - Dry'!$A$1:$A1000, 'NIL - Dry'!E$1:E1000)</f>
        <v>1</v>
      </c>
      <c r="F84" s="5">
        <f>lookup($A84, 'NIL - Dry'!$A$1:$A1000, 'NIL - Dry'!F$1:F1000)</f>
        <v>0</v>
      </c>
      <c r="G84" s="5">
        <f>lookup($A84, 'NIL - Dry'!$A$1:$A1000, 'NIL - Dry'!G$1:G1000)</f>
        <v>0</v>
      </c>
      <c r="H84" s="5">
        <f>lookup($A84, 'NIL - Dry'!$A$1:$A1000, 'NIL - Dry'!H$1:H1000)</f>
        <v>0</v>
      </c>
      <c r="I84" s="5">
        <f>lookup($A84, 'NIL - Dry'!$A$1:$A1000, 'NIL - Dry'!I$1:I1000)</f>
        <v>0.2045663318</v>
      </c>
      <c r="J84" s="5">
        <f>lookup($A84, 'NIL - Dry'!$A$1:$A1000, 'NIL - Dry'!J$1:J1000)</f>
        <v>0.4179095259</v>
      </c>
      <c r="K84" s="5">
        <f>lookup($A84, 'NIL - Dry'!$A$1:$A1000, 'NIL - Dry'!K$1:K1000)</f>
        <v>0.4485213235</v>
      </c>
      <c r="L84" s="5">
        <f>lookup($A84, 'NIL - Dry'!$A$1:$A1000, 'NIL - Dry'!L$1:L1000)</f>
        <v>-0.9812641676</v>
      </c>
      <c r="M84" s="5">
        <f>lookup($A84, 'NIL - Dry'!$A$1:$A1000, 'NIL - Dry'!M$1:M1000)</f>
        <v>-0.5405970393</v>
      </c>
      <c r="N84" s="5">
        <f>lookup($A84, 'NIL - Dry'!$A$1:$A1000, 'NIL - Dry'!N$1:N1000)</f>
        <v>-0.11274892</v>
      </c>
      <c r="O84" s="5">
        <f>lookup($A84, 'NIL - Dry'!$A$1:$A1000, 'NIL - Dry'!O$1:O1000)</f>
        <v>-0.09393549096</v>
      </c>
      <c r="P84" s="5">
        <f t="shared" si="1"/>
        <v>-0.3064889736</v>
      </c>
      <c r="R84" s="5">
        <f>iferror(VLOOKUP($A84, 'Awario - Old'!$A$3:$G1000, 3, false), "")</f>
        <v>1</v>
      </c>
      <c r="S84" s="2">
        <f>iferror(VLOOKUP($A84, 'Awario - Old'!$A$3:$Z1000, 4, false), "")</f>
        <v>0</v>
      </c>
      <c r="T84" s="5">
        <f>iferror(VLOOKUP($A84, 'Awario - Old'!$A$3:$Z1000, 5, false), "")</f>
        <v>1321</v>
      </c>
      <c r="U84" s="5">
        <f>iferror(VLOOKUP($A84, 'Awario - Old'!$A$3:$G1000, 6, false), "")</f>
        <v>3.120902818</v>
      </c>
      <c r="V84" s="7" t="b">
        <f>iferror(VLOOKUP($A84, 'Awario - Old'!$A$3:$Z1000, 7, false), "")</f>
        <v>1</v>
      </c>
      <c r="W84" s="2" t="str">
        <f>iferror(VLOOKUP($A84, 'Awario - Old'!$A$3:$Z1000, 8, false), "")</f>
        <v/>
      </c>
      <c r="X84" s="5">
        <f>iferror(VLOOKUP($A84, 'Awario - Old'!$A$3:$Z1000, 9, false), "")</f>
        <v>1.21673629</v>
      </c>
      <c r="Y84" s="5">
        <f>iferror(VLOOKUP($A84, 'Awario - Old'!$A$3:$Z1000, 10, false), "")</f>
        <v>-0.456412352</v>
      </c>
      <c r="Z84" s="2" t="str">
        <f>iferror(VLOOKUP($A84, 'Awario - Old'!$A$3:$Z1000, 11, false), "")</f>
        <v/>
      </c>
      <c r="AA84" s="5">
        <f>iferror(VLOOKUP($A84, 'Awario - Old'!$A$3:$Z1000, 12, false), "")</f>
        <v>0.3801619689</v>
      </c>
      <c r="AB84" s="5">
        <f t="shared" si="2"/>
        <v>0.6165727604</v>
      </c>
      <c r="AD84" s="5">
        <f>iferror(VLOOKUP($A84, TMUI!$A$2:$G1000, 3, false), "")</f>
        <v>76.46</v>
      </c>
      <c r="AE84" s="5">
        <f>iferror(VLOOKUP($A84, TMUI!$A$2:$G1000, 4, false), "")</f>
        <v>71.02</v>
      </c>
      <c r="AF84" s="5">
        <f>iferror(VLOOKUP($A84, TMUI!$A$2:$G1000, 5, false), "")</f>
        <v>77.82</v>
      </c>
      <c r="AG84" s="5">
        <f>iferror(VLOOKUP($A84, TMUI!$A$2:$G1000, 6, false), "")</f>
        <v>63.45</v>
      </c>
      <c r="AH84" s="5">
        <f>iferror(VLOOKUP($A84, TMUI!$A$2:$Z1000, 7, false), "")</f>
        <v>0.07190091129</v>
      </c>
      <c r="AI84" s="5">
        <f>iferror(VLOOKUP($A84, TMUI!$A$2:$Z1000, 8, false), "")</f>
        <v>0.1413897831</v>
      </c>
      <c r="AJ84" s="5">
        <f>iferror(VLOOKUP($A84, TMUI!$A$2:$Z1000, 9, false), "")</f>
        <v>0.4943074956</v>
      </c>
      <c r="AK84" s="5">
        <f>iferror(VLOOKUP($A84, TMUI!$A$2:$Z1000, 10, false), "")</f>
        <v>0.5233004863</v>
      </c>
      <c r="AL84" s="5">
        <f>iferror(VLOOKUP($A84, TMUI!$A$2:$Z1000, 11, false), "")</f>
        <v>0.3077246691</v>
      </c>
      <c r="AM84" s="8">
        <f t="shared" si="3"/>
        <v>0.5547293656</v>
      </c>
      <c r="AO84" s="5">
        <f t="shared" si="4"/>
        <v>0.2882710508</v>
      </c>
      <c r="AP84" s="5">
        <f>iferror(vlookup(A84, 'November Scores'!A$1:AM1000, 3, false), "")</f>
        <v>0.2455877856</v>
      </c>
      <c r="AQ84" s="5">
        <f t="shared" si="5"/>
        <v>0.2776002345</v>
      </c>
    </row>
    <row r="85">
      <c r="A85" s="5">
        <v>2291.0</v>
      </c>
      <c r="B85" s="2" t="s">
        <v>179</v>
      </c>
      <c r="C85" s="5">
        <f>lookup($A85, 'NIL - Dry'!$A$1:$A1000, 'NIL - Dry'!C$1:C1000)</f>
        <v>4</v>
      </c>
      <c r="D85" s="5">
        <f>lookup($A85, 'NIL - Dry'!$A$1:$A1000, 'NIL - Dry'!D$1:D1000)</f>
        <v>1</v>
      </c>
      <c r="E85" s="5">
        <f>lookup($A85, 'NIL - Dry'!$A$1:$A1000, 'NIL - Dry'!E$1:E1000)</f>
        <v>1</v>
      </c>
      <c r="F85" s="5">
        <f>lookup($A85, 'NIL - Dry'!$A$1:$A1000, 'NIL - Dry'!F$1:F1000)</f>
        <v>0</v>
      </c>
      <c r="G85" s="5">
        <f>lookup($A85, 'NIL - Dry'!$A$1:$A1000, 'NIL - Dry'!G$1:G1000)</f>
        <v>0</v>
      </c>
      <c r="H85" s="5">
        <f>lookup($A85, 'NIL - Dry'!$A$1:$A1000, 'NIL - Dry'!H$1:H1000)</f>
        <v>0</v>
      </c>
      <c r="I85" s="5">
        <f>lookup($A85, 'NIL - Dry'!$A$1:$A1000, 'NIL - Dry'!I$1:I1000)</f>
        <v>0.2045663318</v>
      </c>
      <c r="J85" s="5">
        <f>lookup($A85, 'NIL - Dry'!$A$1:$A1000, 'NIL - Dry'!J$1:J1000)</f>
        <v>0.4179095259</v>
      </c>
      <c r="K85" s="5">
        <f>lookup($A85, 'NIL - Dry'!$A$1:$A1000, 'NIL - Dry'!K$1:K1000)</f>
        <v>0.4485213235</v>
      </c>
      <c r="L85" s="5">
        <f>lookup($A85, 'NIL - Dry'!$A$1:$A1000, 'NIL - Dry'!L$1:L1000)</f>
        <v>-0.9812641676</v>
      </c>
      <c r="M85" s="5">
        <f>lookup($A85, 'NIL - Dry'!$A$1:$A1000, 'NIL - Dry'!M$1:M1000)</f>
        <v>-0.5405970393</v>
      </c>
      <c r="N85" s="5">
        <f>lookup($A85, 'NIL - Dry'!$A$1:$A1000, 'NIL - Dry'!N$1:N1000)</f>
        <v>-0.11274892</v>
      </c>
      <c r="O85" s="5">
        <f>lookup($A85, 'NIL - Dry'!$A$1:$A1000, 'NIL - Dry'!O$1:O1000)</f>
        <v>-0.09393549096</v>
      </c>
      <c r="P85" s="5">
        <f t="shared" si="1"/>
        <v>-0.3064889736</v>
      </c>
      <c r="R85" s="5" t="str">
        <f>iferror(VLOOKUP($A85, 'Awario - Old'!$A$3:$G1000, 3, false), "")</f>
        <v/>
      </c>
      <c r="S85" s="2" t="str">
        <f>iferror(VLOOKUP($A85, 'Awario - Old'!$A$3:$Z1000, 4, false), "")</f>
        <v/>
      </c>
      <c r="T85" s="5" t="str">
        <f>iferror(VLOOKUP($A85, 'Awario - Old'!$A$3:$Z1000, 5, false), "")</f>
        <v/>
      </c>
      <c r="U85" s="5" t="str">
        <f>iferror(VLOOKUP($A85, 'Awario - Old'!$A$3:$G1000, 6, false), "")</f>
        <v/>
      </c>
      <c r="V85" s="7" t="str">
        <f>iferror(VLOOKUP($A85, 'Awario - Old'!$A$3:$Z1000, 7, false), "")</f>
        <v/>
      </c>
      <c r="W85" s="2" t="str">
        <f>iferror(VLOOKUP($A85, 'Awario - Old'!$A$3:$Z1000, 8, false), "")</f>
        <v/>
      </c>
      <c r="X85" s="5" t="str">
        <f>iferror(VLOOKUP($A85, 'Awario - Old'!$A$3:$Z1000, 9, false), "")</f>
        <v/>
      </c>
      <c r="Y85" s="5" t="str">
        <f>iferror(VLOOKUP($A85, 'Awario - Old'!$A$3:$Z1000, 10, false), "")</f>
        <v/>
      </c>
      <c r="Z85" s="2" t="str">
        <f>iferror(VLOOKUP($A85, 'Awario - Old'!$A$3:$Z1000, 11, false), "")</f>
        <v/>
      </c>
      <c r="AA85" s="5" t="str">
        <f>iferror(VLOOKUP($A85, 'Awario - Old'!$A$3:$Z1000, 12, false), "")</f>
        <v/>
      </c>
      <c r="AB85" s="5" t="str">
        <f t="shared" si="2"/>
        <v/>
      </c>
      <c r="AD85" s="5">
        <f>iferror(VLOOKUP($A85, TMUI!$A$2:$G1000, 3, false), "")</f>
        <v>92.97</v>
      </c>
      <c r="AE85" s="5">
        <f>iferror(VLOOKUP($A85, TMUI!$A$2:$G1000, 4, false), "")</f>
        <v>70.31</v>
      </c>
      <c r="AF85" s="5">
        <f>iferror(VLOOKUP($A85, TMUI!$A$2:$G1000, 5, false), "")</f>
        <v>88.28</v>
      </c>
      <c r="AG85" s="5">
        <f>iferror(VLOOKUP($A85, TMUI!$A$2:$G1000, 6, false), "")</f>
        <v>60.94</v>
      </c>
      <c r="AH85" s="5">
        <f>iferror(VLOOKUP($A85, TMUI!$A$2:$Z1000, 7, false), "")</f>
        <v>1.26690306</v>
      </c>
      <c r="AI85" s="5">
        <f>iferror(VLOOKUP($A85, TMUI!$A$2:$Z1000, 8, false), "")</f>
        <v>0.09218451587</v>
      </c>
      <c r="AJ85" s="5">
        <f>iferror(VLOOKUP($A85, TMUI!$A$2:$Z1000, 9, false), "")</f>
        <v>1.27302406</v>
      </c>
      <c r="AK85" s="5">
        <f>iferror(VLOOKUP($A85, TMUI!$A$2:$Z1000, 10, false), "")</f>
        <v>0.3683170974</v>
      </c>
      <c r="AL85" s="5">
        <f>iferror(VLOOKUP($A85, TMUI!$A$2:$Z1000, 11, false), "")</f>
        <v>0.7501071835</v>
      </c>
      <c r="AM85" s="8">
        <f t="shared" si="3"/>
        <v>0.866087284</v>
      </c>
      <c r="AO85" s="5">
        <f t="shared" si="4"/>
        <v>0.2797991552</v>
      </c>
      <c r="AP85" s="5" t="str">
        <f>iferror(vlookup(A85, 'November Scores'!A$1:AM1000, 3, false), "")</f>
        <v/>
      </c>
      <c r="AQ85" s="5">
        <f t="shared" si="5"/>
        <v>0.2797991552</v>
      </c>
    </row>
    <row r="86">
      <c r="A86" s="5">
        <v>176.0</v>
      </c>
      <c r="B86" s="2" t="s">
        <v>30</v>
      </c>
      <c r="C86" s="5">
        <f>lookup($A86, 'NIL - Dry'!$A$1:$A1000, 'NIL - Dry'!C$1:C1000)</f>
        <v>4</v>
      </c>
      <c r="D86" s="5">
        <f>lookup($A86, 'NIL - Dry'!$A$1:$A1000, 'NIL - Dry'!D$1:D1000)</f>
        <v>1</v>
      </c>
      <c r="E86" s="5">
        <f>lookup($A86, 'NIL - Dry'!$A$1:$A1000, 'NIL - Dry'!E$1:E1000)</f>
        <v>1</v>
      </c>
      <c r="F86" s="5">
        <f>lookup($A86, 'NIL - Dry'!$A$1:$A1000, 'NIL - Dry'!F$1:F1000)</f>
        <v>0</v>
      </c>
      <c r="G86" s="5">
        <f>lookup($A86, 'NIL - Dry'!$A$1:$A1000, 'NIL - Dry'!G$1:G1000)</f>
        <v>0</v>
      </c>
      <c r="H86" s="5">
        <f>lookup($A86, 'NIL - Dry'!$A$1:$A1000, 'NIL - Dry'!H$1:H1000)</f>
        <v>0</v>
      </c>
      <c r="I86" s="5">
        <f>lookup($A86, 'NIL - Dry'!$A$1:$A1000, 'NIL - Dry'!I$1:I1000)</f>
        <v>0.2045663318</v>
      </c>
      <c r="J86" s="5">
        <f>lookup($A86, 'NIL - Dry'!$A$1:$A1000, 'NIL - Dry'!J$1:J1000)</f>
        <v>0.4179095259</v>
      </c>
      <c r="K86" s="5">
        <f>lookup($A86, 'NIL - Dry'!$A$1:$A1000, 'NIL - Dry'!K$1:K1000)</f>
        <v>0.4485213235</v>
      </c>
      <c r="L86" s="5">
        <f>lookup($A86, 'NIL - Dry'!$A$1:$A1000, 'NIL - Dry'!L$1:L1000)</f>
        <v>-0.9812641676</v>
      </c>
      <c r="M86" s="5">
        <f>lookup($A86, 'NIL - Dry'!$A$1:$A1000, 'NIL - Dry'!M$1:M1000)</f>
        <v>-0.5405970393</v>
      </c>
      <c r="N86" s="5">
        <f>lookup($A86, 'NIL - Dry'!$A$1:$A1000, 'NIL - Dry'!N$1:N1000)</f>
        <v>-0.11274892</v>
      </c>
      <c r="O86" s="5">
        <f>lookup($A86, 'NIL - Dry'!$A$1:$A1000, 'NIL - Dry'!O$1:O1000)</f>
        <v>-0.09393549096</v>
      </c>
      <c r="P86" s="5">
        <f t="shared" si="1"/>
        <v>-0.3064889736</v>
      </c>
      <c r="R86" s="5">
        <f>iferror(VLOOKUP($A86, 'Awario - Old'!$A$3:$G1000, 3, false), "")</f>
        <v>3</v>
      </c>
      <c r="S86" s="2">
        <f>iferror(VLOOKUP($A86, 'Awario - Old'!$A$3:$Z1000, 4, false), "")</f>
        <v>336690</v>
      </c>
      <c r="T86" s="5">
        <f>iferror(VLOOKUP($A86, 'Awario - Old'!$A$3:$Z1000, 5, false), "")</f>
        <v>42018</v>
      </c>
      <c r="U86" s="5">
        <f>iferror(VLOOKUP($A86, 'Awario - Old'!$A$3:$G1000, 6, false), "")</f>
        <v>4.623435377</v>
      </c>
      <c r="V86" s="7" t="b">
        <f>iferror(VLOOKUP($A86, 'Awario - Old'!$A$3:$Z1000, 7, false), "")</f>
        <v>0</v>
      </c>
      <c r="W86" s="2">
        <f>iferror(VLOOKUP($A86, 'Awario - Old'!$A$3:$Z1000, 8, false), "")</f>
        <v>-0.8752027087</v>
      </c>
      <c r="X86" s="5">
        <f>iferror(VLOOKUP($A86, 'Awario - Old'!$A$3:$Z1000, 9, false), "")</f>
        <v>2.135018269</v>
      </c>
      <c r="Y86" s="5">
        <f>iferror(VLOOKUP($A86, 'Awario - Old'!$A$3:$Z1000, 10, false), "")</f>
        <v>0.5224720345</v>
      </c>
      <c r="Z86" s="2">
        <f>iferror(VLOOKUP($A86, 'Awario - Old'!$A$3:$Z1000, 11, false), "")</f>
        <v>1.590635783</v>
      </c>
      <c r="AA86" s="5">
        <f>iferror(VLOOKUP($A86, 'Awario - Old'!$A$3:$Z1000, 12, false), "")</f>
        <v>1.416042029</v>
      </c>
      <c r="AB86" s="5">
        <f t="shared" si="2"/>
        <v>1.189975642</v>
      </c>
      <c r="AD86" s="5">
        <f>iferror(VLOOKUP($A86, TMUI!$A$2:$G1000, 3, false), "")</f>
        <v>69.46</v>
      </c>
      <c r="AE86" s="5">
        <f>iferror(VLOOKUP($A86, TMUI!$A$2:$G1000, 4, false), "")</f>
        <v>71.58</v>
      </c>
      <c r="AF86" s="5">
        <f>iferror(VLOOKUP($A86, TMUI!$A$2:$G1000, 5, false), "")</f>
        <v>75.7</v>
      </c>
      <c r="AG86" s="5">
        <f>iferror(VLOOKUP($A86, TMUI!$A$2:$G1000, 6, false), "")</f>
        <v>45.56</v>
      </c>
      <c r="AH86" s="5">
        <f>iferror(VLOOKUP($A86, TMUI!$A$2:$Z1000, 7, false), "")</f>
        <v>-0.4347626286</v>
      </c>
      <c r="AI86" s="5">
        <f>iferror(VLOOKUP($A86, TMUI!$A$2:$Z1000, 8, false), "")</f>
        <v>0.1801995713</v>
      </c>
      <c r="AJ86" s="5">
        <f>iferror(VLOOKUP($A86, TMUI!$A$2:$Z1000, 9, false), "")</f>
        <v>0.3364796641</v>
      </c>
      <c r="AK86" s="5">
        <f>iferror(VLOOKUP($A86, TMUI!$A$2:$Z1000, 10, false), "")</f>
        <v>-0.5813420742</v>
      </c>
      <c r="AL86" s="5">
        <f>iferror(VLOOKUP($A86, TMUI!$A$2:$Z1000, 11, false), "")</f>
        <v>-0.1248563668</v>
      </c>
      <c r="AM86" s="8">
        <f t="shared" si="3"/>
        <v>-0.3533502042</v>
      </c>
      <c r="AN86" s="5"/>
      <c r="AO86" s="5">
        <f t="shared" si="4"/>
        <v>0.1767121548</v>
      </c>
      <c r="AP86" s="5">
        <f>iferror(vlookup(A86, 'November Scores'!A$1:AM1000, 3, false), "")</f>
        <v>0.527064987</v>
      </c>
      <c r="AQ86" s="5">
        <f t="shared" si="5"/>
        <v>0.2643003628</v>
      </c>
      <c r="AR86" s="5"/>
    </row>
    <row r="87">
      <c r="A87" s="5">
        <v>1766.0</v>
      </c>
      <c r="B87" s="2" t="s">
        <v>168</v>
      </c>
      <c r="C87" s="5">
        <f>lookup($A87, 'NIL - Dry'!$A$1:$A1000, 'NIL - Dry'!C$1:C1000)</f>
        <v>4</v>
      </c>
      <c r="D87" s="5">
        <f>lookup($A87, 'NIL - Dry'!$A$1:$A1000, 'NIL - Dry'!D$1:D1000)</f>
        <v>1</v>
      </c>
      <c r="E87" s="5">
        <f>lookup($A87, 'NIL - Dry'!$A$1:$A1000, 'NIL - Dry'!E$1:E1000)</f>
        <v>1</v>
      </c>
      <c r="F87" s="5">
        <f>lookup($A87, 'NIL - Dry'!$A$1:$A1000, 'NIL - Dry'!F$1:F1000)</f>
        <v>0</v>
      </c>
      <c r="G87" s="5">
        <f>lookup($A87, 'NIL - Dry'!$A$1:$A1000, 'NIL - Dry'!G$1:G1000)</f>
        <v>0</v>
      </c>
      <c r="H87" s="5">
        <f>lookup($A87, 'NIL - Dry'!$A$1:$A1000, 'NIL - Dry'!H$1:H1000)</f>
        <v>0</v>
      </c>
      <c r="I87" s="5">
        <f>lookup($A87, 'NIL - Dry'!$A$1:$A1000, 'NIL - Dry'!I$1:I1000)</f>
        <v>0.2045663318</v>
      </c>
      <c r="J87" s="5">
        <f>lookup($A87, 'NIL - Dry'!$A$1:$A1000, 'NIL - Dry'!J$1:J1000)</f>
        <v>0.4179095259</v>
      </c>
      <c r="K87" s="5">
        <f>lookup($A87, 'NIL - Dry'!$A$1:$A1000, 'NIL - Dry'!K$1:K1000)</f>
        <v>0.4485213235</v>
      </c>
      <c r="L87" s="5">
        <f>lookup($A87, 'NIL - Dry'!$A$1:$A1000, 'NIL - Dry'!L$1:L1000)</f>
        <v>-0.9812641676</v>
      </c>
      <c r="M87" s="5">
        <f>lookup($A87, 'NIL - Dry'!$A$1:$A1000, 'NIL - Dry'!M$1:M1000)</f>
        <v>-0.5405970393</v>
      </c>
      <c r="N87" s="5">
        <f>lookup($A87, 'NIL - Dry'!$A$1:$A1000, 'NIL - Dry'!N$1:N1000)</f>
        <v>-0.11274892</v>
      </c>
      <c r="O87" s="5">
        <f>lookup($A87, 'NIL - Dry'!$A$1:$A1000, 'NIL - Dry'!O$1:O1000)</f>
        <v>-0.09393549096</v>
      </c>
      <c r="P87" s="5">
        <f t="shared" si="1"/>
        <v>-0.3064889736</v>
      </c>
      <c r="R87" s="5" t="str">
        <f>iferror(VLOOKUP($A87, 'Awario - Old'!$A$3:$G1000, 3, false), "")</f>
        <v/>
      </c>
      <c r="S87" s="2" t="str">
        <f>iferror(VLOOKUP($A87, 'Awario - Old'!$A$3:$Z1000, 4, false), "")</f>
        <v/>
      </c>
      <c r="T87" s="5" t="str">
        <f>iferror(VLOOKUP($A87, 'Awario - Old'!$A$3:$Z1000, 5, false), "")</f>
        <v/>
      </c>
      <c r="U87" s="5" t="str">
        <f>iferror(VLOOKUP($A87, 'Awario - Old'!$A$3:$G1000, 6, false), "")</f>
        <v/>
      </c>
      <c r="V87" s="7" t="str">
        <f>iferror(VLOOKUP($A87, 'Awario - Old'!$A$3:$Z1000, 7, false), "")</f>
        <v/>
      </c>
      <c r="W87" s="2" t="str">
        <f>iferror(VLOOKUP($A87, 'Awario - Old'!$A$3:$Z1000, 8, false), "")</f>
        <v/>
      </c>
      <c r="X87" s="5" t="str">
        <f>iferror(VLOOKUP($A87, 'Awario - Old'!$A$3:$Z1000, 9, false), "")</f>
        <v/>
      </c>
      <c r="Y87" s="5" t="str">
        <f>iferror(VLOOKUP($A87, 'Awario - Old'!$A$3:$Z1000, 10, false), "")</f>
        <v/>
      </c>
      <c r="Z87" s="2" t="str">
        <f>iferror(VLOOKUP($A87, 'Awario - Old'!$A$3:$Z1000, 11, false), "")</f>
        <v/>
      </c>
      <c r="AA87" s="5" t="str">
        <f>iferror(VLOOKUP($A87, 'Awario - Old'!$A$3:$Z1000, 12, false), "")</f>
        <v/>
      </c>
      <c r="AB87" s="5" t="str">
        <f t="shared" si="2"/>
        <v/>
      </c>
      <c r="AD87" s="5">
        <f>iferror(VLOOKUP($A87, TMUI!$A$2:$G1000, 3, false), "")</f>
        <v>76.92</v>
      </c>
      <c r="AE87" s="5">
        <f>iferror(VLOOKUP($A87, TMUI!$A$2:$G1000, 4, false), "")</f>
        <v>85.36</v>
      </c>
      <c r="AF87" s="5">
        <f>iferror(VLOOKUP($A87, TMUI!$A$2:$G1000, 5, false), "")</f>
        <v>85.03</v>
      </c>
      <c r="AG87" s="5">
        <f>iferror(VLOOKUP($A87, TMUI!$A$2:$G1000, 6, false), "")</f>
        <v>69.73</v>
      </c>
      <c r="AH87" s="5">
        <f>iferror(VLOOKUP($A87, TMUI!$A$2:$Z1000, 7, false), "")</f>
        <v>0.1051959439</v>
      </c>
      <c r="AI87" s="5">
        <f>iferror(VLOOKUP($A87, TMUI!$A$2:$Z1000, 8, false), "")</f>
        <v>1.135197575</v>
      </c>
      <c r="AJ87" s="5">
        <f>iferror(VLOOKUP($A87, TMUI!$A$2:$Z1000, 9, false), "")</f>
        <v>1.031071017</v>
      </c>
      <c r="AK87" s="5">
        <f>iferror(VLOOKUP($A87, TMUI!$A$2:$Z1000, 10, false), "")</f>
        <v>0.9110676903</v>
      </c>
      <c r="AL87" s="5">
        <f>iferror(VLOOKUP($A87, TMUI!$A$2:$Z1000, 11, false), "")</f>
        <v>0.7956330564</v>
      </c>
      <c r="AM87" s="8">
        <f t="shared" si="3"/>
        <v>0.8919826548</v>
      </c>
      <c r="AO87" s="5">
        <f t="shared" si="4"/>
        <v>0.2927468406</v>
      </c>
      <c r="AP87" s="5">
        <f>iferror(vlookup(A87, 'November Scores'!A$1:AM1000, 3, false), "")</f>
        <v>0.1864916519</v>
      </c>
      <c r="AQ87" s="5">
        <f t="shared" si="5"/>
        <v>0.2661830434</v>
      </c>
    </row>
    <row r="88">
      <c r="A88" s="5">
        <v>1092.0</v>
      </c>
      <c r="B88" s="2" t="s">
        <v>93</v>
      </c>
      <c r="C88" s="5">
        <f>lookup($A88, 'NIL - Dry'!$A$1:$A1000, 'NIL - Dry'!C$1:C1000)</f>
        <v>4</v>
      </c>
      <c r="D88" s="5">
        <f>lookup($A88, 'NIL - Dry'!$A$1:$A1000, 'NIL - Dry'!D$1:D1000)</f>
        <v>1</v>
      </c>
      <c r="E88" s="5">
        <f>lookup($A88, 'NIL - Dry'!$A$1:$A1000, 'NIL - Dry'!E$1:E1000)</f>
        <v>0</v>
      </c>
      <c r="F88" s="5">
        <f>lookup($A88, 'NIL - Dry'!$A$1:$A1000, 'NIL - Dry'!F$1:F1000)</f>
        <v>1</v>
      </c>
      <c r="G88" s="5">
        <f>lookup($A88, 'NIL - Dry'!$A$1:$A1000, 'NIL - Dry'!G$1:G1000)</f>
        <v>0</v>
      </c>
      <c r="H88" s="5">
        <f>lookup($A88, 'NIL - Dry'!$A$1:$A1000, 'NIL - Dry'!H$1:H1000)</f>
        <v>0</v>
      </c>
      <c r="I88" s="5">
        <f>lookup($A88, 'NIL - Dry'!$A$1:$A1000, 'NIL - Dry'!I$1:I1000)</f>
        <v>0.2045663318</v>
      </c>
      <c r="J88" s="5">
        <f>lookup($A88, 'NIL - Dry'!$A$1:$A1000, 'NIL - Dry'!J$1:J1000)</f>
        <v>0.4179095259</v>
      </c>
      <c r="K88" s="5">
        <f>lookup($A88, 'NIL - Dry'!$A$1:$A1000, 'NIL - Dry'!K$1:K1000)</f>
        <v>-2.220180551</v>
      </c>
      <c r="L88" s="5">
        <f>lookup($A88, 'NIL - Dry'!$A$1:$A1000, 'NIL - Dry'!L$1:L1000)</f>
        <v>1.014811661</v>
      </c>
      <c r="M88" s="5">
        <f>lookup($A88, 'NIL - Dry'!$A$1:$A1000, 'NIL - Dry'!M$1:M1000)</f>
        <v>-0.5405970393</v>
      </c>
      <c r="N88" s="5">
        <f>lookup($A88, 'NIL - Dry'!$A$1:$A1000, 'NIL - Dry'!N$1:N1000)</f>
        <v>-0.11274892</v>
      </c>
      <c r="O88" s="5">
        <f>lookup($A88, 'NIL - Dry'!$A$1:$A1000, 'NIL - Dry'!O$1:O1000)</f>
        <v>-0.2060398321</v>
      </c>
      <c r="P88" s="5">
        <f t="shared" si="1"/>
        <v>-0.4539161069</v>
      </c>
      <c r="R88" s="5">
        <f>iferror(VLOOKUP($A88, 'Awario - Old'!$A$3:$G1000, 3, false), "")</f>
        <v>4</v>
      </c>
      <c r="S88" s="2">
        <f>iferror(VLOOKUP($A88, 'Awario - Old'!$A$3:$Z1000, 4, false), "")</f>
        <v>0</v>
      </c>
      <c r="T88" s="5">
        <f>iferror(VLOOKUP($A88, 'Awario - Old'!$A$3:$Z1000, 5, false), "")</f>
        <v>0</v>
      </c>
      <c r="U88" s="5">
        <f>iferror(VLOOKUP($A88, 'Awario - Old'!$A$3:$G1000, 6, false), "")</f>
        <v>0</v>
      </c>
      <c r="V88" s="7" t="b">
        <f>iferror(VLOOKUP($A88, 'Awario - Old'!$A$3:$Z1000, 7, false), "")</f>
        <v>1</v>
      </c>
      <c r="W88" s="2" t="str">
        <f>iferror(VLOOKUP($A88, 'Awario - Old'!$A$3:$Z1000, 8, false), "")</f>
        <v/>
      </c>
      <c r="X88" s="5">
        <f>iferror(VLOOKUP($A88, 'Awario - Old'!$A$3:$Z1000, 9, false), "")</f>
        <v>-0.6906225891</v>
      </c>
      <c r="Y88" s="5">
        <f>iferror(VLOOKUP($A88, 'Awario - Old'!$A$3:$Z1000, 10, false), "")</f>
        <v>1.011914228</v>
      </c>
      <c r="Z88" s="2" t="str">
        <f>iferror(VLOOKUP($A88, 'Awario - Old'!$A$3:$Z1000, 11, false), "")</f>
        <v/>
      </c>
      <c r="AA88" s="5">
        <f>iferror(VLOOKUP($A88, 'Awario - Old'!$A$3:$Z1000, 12, false), "")</f>
        <v>0.1606458193</v>
      </c>
      <c r="AB88" s="5">
        <f t="shared" si="2"/>
        <v>0.4008064612</v>
      </c>
      <c r="AD88" s="5">
        <f>iferror(VLOOKUP($A88, TMUI!$A$2:$G1000, 3, false), "")</f>
        <v>84.42</v>
      </c>
      <c r="AE88" s="5">
        <f>iferror(VLOOKUP($A88, TMUI!$A$2:$G1000, 4, false), "")</f>
        <v>74.05</v>
      </c>
      <c r="AF88" s="5">
        <f>iferror(VLOOKUP($A88, TMUI!$A$2:$G1000, 5, false), "")</f>
        <v>80.83</v>
      </c>
      <c r="AG88" s="5">
        <f>iferror(VLOOKUP($A88, TMUI!$A$2:$G1000, 6, false), "")</f>
        <v>66.01</v>
      </c>
      <c r="AH88" s="5">
        <f>iferror(VLOOKUP($A88, TMUI!$A$2:$Z1000, 7, false), "")</f>
        <v>0.6480497367</v>
      </c>
      <c r="AI88" s="5">
        <f>iferror(VLOOKUP($A88, TMUI!$A$2:$Z1000, 8, false), "")</f>
        <v>0.3513784587</v>
      </c>
      <c r="AJ88" s="5">
        <f>iferror(VLOOKUP($A88, TMUI!$A$2:$Z1000, 9, false), "")</f>
        <v>0.7183932374</v>
      </c>
      <c r="AK88" s="5">
        <f>iferror(VLOOKUP($A88, TMUI!$A$2:$Z1000, 10, false), "")</f>
        <v>0.6813711937</v>
      </c>
      <c r="AL88" s="5">
        <f>iferror(VLOOKUP($A88, TMUI!$A$2:$Z1000, 11, false), "")</f>
        <v>0.5997981566</v>
      </c>
      <c r="AM88" s="8">
        <f t="shared" si="3"/>
        <v>0.7744663689</v>
      </c>
      <c r="AO88" s="5">
        <f t="shared" si="4"/>
        <v>0.2404522411</v>
      </c>
      <c r="AP88" s="5">
        <f>iferror(vlookup(A88, 'November Scores'!A$1:AM1000, 3, false), "")</f>
        <v>0.2861227279</v>
      </c>
      <c r="AQ88" s="5">
        <f t="shared" si="5"/>
        <v>0.2518698628</v>
      </c>
    </row>
    <row r="89">
      <c r="A89" s="5">
        <v>2108.0</v>
      </c>
      <c r="B89" s="2" t="s">
        <v>274</v>
      </c>
      <c r="C89" s="5">
        <f>lookup($A89, 'NIL - Dry'!$A$1:$A1000, 'NIL - Dry'!C$1:C1000)</f>
        <v>4</v>
      </c>
      <c r="D89" s="5">
        <f>lookup($A89, 'NIL - Dry'!$A$1:$A1000, 'NIL - Dry'!D$1:D1000)</f>
        <v>1</v>
      </c>
      <c r="E89" s="5">
        <f>lookup($A89, 'NIL - Dry'!$A$1:$A1000, 'NIL - Dry'!E$1:E1000)</f>
        <v>1</v>
      </c>
      <c r="F89" s="5">
        <f>lookup($A89, 'NIL - Dry'!$A$1:$A1000, 'NIL - Dry'!F$1:F1000)</f>
        <v>0</v>
      </c>
      <c r="G89" s="5">
        <f>lookup($A89, 'NIL - Dry'!$A$1:$A1000, 'NIL - Dry'!G$1:G1000)</f>
        <v>0</v>
      </c>
      <c r="H89" s="5">
        <f>lookup($A89, 'NIL - Dry'!$A$1:$A1000, 'NIL - Dry'!H$1:H1000)</f>
        <v>0</v>
      </c>
      <c r="I89" s="5">
        <f>lookup($A89, 'NIL - Dry'!$A$1:$A1000, 'NIL - Dry'!I$1:I1000)</f>
        <v>0.2045663318</v>
      </c>
      <c r="J89" s="5">
        <f>lookup($A89, 'NIL - Dry'!$A$1:$A1000, 'NIL - Dry'!J$1:J1000)</f>
        <v>0.4179095259</v>
      </c>
      <c r="K89" s="5">
        <f>lookup($A89, 'NIL - Dry'!$A$1:$A1000, 'NIL - Dry'!K$1:K1000)</f>
        <v>0.4485213235</v>
      </c>
      <c r="L89" s="5">
        <f>lookup($A89, 'NIL - Dry'!$A$1:$A1000, 'NIL - Dry'!L$1:L1000)</f>
        <v>-0.9812641676</v>
      </c>
      <c r="M89" s="5">
        <f>lookup($A89, 'NIL - Dry'!$A$1:$A1000, 'NIL - Dry'!M$1:M1000)</f>
        <v>-0.5405970393</v>
      </c>
      <c r="N89" s="5">
        <f>lookup($A89, 'NIL - Dry'!$A$1:$A1000, 'NIL - Dry'!N$1:N1000)</f>
        <v>-0.11274892</v>
      </c>
      <c r="O89" s="5">
        <f>lookup($A89, 'NIL - Dry'!$A$1:$A1000, 'NIL - Dry'!O$1:O1000)</f>
        <v>-0.09393549096</v>
      </c>
      <c r="P89" s="5">
        <f t="shared" si="1"/>
        <v>-0.3064889736</v>
      </c>
      <c r="R89" s="5">
        <f>iferror(VLOOKUP($A89, 'Awario - Old'!$A$3:$G1000, 3, false), "")</f>
        <v>5</v>
      </c>
      <c r="S89" s="2" t="str">
        <f>iferror(VLOOKUP($A89, 'Awario - Old'!$A$3:$Z1000, 4, false), "")</f>
        <v/>
      </c>
      <c r="T89" s="5">
        <f>iferror(VLOOKUP($A89, 'Awario - Old'!$A$3:$Z1000, 5, false), "")</f>
        <v>0</v>
      </c>
      <c r="U89" s="5">
        <f>iferror(VLOOKUP($A89, 'Awario - Old'!$A$3:$G1000, 6, false), "")</f>
        <v>0</v>
      </c>
      <c r="V89" s="7" t="b">
        <f>iferror(VLOOKUP($A89, 'Awario - Old'!$A$3:$Z1000, 7, false), "")</f>
        <v>1</v>
      </c>
      <c r="W89" s="2" t="str">
        <f>iferror(VLOOKUP($A89, 'Awario - Old'!$A$3:$Z1000, 8, false), "")</f>
        <v/>
      </c>
      <c r="X89" s="5">
        <f>iferror(VLOOKUP($A89, 'Awario - Old'!$A$3:$Z1000, 9, false), "")</f>
        <v>-0.6906225891</v>
      </c>
      <c r="Y89" s="5">
        <f>iferror(VLOOKUP($A89, 'Awario - Old'!$A$3:$Z1000, 10, false), "")</f>
        <v>1.501356421</v>
      </c>
      <c r="Z89" s="2" t="str">
        <f>iferror(VLOOKUP($A89, 'Awario - Old'!$A$3:$Z1000, 11, false), "")</f>
        <v/>
      </c>
      <c r="AA89" s="5">
        <f>iferror(VLOOKUP($A89, 'Awario - Old'!$A$3:$Z1000, 12, false), "")</f>
        <v>0.4053669159</v>
      </c>
      <c r="AB89" s="5">
        <f t="shared" si="2"/>
        <v>0.6366843142</v>
      </c>
      <c r="AD89" s="5">
        <f>iferror(VLOOKUP($A89, TMUI!$A$2:$G1000, 3, false), "")</f>
        <v>85.74</v>
      </c>
      <c r="AE89" s="5">
        <f>iferror(VLOOKUP($A89, TMUI!$A$2:$G1000, 4, false), "")</f>
        <v>60.35</v>
      </c>
      <c r="AF89" s="5">
        <f>iferror(VLOOKUP($A89, TMUI!$A$2:$G1000, 5, false), "")</f>
        <v>78.91</v>
      </c>
      <c r="AG89" s="5">
        <f>iferror(VLOOKUP($A89, TMUI!$A$2:$G1000, 6, false), "")</f>
        <v>46.06</v>
      </c>
      <c r="AH89" s="5">
        <f>iferror(VLOOKUP($A89, TMUI!$A$2:$Z1000, 7, false), "")</f>
        <v>0.7435920042</v>
      </c>
      <c r="AI89" s="5">
        <f>iferror(VLOOKUP($A89, TMUI!$A$2:$Z1000, 8, false), "")</f>
        <v>-0.5980752892</v>
      </c>
      <c r="AJ89" s="5">
        <f>iferror(VLOOKUP($A89, TMUI!$A$2:$Z1000, 9, false), "")</f>
        <v>0.575454824</v>
      </c>
      <c r="AK89" s="5">
        <f>iferror(VLOOKUP($A89, TMUI!$A$2:$Z1000, 10, false), "")</f>
        <v>-0.5504688891</v>
      </c>
      <c r="AL89" s="5">
        <f>iferror(VLOOKUP($A89, TMUI!$A$2:$Z1000, 11, false), "")</f>
        <v>0.04262566247</v>
      </c>
      <c r="AM89" s="8">
        <f t="shared" si="3"/>
        <v>0.2064598326</v>
      </c>
      <c r="AO89" s="5">
        <f t="shared" si="4"/>
        <v>0.1788850577</v>
      </c>
      <c r="AP89" s="5">
        <f>iferror(vlookup(A89, 'November Scores'!A$1:AM1000, 3, false), "")</f>
        <v>0.4718884892</v>
      </c>
      <c r="AQ89" s="5">
        <f t="shared" si="5"/>
        <v>0.2521359156</v>
      </c>
    </row>
    <row r="90">
      <c r="A90" s="5">
        <v>1846.0</v>
      </c>
      <c r="B90" s="2" t="s">
        <v>214</v>
      </c>
      <c r="C90" s="5">
        <f>lookup($A90, 'NIL - Dry'!$A$1:$A1000, 'NIL - Dry'!C$1:C1000)</f>
        <v>4</v>
      </c>
      <c r="D90" s="5">
        <f>lookup($A90, 'NIL - Dry'!$A$1:$A1000, 'NIL - Dry'!D$1:D1000)</f>
        <v>1</v>
      </c>
      <c r="E90" s="5">
        <f>lookup($A90, 'NIL - Dry'!$A$1:$A1000, 'NIL - Dry'!E$1:E1000)</f>
        <v>1</v>
      </c>
      <c r="F90" s="5">
        <f>lookup($A90, 'NIL - Dry'!$A$1:$A1000, 'NIL - Dry'!F$1:F1000)</f>
        <v>0</v>
      </c>
      <c r="G90" s="5">
        <f>lookup($A90, 'NIL - Dry'!$A$1:$A1000, 'NIL - Dry'!G$1:G1000)</f>
        <v>0</v>
      </c>
      <c r="H90" s="5">
        <f>lookup($A90, 'NIL - Dry'!$A$1:$A1000, 'NIL - Dry'!H$1:H1000)</f>
        <v>0</v>
      </c>
      <c r="I90" s="5">
        <f>lookup($A90, 'NIL - Dry'!$A$1:$A1000, 'NIL - Dry'!I$1:I1000)</f>
        <v>0.2045663318</v>
      </c>
      <c r="J90" s="5">
        <f>lookup($A90, 'NIL - Dry'!$A$1:$A1000, 'NIL - Dry'!J$1:J1000)</f>
        <v>0.4179095259</v>
      </c>
      <c r="K90" s="5">
        <f>lookup($A90, 'NIL - Dry'!$A$1:$A1000, 'NIL - Dry'!K$1:K1000)</f>
        <v>0.4485213235</v>
      </c>
      <c r="L90" s="5">
        <f>lookup($A90, 'NIL - Dry'!$A$1:$A1000, 'NIL - Dry'!L$1:L1000)</f>
        <v>-0.9812641676</v>
      </c>
      <c r="M90" s="5">
        <f>lookup($A90, 'NIL - Dry'!$A$1:$A1000, 'NIL - Dry'!M$1:M1000)</f>
        <v>-0.5405970393</v>
      </c>
      <c r="N90" s="5">
        <f>lookup($A90, 'NIL - Dry'!$A$1:$A1000, 'NIL - Dry'!N$1:N1000)</f>
        <v>-0.11274892</v>
      </c>
      <c r="O90" s="5">
        <f>lookup($A90, 'NIL - Dry'!$A$1:$A1000, 'NIL - Dry'!O$1:O1000)</f>
        <v>-0.09393549096</v>
      </c>
      <c r="P90" s="5">
        <f t="shared" si="1"/>
        <v>-0.3064889736</v>
      </c>
      <c r="R90" s="5">
        <f>iferror(VLOOKUP($A90, 'Awario - Old'!$A$3:$G1000, 3, false), "")</f>
        <v>2</v>
      </c>
      <c r="S90" s="2">
        <f>iferror(VLOOKUP($A90, 'Awario - Old'!$A$3:$Z1000, 4, false), "")</f>
        <v>0</v>
      </c>
      <c r="T90" s="5">
        <f>iferror(VLOOKUP($A90, 'Awario - Old'!$A$3:$Z1000, 5, false), "")</f>
        <v>2748</v>
      </c>
      <c r="U90" s="5">
        <f>iferror(VLOOKUP($A90, 'Awario - Old'!$A$3:$G1000, 6, false), "")</f>
        <v>3.439016728</v>
      </c>
      <c r="V90" s="7" t="b">
        <f>iferror(VLOOKUP($A90, 'Awario - Old'!$A$3:$Z1000, 7, false), "")</f>
        <v>1</v>
      </c>
      <c r="W90" s="2" t="str">
        <f>iferror(VLOOKUP($A90, 'Awario - Old'!$A$3:$Z1000, 8, false), "")</f>
        <v/>
      </c>
      <c r="X90" s="5">
        <f>iferror(VLOOKUP($A90, 'Awario - Old'!$A$3:$Z1000, 9, false), "")</f>
        <v>1.411153555</v>
      </c>
      <c r="Y90" s="5">
        <f>iferror(VLOOKUP($A90, 'Awario - Old'!$A$3:$Z1000, 10, false), "")</f>
        <v>0.03302984126</v>
      </c>
      <c r="Z90" s="2" t="str">
        <f>iferror(VLOOKUP($A90, 'Awario - Old'!$A$3:$Z1000, 11, false), "")</f>
        <v/>
      </c>
      <c r="AA90" s="5">
        <f>iferror(VLOOKUP($A90, 'Awario - Old'!$A$3:$Z1000, 12, false), "")</f>
        <v>0.7220916983</v>
      </c>
      <c r="AB90" s="5">
        <f t="shared" si="2"/>
        <v>0.8497597886</v>
      </c>
      <c r="AD90" s="5">
        <f>iferror(VLOOKUP($A90, TMUI!$A$2:$G1000, 3, false), "")</f>
        <v>79.91</v>
      </c>
      <c r="AE90" s="5">
        <f>iferror(VLOOKUP($A90, TMUI!$A$2:$G1000, 4, false), "")</f>
        <v>63.85</v>
      </c>
      <c r="AF90" s="5">
        <f>iferror(VLOOKUP($A90, TMUI!$A$2:$G1000, 5, false), "")</f>
        <v>68.47</v>
      </c>
      <c r="AG90" s="5">
        <f>iferror(VLOOKUP($A90, TMUI!$A$2:$G1000, 6, false), "")</f>
        <v>54.64</v>
      </c>
      <c r="AH90" s="5">
        <f>iferror(VLOOKUP($A90, TMUI!$A$2:$Z1000, 7, false), "")</f>
        <v>0.321613656</v>
      </c>
      <c r="AI90" s="5">
        <f>iferror(VLOOKUP($A90, TMUI!$A$2:$Z1000, 8, false), "")</f>
        <v>-0.3555141127</v>
      </c>
      <c r="AJ90" s="5">
        <f>iferror(VLOOKUP($A90, TMUI!$A$2:$Z1000, 9, false), "")</f>
        <v>-0.2017727989</v>
      </c>
      <c r="AK90" s="5">
        <f>iferror(VLOOKUP($A90, TMUI!$A$2:$Z1000, 10, false), "")</f>
        <v>-0.02068503397</v>
      </c>
      <c r="AL90" s="5">
        <f>iferror(VLOOKUP($A90, TMUI!$A$2:$Z1000, 11, false), "")</f>
        <v>-0.0640895724</v>
      </c>
      <c r="AM90" s="8">
        <f t="shared" si="3"/>
        <v>-0.2531591839</v>
      </c>
      <c r="AO90" s="5">
        <f t="shared" si="4"/>
        <v>0.09670387702</v>
      </c>
      <c r="AP90" s="5">
        <f>iferror(vlookup(A90, 'November Scores'!A$1:AM1000, 3, false), "")</f>
        <v>0.7022277467</v>
      </c>
      <c r="AQ90" s="5">
        <f t="shared" si="5"/>
        <v>0.2480848444</v>
      </c>
    </row>
    <row r="91">
      <c r="A91" s="5">
        <v>2179.0</v>
      </c>
      <c r="B91" s="2" t="s">
        <v>205</v>
      </c>
      <c r="C91" s="5">
        <f>lookup($A91, 'NIL - Dry'!$A$1:$A1000, 'NIL - Dry'!C$1:C1000)</f>
        <v>4</v>
      </c>
      <c r="D91" s="5">
        <f>lookup($A91, 'NIL - Dry'!$A$1:$A1000, 'NIL - Dry'!D$1:D1000)</f>
        <v>1</v>
      </c>
      <c r="E91" s="5">
        <f>lookup($A91, 'NIL - Dry'!$A$1:$A1000, 'NIL - Dry'!E$1:E1000)</f>
        <v>1</v>
      </c>
      <c r="F91" s="5">
        <f>lookup($A91, 'NIL - Dry'!$A$1:$A1000, 'NIL - Dry'!F$1:F1000)</f>
        <v>0</v>
      </c>
      <c r="G91" s="5">
        <f>lookup($A91, 'NIL - Dry'!$A$1:$A1000, 'NIL - Dry'!G$1:G1000)</f>
        <v>0</v>
      </c>
      <c r="H91" s="5">
        <f>lookup($A91, 'NIL - Dry'!$A$1:$A1000, 'NIL - Dry'!H$1:H1000)</f>
        <v>0</v>
      </c>
      <c r="I91" s="5">
        <f>lookup($A91, 'NIL - Dry'!$A$1:$A1000, 'NIL - Dry'!I$1:I1000)</f>
        <v>0.2045663318</v>
      </c>
      <c r="J91" s="5">
        <f>lookup($A91, 'NIL - Dry'!$A$1:$A1000, 'NIL - Dry'!J$1:J1000)</f>
        <v>0.4179095259</v>
      </c>
      <c r="K91" s="5">
        <f>lookup($A91, 'NIL - Dry'!$A$1:$A1000, 'NIL - Dry'!K$1:K1000)</f>
        <v>0.4485213235</v>
      </c>
      <c r="L91" s="5">
        <f>lookup($A91, 'NIL - Dry'!$A$1:$A1000, 'NIL - Dry'!L$1:L1000)</f>
        <v>-0.9812641676</v>
      </c>
      <c r="M91" s="5">
        <f>lookup($A91, 'NIL - Dry'!$A$1:$A1000, 'NIL - Dry'!M$1:M1000)</f>
        <v>-0.5405970393</v>
      </c>
      <c r="N91" s="5">
        <f>lookup($A91, 'NIL - Dry'!$A$1:$A1000, 'NIL - Dry'!N$1:N1000)</f>
        <v>-0.11274892</v>
      </c>
      <c r="O91" s="5">
        <f>lookup($A91, 'NIL - Dry'!$A$1:$A1000, 'NIL - Dry'!O$1:O1000)</f>
        <v>-0.09393549096</v>
      </c>
      <c r="P91" s="5">
        <f t="shared" si="1"/>
        <v>-0.3064889736</v>
      </c>
      <c r="R91" s="5" t="str">
        <f>iferror(VLOOKUP($A91, 'Awario - Old'!$A$3:$G1000, 3, false), "")</f>
        <v/>
      </c>
      <c r="S91" s="2" t="str">
        <f>iferror(VLOOKUP($A91, 'Awario - Old'!$A$3:$Z1000, 4, false), "")</f>
        <v/>
      </c>
      <c r="T91" s="5" t="str">
        <f>iferror(VLOOKUP($A91, 'Awario - Old'!$A$3:$Z1000, 5, false), "")</f>
        <v/>
      </c>
      <c r="U91" s="5" t="str">
        <f>iferror(VLOOKUP($A91, 'Awario - Old'!$A$3:$G1000, 6, false), "")</f>
        <v/>
      </c>
      <c r="V91" s="7" t="str">
        <f>iferror(VLOOKUP($A91, 'Awario - Old'!$A$3:$Z1000, 7, false), "")</f>
        <v/>
      </c>
      <c r="W91" s="2" t="str">
        <f>iferror(VLOOKUP($A91, 'Awario - Old'!$A$3:$Z1000, 8, false), "")</f>
        <v/>
      </c>
      <c r="X91" s="5" t="str">
        <f>iferror(VLOOKUP($A91, 'Awario - Old'!$A$3:$Z1000, 9, false), "")</f>
        <v/>
      </c>
      <c r="Y91" s="5" t="str">
        <f>iferror(VLOOKUP($A91, 'Awario - Old'!$A$3:$Z1000, 10, false), "")</f>
        <v/>
      </c>
      <c r="Z91" s="2" t="str">
        <f>iferror(VLOOKUP($A91, 'Awario - Old'!$A$3:$Z1000, 11, false), "")</f>
        <v/>
      </c>
      <c r="AA91" s="5" t="str">
        <f>iferror(VLOOKUP($A91, 'Awario - Old'!$A$3:$Z1000, 12, false), "")</f>
        <v/>
      </c>
      <c r="AB91" s="5" t="str">
        <f t="shared" si="2"/>
        <v/>
      </c>
      <c r="AD91" s="5">
        <f>iferror(VLOOKUP($A91, TMUI!$A$2:$G1000, 3, false), "")</f>
        <v>78.13</v>
      </c>
      <c r="AE91" s="5">
        <f>iferror(VLOOKUP($A91, TMUI!$A$2:$G1000, 4, false), "")</f>
        <v>81.25</v>
      </c>
      <c r="AF91" s="5">
        <f>iferror(VLOOKUP($A91, TMUI!$A$2:$G1000, 5, false), "")</f>
        <v>89.84</v>
      </c>
      <c r="AG91" s="5">
        <f>iferror(VLOOKUP($A91, TMUI!$A$2:$G1000, 6, false), "")</f>
        <v>57.03</v>
      </c>
      <c r="AH91" s="5">
        <f>iferror(VLOOKUP($A91, TMUI!$A$2:$Z1000, 7, false), "")</f>
        <v>0.1927763558</v>
      </c>
      <c r="AI91" s="5">
        <f>iferror(VLOOKUP($A91, TMUI!$A$2:$Z1000, 8, false), "")</f>
        <v>0.8503614503</v>
      </c>
      <c r="AJ91" s="5">
        <f>iferror(VLOOKUP($A91, TMUI!$A$2:$Z1000, 9, false), "")</f>
        <v>1.389161521</v>
      </c>
      <c r="AK91" s="5">
        <f>iferror(VLOOKUP($A91, TMUI!$A$2:$Z1000, 10, false), "")</f>
        <v>0.1268887905</v>
      </c>
      <c r="AL91" s="5">
        <f>iferror(VLOOKUP($A91, TMUI!$A$2:$Z1000, 11, false), "")</f>
        <v>0.6397970294</v>
      </c>
      <c r="AM91" s="8">
        <f t="shared" si="3"/>
        <v>0.7998731333</v>
      </c>
      <c r="AO91" s="5">
        <f t="shared" si="4"/>
        <v>0.2466920798</v>
      </c>
      <c r="AP91" s="5" t="str">
        <f>iferror(vlookup(A91, 'November Scores'!A$1:AM1000, 3, false), "")</f>
        <v/>
      </c>
      <c r="AQ91" s="5">
        <f t="shared" si="5"/>
        <v>0.2466920798</v>
      </c>
    </row>
    <row r="92">
      <c r="A92" s="5">
        <v>2301.0</v>
      </c>
      <c r="B92" s="2" t="s">
        <v>208</v>
      </c>
      <c r="C92" s="5">
        <f>lookup($A92, 'NIL - Dry'!$A$1:$A1000, 'NIL - Dry'!C$1:C1000)</f>
        <v>4</v>
      </c>
      <c r="D92" s="5">
        <f>lookup($A92, 'NIL - Dry'!$A$1:$A1000, 'NIL - Dry'!D$1:D1000)</f>
        <v>1</v>
      </c>
      <c r="E92" s="5">
        <f>lookup($A92, 'NIL - Dry'!$A$1:$A1000, 'NIL - Dry'!E$1:E1000)</f>
        <v>1</v>
      </c>
      <c r="F92" s="5">
        <f>lookup($A92, 'NIL - Dry'!$A$1:$A1000, 'NIL - Dry'!F$1:F1000)</f>
        <v>0</v>
      </c>
      <c r="G92" s="5">
        <f>lookup($A92, 'NIL - Dry'!$A$1:$A1000, 'NIL - Dry'!G$1:G1000)</f>
        <v>0</v>
      </c>
      <c r="H92" s="5">
        <f>lookup($A92, 'NIL - Dry'!$A$1:$A1000, 'NIL - Dry'!H$1:H1000)</f>
        <v>0</v>
      </c>
      <c r="I92" s="5">
        <f>lookup($A92, 'NIL - Dry'!$A$1:$A1000, 'NIL - Dry'!I$1:I1000)</f>
        <v>0.2045663318</v>
      </c>
      <c r="J92" s="5">
        <f>lookup($A92, 'NIL - Dry'!$A$1:$A1000, 'NIL - Dry'!J$1:J1000)</f>
        <v>0.4179095259</v>
      </c>
      <c r="K92" s="5">
        <f>lookup($A92, 'NIL - Dry'!$A$1:$A1000, 'NIL - Dry'!K$1:K1000)</f>
        <v>0.4485213235</v>
      </c>
      <c r="L92" s="5">
        <f>lookup($A92, 'NIL - Dry'!$A$1:$A1000, 'NIL - Dry'!L$1:L1000)</f>
        <v>-0.9812641676</v>
      </c>
      <c r="M92" s="5">
        <f>lookup($A92, 'NIL - Dry'!$A$1:$A1000, 'NIL - Dry'!M$1:M1000)</f>
        <v>-0.5405970393</v>
      </c>
      <c r="N92" s="5">
        <f>lookup($A92, 'NIL - Dry'!$A$1:$A1000, 'NIL - Dry'!N$1:N1000)</f>
        <v>-0.11274892</v>
      </c>
      <c r="O92" s="5">
        <f>lookup($A92, 'NIL - Dry'!$A$1:$A1000, 'NIL - Dry'!O$1:O1000)</f>
        <v>-0.09393549096</v>
      </c>
      <c r="P92" s="5">
        <f t="shared" si="1"/>
        <v>-0.3064889736</v>
      </c>
      <c r="R92" s="5" t="str">
        <f>iferror(VLOOKUP($A92, 'Awario - Old'!$A$3:$G1000, 3, false), "")</f>
        <v/>
      </c>
      <c r="S92" s="2" t="str">
        <f>iferror(VLOOKUP($A92, 'Awario - Old'!$A$3:$Z1000, 4, false), "")</f>
        <v/>
      </c>
      <c r="T92" s="5" t="str">
        <f>iferror(VLOOKUP($A92, 'Awario - Old'!$A$3:$Z1000, 5, false), "")</f>
        <v/>
      </c>
      <c r="U92" s="5" t="str">
        <f>iferror(VLOOKUP($A92, 'Awario - Old'!$A$3:$G1000, 6, false), "")</f>
        <v/>
      </c>
      <c r="V92" s="7" t="str">
        <f>iferror(VLOOKUP($A92, 'Awario - Old'!$A$3:$Z1000, 7, false), "")</f>
        <v/>
      </c>
      <c r="W92" s="2" t="str">
        <f>iferror(VLOOKUP($A92, 'Awario - Old'!$A$3:$Z1000, 8, false), "")</f>
        <v/>
      </c>
      <c r="X92" s="5" t="str">
        <f>iferror(VLOOKUP($A92, 'Awario - Old'!$A$3:$Z1000, 9, false), "")</f>
        <v/>
      </c>
      <c r="Y92" s="5" t="str">
        <f>iferror(VLOOKUP($A92, 'Awario - Old'!$A$3:$Z1000, 10, false), "")</f>
        <v/>
      </c>
      <c r="Z92" s="2" t="str">
        <f>iferror(VLOOKUP($A92, 'Awario - Old'!$A$3:$Z1000, 11, false), "")</f>
        <v/>
      </c>
      <c r="AA92" s="5" t="str">
        <f>iferror(VLOOKUP($A92, 'Awario - Old'!$A$3:$Z1000, 12, false), "")</f>
        <v/>
      </c>
      <c r="AB92" s="5" t="str">
        <f t="shared" si="2"/>
        <v/>
      </c>
      <c r="AD92" s="5">
        <f>iferror(VLOOKUP($A92, TMUI!$A$2:$G1000, 3, false), "")</f>
        <v>85.94</v>
      </c>
      <c r="AE92" s="5">
        <f>iferror(VLOOKUP($A92, TMUI!$A$2:$G1000, 4, false), "")</f>
        <v>78.13</v>
      </c>
      <c r="AF92" s="5">
        <f>iferror(VLOOKUP($A92, TMUI!$A$2:$G1000, 5, false), "")</f>
        <v>79.69</v>
      </c>
      <c r="AG92" s="5">
        <f>iferror(VLOOKUP($A92, TMUI!$A$2:$G1000, 6, false), "")</f>
        <v>62.5</v>
      </c>
      <c r="AH92" s="5">
        <f>iferror(VLOOKUP($A92, TMUI!$A$2:$Z1000, 7, false), "")</f>
        <v>0.7580681053</v>
      </c>
      <c r="AI92" s="5">
        <f>iferror(VLOOKUP($A92, TMUI!$A$2:$Z1000, 8, false), "")</f>
        <v>0.6341354873</v>
      </c>
      <c r="AJ92" s="5">
        <f>iferror(VLOOKUP($A92, TMUI!$A$2:$Z1000, 9, false), "")</f>
        <v>0.6335235544</v>
      </c>
      <c r="AK92" s="5">
        <f>iferror(VLOOKUP($A92, TMUI!$A$2:$Z1000, 10, false), "")</f>
        <v>0.4646414347</v>
      </c>
      <c r="AL92" s="5">
        <f>iferror(VLOOKUP($A92, TMUI!$A$2:$Z1000, 11, false), "")</f>
        <v>0.6225921454</v>
      </c>
      <c r="AM92" s="8">
        <f t="shared" si="3"/>
        <v>0.7890450845</v>
      </c>
      <c r="AO92" s="5">
        <f t="shared" si="4"/>
        <v>0.2412780555</v>
      </c>
      <c r="AP92" s="5" t="str">
        <f>iferror(vlookup(A92, 'November Scores'!A$1:AM1000, 3, false), "")</f>
        <v/>
      </c>
      <c r="AQ92" s="5">
        <f t="shared" si="5"/>
        <v>0.2412780555</v>
      </c>
    </row>
    <row r="93">
      <c r="A93" s="5">
        <v>1416.0</v>
      </c>
      <c r="B93" s="2" t="s">
        <v>99</v>
      </c>
      <c r="C93" s="5">
        <f>lookup($A93, 'NIL - Dry'!$A$1:$A1000, 'NIL - Dry'!C$1:C1000)</f>
        <v>4</v>
      </c>
      <c r="D93" s="5">
        <f>lookup($A93, 'NIL - Dry'!$A$1:$A1000, 'NIL - Dry'!D$1:D1000)</f>
        <v>1</v>
      </c>
      <c r="E93" s="5">
        <f>lookup($A93, 'NIL - Dry'!$A$1:$A1000, 'NIL - Dry'!E$1:E1000)</f>
        <v>1</v>
      </c>
      <c r="F93" s="5">
        <f>lookup($A93, 'NIL - Dry'!$A$1:$A1000, 'NIL - Dry'!F$1:F1000)</f>
        <v>0</v>
      </c>
      <c r="G93" s="5">
        <f>lookup($A93, 'NIL - Dry'!$A$1:$A1000, 'NIL - Dry'!G$1:G1000)</f>
        <v>0</v>
      </c>
      <c r="H93" s="5">
        <f>lookup($A93, 'NIL - Dry'!$A$1:$A1000, 'NIL - Dry'!H$1:H1000)</f>
        <v>0</v>
      </c>
      <c r="I93" s="5">
        <f>lookup($A93, 'NIL - Dry'!$A$1:$A1000, 'NIL - Dry'!I$1:I1000)</f>
        <v>0.2045663318</v>
      </c>
      <c r="J93" s="5">
        <f>lookup($A93, 'NIL - Dry'!$A$1:$A1000, 'NIL - Dry'!J$1:J1000)</f>
        <v>0.4179095259</v>
      </c>
      <c r="K93" s="5">
        <f>lookup($A93, 'NIL - Dry'!$A$1:$A1000, 'NIL - Dry'!K$1:K1000)</f>
        <v>0.4485213235</v>
      </c>
      <c r="L93" s="5">
        <f>lookup($A93, 'NIL - Dry'!$A$1:$A1000, 'NIL - Dry'!L$1:L1000)</f>
        <v>-0.9812641676</v>
      </c>
      <c r="M93" s="5">
        <f>lookup($A93, 'NIL - Dry'!$A$1:$A1000, 'NIL - Dry'!M$1:M1000)</f>
        <v>-0.5405970393</v>
      </c>
      <c r="N93" s="5">
        <f>lookup($A93, 'NIL - Dry'!$A$1:$A1000, 'NIL - Dry'!N$1:N1000)</f>
        <v>-0.11274892</v>
      </c>
      <c r="O93" s="5">
        <f>lookup($A93, 'NIL - Dry'!$A$1:$A1000, 'NIL - Dry'!O$1:O1000)</f>
        <v>-0.09393549096</v>
      </c>
      <c r="P93" s="5">
        <f t="shared" si="1"/>
        <v>-0.3064889736</v>
      </c>
      <c r="R93" s="5">
        <f>iferror(VLOOKUP($A93, 'Awario - Old'!$A$3:$G1000, 3, false), "")</f>
        <v>2</v>
      </c>
      <c r="S93" s="2">
        <f>iferror(VLOOKUP($A93, 'Awario - Old'!$A$3:$Z1000, 4, false), "")</f>
        <v>0</v>
      </c>
      <c r="T93" s="5">
        <f>iferror(VLOOKUP($A93, 'Awario - Old'!$A$3:$Z1000, 5, false), "")</f>
        <v>0</v>
      </c>
      <c r="U93" s="5">
        <f>iferror(VLOOKUP($A93, 'Awario - Old'!$A$3:$G1000, 6, false), "")</f>
        <v>0</v>
      </c>
      <c r="V93" s="7" t="b">
        <f>iferror(VLOOKUP($A93, 'Awario - Old'!$A$3:$Z1000, 7, false), "")</f>
        <v>1</v>
      </c>
      <c r="W93" s="2" t="str">
        <f>iferror(VLOOKUP($A93, 'Awario - Old'!$A$3:$Z1000, 8, false), "")</f>
        <v/>
      </c>
      <c r="X93" s="5">
        <f>iferror(VLOOKUP($A93, 'Awario - Old'!$A$3:$Z1000, 9, false), "")</f>
        <v>-0.6906225891</v>
      </c>
      <c r="Y93" s="5">
        <f>iferror(VLOOKUP($A93, 'Awario - Old'!$A$3:$Z1000, 10, false), "")</f>
        <v>0.03302984126</v>
      </c>
      <c r="Z93" s="2" t="str">
        <f>iferror(VLOOKUP($A93, 'Awario - Old'!$A$3:$Z1000, 11, false), "")</f>
        <v/>
      </c>
      <c r="AA93" s="5">
        <f>iferror(VLOOKUP($A93, 'Awario - Old'!$A$3:$Z1000, 12, false), "")</f>
        <v>-0.3287963739</v>
      </c>
      <c r="AB93" s="5">
        <f t="shared" si="2"/>
        <v>-0.5734076856</v>
      </c>
      <c r="AD93" s="5">
        <f>iferror(VLOOKUP($A93, TMUI!$A$2:$G1000, 3, false), "")</f>
        <v>85.5</v>
      </c>
      <c r="AE93" s="5">
        <f>iferror(VLOOKUP($A93, TMUI!$A$2:$G1000, 4, false), "")</f>
        <v>88.53</v>
      </c>
      <c r="AF93" s="5">
        <f>iferror(VLOOKUP($A93, TMUI!$A$2:$G1000, 5, false), "")</f>
        <v>82.99</v>
      </c>
      <c r="AG93" s="5">
        <f>iferror(VLOOKUP($A93, TMUI!$A$2:$G1000, 6, false), "")</f>
        <v>81.08</v>
      </c>
      <c r="AH93" s="5">
        <f>iferror(VLOOKUP($A93, TMUI!$A$2:$Z1000, 7, false), "")</f>
        <v>0.7262206828</v>
      </c>
      <c r="AI93" s="5">
        <f>iferror(VLOOKUP($A93, TMUI!$A$2:$Z1000, 8, false), "")</f>
        <v>1.354888697</v>
      </c>
      <c r="AJ93" s="5">
        <f>iferror(VLOOKUP($A93, TMUI!$A$2:$Z1000, 9, false), "")</f>
        <v>0.8791989525</v>
      </c>
      <c r="AK93" s="5">
        <f>iferror(VLOOKUP($A93, TMUI!$A$2:$Z1000, 10, false), "")</f>
        <v>1.611888991</v>
      </c>
      <c r="AL93" s="5">
        <f>iferror(VLOOKUP($A93, TMUI!$A$2:$Z1000, 11, false), "")</f>
        <v>1.143049331</v>
      </c>
      <c r="AM93" s="8">
        <f t="shared" si="3"/>
        <v>1.069134852</v>
      </c>
      <c r="AO93" s="5">
        <f t="shared" si="4"/>
        <v>0.06307939743</v>
      </c>
      <c r="AP93" s="5">
        <f>iferror(vlookup(A93, 'November Scores'!A$1:AM1000, 3, false), "")</f>
        <v>0.7380285177</v>
      </c>
      <c r="AQ93" s="5">
        <f t="shared" si="5"/>
        <v>0.2318166775</v>
      </c>
    </row>
    <row r="94">
      <c r="A94" s="5">
        <v>831.0</v>
      </c>
      <c r="B94" s="2" t="s">
        <v>72</v>
      </c>
      <c r="C94" s="5">
        <f>lookup($A94, 'NIL - Dry'!$A$1:$A1000, 'NIL - Dry'!C$1:C1000)</f>
        <v>4</v>
      </c>
      <c r="D94" s="5">
        <f>lookup($A94, 'NIL - Dry'!$A$1:$A1000, 'NIL - Dry'!D$1:D1000)</f>
        <v>1</v>
      </c>
      <c r="E94" s="5">
        <f>lookup($A94, 'NIL - Dry'!$A$1:$A1000, 'NIL - Dry'!E$1:E1000)</f>
        <v>0</v>
      </c>
      <c r="F94" s="5">
        <f>lookup($A94, 'NIL - Dry'!$A$1:$A1000, 'NIL - Dry'!F$1:F1000)</f>
        <v>0</v>
      </c>
      <c r="G94" s="5">
        <f>lookup($A94, 'NIL - Dry'!$A$1:$A1000, 'NIL - Dry'!G$1:G1000)</f>
        <v>0</v>
      </c>
      <c r="H94" s="5">
        <f>lookup($A94, 'NIL - Dry'!$A$1:$A1000, 'NIL - Dry'!H$1:H1000)</f>
        <v>0</v>
      </c>
      <c r="I94" s="5">
        <f>lookup($A94, 'NIL - Dry'!$A$1:$A1000, 'NIL - Dry'!I$1:I1000)</f>
        <v>0.2045663318</v>
      </c>
      <c r="J94" s="5">
        <f>lookup($A94, 'NIL - Dry'!$A$1:$A1000, 'NIL - Dry'!J$1:J1000)</f>
        <v>0.4179095259</v>
      </c>
      <c r="K94" s="5">
        <f>lookup($A94, 'NIL - Dry'!$A$1:$A1000, 'NIL - Dry'!K$1:K1000)</f>
        <v>-2.220180551</v>
      </c>
      <c r="L94" s="5">
        <f>lookup($A94, 'NIL - Dry'!$A$1:$A1000, 'NIL - Dry'!L$1:L1000)</f>
        <v>-0.9812641676</v>
      </c>
      <c r="M94" s="5">
        <f>lookup($A94, 'NIL - Dry'!$A$1:$A1000, 'NIL - Dry'!M$1:M1000)</f>
        <v>-0.5405970393</v>
      </c>
      <c r="N94" s="5">
        <f>lookup($A94, 'NIL - Dry'!$A$1:$A1000, 'NIL - Dry'!N$1:N1000)</f>
        <v>-0.11274892</v>
      </c>
      <c r="O94" s="5">
        <f>lookup($A94, 'NIL - Dry'!$A$1:$A1000, 'NIL - Dry'!O$1:O1000)</f>
        <v>-0.5387191368</v>
      </c>
      <c r="P94" s="5">
        <f t="shared" si="1"/>
        <v>-0.7339748884</v>
      </c>
      <c r="R94" s="5">
        <f>iferror(VLOOKUP($A94, 'Awario - Old'!$A$3:$G1000, 3, false), "")</f>
        <v>1</v>
      </c>
      <c r="S94" s="2">
        <f>iferror(VLOOKUP($A94, 'Awario - Old'!$A$3:$Z1000, 4, false), "")</f>
        <v>164</v>
      </c>
      <c r="T94" s="5">
        <f>iferror(VLOOKUP($A94, 'Awario - Old'!$A$3:$Z1000, 5, false), "")</f>
        <v>181</v>
      </c>
      <c r="U94" s="5">
        <f>iferror(VLOOKUP($A94, 'Awario - Old'!$A$3:$G1000, 6, false), "")</f>
        <v>2.257678575</v>
      </c>
      <c r="V94" s="7" t="b">
        <f>iferror(VLOOKUP($A94, 'Awario - Old'!$A$3:$Z1000, 7, false), "")</f>
        <v>1</v>
      </c>
      <c r="W94" s="2" t="str">
        <f>iferror(VLOOKUP($A94, 'Awario - Old'!$A$3:$Z1000, 8, false), "")</f>
        <v/>
      </c>
      <c r="X94" s="5">
        <f>iferror(VLOOKUP($A94, 'Awario - Old'!$A$3:$Z1000, 9, false), "")</f>
        <v>0.6891715048</v>
      </c>
      <c r="Y94" s="5">
        <f>iferror(VLOOKUP($A94, 'Awario - Old'!$A$3:$Z1000, 10, false), "")</f>
        <v>-0.456412352</v>
      </c>
      <c r="Z94" s="2" t="str">
        <f>iferror(VLOOKUP($A94, 'Awario - Old'!$A$3:$Z1000, 11, false), "")</f>
        <v/>
      </c>
      <c r="AA94" s="5">
        <f>iferror(VLOOKUP($A94, 'Awario - Old'!$A$3:$Z1000, 12, false), "")</f>
        <v>0.1163795764</v>
      </c>
      <c r="AB94" s="5">
        <f t="shared" si="2"/>
        <v>0.3411445096</v>
      </c>
      <c r="AD94" s="5">
        <f>iferror(VLOOKUP($A94, TMUI!$A$2:$G1000, 3, false), "")</f>
        <v>84.2</v>
      </c>
      <c r="AE94" s="5">
        <f>iferror(VLOOKUP($A94, TMUI!$A$2:$G1000, 4, false), "")</f>
        <v>84.06</v>
      </c>
      <c r="AF94" s="5">
        <f>iferror(VLOOKUP($A94, TMUI!$A$2:$G1000, 5, false), "")</f>
        <v>73.94</v>
      </c>
      <c r="AG94" s="5">
        <f>iferror(VLOOKUP($A94, TMUI!$A$2:$G1000, 6, false), "")</f>
        <v>68.75</v>
      </c>
      <c r="AH94" s="5">
        <f>iferror(VLOOKUP($A94, TMUI!$A$2:$Z1000, 7, false), "")</f>
        <v>0.6321260254</v>
      </c>
      <c r="AI94" s="5">
        <f>iferror(VLOOKUP($A94, TMUI!$A$2:$Z1000, 8, false), "")</f>
        <v>1.045103423</v>
      </c>
      <c r="AJ94" s="5">
        <f>iferror(VLOOKUP($A94, TMUI!$A$2:$Z1000, 9, false), "")</f>
        <v>0.2054527851</v>
      </c>
      <c r="AK94" s="5">
        <f>iferror(VLOOKUP($A94, TMUI!$A$2:$Z1000, 10, false), "")</f>
        <v>0.8505562476</v>
      </c>
      <c r="AL94" s="5">
        <f>iferror(VLOOKUP($A94, TMUI!$A$2:$Z1000, 11, false), "")</f>
        <v>0.6833096204</v>
      </c>
      <c r="AM94" s="8">
        <f t="shared" si="3"/>
        <v>0.8266254414</v>
      </c>
      <c r="AO94" s="5">
        <f t="shared" si="4"/>
        <v>0.1445983542</v>
      </c>
      <c r="AP94" s="5">
        <f>iferror(vlookup(A94, 'November Scores'!A$1:AM1000, 3, false), "")</f>
        <v>0.4750399744</v>
      </c>
      <c r="AQ94" s="5">
        <f t="shared" si="5"/>
        <v>0.2272087592</v>
      </c>
    </row>
    <row r="95">
      <c r="A95" s="5">
        <v>1832.0</v>
      </c>
      <c r="B95" s="2" t="s">
        <v>211</v>
      </c>
      <c r="C95" s="5">
        <f>lookup($A95, 'NIL - Dry'!$A$1:$A1000, 'NIL - Dry'!C$1:C1000)</f>
        <v>4</v>
      </c>
      <c r="D95" s="5">
        <f>lookup($A95, 'NIL - Dry'!$A$1:$A1000, 'NIL - Dry'!D$1:D1000)</f>
        <v>1</v>
      </c>
      <c r="E95" s="5">
        <f>lookup($A95, 'NIL - Dry'!$A$1:$A1000, 'NIL - Dry'!E$1:E1000)</f>
        <v>1</v>
      </c>
      <c r="F95" s="5">
        <f>lookup($A95, 'NIL - Dry'!$A$1:$A1000, 'NIL - Dry'!F$1:F1000)</f>
        <v>1</v>
      </c>
      <c r="G95" s="5">
        <f>lookup($A95, 'NIL - Dry'!$A$1:$A1000, 'NIL - Dry'!G$1:G1000)</f>
        <v>0</v>
      </c>
      <c r="H95" s="5">
        <f>lookup($A95, 'NIL - Dry'!$A$1:$A1000, 'NIL - Dry'!H$1:H1000)</f>
        <v>0</v>
      </c>
      <c r="I95" s="5">
        <f>lookup($A95, 'NIL - Dry'!$A$1:$A1000, 'NIL - Dry'!I$1:I1000)</f>
        <v>0.2045663318</v>
      </c>
      <c r="J95" s="5">
        <f>lookup($A95, 'NIL - Dry'!$A$1:$A1000, 'NIL - Dry'!J$1:J1000)</f>
        <v>0.4179095259</v>
      </c>
      <c r="K95" s="5">
        <f>lookup($A95, 'NIL - Dry'!$A$1:$A1000, 'NIL - Dry'!K$1:K1000)</f>
        <v>0.4485213235</v>
      </c>
      <c r="L95" s="5">
        <f>lookup($A95, 'NIL - Dry'!$A$1:$A1000, 'NIL - Dry'!L$1:L1000)</f>
        <v>1.014811661</v>
      </c>
      <c r="M95" s="5">
        <f>lookup($A95, 'NIL - Dry'!$A$1:$A1000, 'NIL - Dry'!M$1:M1000)</f>
        <v>-0.5405970393</v>
      </c>
      <c r="N95" s="5">
        <f>lookup($A95, 'NIL - Dry'!$A$1:$A1000, 'NIL - Dry'!N$1:N1000)</f>
        <v>-0.11274892</v>
      </c>
      <c r="O95" s="5">
        <f>lookup($A95, 'NIL - Dry'!$A$1:$A1000, 'NIL - Dry'!O$1:O1000)</f>
        <v>0.2387438137</v>
      </c>
      <c r="P95" s="5">
        <f t="shared" si="1"/>
        <v>0.4886141768</v>
      </c>
      <c r="R95" s="5" t="str">
        <f>iferror(VLOOKUP($A95, 'Awario - Old'!$A$3:$G1000, 3, false), "")</f>
        <v/>
      </c>
      <c r="S95" s="2" t="str">
        <f>iferror(VLOOKUP($A95, 'Awario - Old'!$A$3:$Z1000, 4, false), "")</f>
        <v/>
      </c>
      <c r="T95" s="5" t="str">
        <f>iferror(VLOOKUP($A95, 'Awario - Old'!$A$3:$Z1000, 5, false), "")</f>
        <v/>
      </c>
      <c r="U95" s="5" t="str">
        <f>iferror(VLOOKUP($A95, 'Awario - Old'!$A$3:$G1000, 6, false), "")</f>
        <v/>
      </c>
      <c r="V95" s="7" t="str">
        <f>iferror(VLOOKUP($A95, 'Awario - Old'!$A$3:$Z1000, 7, false), "")</f>
        <v/>
      </c>
      <c r="W95" s="2" t="str">
        <f>iferror(VLOOKUP($A95, 'Awario - Old'!$A$3:$Z1000, 8, false), "")</f>
        <v/>
      </c>
      <c r="X95" s="5" t="str">
        <f>iferror(VLOOKUP($A95, 'Awario - Old'!$A$3:$Z1000, 9, false), "")</f>
        <v/>
      </c>
      <c r="Y95" s="5" t="str">
        <f>iferror(VLOOKUP($A95, 'Awario - Old'!$A$3:$Z1000, 10, false), "")</f>
        <v/>
      </c>
      <c r="Z95" s="2" t="str">
        <f>iferror(VLOOKUP($A95, 'Awario - Old'!$A$3:$Z1000, 11, false), "")</f>
        <v/>
      </c>
      <c r="AA95" s="5" t="str">
        <f>iferror(VLOOKUP($A95, 'Awario - Old'!$A$3:$Z1000, 12, false), "")</f>
        <v/>
      </c>
      <c r="AB95" s="5" t="str">
        <f t="shared" si="2"/>
        <v/>
      </c>
      <c r="AD95" s="5">
        <f>iferror(VLOOKUP($A95, TMUI!$A$2:$G1000, 3, false), "")</f>
        <v>76.55</v>
      </c>
      <c r="AE95" s="5">
        <f>iferror(VLOOKUP($A95, TMUI!$A$2:$G1000, 4, false), "")</f>
        <v>71.71</v>
      </c>
      <c r="AF95" s="5">
        <f>iferror(VLOOKUP($A95, TMUI!$A$2:$G1000, 5, false), "")</f>
        <v>83.26</v>
      </c>
      <c r="AG95" s="5">
        <f>iferror(VLOOKUP($A95, TMUI!$A$2:$G1000, 6, false), "")</f>
        <v>44.38</v>
      </c>
      <c r="AH95" s="5">
        <f>iferror(VLOOKUP($A95, TMUI!$A$2:$Z1000, 7, false), "")</f>
        <v>0.0784151568</v>
      </c>
      <c r="AI95" s="5">
        <f>iferror(VLOOKUP($A95, TMUI!$A$2:$Z1000, 8, false), "")</f>
        <v>0.1892089865</v>
      </c>
      <c r="AJ95" s="5">
        <f>iferror(VLOOKUP($A95, TMUI!$A$2:$Z1000, 9, false), "")</f>
        <v>0.8992996669</v>
      </c>
      <c r="AK95" s="5">
        <f>iferror(VLOOKUP($A95, TMUI!$A$2:$Z1000, 10, false), "")</f>
        <v>-0.6542027908</v>
      </c>
      <c r="AL95" s="5">
        <f>iferror(VLOOKUP($A95, TMUI!$A$2:$Z1000, 11, false), "")</f>
        <v>0.1281802548</v>
      </c>
      <c r="AM95" s="8">
        <f t="shared" si="3"/>
        <v>0.3580227015</v>
      </c>
      <c r="AO95" s="5">
        <f t="shared" si="4"/>
        <v>0.4233184391</v>
      </c>
      <c r="AP95" s="5">
        <f>iferror(vlookup(A95, 'November Scores'!A$1:AM1000, 3, false), "")</f>
        <v>-0.3441698367</v>
      </c>
      <c r="AQ95" s="5">
        <f t="shared" si="5"/>
        <v>0.2314463702</v>
      </c>
    </row>
    <row r="96">
      <c r="A96" s="5">
        <v>2079.0</v>
      </c>
      <c r="B96" s="2" t="s">
        <v>263</v>
      </c>
      <c r="C96" s="5">
        <f>lookup($A96, 'NIL - Dry'!$A$1:$A1000, 'NIL - Dry'!C$1:C1000)</f>
        <v>4</v>
      </c>
      <c r="D96" s="5">
        <f>lookup($A96, 'NIL - Dry'!$A$1:$A1000, 'NIL - Dry'!D$1:D1000)</f>
        <v>1</v>
      </c>
      <c r="E96" s="5">
        <f>lookup($A96, 'NIL - Dry'!$A$1:$A1000, 'NIL - Dry'!E$1:E1000)</f>
        <v>0</v>
      </c>
      <c r="F96" s="5">
        <f>lookup($A96, 'NIL - Dry'!$A$1:$A1000, 'NIL - Dry'!F$1:F1000)</f>
        <v>1</v>
      </c>
      <c r="G96" s="5">
        <f>lookup($A96, 'NIL - Dry'!$A$1:$A1000, 'NIL - Dry'!G$1:G1000)</f>
        <v>0</v>
      </c>
      <c r="H96" s="5">
        <f>lookup($A96, 'NIL - Dry'!$A$1:$A1000, 'NIL - Dry'!H$1:H1000)</f>
        <v>0</v>
      </c>
      <c r="I96" s="5">
        <f>lookup($A96, 'NIL - Dry'!$A$1:$A1000, 'NIL - Dry'!I$1:I1000)</f>
        <v>0.2045663318</v>
      </c>
      <c r="J96" s="5">
        <f>lookup($A96, 'NIL - Dry'!$A$1:$A1000, 'NIL - Dry'!J$1:J1000)</f>
        <v>0.4179095259</v>
      </c>
      <c r="K96" s="5">
        <f>lookup($A96, 'NIL - Dry'!$A$1:$A1000, 'NIL - Dry'!K$1:K1000)</f>
        <v>-2.220180551</v>
      </c>
      <c r="L96" s="5">
        <f>lookup($A96, 'NIL - Dry'!$A$1:$A1000, 'NIL - Dry'!L$1:L1000)</f>
        <v>1.014811661</v>
      </c>
      <c r="M96" s="5">
        <f>lookup($A96, 'NIL - Dry'!$A$1:$A1000, 'NIL - Dry'!M$1:M1000)</f>
        <v>-0.5405970393</v>
      </c>
      <c r="N96" s="5">
        <f>lookup($A96, 'NIL - Dry'!$A$1:$A1000, 'NIL - Dry'!N$1:N1000)</f>
        <v>-0.11274892</v>
      </c>
      <c r="O96" s="5">
        <f>lookup($A96, 'NIL - Dry'!$A$1:$A1000, 'NIL - Dry'!O$1:O1000)</f>
        <v>-0.2060398321</v>
      </c>
      <c r="P96" s="5">
        <f t="shared" si="1"/>
        <v>-0.4539161069</v>
      </c>
      <c r="R96" s="5">
        <f>iferror(VLOOKUP($A96, 'Awario - Old'!$A$3:$G1000, 3, false), "")</f>
        <v>3</v>
      </c>
      <c r="S96" s="2" t="str">
        <f>iferror(VLOOKUP($A96, 'Awario - Old'!$A$3:$Z1000, 4, false), "")</f>
        <v/>
      </c>
      <c r="T96" s="5">
        <f>iferror(VLOOKUP($A96, 'Awario - Old'!$A$3:$Z1000, 5, false), "")</f>
        <v>2201</v>
      </c>
      <c r="U96" s="5">
        <f>iferror(VLOOKUP($A96, 'Awario - Old'!$A$3:$G1000, 6, false), "")</f>
        <v>3.342620043</v>
      </c>
      <c r="V96" s="7" t="b">
        <f>iferror(VLOOKUP($A96, 'Awario - Old'!$A$3:$Z1000, 7, false), "")</f>
        <v>1</v>
      </c>
      <c r="W96" s="2" t="str">
        <f>iferror(VLOOKUP($A96, 'Awario - Old'!$A$3:$Z1000, 8, false), "")</f>
        <v/>
      </c>
      <c r="X96" s="5">
        <f>iferror(VLOOKUP($A96, 'Awario - Old'!$A$3:$Z1000, 9, false), "")</f>
        <v>1.35224013</v>
      </c>
      <c r="Y96" s="5">
        <f>iferror(VLOOKUP($A96, 'Awario - Old'!$A$3:$Z1000, 10, false), "")</f>
        <v>0.5224720345</v>
      </c>
      <c r="Z96" s="2" t="str">
        <f>iferror(VLOOKUP($A96, 'Awario - Old'!$A$3:$Z1000, 11, false), "")</f>
        <v/>
      </c>
      <c r="AA96" s="5">
        <f>iferror(VLOOKUP($A96, 'Awario - Old'!$A$3:$Z1000, 12, false), "")</f>
        <v>0.9373560824</v>
      </c>
      <c r="AB96" s="5">
        <f t="shared" si="2"/>
        <v>0.968171515</v>
      </c>
      <c r="AD96" s="5">
        <f>iferror(VLOOKUP($A96, TMUI!$A$2:$G1000, 3, false), "")</f>
        <v>91.37</v>
      </c>
      <c r="AE96" s="5">
        <f>iferror(VLOOKUP($A96, TMUI!$A$2:$G1000, 4, false), "")</f>
        <v>68.01</v>
      </c>
      <c r="AF96" s="5">
        <f>iferror(VLOOKUP($A96, TMUI!$A$2:$G1000, 5, false), "")</f>
        <v>65</v>
      </c>
      <c r="AG96" s="5">
        <f>iferror(VLOOKUP($A96, TMUI!$A$2:$G1000, 6, false), "")</f>
        <v>47.11</v>
      </c>
      <c r="AH96" s="5">
        <f>iferror(VLOOKUP($A96, TMUI!$A$2:$Z1000, 7, false), "")</f>
        <v>1.151094251</v>
      </c>
      <c r="AI96" s="5">
        <f>iferror(VLOOKUP($A96, TMUI!$A$2:$Z1000, 8, false), "")</f>
        <v>-0.06721282867</v>
      </c>
      <c r="AJ96" s="5">
        <f>iferror(VLOOKUP($A96, TMUI!$A$2:$Z1000, 9, false), "")</f>
        <v>-0.4601042023</v>
      </c>
      <c r="AK96" s="5">
        <f>iferror(VLOOKUP($A96, TMUI!$A$2:$Z1000, 10, false), "")</f>
        <v>-0.4856352006</v>
      </c>
      <c r="AL96" s="5">
        <f>iferror(VLOOKUP($A96, TMUI!$A$2:$Z1000, 11, false), "")</f>
        <v>0.03453550495</v>
      </c>
      <c r="AM96" s="8">
        <f t="shared" si="3"/>
        <v>0.1858373077</v>
      </c>
      <c r="AO96" s="5">
        <f t="shared" si="4"/>
        <v>0.2333642386</v>
      </c>
      <c r="AP96" s="5">
        <f>iferror(vlookup(A96, 'November Scores'!A$1:AM1000, 3, false), "")</f>
        <v>0.1509474918</v>
      </c>
      <c r="AQ96" s="5">
        <f t="shared" si="5"/>
        <v>0.2127600519</v>
      </c>
    </row>
    <row r="97">
      <c r="A97" s="5">
        <v>1858.0</v>
      </c>
      <c r="B97" s="2" t="s">
        <v>182</v>
      </c>
      <c r="C97" s="5">
        <f>lookup($A97, 'NIL - Dry'!$A$1:$A1000, 'NIL - Dry'!C$1:C1000)</f>
        <v>4</v>
      </c>
      <c r="D97" s="5">
        <f>lookup($A97, 'NIL - Dry'!$A$1:$A1000, 'NIL - Dry'!D$1:D1000)</f>
        <v>1</v>
      </c>
      <c r="E97" s="5">
        <f>lookup($A97, 'NIL - Dry'!$A$1:$A1000, 'NIL - Dry'!E$1:E1000)</f>
        <v>1</v>
      </c>
      <c r="F97" s="5">
        <f>lookup($A97, 'NIL - Dry'!$A$1:$A1000, 'NIL - Dry'!F$1:F1000)</f>
        <v>0</v>
      </c>
      <c r="G97" s="5">
        <f>lookup($A97, 'NIL - Dry'!$A$1:$A1000, 'NIL - Dry'!G$1:G1000)</f>
        <v>0</v>
      </c>
      <c r="H97" s="5">
        <f>lookup($A97, 'NIL - Dry'!$A$1:$A1000, 'NIL - Dry'!H$1:H1000)</f>
        <v>0</v>
      </c>
      <c r="I97" s="5">
        <f>lookup($A97, 'NIL - Dry'!$A$1:$A1000, 'NIL - Dry'!I$1:I1000)</f>
        <v>0.2045663318</v>
      </c>
      <c r="J97" s="5">
        <f>lookup($A97, 'NIL - Dry'!$A$1:$A1000, 'NIL - Dry'!J$1:J1000)</f>
        <v>0.4179095259</v>
      </c>
      <c r="K97" s="5">
        <f>lookup($A97, 'NIL - Dry'!$A$1:$A1000, 'NIL - Dry'!K$1:K1000)</f>
        <v>0.4485213235</v>
      </c>
      <c r="L97" s="5">
        <f>lookup($A97, 'NIL - Dry'!$A$1:$A1000, 'NIL - Dry'!L$1:L1000)</f>
        <v>-0.9812641676</v>
      </c>
      <c r="M97" s="5">
        <f>lookup($A97, 'NIL - Dry'!$A$1:$A1000, 'NIL - Dry'!M$1:M1000)</f>
        <v>-0.5405970393</v>
      </c>
      <c r="N97" s="5">
        <f>lookup($A97, 'NIL - Dry'!$A$1:$A1000, 'NIL - Dry'!N$1:N1000)</f>
        <v>-0.11274892</v>
      </c>
      <c r="O97" s="5">
        <f>lookup($A97, 'NIL - Dry'!$A$1:$A1000, 'NIL - Dry'!O$1:O1000)</f>
        <v>-0.09393549096</v>
      </c>
      <c r="P97" s="5">
        <f t="shared" si="1"/>
        <v>-0.3064889736</v>
      </c>
      <c r="R97" s="5">
        <f>iferror(VLOOKUP($A97, 'Awario - Old'!$A$3:$G1000, 3, false), "")</f>
        <v>3</v>
      </c>
      <c r="S97" s="2">
        <f>iferror(VLOOKUP($A97, 'Awario - Old'!$A$3:$Z1000, 4, false), "")</f>
        <v>2797</v>
      </c>
      <c r="T97" s="5">
        <f>iferror(VLOOKUP($A97, 'Awario - Old'!$A$3:$Z1000, 5, false), "")</f>
        <v>0</v>
      </c>
      <c r="U97" s="5">
        <f>iferror(VLOOKUP($A97, 'Awario - Old'!$A$3:$G1000, 6, false), "")</f>
        <v>0</v>
      </c>
      <c r="V97" s="7" t="b">
        <f>iferror(VLOOKUP($A97, 'Awario - Old'!$A$3:$Z1000, 7, false), "")</f>
        <v>0</v>
      </c>
      <c r="W97" s="2">
        <f>iferror(VLOOKUP($A97, 'Awario - Old'!$A$3:$Z1000, 8, false), "")</f>
        <v>-1</v>
      </c>
      <c r="X97" s="5">
        <f>iferror(VLOOKUP($A97, 'Awario - Old'!$A$3:$Z1000, 9, false), "")</f>
        <v>-0.6906225891</v>
      </c>
      <c r="Y97" s="5">
        <f>iferror(VLOOKUP($A97, 'Awario - Old'!$A$3:$Z1000, 10, false), "")</f>
        <v>0.5224720345</v>
      </c>
      <c r="Z97" s="2">
        <f>iferror(VLOOKUP($A97, 'Awario - Old'!$A$3:$Z1000, 11, false), "")</f>
        <v>-0.5555421004</v>
      </c>
      <c r="AA97" s="5">
        <f>iferror(VLOOKUP($A97, 'Awario - Old'!$A$3:$Z1000, 12, false), "")</f>
        <v>-0.241230885</v>
      </c>
      <c r="AB97" s="5">
        <f t="shared" si="2"/>
        <v>-0.4911526087</v>
      </c>
      <c r="AD97" s="5">
        <f>iferror(VLOOKUP($A97, TMUI!$A$2:$G1000, 3, false), "")</f>
        <v>83.3</v>
      </c>
      <c r="AE97" s="5">
        <f>iferror(VLOOKUP($A97, TMUI!$A$2:$G1000, 4, false), "")</f>
        <v>80.02</v>
      </c>
      <c r="AF97" s="5">
        <f>iferror(VLOOKUP($A97, TMUI!$A$2:$G1000, 5, false), "")</f>
        <v>79.86</v>
      </c>
      <c r="AG97" s="5">
        <f>iferror(VLOOKUP($A97, TMUI!$A$2:$G1000, 6, false), "")</f>
        <v>71.22</v>
      </c>
      <c r="AH97" s="5">
        <f>iferror(VLOOKUP($A97, TMUI!$A$2:$Z1000, 7, false), "")</f>
        <v>0.5669835703</v>
      </c>
      <c r="AI97" s="5">
        <f>iferror(VLOOKUP($A97, TMUI!$A$2:$Z1000, 8, false), "")</f>
        <v>0.7651185226</v>
      </c>
      <c r="AJ97" s="5">
        <f>iferror(VLOOKUP($A97, TMUI!$A$2:$Z1000, 9, false), "")</f>
        <v>0.6461795598</v>
      </c>
      <c r="AK97" s="5">
        <f>iferror(VLOOKUP($A97, TMUI!$A$2:$Z1000, 10, false), "")</f>
        <v>1.003069782</v>
      </c>
      <c r="AL97" s="5">
        <f>iferror(VLOOKUP($A97, TMUI!$A$2:$Z1000, 11, false), "")</f>
        <v>0.7453378586</v>
      </c>
      <c r="AM97" s="8">
        <f t="shared" si="3"/>
        <v>0.8633295191</v>
      </c>
      <c r="AO97" s="5">
        <f t="shared" si="4"/>
        <v>0.02189597894</v>
      </c>
      <c r="AP97" s="5">
        <f>iferror(vlookup(A97, 'November Scores'!A$1:AM1000, 3, false), "")</f>
        <v>0.773047575</v>
      </c>
      <c r="AQ97" s="5">
        <f t="shared" si="5"/>
        <v>0.209683878</v>
      </c>
    </row>
    <row r="98">
      <c r="A98" s="5">
        <v>1708.0</v>
      </c>
      <c r="B98" s="2" t="s">
        <v>177</v>
      </c>
      <c r="C98" s="5">
        <f>lookup($A98, 'NIL - Dry'!$A$1:$A1000, 'NIL - Dry'!C$1:C1000)</f>
        <v>4</v>
      </c>
      <c r="D98" s="5">
        <f>lookup($A98, 'NIL - Dry'!$A$1:$A1000, 'NIL - Dry'!D$1:D1000)</f>
        <v>1</v>
      </c>
      <c r="E98" s="5" t="str">
        <f>lookup($A98, 'NIL - Dry'!$A$1:$A1000, 'NIL - Dry'!E$1:E1000)</f>
        <v/>
      </c>
      <c r="F98" s="5" t="str">
        <f>lookup($A98, 'NIL - Dry'!$A$1:$A1000, 'NIL - Dry'!F$1:F1000)</f>
        <v/>
      </c>
      <c r="G98" s="5" t="str">
        <f>lookup($A98, 'NIL - Dry'!$A$1:$A1000, 'NIL - Dry'!G$1:G1000)</f>
        <v/>
      </c>
      <c r="H98" s="5" t="str">
        <f>lookup($A98, 'NIL - Dry'!$A$1:$A1000, 'NIL - Dry'!H$1:H1000)</f>
        <v/>
      </c>
      <c r="I98" s="5">
        <f>lookup($A98, 'NIL - Dry'!$A$1:$A1000, 'NIL - Dry'!I$1:I1000)</f>
        <v>0.2045663318</v>
      </c>
      <c r="J98" s="5">
        <f>lookup($A98, 'NIL - Dry'!$A$1:$A1000, 'NIL - Dry'!J$1:J1000)</f>
        <v>0.4179095259</v>
      </c>
      <c r="K98" s="5">
        <f>lookup($A98, 'NIL - Dry'!$A$1:$A1000, 'NIL - Dry'!K$1:K1000)</f>
        <v>-2.220180551</v>
      </c>
      <c r="L98" s="5">
        <f>lookup($A98, 'NIL - Dry'!$A$1:$A1000, 'NIL - Dry'!L$1:L1000)</f>
        <v>-0.9812641676</v>
      </c>
      <c r="M98" s="5">
        <f>lookup($A98, 'NIL - Dry'!$A$1:$A1000, 'NIL - Dry'!M$1:M1000)</f>
        <v>-0.5405970393</v>
      </c>
      <c r="N98" s="5">
        <f>lookup($A98, 'NIL - Dry'!$A$1:$A1000, 'NIL - Dry'!N$1:N1000)</f>
        <v>-0.11274892</v>
      </c>
      <c r="O98" s="5">
        <f>lookup($A98, 'NIL - Dry'!$A$1:$A1000, 'NIL - Dry'!O$1:O1000)</f>
        <v>-0.5387191368</v>
      </c>
      <c r="P98" s="5">
        <f t="shared" si="1"/>
        <v>-0.7339748884</v>
      </c>
      <c r="R98" s="5">
        <f>iferror(VLOOKUP($A98, 'Awario - Old'!$A$3:$G1000, 3, false), "")</f>
        <v>5</v>
      </c>
      <c r="S98" s="2">
        <f>iferror(VLOOKUP($A98, 'Awario - Old'!$A$3:$Z1000, 4, false), "")</f>
        <v>32160</v>
      </c>
      <c r="T98" s="5">
        <f>iferror(VLOOKUP($A98, 'Awario - Old'!$A$3:$Z1000, 5, false), "")</f>
        <v>2348</v>
      </c>
      <c r="U98" s="5">
        <f>iferror(VLOOKUP($A98, 'Awario - Old'!$A$3:$G1000, 6, false), "")</f>
        <v>3.370698093</v>
      </c>
      <c r="V98" s="7" t="b">
        <f>iferror(VLOOKUP($A98, 'Awario - Old'!$A$3:$Z1000, 7, false), "")</f>
        <v>0</v>
      </c>
      <c r="W98" s="2">
        <f>iferror(VLOOKUP($A98, 'Awario - Old'!$A$3:$Z1000, 8, false), "")</f>
        <v>-0.9269900498</v>
      </c>
      <c r="X98" s="5">
        <f>iferror(VLOOKUP($A98, 'Awario - Old'!$A$3:$Z1000, 9, false), "")</f>
        <v>1.369400203</v>
      </c>
      <c r="Y98" s="5">
        <f>iferror(VLOOKUP($A98, 'Awario - Old'!$A$3:$Z1000, 10, false), "")</f>
        <v>1.501356421</v>
      </c>
      <c r="Z98" s="2">
        <f>iferror(VLOOKUP($A98, 'Awario - Old'!$A$3:$Z1000, 11, false), "")</f>
        <v>0.7000327513</v>
      </c>
      <c r="AA98" s="5">
        <f>iferror(VLOOKUP($A98, 'Awario - Old'!$A$3:$Z1000, 12, false), "")</f>
        <v>1.190263125</v>
      </c>
      <c r="AB98" s="5">
        <f t="shared" si="2"/>
        <v>1.090991808</v>
      </c>
      <c r="AD98" s="5">
        <f>iferror(VLOOKUP($A98, TMUI!$A$2:$G1000, 3, false), "")</f>
        <v>67.68</v>
      </c>
      <c r="AE98" s="5">
        <f>iferror(VLOOKUP($A98, TMUI!$A$2:$G1000, 4, false), "")</f>
        <v>69.82</v>
      </c>
      <c r="AF98" s="5">
        <f>iferror(VLOOKUP($A98, TMUI!$A$2:$G1000, 5, false), "")</f>
        <v>66.4</v>
      </c>
      <c r="AG98" s="5">
        <f>iferror(VLOOKUP($A98, TMUI!$A$2:$G1000, 6, false), "")</f>
        <v>59.34</v>
      </c>
      <c r="AH98" s="5">
        <f>iferror(VLOOKUP($A98, TMUI!$A$2:$Z1000, 7, false), "")</f>
        <v>-0.5635999288</v>
      </c>
      <c r="AI98" s="5">
        <f>iferror(VLOOKUP($A98, TMUI!$A$2:$Z1000, 8, false), "")</f>
        <v>0.05822595116</v>
      </c>
      <c r="AJ98" s="5">
        <f>iferror(VLOOKUP($A98, TMUI!$A$2:$Z1000, 9, false), "")</f>
        <v>-0.3558782758</v>
      </c>
      <c r="AK98" s="5">
        <f>iferror(VLOOKUP($A98, TMUI!$A$2:$Z1000, 10, false), "")</f>
        <v>0.2695229053</v>
      </c>
      <c r="AL98" s="5">
        <f>iferror(VLOOKUP($A98, TMUI!$A$2:$Z1000, 11, false), "")</f>
        <v>-0.147932337</v>
      </c>
      <c r="AM98" s="8">
        <f t="shared" si="3"/>
        <v>-0.3846197304</v>
      </c>
      <c r="AO98" s="5">
        <f t="shared" si="4"/>
        <v>-0.009200936956</v>
      </c>
      <c r="AP98" s="5">
        <f>iferror(vlookup(A98, 'November Scores'!A$1:AM1000, 3, false), "")</f>
        <v>0.8543726279</v>
      </c>
      <c r="AQ98" s="5">
        <f t="shared" si="5"/>
        <v>0.2066924543</v>
      </c>
    </row>
    <row r="99">
      <c r="A99" s="5">
        <v>239.0</v>
      </c>
      <c r="B99" s="2" t="s">
        <v>46</v>
      </c>
      <c r="C99" s="5">
        <f>lookup($A99, 'NIL - Dry'!$A$1:$A1000, 'NIL - Dry'!C$1:C1000)</f>
        <v>4</v>
      </c>
      <c r="D99" s="5">
        <f>lookup($A99, 'NIL - Dry'!$A$1:$A1000, 'NIL - Dry'!D$1:D1000)</f>
        <v>1</v>
      </c>
      <c r="E99" s="5">
        <f>lookup($A99, 'NIL - Dry'!$A$1:$A1000, 'NIL - Dry'!E$1:E1000)</f>
        <v>1</v>
      </c>
      <c r="F99" s="5">
        <f>lookup($A99, 'NIL - Dry'!$A$1:$A1000, 'NIL - Dry'!F$1:F1000)</f>
        <v>1</v>
      </c>
      <c r="G99" s="5">
        <f>lookup($A99, 'NIL - Dry'!$A$1:$A1000, 'NIL - Dry'!G$1:G1000)</f>
        <v>1</v>
      </c>
      <c r="H99" s="5">
        <f>lookup($A99, 'NIL - Dry'!$A$1:$A1000, 'NIL - Dry'!H$1:H1000)</f>
        <v>0</v>
      </c>
      <c r="I99" s="5">
        <f>lookup($A99, 'NIL - Dry'!$A$1:$A1000, 'NIL - Dry'!I$1:I1000)</f>
        <v>0.2045663318</v>
      </c>
      <c r="J99" s="5">
        <f>lookup($A99, 'NIL - Dry'!$A$1:$A1000, 'NIL - Dry'!J$1:J1000)</f>
        <v>0.4179095259</v>
      </c>
      <c r="K99" s="5">
        <f>lookup($A99, 'NIL - Dry'!$A$1:$A1000, 'NIL - Dry'!K$1:K1000)</f>
        <v>0.4485213235</v>
      </c>
      <c r="L99" s="5">
        <f>lookup($A99, 'NIL - Dry'!$A$1:$A1000, 'NIL - Dry'!L$1:L1000)</f>
        <v>1.014811661</v>
      </c>
      <c r="M99" s="5">
        <f>lookup($A99, 'NIL - Dry'!$A$1:$A1000, 'NIL - Dry'!M$1:M1000)</f>
        <v>1.842034356</v>
      </c>
      <c r="N99" s="5">
        <f>lookup($A99, 'NIL - Dry'!$A$1:$A1000, 'NIL - Dry'!N$1:N1000)</f>
        <v>-0.11274892</v>
      </c>
      <c r="O99" s="5">
        <f>lookup($A99, 'NIL - Dry'!$A$1:$A1000, 'NIL - Dry'!O$1:O1000)</f>
        <v>0.6358490463</v>
      </c>
      <c r="P99" s="5">
        <f t="shared" si="1"/>
        <v>0.7974014336</v>
      </c>
      <c r="R99" s="5" t="str">
        <f>iferror(VLOOKUP($A99, 'Awario - Old'!$A$3:$G1000, 3, false), "")</f>
        <v/>
      </c>
      <c r="S99" s="2" t="str">
        <f>iferror(VLOOKUP($A99, 'Awario - Old'!$A$3:$Z1000, 4, false), "")</f>
        <v/>
      </c>
      <c r="T99" s="5" t="str">
        <f>iferror(VLOOKUP($A99, 'Awario - Old'!$A$3:$Z1000, 5, false), "")</f>
        <v/>
      </c>
      <c r="U99" s="5" t="str">
        <f>iferror(VLOOKUP($A99, 'Awario - Old'!$A$3:$G1000, 6, false), "")</f>
        <v/>
      </c>
      <c r="V99" s="7" t="str">
        <f>iferror(VLOOKUP($A99, 'Awario - Old'!$A$3:$Z1000, 7, false), "")</f>
        <v/>
      </c>
      <c r="W99" s="2" t="str">
        <f>iferror(VLOOKUP($A99, 'Awario - Old'!$A$3:$Z1000, 8, false), "")</f>
        <v/>
      </c>
      <c r="X99" s="5" t="str">
        <f>iferror(VLOOKUP($A99, 'Awario - Old'!$A$3:$Z1000, 9, false), "")</f>
        <v/>
      </c>
      <c r="Y99" s="5" t="str">
        <f>iferror(VLOOKUP($A99, 'Awario - Old'!$A$3:$Z1000, 10, false), "")</f>
        <v/>
      </c>
      <c r="Z99" s="2" t="str">
        <f>iferror(VLOOKUP($A99, 'Awario - Old'!$A$3:$Z1000, 11, false), "")</f>
        <v/>
      </c>
      <c r="AA99" s="5" t="str">
        <f>iferror(VLOOKUP($A99, 'Awario - Old'!$A$3:$Z1000, 12, false), "")</f>
        <v/>
      </c>
      <c r="AB99" s="5" t="str">
        <f t="shared" si="2"/>
        <v/>
      </c>
      <c r="AD99" s="5">
        <f>iferror(VLOOKUP($A99, TMUI!$A$2:$G1000, 3, false), "")</f>
        <v>68.22</v>
      </c>
      <c r="AE99" s="5">
        <f>iferror(VLOOKUP($A99, TMUI!$A$2:$G1000, 4, false), "")</f>
        <v>76.48</v>
      </c>
      <c r="AF99" s="5">
        <f>iferror(VLOOKUP($A99, TMUI!$A$2:$G1000, 5, false), "")</f>
        <v>59.72</v>
      </c>
      <c r="AG99" s="5">
        <f>iferror(VLOOKUP($A99, TMUI!$A$2:$G1000, 6, false), "")</f>
        <v>56.6</v>
      </c>
      <c r="AH99" s="5">
        <f>iferror(VLOOKUP($A99, TMUI!$A$2:$Z1000, 7, false), "")</f>
        <v>-0.5245144557</v>
      </c>
      <c r="AI99" s="5">
        <f>iferror(VLOOKUP($A99, TMUI!$A$2:$Z1000, 8, false), "")</f>
        <v>0.5197852184</v>
      </c>
      <c r="AJ99" s="5">
        <f>iferror(VLOOKUP($A99, TMUI!$A$2:$Z1000, 9, false), "")</f>
        <v>-0.8531848391</v>
      </c>
      <c r="AK99" s="5">
        <f>iferror(VLOOKUP($A99, TMUI!$A$2:$Z1000, 10, false), "")</f>
        <v>0.1003378514</v>
      </c>
      <c r="AL99" s="5">
        <f>iferror(VLOOKUP($A99, TMUI!$A$2:$Z1000, 11, false), "")</f>
        <v>-0.1893940563</v>
      </c>
      <c r="AM99" s="8">
        <f t="shared" si="3"/>
        <v>-0.4351942742</v>
      </c>
      <c r="AO99" s="5">
        <f t="shared" si="4"/>
        <v>0.1811035797</v>
      </c>
      <c r="AP99" s="5" t="str">
        <f>iferror(vlookup(A99, 'November Scores'!A$1:AM1000, 3, false), "")</f>
        <v/>
      </c>
      <c r="AQ99" s="5">
        <f t="shared" si="5"/>
        <v>0.1811035797</v>
      </c>
    </row>
    <row r="100">
      <c r="A100" s="5">
        <v>2215.0</v>
      </c>
      <c r="B100" s="2" t="s">
        <v>287</v>
      </c>
      <c r="C100" s="5">
        <f>lookup($A100, 'NIL - Dry'!$A$1:$A1000, 'NIL - Dry'!C$1:C1000)</f>
        <v>4</v>
      </c>
      <c r="D100" s="5">
        <f>lookup($A100, 'NIL - Dry'!$A$1:$A1000, 'NIL - Dry'!D$1:D1000)</f>
        <v>1</v>
      </c>
      <c r="E100" s="5">
        <f>lookup($A100, 'NIL - Dry'!$A$1:$A1000, 'NIL - Dry'!E$1:E1000)</f>
        <v>1</v>
      </c>
      <c r="F100" s="5">
        <f>lookup($A100, 'NIL - Dry'!$A$1:$A1000, 'NIL - Dry'!F$1:F1000)</f>
        <v>1</v>
      </c>
      <c r="G100" s="5">
        <f>lookup($A100, 'NIL - Dry'!$A$1:$A1000, 'NIL - Dry'!G$1:G1000)</f>
        <v>0</v>
      </c>
      <c r="H100" s="5">
        <f>lookup($A100, 'NIL - Dry'!$A$1:$A1000, 'NIL - Dry'!H$1:H1000)</f>
        <v>0</v>
      </c>
      <c r="I100" s="5">
        <f>lookup($A100, 'NIL - Dry'!$A$1:$A1000, 'NIL - Dry'!I$1:I1000)</f>
        <v>0.2045663318</v>
      </c>
      <c r="J100" s="5">
        <f>lookup($A100, 'NIL - Dry'!$A$1:$A1000, 'NIL - Dry'!J$1:J1000)</f>
        <v>0.4179095259</v>
      </c>
      <c r="K100" s="5">
        <f>lookup($A100, 'NIL - Dry'!$A$1:$A1000, 'NIL - Dry'!K$1:K1000)</f>
        <v>0.4485213235</v>
      </c>
      <c r="L100" s="5">
        <f>lookup($A100, 'NIL - Dry'!$A$1:$A1000, 'NIL - Dry'!L$1:L1000)</f>
        <v>1.014811661</v>
      </c>
      <c r="M100" s="5">
        <f>lookup($A100, 'NIL - Dry'!$A$1:$A1000, 'NIL - Dry'!M$1:M1000)</f>
        <v>-0.5405970393</v>
      </c>
      <c r="N100" s="5">
        <f>lookup($A100, 'NIL - Dry'!$A$1:$A1000, 'NIL - Dry'!N$1:N1000)</f>
        <v>-0.11274892</v>
      </c>
      <c r="O100" s="5">
        <f>lookup($A100, 'NIL - Dry'!$A$1:$A1000, 'NIL - Dry'!O$1:O1000)</f>
        <v>0.2387438137</v>
      </c>
      <c r="P100" s="5">
        <f t="shared" si="1"/>
        <v>0.4886141768</v>
      </c>
      <c r="R100" s="5" t="str">
        <f>iferror(VLOOKUP($A100, 'Awario - Old'!$A$3:$G1000, 3, false), "")</f>
        <v/>
      </c>
      <c r="S100" s="2" t="str">
        <f>iferror(VLOOKUP($A100, 'Awario - Old'!$A$3:$Z1000, 4, false), "")</f>
        <v/>
      </c>
      <c r="T100" s="5" t="str">
        <f>iferror(VLOOKUP($A100, 'Awario - Old'!$A$3:$Z1000, 5, false), "")</f>
        <v/>
      </c>
      <c r="U100" s="5" t="str">
        <f>iferror(VLOOKUP($A100, 'Awario - Old'!$A$3:$G1000, 6, false), "")</f>
        <v/>
      </c>
      <c r="V100" s="7" t="str">
        <f>iferror(VLOOKUP($A100, 'Awario - Old'!$A$3:$Z1000, 7, false), "")</f>
        <v/>
      </c>
      <c r="W100" s="2" t="str">
        <f>iferror(VLOOKUP($A100, 'Awario - Old'!$A$3:$Z1000, 8, false), "")</f>
        <v/>
      </c>
      <c r="X100" s="5" t="str">
        <f>iferror(VLOOKUP($A100, 'Awario - Old'!$A$3:$Z1000, 9, false), "")</f>
        <v/>
      </c>
      <c r="Y100" s="5" t="str">
        <f>iferror(VLOOKUP($A100, 'Awario - Old'!$A$3:$Z1000, 10, false), "")</f>
        <v/>
      </c>
      <c r="Z100" s="2" t="str">
        <f>iferror(VLOOKUP($A100, 'Awario - Old'!$A$3:$Z1000, 11, false), "")</f>
        <v/>
      </c>
      <c r="AA100" s="5" t="str">
        <f>iferror(VLOOKUP($A100, 'Awario - Old'!$A$3:$Z1000, 12, false), "")</f>
        <v/>
      </c>
      <c r="AB100" s="5" t="str">
        <f t="shared" si="2"/>
        <v/>
      </c>
      <c r="AD100" s="5">
        <f>iferror(VLOOKUP($A100, TMUI!$A$2:$G1000, 3, false), "")</f>
        <v>79.69</v>
      </c>
      <c r="AE100" s="5">
        <f>iferror(VLOOKUP($A100, TMUI!$A$2:$G1000, 4, false), "")</f>
        <v>67.19</v>
      </c>
      <c r="AF100" s="5">
        <f>iferror(VLOOKUP($A100, TMUI!$A$2:$G1000, 5, false), "")</f>
        <v>74.22</v>
      </c>
      <c r="AG100" s="5">
        <f>iferror(VLOOKUP($A100, TMUI!$A$2:$G1000, 6, false), "")</f>
        <v>46.88</v>
      </c>
      <c r="AH100" s="5">
        <f>iferror(VLOOKUP($A100, TMUI!$A$2:$Z1000, 7, false), "")</f>
        <v>0.3056899447</v>
      </c>
      <c r="AI100" s="5">
        <f>iferror(VLOOKUP($A100, TMUI!$A$2:$Z1000, 8, false), "")</f>
        <v>-0.1240414472</v>
      </c>
      <c r="AJ100" s="5">
        <f>iferror(VLOOKUP($A100, TMUI!$A$2:$Z1000, 9, false), "")</f>
        <v>0.2262979704</v>
      </c>
      <c r="AK100" s="5">
        <f>iferror(VLOOKUP($A100, TMUI!$A$2:$Z1000, 10, false), "")</f>
        <v>-0.4998368657</v>
      </c>
      <c r="AL100" s="5">
        <f>iferror(VLOOKUP($A100, TMUI!$A$2:$Z1000, 11, false), "")</f>
        <v>-0.02297259942</v>
      </c>
      <c r="AM100" s="8">
        <f t="shared" si="3"/>
        <v>-0.1515671449</v>
      </c>
      <c r="AO100" s="5">
        <f t="shared" si="4"/>
        <v>0.1685235159</v>
      </c>
      <c r="AP100" s="5" t="str">
        <f>iferror(vlookup(A100, 'November Scores'!A$1:AM1000, 3, false), "")</f>
        <v/>
      </c>
      <c r="AQ100" s="5">
        <f t="shared" si="5"/>
        <v>0.1685235159</v>
      </c>
    </row>
    <row r="101">
      <c r="A101" s="5">
        <v>2106.0</v>
      </c>
      <c r="B101" s="2" t="s">
        <v>273</v>
      </c>
      <c r="C101" s="5">
        <f>lookup($A101, 'NIL - Dry'!$A$1:$A1000, 'NIL - Dry'!C$1:C1000)</f>
        <v>4</v>
      </c>
      <c r="D101" s="5">
        <f>lookup($A101, 'NIL - Dry'!$A$1:$A1000, 'NIL - Dry'!D$1:D1000)</f>
        <v>1</v>
      </c>
      <c r="E101" s="5">
        <f>lookup($A101, 'NIL - Dry'!$A$1:$A1000, 'NIL - Dry'!E$1:E1000)</f>
        <v>1</v>
      </c>
      <c r="F101" s="5">
        <f>lookup($A101, 'NIL - Dry'!$A$1:$A1000, 'NIL - Dry'!F$1:F1000)</f>
        <v>0</v>
      </c>
      <c r="G101" s="5">
        <f>lookup($A101, 'NIL - Dry'!$A$1:$A1000, 'NIL - Dry'!G$1:G1000)</f>
        <v>1</v>
      </c>
      <c r="H101" s="5">
        <f>lookup($A101, 'NIL - Dry'!$A$1:$A1000, 'NIL - Dry'!H$1:H1000)</f>
        <v>0</v>
      </c>
      <c r="I101" s="5">
        <f>lookup($A101, 'NIL - Dry'!$A$1:$A1000, 'NIL - Dry'!I$1:I1000)</f>
        <v>0.2045663318</v>
      </c>
      <c r="J101" s="5">
        <f>lookup($A101, 'NIL - Dry'!$A$1:$A1000, 'NIL - Dry'!J$1:J1000)</f>
        <v>0.4179095259</v>
      </c>
      <c r="K101" s="5">
        <f>lookup($A101, 'NIL - Dry'!$A$1:$A1000, 'NIL - Dry'!K$1:K1000)</f>
        <v>0.4485213235</v>
      </c>
      <c r="L101" s="5">
        <f>lookup($A101, 'NIL - Dry'!$A$1:$A1000, 'NIL - Dry'!L$1:L1000)</f>
        <v>-0.9812641676</v>
      </c>
      <c r="M101" s="5">
        <f>lookup($A101, 'NIL - Dry'!$A$1:$A1000, 'NIL - Dry'!M$1:M1000)</f>
        <v>1.842034356</v>
      </c>
      <c r="N101" s="5">
        <f>lookup($A101, 'NIL - Dry'!$A$1:$A1000, 'NIL - Dry'!N$1:N1000)</f>
        <v>-0.11274892</v>
      </c>
      <c r="O101" s="5">
        <f>lookup($A101, 'NIL - Dry'!$A$1:$A1000, 'NIL - Dry'!O$1:O1000)</f>
        <v>0.3031697416</v>
      </c>
      <c r="P101" s="5">
        <f t="shared" si="1"/>
        <v>0.5506085194</v>
      </c>
      <c r="R101" s="5">
        <f>iferror(VLOOKUP($A101, 'Awario - Old'!$A$3:$G1000, 3, false), "")</f>
        <v>4</v>
      </c>
      <c r="S101" s="2" t="str">
        <f>iferror(VLOOKUP($A101, 'Awario - Old'!$A$3:$Z1000, 4, false), "")</f>
        <v/>
      </c>
      <c r="T101" s="5">
        <f>iferror(VLOOKUP($A101, 'Awario - Old'!$A$3:$Z1000, 5, false), "")</f>
        <v>0</v>
      </c>
      <c r="U101" s="5">
        <f>iferror(VLOOKUP($A101, 'Awario - Old'!$A$3:$G1000, 6, false), "")</f>
        <v>0</v>
      </c>
      <c r="V101" s="7" t="b">
        <f>iferror(VLOOKUP($A101, 'Awario - Old'!$A$3:$Z1000, 7, false), "")</f>
        <v>1</v>
      </c>
      <c r="W101" s="2" t="str">
        <f>iferror(VLOOKUP($A101, 'Awario - Old'!$A$3:$Z1000, 8, false), "")</f>
        <v/>
      </c>
      <c r="X101" s="5">
        <f>iferror(VLOOKUP($A101, 'Awario - Old'!$A$3:$Z1000, 9, false), "")</f>
        <v>-0.6906225891</v>
      </c>
      <c r="Y101" s="5">
        <f>iferror(VLOOKUP($A101, 'Awario - Old'!$A$3:$Z1000, 10, false), "")</f>
        <v>1.011914228</v>
      </c>
      <c r="Z101" s="2" t="str">
        <f>iferror(VLOOKUP($A101, 'Awario - Old'!$A$3:$Z1000, 11, false), "")</f>
        <v/>
      </c>
      <c r="AA101" s="5">
        <f>iferror(VLOOKUP($A101, 'Awario - Old'!$A$3:$Z1000, 12, false), "")</f>
        <v>0.1606458193</v>
      </c>
      <c r="AB101" s="5">
        <f t="shared" si="2"/>
        <v>0.4008064612</v>
      </c>
      <c r="AD101" s="5">
        <f>iferror(VLOOKUP($A101, TMUI!$A$2:$G1000, 3, false), "")</f>
        <v>69.69</v>
      </c>
      <c r="AE101" s="5">
        <f>iferror(VLOOKUP($A101, TMUI!$A$2:$G1000, 4, false), "")</f>
        <v>64.22</v>
      </c>
      <c r="AF101" s="5">
        <f>iferror(VLOOKUP($A101, TMUI!$A$2:$G1000, 5, false), "")</f>
        <v>66.17</v>
      </c>
      <c r="AG101" s="5">
        <f>iferror(VLOOKUP($A101, TMUI!$A$2:$G1000, 6, false), "")</f>
        <v>56.99</v>
      </c>
      <c r="AH101" s="5">
        <f>iferror(VLOOKUP($A101, TMUI!$A$2:$Z1000, 7, false), "")</f>
        <v>-0.4181151123</v>
      </c>
      <c r="AI101" s="5">
        <f>iferror(VLOOKUP($A101, TMUI!$A$2:$Z1000, 8, false), "")</f>
        <v>-0.3298719312</v>
      </c>
      <c r="AJ101" s="5">
        <f>iferror(VLOOKUP($A101, TMUI!$A$2:$Z1000, 9, false), "")</f>
        <v>-0.3730011066</v>
      </c>
      <c r="AK101" s="5">
        <f>iferror(VLOOKUP($A101, TMUI!$A$2:$Z1000, 10, false), "")</f>
        <v>0.1244189357</v>
      </c>
      <c r="AL101" s="5">
        <f>iferror(VLOOKUP($A101, TMUI!$A$2:$Z1000, 11, false), "")</f>
        <v>-0.2491423036</v>
      </c>
      <c r="AM101" s="8">
        <f t="shared" si="3"/>
        <v>-0.4991415667</v>
      </c>
      <c r="AO101" s="5">
        <f t="shared" si="4"/>
        <v>0.1507578046</v>
      </c>
      <c r="AP101" s="5">
        <f>iferror(vlookup(A101, 'November Scores'!A$1:AM1000, 3, false), "")</f>
        <v>0.1743535788</v>
      </c>
      <c r="AQ101" s="5">
        <f t="shared" si="5"/>
        <v>0.1566567482</v>
      </c>
    </row>
    <row r="102">
      <c r="A102" s="5">
        <v>1087.0</v>
      </c>
      <c r="B102" s="2" t="s">
        <v>92</v>
      </c>
      <c r="C102" s="5">
        <f>lookup($A102, 'NIL - Dry'!$A$1:$A1000, 'NIL - Dry'!C$1:C1000)</f>
        <v>4</v>
      </c>
      <c r="D102" s="5">
        <f>lookup($A102, 'NIL - Dry'!$A$1:$A1000, 'NIL - Dry'!D$1:D1000)</f>
        <v>1</v>
      </c>
      <c r="E102" s="5">
        <f>lookup($A102, 'NIL - Dry'!$A$1:$A1000, 'NIL - Dry'!E$1:E1000)</f>
        <v>1</v>
      </c>
      <c r="F102" s="5">
        <f>lookup($A102, 'NIL - Dry'!$A$1:$A1000, 'NIL - Dry'!F$1:F1000)</f>
        <v>1</v>
      </c>
      <c r="G102" s="5">
        <f>lookup($A102, 'NIL - Dry'!$A$1:$A1000, 'NIL - Dry'!G$1:G1000)</f>
        <v>0</v>
      </c>
      <c r="H102" s="5">
        <f>lookup($A102, 'NIL - Dry'!$A$1:$A1000, 'NIL - Dry'!H$1:H1000)</f>
        <v>0</v>
      </c>
      <c r="I102" s="5">
        <f>lookup($A102, 'NIL - Dry'!$A$1:$A1000, 'NIL - Dry'!I$1:I1000)</f>
        <v>0.2045663318</v>
      </c>
      <c r="J102" s="5">
        <f>lookup($A102, 'NIL - Dry'!$A$1:$A1000, 'NIL - Dry'!J$1:J1000)</f>
        <v>0.4179095259</v>
      </c>
      <c r="K102" s="5">
        <f>lookup($A102, 'NIL - Dry'!$A$1:$A1000, 'NIL - Dry'!K$1:K1000)</f>
        <v>0.4485213235</v>
      </c>
      <c r="L102" s="5">
        <f>lookup($A102, 'NIL - Dry'!$A$1:$A1000, 'NIL - Dry'!L$1:L1000)</f>
        <v>1.014811661</v>
      </c>
      <c r="M102" s="5">
        <f>lookup($A102, 'NIL - Dry'!$A$1:$A1000, 'NIL - Dry'!M$1:M1000)</f>
        <v>-0.5405970393</v>
      </c>
      <c r="N102" s="5">
        <f>lookup($A102, 'NIL - Dry'!$A$1:$A1000, 'NIL - Dry'!N$1:N1000)</f>
        <v>-0.11274892</v>
      </c>
      <c r="O102" s="5">
        <f>lookup($A102, 'NIL - Dry'!$A$1:$A1000, 'NIL - Dry'!O$1:O1000)</f>
        <v>0.2387438137</v>
      </c>
      <c r="P102" s="5">
        <f t="shared" si="1"/>
        <v>0.4886141768</v>
      </c>
      <c r="R102" s="5">
        <f>iferror(VLOOKUP($A102, 'Awario - Old'!$A$3:$G1000, 3, false), "")</f>
        <v>1</v>
      </c>
      <c r="S102" s="2">
        <f>iferror(VLOOKUP($A102, 'Awario - Old'!$A$3:$Z1000, 4, false), "")</f>
        <v>285</v>
      </c>
      <c r="T102" s="5">
        <f>iferror(VLOOKUP($A102, 'Awario - Old'!$A$3:$Z1000, 5, false), "")</f>
        <v>377</v>
      </c>
      <c r="U102" s="5">
        <f>iferror(VLOOKUP($A102, 'Awario - Old'!$A$3:$G1000, 6, false), "")</f>
        <v>2.57634135</v>
      </c>
      <c r="V102" s="7" t="b">
        <f>iferror(VLOOKUP($A102, 'Awario - Old'!$A$3:$Z1000, 7, false), "")</f>
        <v>1</v>
      </c>
      <c r="W102" s="2" t="str">
        <f>iferror(VLOOKUP($A102, 'Awario - Old'!$A$3:$Z1000, 8, false), "")</f>
        <v/>
      </c>
      <c r="X102" s="5">
        <f>iferror(VLOOKUP($A102, 'Awario - Old'!$A$3:$Z1000, 9, false), "")</f>
        <v>0.8839242124</v>
      </c>
      <c r="Y102" s="5">
        <f>iferror(VLOOKUP($A102, 'Awario - Old'!$A$3:$Z1000, 10, false), "")</f>
        <v>-0.456412352</v>
      </c>
      <c r="Z102" s="2" t="str">
        <f>iferror(VLOOKUP($A102, 'Awario - Old'!$A$3:$Z1000, 11, false), "")</f>
        <v/>
      </c>
      <c r="AA102" s="5">
        <f>iferror(VLOOKUP($A102, 'Awario - Old'!$A$3:$Z1000, 12, false), "")</f>
        <v>0.2137559302</v>
      </c>
      <c r="AB102" s="5">
        <f t="shared" si="2"/>
        <v>0.4623374636</v>
      </c>
      <c r="AD102" s="5">
        <f>iferror(VLOOKUP($A102, TMUI!$A$2:$G1000, 3, false), "")</f>
        <v>69.58</v>
      </c>
      <c r="AE102" s="5">
        <f>iferror(VLOOKUP($A102, TMUI!$A$2:$G1000, 4, false), "")</f>
        <v>62.75</v>
      </c>
      <c r="AF102" s="5">
        <f>iferror(VLOOKUP($A102, TMUI!$A$2:$G1000, 5, false), "")</f>
        <v>63.22</v>
      </c>
      <c r="AG102" s="5">
        <f>iferror(VLOOKUP($A102, TMUI!$A$2:$G1000, 6, false), "")</f>
        <v>43.72</v>
      </c>
      <c r="AH102" s="5">
        <f>iferror(VLOOKUP($A102, TMUI!$A$2:$Z1000, 7, false), "")</f>
        <v>-0.4260769679</v>
      </c>
      <c r="AI102" s="5">
        <f>iferror(VLOOKUP($A102, TMUI!$A$2:$Z1000, 8, false), "")</f>
        <v>-0.4317476253</v>
      </c>
      <c r="AJ102" s="5">
        <f>iferror(VLOOKUP($A102, TMUI!$A$2:$Z1000, 9, false), "")</f>
        <v>-0.592620023</v>
      </c>
      <c r="AK102" s="5">
        <f>iferror(VLOOKUP($A102, TMUI!$A$2:$Z1000, 10, false), "")</f>
        <v>-0.6949553951</v>
      </c>
      <c r="AL102" s="5">
        <f>iferror(VLOOKUP($A102, TMUI!$A$2:$Z1000, 11, false), "")</f>
        <v>-0.5363500028</v>
      </c>
      <c r="AM102" s="8">
        <f t="shared" si="3"/>
        <v>-0.7323592034</v>
      </c>
      <c r="AO102" s="5">
        <f t="shared" si="4"/>
        <v>0.07286414563</v>
      </c>
      <c r="AP102" s="5">
        <f>iferror(vlookup(A102, 'November Scores'!A$1:AM1000, 3, false), "")</f>
        <v>0.4008571929</v>
      </c>
      <c r="AQ102" s="5">
        <f t="shared" si="5"/>
        <v>0.1548624074</v>
      </c>
    </row>
    <row r="103">
      <c r="A103" s="5">
        <v>877.0</v>
      </c>
      <c r="B103" s="2" t="s">
        <v>78</v>
      </c>
      <c r="C103" s="5">
        <f>lookup($A103, 'NIL - Dry'!$A$1:$A1000, 'NIL - Dry'!C$1:C1000)</f>
        <v>4</v>
      </c>
      <c r="D103" s="5">
        <f>lookup($A103, 'NIL - Dry'!$A$1:$A1000, 'NIL - Dry'!D$1:D1000)</f>
        <v>1</v>
      </c>
      <c r="E103" s="5">
        <f>lookup($A103, 'NIL - Dry'!$A$1:$A1000, 'NIL - Dry'!E$1:E1000)</f>
        <v>0</v>
      </c>
      <c r="F103" s="5">
        <f>lookup($A103, 'NIL - Dry'!$A$1:$A1000, 'NIL - Dry'!F$1:F1000)</f>
        <v>0</v>
      </c>
      <c r="G103" s="5">
        <f>lookup($A103, 'NIL - Dry'!$A$1:$A1000, 'NIL - Dry'!G$1:G1000)</f>
        <v>0</v>
      </c>
      <c r="H103" s="5">
        <f>lookup($A103, 'NIL - Dry'!$A$1:$A1000, 'NIL - Dry'!H$1:H1000)</f>
        <v>0</v>
      </c>
      <c r="I103" s="5">
        <f>lookup($A103, 'NIL - Dry'!$A$1:$A1000, 'NIL - Dry'!I$1:I1000)</f>
        <v>0.2045663318</v>
      </c>
      <c r="J103" s="5">
        <f>lookup($A103, 'NIL - Dry'!$A$1:$A1000, 'NIL - Dry'!J$1:J1000)</f>
        <v>0.4179095259</v>
      </c>
      <c r="K103" s="5">
        <f>lookup($A103, 'NIL - Dry'!$A$1:$A1000, 'NIL - Dry'!K$1:K1000)</f>
        <v>-2.220180551</v>
      </c>
      <c r="L103" s="5">
        <f>lookup($A103, 'NIL - Dry'!$A$1:$A1000, 'NIL - Dry'!L$1:L1000)</f>
        <v>-0.9812641676</v>
      </c>
      <c r="M103" s="5">
        <f>lookup($A103, 'NIL - Dry'!$A$1:$A1000, 'NIL - Dry'!M$1:M1000)</f>
        <v>-0.5405970393</v>
      </c>
      <c r="N103" s="5">
        <f>lookup($A103, 'NIL - Dry'!$A$1:$A1000, 'NIL - Dry'!N$1:N1000)</f>
        <v>-0.11274892</v>
      </c>
      <c r="O103" s="5">
        <f>lookup($A103, 'NIL - Dry'!$A$1:$A1000, 'NIL - Dry'!O$1:O1000)</f>
        <v>-0.5387191368</v>
      </c>
      <c r="P103" s="5">
        <f t="shared" si="1"/>
        <v>-0.7339748884</v>
      </c>
      <c r="R103" s="5" t="str">
        <f>iferror(VLOOKUP($A103, 'Awario - Old'!$A$3:$G1000, 3, false), "")</f>
        <v/>
      </c>
      <c r="S103" s="2" t="str">
        <f>iferror(VLOOKUP($A103, 'Awario - Old'!$A$3:$Z1000, 4, false), "")</f>
        <v/>
      </c>
      <c r="T103" s="5" t="str">
        <f>iferror(VLOOKUP($A103, 'Awario - Old'!$A$3:$Z1000, 5, false), "")</f>
        <v/>
      </c>
      <c r="U103" s="5" t="str">
        <f>iferror(VLOOKUP($A103, 'Awario - Old'!$A$3:$G1000, 6, false), "")</f>
        <v/>
      </c>
      <c r="V103" s="7" t="str">
        <f>iferror(VLOOKUP($A103, 'Awario - Old'!$A$3:$Z1000, 7, false), "")</f>
        <v/>
      </c>
      <c r="W103" s="2" t="str">
        <f>iferror(VLOOKUP($A103, 'Awario - Old'!$A$3:$Z1000, 8, false), "")</f>
        <v/>
      </c>
      <c r="X103" s="5" t="str">
        <f>iferror(VLOOKUP($A103, 'Awario - Old'!$A$3:$Z1000, 9, false), "")</f>
        <v/>
      </c>
      <c r="Y103" s="5" t="str">
        <f>iferror(VLOOKUP($A103, 'Awario - Old'!$A$3:$Z1000, 10, false), "")</f>
        <v/>
      </c>
      <c r="Z103" s="2" t="str">
        <f>iferror(VLOOKUP($A103, 'Awario - Old'!$A$3:$Z1000, 11, false), "")</f>
        <v/>
      </c>
      <c r="AA103" s="5" t="str">
        <f>iferror(VLOOKUP($A103, 'Awario - Old'!$A$3:$Z1000, 12, false), "")</f>
        <v/>
      </c>
      <c r="AB103" s="5" t="str">
        <f t="shared" si="2"/>
        <v/>
      </c>
      <c r="AD103" s="5">
        <f>iferror(VLOOKUP($A103, TMUI!$A$2:$G1000, 3, false), "")</f>
        <v>88.14</v>
      </c>
      <c r="AE103" s="5">
        <f>iferror(VLOOKUP($A103, TMUI!$A$2:$G1000, 4, false), "")</f>
        <v>85.24</v>
      </c>
      <c r="AF103" s="5">
        <f>iferror(VLOOKUP($A103, TMUI!$A$2:$G1000, 5, false), "")</f>
        <v>84.77</v>
      </c>
      <c r="AG103" s="5">
        <f>iferror(VLOOKUP($A103, TMUI!$A$2:$G1000, 6, false), "")</f>
        <v>74.37</v>
      </c>
      <c r="AH103" s="5">
        <f>iferror(VLOOKUP($A103, TMUI!$A$2:$Z1000, 7, false), "")</f>
        <v>0.9173052179</v>
      </c>
      <c r="AI103" s="5">
        <f>iferror(VLOOKUP($A103, TMUI!$A$2:$Z1000, 8, false), "")</f>
        <v>1.126881191</v>
      </c>
      <c r="AJ103" s="5">
        <f>iferror(VLOOKUP($A103, TMUI!$A$2:$Z1000, 9, false), "")</f>
        <v>1.011714773</v>
      </c>
      <c r="AK103" s="5">
        <f>iferror(VLOOKUP($A103, TMUI!$A$2:$Z1000, 10, false), "")</f>
        <v>1.197570847</v>
      </c>
      <c r="AL103" s="5">
        <f>iferror(VLOOKUP($A103, TMUI!$A$2:$Z1000, 11, false), "")</f>
        <v>1.063368007</v>
      </c>
      <c r="AM103" s="8">
        <f t="shared" si="3"/>
        <v>1.031197366</v>
      </c>
      <c r="AO103" s="5">
        <f t="shared" si="4"/>
        <v>0.1486112388</v>
      </c>
      <c r="AP103" s="5">
        <f>iferror(vlookup(A103, 'November Scores'!A$1:AM1000, 3, false), "")</f>
        <v>0.1820782889</v>
      </c>
      <c r="AQ103" s="5">
        <f t="shared" si="5"/>
        <v>0.1569780013</v>
      </c>
    </row>
    <row r="104">
      <c r="A104" s="5">
        <v>1748.0</v>
      </c>
      <c r="B104" s="2" t="s">
        <v>119</v>
      </c>
      <c r="C104" s="5">
        <f>lookup($A104, 'NIL - Dry'!$A$1:$A1000, 'NIL - Dry'!C$1:C1000)</f>
        <v>4</v>
      </c>
      <c r="D104" s="5">
        <f>lookup($A104, 'NIL - Dry'!$A$1:$A1000, 'NIL - Dry'!D$1:D1000)</f>
        <v>1</v>
      </c>
      <c r="E104" s="5">
        <f>lookup($A104, 'NIL - Dry'!$A$1:$A1000, 'NIL - Dry'!E$1:E1000)</f>
        <v>0</v>
      </c>
      <c r="F104" s="5">
        <f>lookup($A104, 'NIL - Dry'!$A$1:$A1000, 'NIL - Dry'!F$1:F1000)</f>
        <v>0</v>
      </c>
      <c r="G104" s="5">
        <f>lookup($A104, 'NIL - Dry'!$A$1:$A1000, 'NIL - Dry'!G$1:G1000)</f>
        <v>0</v>
      </c>
      <c r="H104" s="5">
        <f>lookup($A104, 'NIL - Dry'!$A$1:$A1000, 'NIL - Dry'!H$1:H1000)</f>
        <v>0</v>
      </c>
      <c r="I104" s="5">
        <f>lookup($A104, 'NIL - Dry'!$A$1:$A1000, 'NIL - Dry'!I$1:I1000)</f>
        <v>0.2045663318</v>
      </c>
      <c r="J104" s="5">
        <f>lookup($A104, 'NIL - Dry'!$A$1:$A1000, 'NIL - Dry'!J$1:J1000)</f>
        <v>0.4179095259</v>
      </c>
      <c r="K104" s="5">
        <f>lookup($A104, 'NIL - Dry'!$A$1:$A1000, 'NIL - Dry'!K$1:K1000)</f>
        <v>-2.220180551</v>
      </c>
      <c r="L104" s="5">
        <f>lookup($A104, 'NIL - Dry'!$A$1:$A1000, 'NIL - Dry'!L$1:L1000)</f>
        <v>-0.9812641676</v>
      </c>
      <c r="M104" s="5">
        <f>lookup($A104, 'NIL - Dry'!$A$1:$A1000, 'NIL - Dry'!M$1:M1000)</f>
        <v>-0.5405970393</v>
      </c>
      <c r="N104" s="5">
        <f>lookup($A104, 'NIL - Dry'!$A$1:$A1000, 'NIL - Dry'!N$1:N1000)</f>
        <v>-0.11274892</v>
      </c>
      <c r="O104" s="5">
        <f>lookup($A104, 'NIL - Dry'!$A$1:$A1000, 'NIL - Dry'!O$1:O1000)</f>
        <v>-0.5387191368</v>
      </c>
      <c r="P104" s="5">
        <f t="shared" si="1"/>
        <v>-0.7339748884</v>
      </c>
      <c r="R104" s="5" t="str">
        <f>iferror(VLOOKUP($A104, 'Awario - Old'!$A$3:$G1000, 3, false), "")</f>
        <v/>
      </c>
      <c r="S104" s="2" t="str">
        <f>iferror(VLOOKUP($A104, 'Awario - Old'!$A$3:$Z1000, 4, false), "")</f>
        <v/>
      </c>
      <c r="T104" s="5" t="str">
        <f>iferror(VLOOKUP($A104, 'Awario - Old'!$A$3:$Z1000, 5, false), "")</f>
        <v/>
      </c>
      <c r="U104" s="5" t="str">
        <f>iferror(VLOOKUP($A104, 'Awario - Old'!$A$3:$G1000, 6, false), "")</f>
        <v/>
      </c>
      <c r="V104" s="7" t="str">
        <f>iferror(VLOOKUP($A104, 'Awario - Old'!$A$3:$Z1000, 7, false), "")</f>
        <v/>
      </c>
      <c r="W104" s="2" t="str">
        <f>iferror(VLOOKUP($A104, 'Awario - Old'!$A$3:$Z1000, 8, false), "")</f>
        <v/>
      </c>
      <c r="X104" s="5" t="str">
        <f>iferror(VLOOKUP($A104, 'Awario - Old'!$A$3:$Z1000, 9, false), "")</f>
        <v/>
      </c>
      <c r="Y104" s="5" t="str">
        <f>iferror(VLOOKUP($A104, 'Awario - Old'!$A$3:$Z1000, 10, false), "")</f>
        <v/>
      </c>
      <c r="Z104" s="2" t="str">
        <f>iferror(VLOOKUP($A104, 'Awario - Old'!$A$3:$Z1000, 11, false), "")</f>
        <v/>
      </c>
      <c r="AA104" s="5" t="str">
        <f>iferror(VLOOKUP($A104, 'Awario - Old'!$A$3:$Z1000, 12, false), "")</f>
        <v/>
      </c>
      <c r="AB104" s="5" t="str">
        <f t="shared" si="2"/>
        <v/>
      </c>
      <c r="AD104" s="5">
        <f>iferror(VLOOKUP($A104, TMUI!$A$2:$G1000, 3, false), "")</f>
        <v>83.08</v>
      </c>
      <c r="AE104" s="5">
        <f>iferror(VLOOKUP($A104, TMUI!$A$2:$G1000, 4, false), "")</f>
        <v>83.09</v>
      </c>
      <c r="AF104" s="5">
        <f>iferror(VLOOKUP($A104, TMUI!$A$2:$G1000, 5, false), "")</f>
        <v>85.94</v>
      </c>
      <c r="AG104" s="5">
        <f>iferror(VLOOKUP($A104, TMUI!$A$2:$G1000, 6, false), "")</f>
        <v>78.52</v>
      </c>
      <c r="AH104" s="5">
        <f>iferror(VLOOKUP($A104, TMUI!$A$2:$Z1000, 7, false), "")</f>
        <v>0.551059859</v>
      </c>
      <c r="AI104" s="5">
        <f>iferror(VLOOKUP($A104, TMUI!$A$2:$Z1000, 8, false), "")</f>
        <v>0.9778793259</v>
      </c>
      <c r="AJ104" s="5">
        <f>iferror(VLOOKUP($A104, TMUI!$A$2:$Z1000, 9, false), "")</f>
        <v>1.098817869</v>
      </c>
      <c r="AK104" s="5">
        <f>iferror(VLOOKUP($A104, TMUI!$A$2:$Z1000, 10, false), "")</f>
        <v>1.453818283</v>
      </c>
      <c r="AL104" s="5">
        <f>iferror(VLOOKUP($A104, TMUI!$A$2:$Z1000, 11, false), "")</f>
        <v>1.020393834</v>
      </c>
      <c r="AM104" s="8">
        <f t="shared" si="3"/>
        <v>1.010145452</v>
      </c>
      <c r="AO104" s="5">
        <f t="shared" si="4"/>
        <v>0.1380852818</v>
      </c>
      <c r="AP104" s="5">
        <f>iferror(vlookup(A104, 'November Scores'!A$1:AM1000, 3, false), "")</f>
        <v>0.1870947595</v>
      </c>
      <c r="AQ104" s="5">
        <f t="shared" si="5"/>
        <v>0.1503376512</v>
      </c>
    </row>
    <row r="105">
      <c r="A105" s="5">
        <v>1763.0</v>
      </c>
      <c r="B105" s="2" t="s">
        <v>201</v>
      </c>
      <c r="C105" s="5">
        <f>lookup($A105, 'NIL - Dry'!$A$1:$A1000, 'NIL - Dry'!C$1:C1000)</f>
        <v>4</v>
      </c>
      <c r="D105" s="5">
        <f>lookup($A105, 'NIL - Dry'!$A$1:$A1000, 'NIL - Dry'!D$1:D1000)</f>
        <v>1</v>
      </c>
      <c r="E105" s="5">
        <f>lookup($A105, 'NIL - Dry'!$A$1:$A1000, 'NIL - Dry'!E$1:E1000)</f>
        <v>1</v>
      </c>
      <c r="F105" s="5">
        <f>lookup($A105, 'NIL - Dry'!$A$1:$A1000, 'NIL - Dry'!F$1:F1000)</f>
        <v>1</v>
      </c>
      <c r="G105" s="5">
        <f>lookup($A105, 'NIL - Dry'!$A$1:$A1000, 'NIL - Dry'!G$1:G1000)</f>
        <v>1</v>
      </c>
      <c r="H105" s="5">
        <f>lookup($A105, 'NIL - Dry'!$A$1:$A1000, 'NIL - Dry'!H$1:H1000)</f>
        <v>0</v>
      </c>
      <c r="I105" s="5">
        <f>lookup($A105, 'NIL - Dry'!$A$1:$A1000, 'NIL - Dry'!I$1:I1000)</f>
        <v>0.2045663318</v>
      </c>
      <c r="J105" s="5">
        <f>lookup($A105, 'NIL - Dry'!$A$1:$A1000, 'NIL - Dry'!J$1:J1000)</f>
        <v>0.4179095259</v>
      </c>
      <c r="K105" s="5">
        <f>lookup($A105, 'NIL - Dry'!$A$1:$A1000, 'NIL - Dry'!K$1:K1000)</f>
        <v>0.4485213235</v>
      </c>
      <c r="L105" s="5">
        <f>lookup($A105, 'NIL - Dry'!$A$1:$A1000, 'NIL - Dry'!L$1:L1000)</f>
        <v>1.014811661</v>
      </c>
      <c r="M105" s="5">
        <f>lookup($A105, 'NIL - Dry'!$A$1:$A1000, 'NIL - Dry'!M$1:M1000)</f>
        <v>1.842034356</v>
      </c>
      <c r="N105" s="5">
        <f>lookup($A105, 'NIL - Dry'!$A$1:$A1000, 'NIL - Dry'!N$1:N1000)</f>
        <v>-0.11274892</v>
      </c>
      <c r="O105" s="5">
        <f>lookup($A105, 'NIL - Dry'!$A$1:$A1000, 'NIL - Dry'!O$1:O1000)</f>
        <v>0.6358490463</v>
      </c>
      <c r="P105" s="5">
        <f t="shared" si="1"/>
        <v>0.7974014336</v>
      </c>
      <c r="R105" s="5">
        <f>iferror(VLOOKUP($A105, 'Awario - Old'!$A$3:$G1000, 3, false), "")</f>
        <v>0</v>
      </c>
      <c r="S105" s="2" t="str">
        <f>iferror(VLOOKUP($A105, 'Awario - Old'!$A$3:$Z1000, 4, false), "")</f>
        <v/>
      </c>
      <c r="T105" s="5">
        <f>iferror(VLOOKUP($A105, 'Awario - Old'!$A$3:$Z1000, 5, false), "")</f>
        <v>0</v>
      </c>
      <c r="U105" s="5">
        <f>iferror(VLOOKUP($A105, 'Awario - Old'!$A$3:$G1000, 6, false), "")</f>
        <v>0</v>
      </c>
      <c r="V105" s="7" t="b">
        <f>iferror(VLOOKUP($A105, 'Awario - Old'!$A$3:$Z1000, 7, false), "")</f>
        <v>1</v>
      </c>
      <c r="W105" s="2" t="str">
        <f>iferror(VLOOKUP($A105, 'Awario - Old'!$A$3:$Z1000, 8, false), "")</f>
        <v/>
      </c>
      <c r="X105" s="5">
        <f>iferror(VLOOKUP($A105, 'Awario - Old'!$A$3:$Z1000, 9, false), "")</f>
        <v>-0.6906225891</v>
      </c>
      <c r="Y105" s="5">
        <f>iferror(VLOOKUP($A105, 'Awario - Old'!$A$3:$Z1000, 10, false), "")</f>
        <v>-0.9458545452</v>
      </c>
      <c r="Z105" s="2" t="str">
        <f>iferror(VLOOKUP($A105, 'Awario - Old'!$A$3:$Z1000, 11, false), "")</f>
        <v/>
      </c>
      <c r="AA105" s="5">
        <f>iferror(VLOOKUP($A105, 'Awario - Old'!$A$3:$Z1000, 12, false), "")</f>
        <v>-0.8182385672</v>
      </c>
      <c r="AB105" s="5">
        <f t="shared" si="2"/>
        <v>-0.9045654024</v>
      </c>
      <c r="AD105" s="5">
        <f>iferror(VLOOKUP($A105, TMUI!$A$2:$G1000, 3, false), "")</f>
        <v>80.8</v>
      </c>
      <c r="AE105" s="5">
        <f>iferror(VLOOKUP($A105, TMUI!$A$2:$G1000, 4, false), "")</f>
        <v>68.55</v>
      </c>
      <c r="AF105" s="5">
        <f>iferror(VLOOKUP($A105, TMUI!$A$2:$G1000, 5, false), "")</f>
        <v>69.45</v>
      </c>
      <c r="AG105" s="5">
        <f>iferror(VLOOKUP($A105, TMUI!$A$2:$G1000, 6, false), "")</f>
        <v>72.4</v>
      </c>
      <c r="AH105" s="5">
        <f>iferror(VLOOKUP($A105, TMUI!$A$2:$Z1000, 7, false), "")</f>
        <v>0.386032306</v>
      </c>
      <c r="AI105" s="5">
        <f>iferror(VLOOKUP($A105, TMUI!$A$2:$Z1000, 8, false), "")</f>
        <v>-0.0297891043</v>
      </c>
      <c r="AJ105" s="5">
        <f>iferror(VLOOKUP($A105, TMUI!$A$2:$Z1000, 9, false), "")</f>
        <v>-0.1288146504</v>
      </c>
      <c r="AK105" s="5">
        <f>iferror(VLOOKUP($A105, TMUI!$A$2:$Z1000, 10, false), "")</f>
        <v>1.075930498</v>
      </c>
      <c r="AL105" s="5">
        <f>iferror(VLOOKUP($A105, TMUI!$A$2:$Z1000, 11, false), "")</f>
        <v>0.3258397624</v>
      </c>
      <c r="AM105" s="8">
        <f t="shared" si="3"/>
        <v>0.5708237578</v>
      </c>
      <c r="AO105" s="5">
        <f t="shared" si="4"/>
        <v>0.154553263</v>
      </c>
      <c r="AP105" s="5">
        <f>iferror(vlookup(A105, 'November Scores'!A$1:AM1000, 3, false), "")</f>
        <v>0.07252697554</v>
      </c>
      <c r="AQ105" s="5">
        <f t="shared" si="5"/>
        <v>0.1340466911</v>
      </c>
    </row>
    <row r="106">
      <c r="A106" s="5">
        <v>1630.0</v>
      </c>
      <c r="B106" s="2" t="s">
        <v>68</v>
      </c>
      <c r="C106" s="5">
        <f>lookup($A106, 'NIL - Dry'!$A$1:$A1000, 'NIL - Dry'!C$1:C1000)</f>
        <v>4</v>
      </c>
      <c r="D106" s="5">
        <f>lookup($A106, 'NIL - Dry'!$A$1:$A1000, 'NIL - Dry'!D$1:D1000)</f>
        <v>1</v>
      </c>
      <c r="E106" s="5">
        <f>lookup($A106, 'NIL - Dry'!$A$1:$A1000, 'NIL - Dry'!E$1:E1000)</f>
        <v>0</v>
      </c>
      <c r="F106" s="5">
        <f>lookup($A106, 'NIL - Dry'!$A$1:$A1000, 'NIL - Dry'!F$1:F1000)</f>
        <v>1</v>
      </c>
      <c r="G106" s="5">
        <f>lookup($A106, 'NIL - Dry'!$A$1:$A1000, 'NIL - Dry'!G$1:G1000)</f>
        <v>0</v>
      </c>
      <c r="H106" s="5">
        <f>lookup($A106, 'NIL - Dry'!$A$1:$A1000, 'NIL - Dry'!H$1:H1000)</f>
        <v>0</v>
      </c>
      <c r="I106" s="5">
        <f>lookup($A106, 'NIL - Dry'!$A$1:$A1000, 'NIL - Dry'!I$1:I1000)</f>
        <v>0.2045663318</v>
      </c>
      <c r="J106" s="5">
        <f>lookup($A106, 'NIL - Dry'!$A$1:$A1000, 'NIL - Dry'!J$1:J1000)</f>
        <v>0.4179095259</v>
      </c>
      <c r="K106" s="5">
        <f>lookup($A106, 'NIL - Dry'!$A$1:$A1000, 'NIL - Dry'!K$1:K1000)</f>
        <v>-2.220180551</v>
      </c>
      <c r="L106" s="5">
        <f>lookup($A106, 'NIL - Dry'!$A$1:$A1000, 'NIL - Dry'!L$1:L1000)</f>
        <v>1.014811661</v>
      </c>
      <c r="M106" s="5">
        <f>lookup($A106, 'NIL - Dry'!$A$1:$A1000, 'NIL - Dry'!M$1:M1000)</f>
        <v>-0.5405970393</v>
      </c>
      <c r="N106" s="5">
        <f>lookup($A106, 'NIL - Dry'!$A$1:$A1000, 'NIL - Dry'!N$1:N1000)</f>
        <v>-0.11274892</v>
      </c>
      <c r="O106" s="5">
        <f>lookup($A106, 'NIL - Dry'!$A$1:$A1000, 'NIL - Dry'!O$1:O1000)</f>
        <v>-0.2060398321</v>
      </c>
      <c r="P106" s="5">
        <f t="shared" si="1"/>
        <v>-0.4539161069</v>
      </c>
      <c r="R106" s="5">
        <f>iferror(VLOOKUP($A106, 'Awario - Old'!$A$3:$G1000, 3, false), "")</f>
        <v>0</v>
      </c>
      <c r="S106" s="2">
        <f>iferror(VLOOKUP($A106, 'Awario - Old'!$A$3:$Z1000, 4, false), "")</f>
        <v>0</v>
      </c>
      <c r="T106" s="5">
        <f>iferror(VLOOKUP($A106, 'Awario - Old'!$A$3:$Z1000, 5, false), "")</f>
        <v>0</v>
      </c>
      <c r="U106" s="5">
        <f>iferror(VLOOKUP($A106, 'Awario - Old'!$A$3:$G1000, 6, false), "")</f>
        <v>0</v>
      </c>
      <c r="V106" s="7" t="b">
        <f>iferror(VLOOKUP($A106, 'Awario - Old'!$A$3:$Z1000, 7, false), "")</f>
        <v>1</v>
      </c>
      <c r="W106" s="2" t="str">
        <f>iferror(VLOOKUP($A106, 'Awario - Old'!$A$3:$Z1000, 8, false), "")</f>
        <v/>
      </c>
      <c r="X106" s="5">
        <f>iferror(VLOOKUP($A106, 'Awario - Old'!$A$3:$Z1000, 9, false), "")</f>
        <v>-0.6906225891</v>
      </c>
      <c r="Y106" s="5">
        <f>iferror(VLOOKUP($A106, 'Awario - Old'!$A$3:$Z1000, 10, false), "")</f>
        <v>-0.9458545452</v>
      </c>
      <c r="Z106" s="2" t="str">
        <f>iferror(VLOOKUP($A106, 'Awario - Old'!$A$3:$Z1000, 11, false), "")</f>
        <v/>
      </c>
      <c r="AA106" s="5">
        <f>iferror(VLOOKUP($A106, 'Awario - Old'!$A$3:$Z1000, 12, false), "")</f>
        <v>-0.8182385672</v>
      </c>
      <c r="AB106" s="5">
        <f t="shared" si="2"/>
        <v>-0.9045654024</v>
      </c>
      <c r="AD106" s="5">
        <f>iferror(VLOOKUP($A106, TMUI!$A$2:$G1000, 3, false), "")</f>
        <v>89.79</v>
      </c>
      <c r="AE106" s="5">
        <f>iferror(VLOOKUP($A106, TMUI!$A$2:$G1000, 4, false), "")</f>
        <v>89.42</v>
      </c>
      <c r="AF106" s="5">
        <f>iferror(VLOOKUP($A106, TMUI!$A$2:$G1000, 5, false), "")</f>
        <v>84.01</v>
      </c>
      <c r="AG106" s="5">
        <f>iferror(VLOOKUP($A106, TMUI!$A$2:$G1000, 6, false), "")</f>
        <v>82.63</v>
      </c>
      <c r="AH106" s="5">
        <f>iferror(VLOOKUP($A106, TMUI!$A$2:$Z1000, 7, false), "")</f>
        <v>1.036733052</v>
      </c>
      <c r="AI106" s="5">
        <f>iferror(VLOOKUP($A106, TMUI!$A$2:$Z1000, 8, false), "")</f>
        <v>1.416568539</v>
      </c>
      <c r="AJ106" s="5">
        <f>iferror(VLOOKUP($A106, TMUI!$A$2:$Z1000, 9, false), "")</f>
        <v>0.9551349846</v>
      </c>
      <c r="AK106" s="5">
        <f>iferror(VLOOKUP($A106, TMUI!$A$2:$Z1000, 10, false), "")</f>
        <v>1.707595864</v>
      </c>
      <c r="AL106" s="5">
        <f>iferror(VLOOKUP($A106, TMUI!$A$2:$Z1000, 11, false), "")</f>
        <v>1.27900811</v>
      </c>
      <c r="AM106" s="8">
        <f t="shared" si="3"/>
        <v>1.130932407</v>
      </c>
      <c r="AO106" s="5">
        <f t="shared" si="4"/>
        <v>-0.07584970062</v>
      </c>
      <c r="AP106" s="5">
        <f>iferror(vlookup(A106, 'November Scores'!A$1:AM1000, 3, false), "")</f>
        <v>0.7585777779</v>
      </c>
      <c r="AQ106" s="5">
        <f t="shared" si="5"/>
        <v>0.132757169</v>
      </c>
    </row>
    <row r="107">
      <c r="A107" s="5">
        <v>1804.0</v>
      </c>
      <c r="B107" s="2" t="s">
        <v>206</v>
      </c>
      <c r="C107" s="5">
        <f>lookup($A107, 'NIL - Dry'!$A$1:$A1000, 'NIL - Dry'!C$1:C1000)</f>
        <v>4</v>
      </c>
      <c r="D107" s="5">
        <f>lookup($A107, 'NIL - Dry'!$A$1:$A1000, 'NIL - Dry'!D$1:D1000)</f>
        <v>1</v>
      </c>
      <c r="E107" s="5">
        <f>lookup($A107, 'NIL - Dry'!$A$1:$A1000, 'NIL - Dry'!E$1:E1000)</f>
        <v>1</v>
      </c>
      <c r="F107" s="5">
        <f>lookup($A107, 'NIL - Dry'!$A$1:$A1000, 'NIL - Dry'!F$1:F1000)</f>
        <v>1</v>
      </c>
      <c r="G107" s="5">
        <f>lookup($A107, 'NIL - Dry'!$A$1:$A1000, 'NIL - Dry'!G$1:G1000)</f>
        <v>1</v>
      </c>
      <c r="H107" s="5">
        <f>lookup($A107, 'NIL - Dry'!$A$1:$A1000, 'NIL - Dry'!H$1:H1000)</f>
        <v>0</v>
      </c>
      <c r="I107" s="5">
        <f>lookup($A107, 'NIL - Dry'!$A$1:$A1000, 'NIL - Dry'!I$1:I1000)</f>
        <v>0.2045663318</v>
      </c>
      <c r="J107" s="5">
        <f>lookup($A107, 'NIL - Dry'!$A$1:$A1000, 'NIL - Dry'!J$1:J1000)</f>
        <v>0.4179095259</v>
      </c>
      <c r="K107" s="5">
        <f>lookup($A107, 'NIL - Dry'!$A$1:$A1000, 'NIL - Dry'!K$1:K1000)</f>
        <v>0.4485213235</v>
      </c>
      <c r="L107" s="5">
        <f>lookup($A107, 'NIL - Dry'!$A$1:$A1000, 'NIL - Dry'!L$1:L1000)</f>
        <v>1.014811661</v>
      </c>
      <c r="M107" s="5">
        <f>lookup($A107, 'NIL - Dry'!$A$1:$A1000, 'NIL - Dry'!M$1:M1000)</f>
        <v>1.842034356</v>
      </c>
      <c r="N107" s="5">
        <f>lookup($A107, 'NIL - Dry'!$A$1:$A1000, 'NIL - Dry'!N$1:N1000)</f>
        <v>-0.11274892</v>
      </c>
      <c r="O107" s="5">
        <f>lookup($A107, 'NIL - Dry'!$A$1:$A1000, 'NIL - Dry'!O$1:O1000)</f>
        <v>0.6358490463</v>
      </c>
      <c r="P107" s="5">
        <f t="shared" si="1"/>
        <v>0.7974014336</v>
      </c>
      <c r="R107" s="5">
        <f>iferror(VLOOKUP($A107, 'Awario - Old'!$A$3:$G1000, 3, false), "")</f>
        <v>0</v>
      </c>
      <c r="S107" s="2">
        <f>iferror(VLOOKUP($A107, 'Awario - Old'!$A$3:$Z1000, 4, false), "")</f>
        <v>0</v>
      </c>
      <c r="T107" s="5">
        <f>iferror(VLOOKUP($A107, 'Awario - Old'!$A$3:$Z1000, 5, false), "")</f>
        <v>0</v>
      </c>
      <c r="U107" s="5">
        <f>iferror(VLOOKUP($A107, 'Awario - Old'!$A$3:$G1000, 6, false), "")</f>
        <v>0</v>
      </c>
      <c r="V107" s="7" t="b">
        <f>iferror(VLOOKUP($A107, 'Awario - Old'!$A$3:$Z1000, 7, false), "")</f>
        <v>1</v>
      </c>
      <c r="W107" s="2" t="str">
        <f>iferror(VLOOKUP($A107, 'Awario - Old'!$A$3:$Z1000, 8, false), "")</f>
        <v/>
      </c>
      <c r="X107" s="5">
        <f>iferror(VLOOKUP($A107, 'Awario - Old'!$A$3:$Z1000, 9, false), "")</f>
        <v>-0.6906225891</v>
      </c>
      <c r="Y107" s="5">
        <f>iferror(VLOOKUP($A107, 'Awario - Old'!$A$3:$Z1000, 10, false), "")</f>
        <v>-0.9458545452</v>
      </c>
      <c r="Z107" s="2" t="str">
        <f>iferror(VLOOKUP($A107, 'Awario - Old'!$A$3:$Z1000, 11, false), "")</f>
        <v/>
      </c>
      <c r="AA107" s="5">
        <f>iferror(VLOOKUP($A107, 'Awario - Old'!$A$3:$Z1000, 12, false), "")</f>
        <v>-0.8182385672</v>
      </c>
      <c r="AB107" s="5">
        <f t="shared" si="2"/>
        <v>-0.9045654024</v>
      </c>
      <c r="AD107" s="5">
        <f>iferror(VLOOKUP($A107, TMUI!$A$2:$G1000, 3, false), "")</f>
        <v>81.33</v>
      </c>
      <c r="AE107" s="5">
        <f>iferror(VLOOKUP($A107, TMUI!$A$2:$G1000, 4, false), "")</f>
        <v>79.63</v>
      </c>
      <c r="AF107" s="5">
        <f>iferror(VLOOKUP($A107, TMUI!$A$2:$G1000, 5, false), "")</f>
        <v>75.32</v>
      </c>
      <c r="AG107" s="5">
        <f>iferror(VLOOKUP($A107, TMUI!$A$2:$G1000, 6, false), "")</f>
        <v>69.32</v>
      </c>
      <c r="AH107" s="5">
        <f>iferror(VLOOKUP($A107, TMUI!$A$2:$Z1000, 7, false), "")</f>
        <v>0.424393974</v>
      </c>
      <c r="AI107" s="5">
        <f>iferror(VLOOKUP($A107, TMUI!$A$2:$Z1000, 8, false), "")</f>
        <v>0.7380902772</v>
      </c>
      <c r="AJ107" s="5">
        <f>iferror(VLOOKUP($A107, TMUI!$A$2:$Z1000, 9, false), "")</f>
        <v>0.3081897698</v>
      </c>
      <c r="AK107" s="5">
        <f>iferror(VLOOKUP($A107, TMUI!$A$2:$Z1000, 10, false), "")</f>
        <v>0.8857516786</v>
      </c>
      <c r="AL107" s="5">
        <f>iferror(VLOOKUP($A107, TMUI!$A$2:$Z1000, 11, false), "")</f>
        <v>0.5891064249</v>
      </c>
      <c r="AM107" s="8">
        <f t="shared" si="3"/>
        <v>0.7675326865</v>
      </c>
      <c r="AO107" s="5">
        <f t="shared" si="4"/>
        <v>0.2201229059</v>
      </c>
      <c r="AP107" s="5">
        <f>iferror(vlookup(A107, 'November Scores'!A$1:AM1000, 3, false), "")</f>
        <v>-0.1344508543</v>
      </c>
      <c r="AQ107" s="5">
        <f t="shared" si="5"/>
        <v>0.1314794659</v>
      </c>
    </row>
    <row r="108">
      <c r="A108" s="5">
        <v>955.0</v>
      </c>
      <c r="B108" s="2" t="s">
        <v>83</v>
      </c>
      <c r="C108" s="5">
        <f>lookup($A108, 'NIL - Dry'!$A$1:$A1000, 'NIL - Dry'!C$1:C1000)</f>
        <v>4</v>
      </c>
      <c r="D108" s="5">
        <f>lookup($A108, 'NIL - Dry'!$A$1:$A1000, 'NIL - Dry'!D$1:D1000)</f>
        <v>1</v>
      </c>
      <c r="E108" s="5">
        <f>lookup($A108, 'NIL - Dry'!$A$1:$A1000, 'NIL - Dry'!E$1:E1000)</f>
        <v>0</v>
      </c>
      <c r="F108" s="5">
        <f>lookup($A108, 'NIL - Dry'!$A$1:$A1000, 'NIL - Dry'!F$1:F1000)</f>
        <v>0</v>
      </c>
      <c r="G108" s="5">
        <f>lookup($A108, 'NIL - Dry'!$A$1:$A1000, 'NIL - Dry'!G$1:G1000)</f>
        <v>0</v>
      </c>
      <c r="H108" s="5">
        <f>lookup($A108, 'NIL - Dry'!$A$1:$A1000, 'NIL - Dry'!H$1:H1000)</f>
        <v>0</v>
      </c>
      <c r="I108" s="5">
        <f>lookup($A108, 'NIL - Dry'!$A$1:$A1000, 'NIL - Dry'!I$1:I1000)</f>
        <v>0.2045663318</v>
      </c>
      <c r="J108" s="5">
        <f>lookup($A108, 'NIL - Dry'!$A$1:$A1000, 'NIL - Dry'!J$1:J1000)</f>
        <v>0.4179095259</v>
      </c>
      <c r="K108" s="5">
        <f>lookup($A108, 'NIL - Dry'!$A$1:$A1000, 'NIL - Dry'!K$1:K1000)</f>
        <v>-2.220180551</v>
      </c>
      <c r="L108" s="5">
        <f>lookup($A108, 'NIL - Dry'!$A$1:$A1000, 'NIL - Dry'!L$1:L1000)</f>
        <v>-0.9812641676</v>
      </c>
      <c r="M108" s="5">
        <f>lookup($A108, 'NIL - Dry'!$A$1:$A1000, 'NIL - Dry'!M$1:M1000)</f>
        <v>-0.5405970393</v>
      </c>
      <c r="N108" s="5">
        <f>lookup($A108, 'NIL - Dry'!$A$1:$A1000, 'NIL - Dry'!N$1:N1000)</f>
        <v>-0.11274892</v>
      </c>
      <c r="O108" s="5">
        <f>lookup($A108, 'NIL - Dry'!$A$1:$A1000, 'NIL - Dry'!O$1:O1000)</f>
        <v>-0.5387191368</v>
      </c>
      <c r="P108" s="5">
        <f t="shared" si="1"/>
        <v>-0.7339748884</v>
      </c>
      <c r="R108" s="5" t="str">
        <f>iferror(VLOOKUP($A108, 'Awario - Old'!$A$3:$G1000, 3, false), "")</f>
        <v/>
      </c>
      <c r="S108" s="2" t="str">
        <f>iferror(VLOOKUP($A108, 'Awario - Old'!$A$3:$Z1000, 4, false), "")</f>
        <v/>
      </c>
      <c r="T108" s="5" t="str">
        <f>iferror(VLOOKUP($A108, 'Awario - Old'!$A$3:$Z1000, 5, false), "")</f>
        <v/>
      </c>
      <c r="U108" s="5" t="str">
        <f>iferror(VLOOKUP($A108, 'Awario - Old'!$A$3:$G1000, 6, false), "")</f>
        <v/>
      </c>
      <c r="V108" s="7" t="str">
        <f>iferror(VLOOKUP($A108, 'Awario - Old'!$A$3:$Z1000, 7, false), "")</f>
        <v/>
      </c>
      <c r="W108" s="2" t="str">
        <f>iferror(VLOOKUP($A108, 'Awario - Old'!$A$3:$Z1000, 8, false), "")</f>
        <v/>
      </c>
      <c r="X108" s="5" t="str">
        <f>iferror(VLOOKUP($A108, 'Awario - Old'!$A$3:$Z1000, 9, false), "")</f>
        <v/>
      </c>
      <c r="Y108" s="5" t="str">
        <f>iferror(VLOOKUP($A108, 'Awario - Old'!$A$3:$Z1000, 10, false), "")</f>
        <v/>
      </c>
      <c r="Z108" s="2" t="str">
        <f>iferror(VLOOKUP($A108, 'Awario - Old'!$A$3:$Z1000, 11, false), "")</f>
        <v/>
      </c>
      <c r="AA108" s="5" t="str">
        <f>iferror(VLOOKUP($A108, 'Awario - Old'!$A$3:$Z1000, 12, false), "")</f>
        <v/>
      </c>
      <c r="AB108" s="5" t="str">
        <f t="shared" si="2"/>
        <v/>
      </c>
      <c r="AD108" s="5">
        <f>iferror(VLOOKUP($A108, TMUI!$A$2:$G1000, 3, false), "")</f>
        <v>87.38</v>
      </c>
      <c r="AE108" s="5">
        <f>iferror(VLOOKUP($A108, TMUI!$A$2:$G1000, 4, false), "")</f>
        <v>85.42</v>
      </c>
      <c r="AF108" s="5">
        <f>iferror(VLOOKUP($A108, TMUI!$A$2:$G1000, 5, false), "")</f>
        <v>80</v>
      </c>
      <c r="AG108" s="5">
        <f>iferror(VLOOKUP($A108, TMUI!$A$2:$G1000, 6, false), "")</f>
        <v>68.96</v>
      </c>
      <c r="AH108" s="5">
        <f>iferror(VLOOKUP($A108, TMUI!$A$2:$Z1000, 7, false), "")</f>
        <v>0.8622960335</v>
      </c>
      <c r="AI108" s="5">
        <f>iferror(VLOOKUP($A108, TMUI!$A$2:$Z1000, 8, false), "")</f>
        <v>1.139355766</v>
      </c>
      <c r="AJ108" s="5">
        <f>iferror(VLOOKUP($A108, TMUI!$A$2:$Z1000, 9, false), "")</f>
        <v>0.6566021524</v>
      </c>
      <c r="AK108" s="5">
        <f>iferror(VLOOKUP($A108, TMUI!$A$2:$Z1000, 10, false), "")</f>
        <v>0.8635229853</v>
      </c>
      <c r="AL108" s="5">
        <f>iferror(VLOOKUP($A108, TMUI!$A$2:$Z1000, 11, false), "")</f>
        <v>0.8804442344</v>
      </c>
      <c r="AM108" s="8">
        <f t="shared" si="3"/>
        <v>0.9383198998</v>
      </c>
      <c r="AO108" s="5">
        <f t="shared" si="4"/>
        <v>0.1021725057</v>
      </c>
      <c r="AP108" s="5">
        <f>iferror(vlookup(A108, 'November Scores'!A$1:AM1000, 3, false), "")</f>
        <v>0.2271451802</v>
      </c>
      <c r="AQ108" s="5">
        <f t="shared" si="5"/>
        <v>0.1334156743</v>
      </c>
    </row>
    <row r="109">
      <c r="A109" s="5">
        <v>2055.0</v>
      </c>
      <c r="B109" s="2" t="s">
        <v>231</v>
      </c>
      <c r="C109" s="5">
        <f>lookup($A109, 'NIL - Dry'!$A$1:$A1000, 'NIL - Dry'!C$1:C1000)</f>
        <v>4</v>
      </c>
      <c r="D109" s="5">
        <f>lookup($A109, 'NIL - Dry'!$A$1:$A1000, 'NIL - Dry'!D$1:D1000)</f>
        <v>1</v>
      </c>
      <c r="E109" s="5" t="str">
        <f>lookup($A109, 'NIL - Dry'!$A$1:$A1000, 'NIL - Dry'!E$1:E1000)</f>
        <v/>
      </c>
      <c r="F109" s="5" t="str">
        <f>lookup($A109, 'NIL - Dry'!$A$1:$A1000, 'NIL - Dry'!F$1:F1000)</f>
        <v/>
      </c>
      <c r="G109" s="5" t="str">
        <f>lookup($A109, 'NIL - Dry'!$A$1:$A1000, 'NIL - Dry'!G$1:G1000)</f>
        <v/>
      </c>
      <c r="H109" s="5" t="str">
        <f>lookup($A109, 'NIL - Dry'!$A$1:$A1000, 'NIL - Dry'!H$1:H1000)</f>
        <v/>
      </c>
      <c r="I109" s="5">
        <f>lookup($A109, 'NIL - Dry'!$A$1:$A1000, 'NIL - Dry'!I$1:I1000)</f>
        <v>0.2045663318</v>
      </c>
      <c r="J109" s="5">
        <f>lookup($A109, 'NIL - Dry'!$A$1:$A1000, 'NIL - Dry'!J$1:J1000)</f>
        <v>0.4179095259</v>
      </c>
      <c r="K109" s="5">
        <f>lookup($A109, 'NIL - Dry'!$A$1:$A1000, 'NIL - Dry'!K$1:K1000)</f>
        <v>-2.220180551</v>
      </c>
      <c r="L109" s="5">
        <f>lookup($A109, 'NIL - Dry'!$A$1:$A1000, 'NIL - Dry'!L$1:L1000)</f>
        <v>-0.9812641676</v>
      </c>
      <c r="M109" s="5">
        <f>lookup($A109, 'NIL - Dry'!$A$1:$A1000, 'NIL - Dry'!M$1:M1000)</f>
        <v>-0.5405970393</v>
      </c>
      <c r="N109" s="5">
        <f>lookup($A109, 'NIL - Dry'!$A$1:$A1000, 'NIL - Dry'!N$1:N1000)</f>
        <v>-0.11274892</v>
      </c>
      <c r="O109" s="5">
        <f>lookup($A109, 'NIL - Dry'!$A$1:$A1000, 'NIL - Dry'!O$1:O1000)</f>
        <v>-0.5387191368</v>
      </c>
      <c r="P109" s="5">
        <f t="shared" si="1"/>
        <v>-0.7339748884</v>
      </c>
      <c r="R109" s="5">
        <f>iferror(VLOOKUP($A109, 'Awario - Old'!$A$3:$G1000, 3, false), "")</f>
        <v>3</v>
      </c>
      <c r="S109" s="2" t="str">
        <f>iferror(VLOOKUP($A109, 'Awario - Old'!$A$3:$Z1000, 4, false), "")</f>
        <v/>
      </c>
      <c r="T109" s="5">
        <f>iferror(VLOOKUP($A109, 'Awario - Old'!$A$3:$Z1000, 5, false), "")</f>
        <v>0</v>
      </c>
      <c r="U109" s="5">
        <f>iferror(VLOOKUP($A109, 'Awario - Old'!$A$3:$G1000, 6, false), "")</f>
        <v>0</v>
      </c>
      <c r="V109" s="7" t="b">
        <f>iferror(VLOOKUP($A109, 'Awario - Old'!$A$3:$Z1000, 7, false), "")</f>
        <v>1</v>
      </c>
      <c r="W109" s="2" t="str">
        <f>iferror(VLOOKUP($A109, 'Awario - Old'!$A$3:$Z1000, 8, false), "")</f>
        <v/>
      </c>
      <c r="X109" s="5">
        <f>iferror(VLOOKUP($A109, 'Awario - Old'!$A$3:$Z1000, 9, false), "")</f>
        <v>-0.6906225891</v>
      </c>
      <c r="Y109" s="5">
        <f>iferror(VLOOKUP($A109, 'Awario - Old'!$A$3:$Z1000, 10, false), "")</f>
        <v>0.5224720345</v>
      </c>
      <c r="Z109" s="2" t="str">
        <f>iferror(VLOOKUP($A109, 'Awario - Old'!$A$3:$Z1000, 11, false), "")</f>
        <v/>
      </c>
      <c r="AA109" s="5">
        <f>iferror(VLOOKUP($A109, 'Awario - Old'!$A$3:$Z1000, 12, false), "")</f>
        <v>-0.08407527731</v>
      </c>
      <c r="AB109" s="5">
        <f t="shared" si="2"/>
        <v>-0.2899573715</v>
      </c>
      <c r="AD109" s="5">
        <f>iferror(VLOOKUP($A109, TMUI!$A$2:$G1000, 3, false), "")</f>
        <v>93.52</v>
      </c>
      <c r="AE109" s="5">
        <f>iferror(VLOOKUP($A109, TMUI!$A$2:$G1000, 4, false), "")</f>
        <v>73.05</v>
      </c>
      <c r="AF109" s="5">
        <f>iferror(VLOOKUP($A109, TMUI!$A$2:$G1000, 5, false), "")</f>
        <v>78.56</v>
      </c>
      <c r="AG109" s="5">
        <f>iferror(VLOOKUP($A109, TMUI!$A$2:$G1000, 6, false), "")</f>
        <v>53.99</v>
      </c>
      <c r="AH109" s="5">
        <f>iferror(VLOOKUP($A109, TMUI!$A$2:$Z1000, 7, false), "")</f>
        <v>1.306712339</v>
      </c>
      <c r="AI109" s="5">
        <f>iferror(VLOOKUP($A109, TMUI!$A$2:$Z1000, 8, false), "")</f>
        <v>0.2820752654</v>
      </c>
      <c r="AJ109" s="5">
        <f>iferror(VLOOKUP($A109, TMUI!$A$2:$Z1000, 9, false), "")</f>
        <v>0.5493983424</v>
      </c>
      <c r="AK109" s="5">
        <f>iferror(VLOOKUP($A109, TMUI!$A$2:$Z1000, 10, false), "")</f>
        <v>-0.06082017451</v>
      </c>
      <c r="AL109" s="5">
        <f>iferror(VLOOKUP($A109, TMUI!$A$2:$Z1000, 11, false), "")</f>
        <v>0.519341443</v>
      </c>
      <c r="AM109" s="8">
        <f t="shared" si="3"/>
        <v>0.7206534833</v>
      </c>
      <c r="AO109" s="5">
        <f t="shared" si="4"/>
        <v>-0.1010929255</v>
      </c>
      <c r="AP109" s="5">
        <f>iferror(vlookup(A109, 'November Scores'!A$1:AM1000, 3, false), "")</f>
        <v>0.7581123586</v>
      </c>
      <c r="AQ109" s="5">
        <f t="shared" si="5"/>
        <v>0.1137083955</v>
      </c>
    </row>
    <row r="110">
      <c r="A110" s="5">
        <v>1729.0</v>
      </c>
      <c r="B110" s="2" t="s">
        <v>189</v>
      </c>
      <c r="C110" s="5">
        <f>lookup($A110, 'NIL - Dry'!$A$1:$A1000, 'NIL - Dry'!C$1:C1000)</f>
        <v>4</v>
      </c>
      <c r="D110" s="5">
        <f>lookup($A110, 'NIL - Dry'!$A$1:$A1000, 'NIL - Dry'!D$1:D1000)</f>
        <v>1</v>
      </c>
      <c r="E110" s="5">
        <f>lookup($A110, 'NIL - Dry'!$A$1:$A1000, 'NIL - Dry'!E$1:E1000)</f>
        <v>0</v>
      </c>
      <c r="F110" s="5">
        <f>lookup($A110, 'NIL - Dry'!$A$1:$A1000, 'NIL - Dry'!F$1:F1000)</f>
        <v>0</v>
      </c>
      <c r="G110" s="5">
        <f>lookup($A110, 'NIL - Dry'!$A$1:$A1000, 'NIL - Dry'!G$1:G1000)</f>
        <v>1</v>
      </c>
      <c r="H110" s="5">
        <f>lookup($A110, 'NIL - Dry'!$A$1:$A1000, 'NIL - Dry'!H$1:H1000)</f>
        <v>0</v>
      </c>
      <c r="I110" s="5">
        <f>lookup($A110, 'NIL - Dry'!$A$1:$A1000, 'NIL - Dry'!I$1:I1000)</f>
        <v>0.2045663318</v>
      </c>
      <c r="J110" s="5">
        <f>lookup($A110, 'NIL - Dry'!$A$1:$A1000, 'NIL - Dry'!J$1:J1000)</f>
        <v>0.4179095259</v>
      </c>
      <c r="K110" s="5">
        <f>lookup($A110, 'NIL - Dry'!$A$1:$A1000, 'NIL - Dry'!K$1:K1000)</f>
        <v>-2.220180551</v>
      </c>
      <c r="L110" s="5">
        <f>lookup($A110, 'NIL - Dry'!$A$1:$A1000, 'NIL - Dry'!L$1:L1000)</f>
        <v>-0.9812641676</v>
      </c>
      <c r="M110" s="5">
        <f>lookup($A110, 'NIL - Dry'!$A$1:$A1000, 'NIL - Dry'!M$1:M1000)</f>
        <v>1.842034356</v>
      </c>
      <c r="N110" s="5">
        <f>lookup($A110, 'NIL - Dry'!$A$1:$A1000, 'NIL - Dry'!N$1:N1000)</f>
        <v>-0.11274892</v>
      </c>
      <c r="O110" s="5">
        <f>lookup($A110, 'NIL - Dry'!$A$1:$A1000, 'NIL - Dry'!O$1:O1000)</f>
        <v>-0.1416139042</v>
      </c>
      <c r="P110" s="5">
        <f t="shared" si="1"/>
        <v>-0.376316229</v>
      </c>
      <c r="R110" s="5">
        <f>iferror(VLOOKUP($A110, 'Awario - Old'!$A$3:$G1000, 3, false), "")</f>
        <v>4</v>
      </c>
      <c r="S110" s="2">
        <f>iferror(VLOOKUP($A110, 'Awario - Old'!$A$3:$Z1000, 4, false), "")</f>
        <v>0</v>
      </c>
      <c r="T110" s="5">
        <f>iferror(VLOOKUP($A110, 'Awario - Old'!$A$3:$Z1000, 5, false), "")</f>
        <v>0</v>
      </c>
      <c r="U110" s="5">
        <f>iferror(VLOOKUP($A110, 'Awario - Old'!$A$3:$G1000, 6, false), "")</f>
        <v>0</v>
      </c>
      <c r="V110" s="7" t="b">
        <f>iferror(VLOOKUP($A110, 'Awario - Old'!$A$3:$Z1000, 7, false), "")</f>
        <v>1</v>
      </c>
      <c r="W110" s="2" t="str">
        <f>iferror(VLOOKUP($A110, 'Awario - Old'!$A$3:$Z1000, 8, false), "")</f>
        <v/>
      </c>
      <c r="X110" s="5">
        <f>iferror(VLOOKUP($A110, 'Awario - Old'!$A$3:$Z1000, 9, false), "")</f>
        <v>-0.6906225891</v>
      </c>
      <c r="Y110" s="5">
        <f>iferror(VLOOKUP($A110, 'Awario - Old'!$A$3:$Z1000, 10, false), "")</f>
        <v>1.011914228</v>
      </c>
      <c r="Z110" s="2" t="str">
        <f>iferror(VLOOKUP($A110, 'Awario - Old'!$A$3:$Z1000, 11, false), "")</f>
        <v/>
      </c>
      <c r="AA110" s="5">
        <f>iferror(VLOOKUP($A110, 'Awario - Old'!$A$3:$Z1000, 12, false), "")</f>
        <v>0.1606458193</v>
      </c>
      <c r="AB110" s="5">
        <f t="shared" si="2"/>
        <v>0.4008064612</v>
      </c>
      <c r="AD110" s="5">
        <f>iferror(VLOOKUP($A110, TMUI!$A$2:$G1000, 3, false), "")</f>
        <v>62.79</v>
      </c>
      <c r="AE110" s="5">
        <f>iferror(VLOOKUP($A110, TMUI!$A$2:$G1000, 4, false), "")</f>
        <v>68.89</v>
      </c>
      <c r="AF110" s="5">
        <f>iferror(VLOOKUP($A110, TMUI!$A$2:$G1000, 5, false), "")</f>
        <v>77.2</v>
      </c>
      <c r="AG110" s="5">
        <f>iferror(VLOOKUP($A110, TMUI!$A$2:$G1000, 6, false), "")</f>
        <v>64.13</v>
      </c>
      <c r="AH110" s="5">
        <f>iferror(VLOOKUP($A110, TMUI!$A$2:$Z1000, 7, false), "")</f>
        <v>-0.9175406016</v>
      </c>
      <c r="AI110" s="5">
        <f>iferror(VLOOKUP($A110, TMUI!$A$2:$Z1000, 8, false), "")</f>
        <v>-0.006226018583</v>
      </c>
      <c r="AJ110" s="5">
        <f>iferror(VLOOKUP($A110, TMUI!$A$2:$Z1000, 9, false), "")</f>
        <v>0.4481502996</v>
      </c>
      <c r="AK110" s="5">
        <f>iferror(VLOOKUP($A110, TMUI!$A$2:$Z1000, 10, false), "")</f>
        <v>0.5652880179</v>
      </c>
      <c r="AL110" s="5">
        <f>iferror(VLOOKUP($A110, TMUI!$A$2:$Z1000, 11, false), "")</f>
        <v>0.02241792432</v>
      </c>
      <c r="AM110" s="8">
        <f t="shared" si="3"/>
        <v>0.1497261645</v>
      </c>
      <c r="AO110" s="5">
        <f t="shared" si="4"/>
        <v>0.05807213222</v>
      </c>
      <c r="AP110" s="5">
        <f>iferror(vlookup(A110, 'November Scores'!A$1:AM1000, 3, false), "")</f>
        <v>0.2734083435</v>
      </c>
      <c r="AQ110" s="5">
        <f t="shared" si="5"/>
        <v>0.111906185</v>
      </c>
    </row>
    <row r="111">
      <c r="A111" s="5">
        <v>1965.0</v>
      </c>
      <c r="B111" s="2" t="s">
        <v>164</v>
      </c>
      <c r="C111" s="5">
        <f>lookup($A111, 'NIL - Dry'!$A$1:$A1000, 'NIL - Dry'!C$1:C1000)</f>
        <v>4</v>
      </c>
      <c r="D111" s="5">
        <f>lookup($A111, 'NIL - Dry'!$A$1:$A1000, 'NIL - Dry'!D$1:D1000)</f>
        <v>1</v>
      </c>
      <c r="E111" s="5">
        <f>lookup($A111, 'NIL - Dry'!$A$1:$A1000, 'NIL - Dry'!E$1:E1000)</f>
        <v>1</v>
      </c>
      <c r="F111" s="5">
        <f>lookup($A111, 'NIL - Dry'!$A$1:$A1000, 'NIL - Dry'!F$1:F1000)</f>
        <v>0</v>
      </c>
      <c r="G111" s="5">
        <f>lookup($A111, 'NIL - Dry'!$A$1:$A1000, 'NIL - Dry'!G$1:G1000)</f>
        <v>0</v>
      </c>
      <c r="H111" s="5">
        <f>lookup($A111, 'NIL - Dry'!$A$1:$A1000, 'NIL - Dry'!H$1:H1000)</f>
        <v>0</v>
      </c>
      <c r="I111" s="5">
        <f>lookup($A111, 'NIL - Dry'!$A$1:$A1000, 'NIL - Dry'!I$1:I1000)</f>
        <v>0.2045663318</v>
      </c>
      <c r="J111" s="5">
        <f>lookup($A111, 'NIL - Dry'!$A$1:$A1000, 'NIL - Dry'!J$1:J1000)</f>
        <v>0.4179095259</v>
      </c>
      <c r="K111" s="5">
        <f>lookup($A111, 'NIL - Dry'!$A$1:$A1000, 'NIL - Dry'!K$1:K1000)</f>
        <v>0.4485213235</v>
      </c>
      <c r="L111" s="5">
        <f>lookup($A111, 'NIL - Dry'!$A$1:$A1000, 'NIL - Dry'!L$1:L1000)</f>
        <v>-0.9812641676</v>
      </c>
      <c r="M111" s="5">
        <f>lookup($A111, 'NIL - Dry'!$A$1:$A1000, 'NIL - Dry'!M$1:M1000)</f>
        <v>-0.5405970393</v>
      </c>
      <c r="N111" s="5">
        <f>lookup($A111, 'NIL - Dry'!$A$1:$A1000, 'NIL - Dry'!N$1:N1000)</f>
        <v>-0.11274892</v>
      </c>
      <c r="O111" s="5">
        <f>lookup($A111, 'NIL - Dry'!$A$1:$A1000, 'NIL - Dry'!O$1:O1000)</f>
        <v>-0.09393549096</v>
      </c>
      <c r="P111" s="5">
        <f t="shared" si="1"/>
        <v>-0.3064889736</v>
      </c>
      <c r="R111" s="5">
        <f>iferror(VLOOKUP($A111, 'Awario - Old'!$A$3:$G1000, 3, false), "")</f>
        <v>1</v>
      </c>
      <c r="S111" s="2" t="str">
        <f>iferror(VLOOKUP($A111, 'Awario - Old'!$A$3:$Z1000, 4, false), "")</f>
        <v/>
      </c>
      <c r="T111" s="5">
        <f>iferror(VLOOKUP($A111, 'Awario - Old'!$A$3:$Z1000, 5, false), "")</f>
        <v>0</v>
      </c>
      <c r="U111" s="5">
        <f>iferror(VLOOKUP($A111, 'Awario - Old'!$A$3:$G1000, 6, false), "")</f>
        <v>0</v>
      </c>
      <c r="V111" s="7" t="b">
        <f>iferror(VLOOKUP($A111, 'Awario - Old'!$A$3:$Z1000, 7, false), "")</f>
        <v>1</v>
      </c>
      <c r="W111" s="2" t="str">
        <f>iferror(VLOOKUP($A111, 'Awario - Old'!$A$3:$Z1000, 8, false), "")</f>
        <v/>
      </c>
      <c r="X111" s="5">
        <f>iferror(VLOOKUP($A111, 'Awario - Old'!$A$3:$Z1000, 9, false), "")</f>
        <v>-0.6906225891</v>
      </c>
      <c r="Y111" s="5">
        <f>iferror(VLOOKUP($A111, 'Awario - Old'!$A$3:$Z1000, 10, false), "")</f>
        <v>-0.456412352</v>
      </c>
      <c r="Z111" s="2" t="str">
        <f>iferror(VLOOKUP($A111, 'Awario - Old'!$A$3:$Z1000, 11, false), "")</f>
        <v/>
      </c>
      <c r="AA111" s="5">
        <f>iferror(VLOOKUP($A111, 'Awario - Old'!$A$3:$Z1000, 12, false), "")</f>
        <v>-0.5735174706</v>
      </c>
      <c r="AB111" s="5">
        <f t="shared" si="2"/>
        <v>-0.7573093625</v>
      </c>
      <c r="AD111" s="5">
        <f>iferror(VLOOKUP($A111, TMUI!$A$2:$G1000, 3, false), "")</f>
        <v>83.98</v>
      </c>
      <c r="AE111" s="5">
        <f>iferror(VLOOKUP($A111, TMUI!$A$2:$G1000, 4, false), "")</f>
        <v>87.07</v>
      </c>
      <c r="AF111" s="5">
        <f>iferror(VLOOKUP($A111, TMUI!$A$2:$G1000, 5, false), "")</f>
        <v>77.98</v>
      </c>
      <c r="AG111" s="5">
        <f>iferror(VLOOKUP($A111, TMUI!$A$2:$G1000, 6, false), "")</f>
        <v>68.21</v>
      </c>
      <c r="AH111" s="5">
        <f>iferror(VLOOKUP($A111, TMUI!$A$2:$Z1000, 7, false), "")</f>
        <v>0.6162023142</v>
      </c>
      <c r="AI111" s="5">
        <f>iferror(VLOOKUP($A111, TMUI!$A$2:$Z1000, 8, false), "")</f>
        <v>1.253706035</v>
      </c>
      <c r="AJ111" s="5">
        <f>iferror(VLOOKUP($A111, TMUI!$A$2:$Z1000, 9, false), "")</f>
        <v>0.50621903</v>
      </c>
      <c r="AK111" s="5">
        <f>iferror(VLOOKUP($A111, TMUI!$A$2:$Z1000, 10, false), "")</f>
        <v>0.8172132078</v>
      </c>
      <c r="AL111" s="5">
        <f>iferror(VLOOKUP($A111, TMUI!$A$2:$Z1000, 11, false), "")</f>
        <v>0.7983351468</v>
      </c>
      <c r="AM111" s="8">
        <f t="shared" si="3"/>
        <v>0.8934960251</v>
      </c>
      <c r="AO111" s="5">
        <f t="shared" si="4"/>
        <v>-0.05676743704</v>
      </c>
      <c r="AP111" s="5">
        <f>iferror(vlookup(A111, 'November Scores'!A$1:AM1000, 3, false), "")</f>
        <v>0.6457004867</v>
      </c>
      <c r="AQ111" s="5">
        <f t="shared" si="5"/>
        <v>0.1188495439</v>
      </c>
    </row>
    <row r="112">
      <c r="A112" s="5">
        <v>2248.0</v>
      </c>
      <c r="B112" s="2" t="s">
        <v>244</v>
      </c>
      <c r="C112" s="5">
        <f>lookup($A112, 'NIL - Dry'!$A$1:$A1000, 'NIL - Dry'!C$1:C1000)</f>
        <v>4</v>
      </c>
      <c r="D112" s="5">
        <f>lookup($A112, 'NIL - Dry'!$A$1:$A1000, 'NIL - Dry'!D$1:D1000)</f>
        <v>1</v>
      </c>
      <c r="E112" s="5">
        <f>lookup($A112, 'NIL - Dry'!$A$1:$A1000, 'NIL - Dry'!E$1:E1000)</f>
        <v>0</v>
      </c>
      <c r="F112" s="5">
        <f>lookup($A112, 'NIL - Dry'!$A$1:$A1000, 'NIL - Dry'!F$1:F1000)</f>
        <v>1</v>
      </c>
      <c r="G112" s="5">
        <f>lookup($A112, 'NIL - Dry'!$A$1:$A1000, 'NIL - Dry'!G$1:G1000)</f>
        <v>0</v>
      </c>
      <c r="H112" s="5">
        <f>lookup($A112, 'NIL - Dry'!$A$1:$A1000, 'NIL - Dry'!H$1:H1000)</f>
        <v>0</v>
      </c>
      <c r="I112" s="5">
        <f>lookup($A112, 'NIL - Dry'!$A$1:$A1000, 'NIL - Dry'!I$1:I1000)</f>
        <v>0.2045663318</v>
      </c>
      <c r="J112" s="5">
        <f>lookup($A112, 'NIL - Dry'!$A$1:$A1000, 'NIL - Dry'!J$1:J1000)</f>
        <v>0.4179095259</v>
      </c>
      <c r="K112" s="5">
        <f>lookup($A112, 'NIL - Dry'!$A$1:$A1000, 'NIL - Dry'!K$1:K1000)</f>
        <v>-2.220180551</v>
      </c>
      <c r="L112" s="5">
        <f>lookup($A112, 'NIL - Dry'!$A$1:$A1000, 'NIL - Dry'!L$1:L1000)</f>
        <v>1.014811661</v>
      </c>
      <c r="M112" s="5">
        <f>lookup($A112, 'NIL - Dry'!$A$1:$A1000, 'NIL - Dry'!M$1:M1000)</f>
        <v>-0.5405970393</v>
      </c>
      <c r="N112" s="5">
        <f>lookup($A112, 'NIL - Dry'!$A$1:$A1000, 'NIL - Dry'!N$1:N1000)</f>
        <v>-0.11274892</v>
      </c>
      <c r="O112" s="5">
        <f>lookup($A112, 'NIL - Dry'!$A$1:$A1000, 'NIL - Dry'!O$1:O1000)</f>
        <v>-0.2060398321</v>
      </c>
      <c r="P112" s="5">
        <f t="shared" si="1"/>
        <v>-0.4539161069</v>
      </c>
      <c r="R112" s="5" t="str">
        <f>iferror(VLOOKUP($A112, 'Awario - Old'!$A$3:$G1000, 3, false), "")</f>
        <v/>
      </c>
      <c r="S112" s="2" t="str">
        <f>iferror(VLOOKUP($A112, 'Awario - Old'!$A$3:$Z1000, 4, false), "")</f>
        <v/>
      </c>
      <c r="T112" s="5" t="str">
        <f>iferror(VLOOKUP($A112, 'Awario - Old'!$A$3:$Z1000, 5, false), "")</f>
        <v/>
      </c>
      <c r="U112" s="5" t="str">
        <f>iferror(VLOOKUP($A112, 'Awario - Old'!$A$3:$G1000, 6, false), "")</f>
        <v/>
      </c>
      <c r="V112" s="7" t="str">
        <f>iferror(VLOOKUP($A112, 'Awario - Old'!$A$3:$Z1000, 7, false), "")</f>
        <v/>
      </c>
      <c r="W112" s="2" t="str">
        <f>iferror(VLOOKUP($A112, 'Awario - Old'!$A$3:$Z1000, 8, false), "")</f>
        <v/>
      </c>
      <c r="X112" s="5" t="str">
        <f>iferror(VLOOKUP($A112, 'Awario - Old'!$A$3:$Z1000, 9, false), "")</f>
        <v/>
      </c>
      <c r="Y112" s="5" t="str">
        <f>iferror(VLOOKUP($A112, 'Awario - Old'!$A$3:$Z1000, 10, false), "")</f>
        <v/>
      </c>
      <c r="Z112" s="2" t="str">
        <f>iferror(VLOOKUP($A112, 'Awario - Old'!$A$3:$Z1000, 11, false), "")</f>
        <v/>
      </c>
      <c r="AA112" s="5" t="str">
        <f>iferror(VLOOKUP($A112, 'Awario - Old'!$A$3:$Z1000, 12, false), "")</f>
        <v/>
      </c>
      <c r="AB112" s="5" t="str">
        <f t="shared" si="2"/>
        <v/>
      </c>
      <c r="AD112" s="5">
        <f>iferror(VLOOKUP($A112, TMUI!$A$2:$G1000, 3, false), "")</f>
        <v>85.16</v>
      </c>
      <c r="AE112" s="5">
        <f>iferror(VLOOKUP($A112, TMUI!$A$2:$G1000, 4, false), "")</f>
        <v>72.66</v>
      </c>
      <c r="AF112" s="5">
        <f>iferror(VLOOKUP($A112, TMUI!$A$2:$G1000, 5, false), "")</f>
        <v>84.38</v>
      </c>
      <c r="AG112" s="5">
        <f>iferror(VLOOKUP($A112, TMUI!$A$2:$G1000, 6, false), "")</f>
        <v>53.13</v>
      </c>
      <c r="AH112" s="5">
        <f>iferror(VLOOKUP($A112, TMUI!$A$2:$Z1000, 7, false), "")</f>
        <v>0.7016113109</v>
      </c>
      <c r="AI112" s="5">
        <f>iferror(VLOOKUP($A112, TMUI!$A$2:$Z1000, 8, false), "")</f>
        <v>0.2550470201</v>
      </c>
      <c r="AJ112" s="5">
        <f>iferror(VLOOKUP($A112, TMUI!$A$2:$Z1000, 9, false), "")</f>
        <v>0.982680408</v>
      </c>
      <c r="AK112" s="5">
        <f>iferror(VLOOKUP($A112, TMUI!$A$2:$Z1000, 10, false), "")</f>
        <v>-0.1139220528</v>
      </c>
      <c r="AL112" s="5">
        <f>iferror(VLOOKUP($A112, TMUI!$A$2:$Z1000, 11, false), "")</f>
        <v>0.4563541715</v>
      </c>
      <c r="AM112" s="8">
        <f t="shared" si="3"/>
        <v>0.6755399111</v>
      </c>
      <c r="AO112" s="5">
        <f t="shared" si="4"/>
        <v>0.1108119021</v>
      </c>
      <c r="AP112" s="5" t="str">
        <f>iferror(vlookup(A112, 'November Scores'!A$1:AM1000, 3, false), "")</f>
        <v/>
      </c>
      <c r="AQ112" s="5">
        <f t="shared" si="5"/>
        <v>0.1108119021</v>
      </c>
    </row>
    <row r="113">
      <c r="A113" s="5">
        <v>1401.0</v>
      </c>
      <c r="B113" s="2" t="s">
        <v>121</v>
      </c>
      <c r="C113" s="5">
        <f>lookup($A113, 'NIL - Dry'!$A$1:$A1000, 'NIL - Dry'!C$1:C1000)</f>
        <v>4</v>
      </c>
      <c r="D113" s="5">
        <f>lookup($A113, 'NIL - Dry'!$A$1:$A1000, 'NIL - Dry'!D$1:D1000)</f>
        <v>1</v>
      </c>
      <c r="E113" s="5">
        <f>lookup($A113, 'NIL - Dry'!$A$1:$A1000, 'NIL - Dry'!E$1:E1000)</f>
        <v>1</v>
      </c>
      <c r="F113" s="5">
        <f>lookup($A113, 'NIL - Dry'!$A$1:$A1000, 'NIL - Dry'!F$1:F1000)</f>
        <v>0</v>
      </c>
      <c r="G113" s="5">
        <f>lookup($A113, 'NIL - Dry'!$A$1:$A1000, 'NIL - Dry'!G$1:G1000)</f>
        <v>0</v>
      </c>
      <c r="H113" s="5">
        <f>lookup($A113, 'NIL - Dry'!$A$1:$A1000, 'NIL - Dry'!H$1:H1000)</f>
        <v>0</v>
      </c>
      <c r="I113" s="5">
        <f>lookup($A113, 'NIL - Dry'!$A$1:$A1000, 'NIL - Dry'!I$1:I1000)</f>
        <v>0.2045663318</v>
      </c>
      <c r="J113" s="5">
        <f>lookup($A113, 'NIL - Dry'!$A$1:$A1000, 'NIL - Dry'!J$1:J1000)</f>
        <v>0.4179095259</v>
      </c>
      <c r="K113" s="5">
        <f>lookup($A113, 'NIL - Dry'!$A$1:$A1000, 'NIL - Dry'!K$1:K1000)</f>
        <v>0.4485213235</v>
      </c>
      <c r="L113" s="5">
        <f>lookup($A113, 'NIL - Dry'!$A$1:$A1000, 'NIL - Dry'!L$1:L1000)</f>
        <v>-0.9812641676</v>
      </c>
      <c r="M113" s="5">
        <f>lookup($A113, 'NIL - Dry'!$A$1:$A1000, 'NIL - Dry'!M$1:M1000)</f>
        <v>-0.5405970393</v>
      </c>
      <c r="N113" s="5">
        <f>lookup($A113, 'NIL - Dry'!$A$1:$A1000, 'NIL - Dry'!N$1:N1000)</f>
        <v>-0.11274892</v>
      </c>
      <c r="O113" s="5">
        <f>lookup($A113, 'NIL - Dry'!$A$1:$A1000, 'NIL - Dry'!O$1:O1000)</f>
        <v>-0.09393549096</v>
      </c>
      <c r="P113" s="5">
        <f t="shared" si="1"/>
        <v>-0.3064889736</v>
      </c>
      <c r="R113" s="5">
        <f>iferror(VLOOKUP($A113, 'Awario - Old'!$A$3:$G1000, 3, false), "")</f>
        <v>3</v>
      </c>
      <c r="S113" s="2">
        <f>iferror(VLOOKUP($A113, 'Awario - Old'!$A$3:$Z1000, 4, false), "")</f>
        <v>0</v>
      </c>
      <c r="T113" s="5">
        <f>iferror(VLOOKUP($A113, 'Awario - Old'!$A$3:$Z1000, 5, false), "")</f>
        <v>0</v>
      </c>
      <c r="U113" s="5">
        <f>iferror(VLOOKUP($A113, 'Awario - Old'!$A$3:$G1000, 6, false), "")</f>
        <v>0</v>
      </c>
      <c r="V113" s="7" t="b">
        <f>iferror(VLOOKUP($A113, 'Awario - Old'!$A$3:$Z1000, 7, false), "")</f>
        <v>1</v>
      </c>
      <c r="W113" s="2" t="str">
        <f>iferror(VLOOKUP($A113, 'Awario - Old'!$A$3:$Z1000, 8, false), "")</f>
        <v/>
      </c>
      <c r="X113" s="5">
        <f>iferror(VLOOKUP($A113, 'Awario - Old'!$A$3:$Z1000, 9, false), "")</f>
        <v>-0.6906225891</v>
      </c>
      <c r="Y113" s="5">
        <f>iferror(VLOOKUP($A113, 'Awario - Old'!$A$3:$Z1000, 10, false), "")</f>
        <v>0.5224720345</v>
      </c>
      <c r="Z113" s="2" t="str">
        <f>iferror(VLOOKUP($A113, 'Awario - Old'!$A$3:$Z1000, 11, false), "")</f>
        <v/>
      </c>
      <c r="AA113" s="5">
        <f>iferror(VLOOKUP($A113, 'Awario - Old'!$A$3:$Z1000, 12, false), "")</f>
        <v>-0.08407527731</v>
      </c>
      <c r="AB113" s="5">
        <f t="shared" si="2"/>
        <v>-0.2899573715</v>
      </c>
      <c r="AD113" s="5">
        <f>iferror(VLOOKUP($A113, TMUI!$A$2:$G1000, 3, false), "")</f>
        <v>88.85</v>
      </c>
      <c r="AE113" s="5">
        <f>iferror(VLOOKUP($A113, TMUI!$A$2:$G1000, 4, false), "")</f>
        <v>77.6</v>
      </c>
      <c r="AF113" s="5">
        <f>iferror(VLOOKUP($A113, TMUI!$A$2:$G1000, 5, false), "")</f>
        <v>81.01</v>
      </c>
      <c r="AG113" s="5">
        <f>iferror(VLOOKUP($A113, TMUI!$A$2:$G1000, 6, false), "")</f>
        <v>65.15</v>
      </c>
      <c r="AH113" s="5">
        <f>iferror(VLOOKUP($A113, TMUI!$A$2:$Z1000, 7, false), "")</f>
        <v>0.9686953769</v>
      </c>
      <c r="AI113" s="5">
        <f>iferror(VLOOKUP($A113, TMUI!$A$2:$Z1000, 8, false), "")</f>
        <v>0.5974047949</v>
      </c>
      <c r="AJ113" s="5">
        <f>iferror(VLOOKUP($A113, TMUI!$A$2:$Z1000, 9, false), "")</f>
        <v>0.7317937137</v>
      </c>
      <c r="AK113" s="5">
        <f>iferror(VLOOKUP($A113, TMUI!$A$2:$Z1000, 10, false), "")</f>
        <v>0.6282693154</v>
      </c>
      <c r="AL113" s="5">
        <f>iferror(VLOOKUP($A113, TMUI!$A$2:$Z1000, 11, false), "")</f>
        <v>0.7315408002</v>
      </c>
      <c r="AM113" s="8">
        <f t="shared" si="3"/>
        <v>0.8553015844</v>
      </c>
      <c r="AO113" s="5">
        <f t="shared" si="4"/>
        <v>0.08628507972</v>
      </c>
      <c r="AP113" s="5">
        <f>iferror(vlookup(A113, 'November Scores'!A$1:AM1000, 3, false), "")</f>
        <v>0.1274081609</v>
      </c>
      <c r="AQ113" s="5">
        <f t="shared" si="5"/>
        <v>0.09656585002</v>
      </c>
    </row>
    <row r="114">
      <c r="A114" s="5">
        <v>865.0</v>
      </c>
      <c r="B114" s="2" t="s">
        <v>73</v>
      </c>
      <c r="C114" s="5">
        <f>lookup($A114, 'NIL - Dry'!$A$1:$A1000, 'NIL - Dry'!C$1:C1000)</f>
        <v>4</v>
      </c>
      <c r="D114" s="5">
        <f>lookup($A114, 'NIL - Dry'!$A$1:$A1000, 'NIL - Dry'!D$1:D1000)</f>
        <v>1</v>
      </c>
      <c r="E114" s="5">
        <f>lookup($A114, 'NIL - Dry'!$A$1:$A1000, 'NIL - Dry'!E$1:E1000)</f>
        <v>1</v>
      </c>
      <c r="F114" s="5">
        <f>lookup($A114, 'NIL - Dry'!$A$1:$A1000, 'NIL - Dry'!F$1:F1000)</f>
        <v>0</v>
      </c>
      <c r="G114" s="5">
        <f>lookup($A114, 'NIL - Dry'!$A$1:$A1000, 'NIL - Dry'!G$1:G1000)</f>
        <v>0</v>
      </c>
      <c r="H114" s="5">
        <f>lookup($A114, 'NIL - Dry'!$A$1:$A1000, 'NIL - Dry'!H$1:H1000)</f>
        <v>0</v>
      </c>
      <c r="I114" s="5">
        <f>lookup($A114, 'NIL - Dry'!$A$1:$A1000, 'NIL - Dry'!I$1:I1000)</f>
        <v>0.2045663318</v>
      </c>
      <c r="J114" s="5">
        <f>lookup($A114, 'NIL - Dry'!$A$1:$A1000, 'NIL - Dry'!J$1:J1000)</f>
        <v>0.4179095259</v>
      </c>
      <c r="K114" s="5">
        <f>lookup($A114, 'NIL - Dry'!$A$1:$A1000, 'NIL - Dry'!K$1:K1000)</f>
        <v>0.4485213235</v>
      </c>
      <c r="L114" s="5">
        <f>lookup($A114, 'NIL - Dry'!$A$1:$A1000, 'NIL - Dry'!L$1:L1000)</f>
        <v>-0.9812641676</v>
      </c>
      <c r="M114" s="5">
        <f>lookup($A114, 'NIL - Dry'!$A$1:$A1000, 'NIL - Dry'!M$1:M1000)</f>
        <v>-0.5405970393</v>
      </c>
      <c r="N114" s="5">
        <f>lookup($A114, 'NIL - Dry'!$A$1:$A1000, 'NIL - Dry'!N$1:N1000)</f>
        <v>-0.11274892</v>
      </c>
      <c r="O114" s="5">
        <f>lookup($A114, 'NIL - Dry'!$A$1:$A1000, 'NIL - Dry'!O$1:O1000)</f>
        <v>-0.09393549096</v>
      </c>
      <c r="P114" s="5">
        <f t="shared" si="1"/>
        <v>-0.3064889736</v>
      </c>
      <c r="R114" s="5">
        <f>iferror(VLOOKUP($A114, 'Awario - Old'!$A$3:$G1000, 3, false), "")</f>
        <v>1</v>
      </c>
      <c r="S114" s="2">
        <f>iferror(VLOOKUP($A114, 'Awario - Old'!$A$3:$Z1000, 4, false), "")</f>
        <v>129</v>
      </c>
      <c r="T114" s="5">
        <f>iferror(VLOOKUP($A114, 'Awario - Old'!$A$3:$Z1000, 5, false), "")</f>
        <v>0</v>
      </c>
      <c r="U114" s="5">
        <f>iferror(VLOOKUP($A114, 'Awario - Old'!$A$3:$G1000, 6, false), "")</f>
        <v>0</v>
      </c>
      <c r="V114" s="7" t="b">
        <f>iferror(VLOOKUP($A114, 'Awario - Old'!$A$3:$Z1000, 7, false), "")</f>
        <v>1</v>
      </c>
      <c r="W114" s="2" t="str">
        <f>iferror(VLOOKUP($A114, 'Awario - Old'!$A$3:$Z1000, 8, false), "")</f>
        <v/>
      </c>
      <c r="X114" s="5">
        <f>iferror(VLOOKUP($A114, 'Awario - Old'!$A$3:$Z1000, 9, false), "")</f>
        <v>-0.6906225891</v>
      </c>
      <c r="Y114" s="5">
        <f>iferror(VLOOKUP($A114, 'Awario - Old'!$A$3:$Z1000, 10, false), "")</f>
        <v>-0.456412352</v>
      </c>
      <c r="Z114" s="2" t="str">
        <f>iferror(VLOOKUP($A114, 'Awario - Old'!$A$3:$Z1000, 11, false), "")</f>
        <v/>
      </c>
      <c r="AA114" s="5">
        <f>iferror(VLOOKUP($A114, 'Awario - Old'!$A$3:$Z1000, 12, false), "")</f>
        <v>-0.5735174706</v>
      </c>
      <c r="AB114" s="5">
        <f t="shared" si="2"/>
        <v>-0.7573093625</v>
      </c>
      <c r="AD114" s="5">
        <f>iferror(VLOOKUP($A114, TMUI!$A$2:$G1000, 3, false), "")</f>
        <v>89.83</v>
      </c>
      <c r="AE114" s="5">
        <f>iferror(VLOOKUP($A114, TMUI!$A$2:$G1000, 4, false), "")</f>
        <v>83.22</v>
      </c>
      <c r="AF114" s="5">
        <f>iferror(VLOOKUP($A114, TMUI!$A$2:$G1000, 5, false), "")</f>
        <v>89.5</v>
      </c>
      <c r="AG114" s="5">
        <f>iferror(VLOOKUP($A114, TMUI!$A$2:$G1000, 6, false), "")</f>
        <v>79.67</v>
      </c>
      <c r="AH114" s="5">
        <f>iferror(VLOOKUP($A114, TMUI!$A$2:$Z1000, 7, false), "")</f>
        <v>1.039628272</v>
      </c>
      <c r="AI114" s="5">
        <f>iferror(VLOOKUP($A114, TMUI!$A$2:$Z1000, 8, false), "")</f>
        <v>0.9868887411</v>
      </c>
      <c r="AJ114" s="5">
        <f>iferror(VLOOKUP($A114, TMUI!$A$2:$Z1000, 9, false), "")</f>
        <v>1.36384951</v>
      </c>
      <c r="AK114" s="5">
        <f>iferror(VLOOKUP($A114, TMUI!$A$2:$Z1000, 10, false), "")</f>
        <v>1.524826609</v>
      </c>
      <c r="AL114" s="5">
        <f>iferror(VLOOKUP($A114, TMUI!$A$2:$Z1000, 11, false), "")</f>
        <v>1.228798283</v>
      </c>
      <c r="AM114" s="8">
        <f t="shared" si="3"/>
        <v>1.108511742</v>
      </c>
      <c r="AO114" s="5">
        <f t="shared" si="4"/>
        <v>0.01490446877</v>
      </c>
      <c r="AP114" s="5">
        <f>iferror(vlookup(A114, 'November Scores'!A$1:AM1000, 3, false), "")</f>
        <v>0.2999402233</v>
      </c>
      <c r="AQ114" s="5">
        <f t="shared" si="5"/>
        <v>0.0861634074</v>
      </c>
    </row>
    <row r="115">
      <c r="A115" s="5">
        <v>520.0</v>
      </c>
      <c r="B115" s="2" t="s">
        <v>52</v>
      </c>
      <c r="C115" s="5">
        <f>lookup($A115, 'NIL - Dry'!$A$1:$A1000, 'NIL - Dry'!C$1:C1000)</f>
        <v>4</v>
      </c>
      <c r="D115" s="5">
        <f>lookup($A115, 'NIL - Dry'!$A$1:$A1000, 'NIL - Dry'!D$1:D1000)</f>
        <v>1</v>
      </c>
      <c r="E115" s="5">
        <f>lookup($A115, 'NIL - Dry'!$A$1:$A1000, 'NIL - Dry'!E$1:E1000)</f>
        <v>1</v>
      </c>
      <c r="F115" s="5">
        <f>lookup($A115, 'NIL - Dry'!$A$1:$A1000, 'NIL - Dry'!F$1:F1000)</f>
        <v>1</v>
      </c>
      <c r="G115" s="5">
        <f>lookup($A115, 'NIL - Dry'!$A$1:$A1000, 'NIL - Dry'!G$1:G1000)</f>
        <v>0</v>
      </c>
      <c r="H115" s="5">
        <f>lookup($A115, 'NIL - Dry'!$A$1:$A1000, 'NIL - Dry'!H$1:H1000)</f>
        <v>0</v>
      </c>
      <c r="I115" s="5">
        <f>lookup($A115, 'NIL - Dry'!$A$1:$A1000, 'NIL - Dry'!I$1:I1000)</f>
        <v>0.2045663318</v>
      </c>
      <c r="J115" s="5">
        <f>lookup($A115, 'NIL - Dry'!$A$1:$A1000, 'NIL - Dry'!J$1:J1000)</f>
        <v>0.4179095259</v>
      </c>
      <c r="K115" s="5">
        <f>lookup($A115, 'NIL - Dry'!$A$1:$A1000, 'NIL - Dry'!K$1:K1000)</f>
        <v>0.4485213235</v>
      </c>
      <c r="L115" s="5">
        <f>lookup($A115, 'NIL - Dry'!$A$1:$A1000, 'NIL - Dry'!L$1:L1000)</f>
        <v>1.014811661</v>
      </c>
      <c r="M115" s="5">
        <f>lookup($A115, 'NIL - Dry'!$A$1:$A1000, 'NIL - Dry'!M$1:M1000)</f>
        <v>-0.5405970393</v>
      </c>
      <c r="N115" s="5">
        <f>lookup($A115, 'NIL - Dry'!$A$1:$A1000, 'NIL - Dry'!N$1:N1000)</f>
        <v>-0.11274892</v>
      </c>
      <c r="O115" s="5">
        <f>lookup($A115, 'NIL - Dry'!$A$1:$A1000, 'NIL - Dry'!O$1:O1000)</f>
        <v>0.2387438137</v>
      </c>
      <c r="P115" s="5">
        <f t="shared" si="1"/>
        <v>0.4886141768</v>
      </c>
      <c r="R115" s="5" t="str">
        <f>iferror(VLOOKUP($A115, 'Awario - Old'!$A$3:$G1000, 3, false), "")</f>
        <v/>
      </c>
      <c r="S115" s="2" t="str">
        <f>iferror(VLOOKUP($A115, 'Awario - Old'!$A$3:$Z1000, 4, false), "")</f>
        <v/>
      </c>
      <c r="T115" s="5" t="str">
        <f>iferror(VLOOKUP($A115, 'Awario - Old'!$A$3:$Z1000, 5, false), "")</f>
        <v/>
      </c>
      <c r="U115" s="5" t="str">
        <f>iferror(VLOOKUP($A115, 'Awario - Old'!$A$3:$G1000, 6, false), "")</f>
        <v/>
      </c>
      <c r="V115" s="7" t="str">
        <f>iferror(VLOOKUP($A115, 'Awario - Old'!$A$3:$Z1000, 7, false), "")</f>
        <v/>
      </c>
      <c r="W115" s="2" t="str">
        <f>iferror(VLOOKUP($A115, 'Awario - Old'!$A$3:$Z1000, 8, false), "")</f>
        <v/>
      </c>
      <c r="X115" s="5" t="str">
        <f>iferror(VLOOKUP($A115, 'Awario - Old'!$A$3:$Z1000, 9, false), "")</f>
        <v/>
      </c>
      <c r="Y115" s="5" t="str">
        <f>iferror(VLOOKUP($A115, 'Awario - Old'!$A$3:$Z1000, 10, false), "")</f>
        <v/>
      </c>
      <c r="Z115" s="2" t="str">
        <f>iferror(VLOOKUP($A115, 'Awario - Old'!$A$3:$Z1000, 11, false), "")</f>
        <v/>
      </c>
      <c r="AA115" s="5" t="str">
        <f>iferror(VLOOKUP($A115, 'Awario - Old'!$A$3:$Z1000, 12, false), "")</f>
        <v/>
      </c>
      <c r="AB115" s="5" t="str">
        <f t="shared" si="2"/>
        <v/>
      </c>
      <c r="AD115" s="5">
        <f>iferror(VLOOKUP($A115, TMUI!$A$2:$G1000, 3, false), "")</f>
        <v>61.6</v>
      </c>
      <c r="AE115" s="5">
        <f>iferror(VLOOKUP($A115, TMUI!$A$2:$G1000, 4, false), "")</f>
        <v>70.84</v>
      </c>
      <c r="AF115" s="5">
        <f>iferror(VLOOKUP($A115, TMUI!$A$2:$G1000, 5, false), "")</f>
        <v>70.52</v>
      </c>
      <c r="AG115" s="5">
        <f>iferror(VLOOKUP($A115, TMUI!$A$2:$G1000, 6, false), "")</f>
        <v>56.26</v>
      </c>
      <c r="AH115" s="5">
        <f>iferror(VLOOKUP($A115, TMUI!$A$2:$Z1000, 7, false), "")</f>
        <v>-1.003673403</v>
      </c>
      <c r="AI115" s="5">
        <f>iferror(VLOOKUP($A115, TMUI!$A$2:$Z1000, 8, false), "")</f>
        <v>0.1289152083</v>
      </c>
      <c r="AJ115" s="5">
        <f>iferror(VLOOKUP($A115, TMUI!$A$2:$Z1000, 9, false), "")</f>
        <v>-0.04915626374</v>
      </c>
      <c r="AK115" s="5">
        <f>iferror(VLOOKUP($A115, TMUI!$A$2:$Z1000, 10, false), "")</f>
        <v>0.07934408553</v>
      </c>
      <c r="AL115" s="5">
        <f>iferror(VLOOKUP($A115, TMUI!$A$2:$Z1000, 11, false), "")</f>
        <v>-0.2111425933</v>
      </c>
      <c r="AM115" s="8">
        <f t="shared" si="3"/>
        <v>-0.4595025499</v>
      </c>
      <c r="AO115" s="5">
        <f t="shared" si="4"/>
        <v>0.01455581345</v>
      </c>
      <c r="AP115" s="5">
        <f>iferror(vlookup(A115, 'November Scores'!A$1:AM1000, 3, false), "")</f>
        <v>0.2446626609</v>
      </c>
      <c r="AQ115" s="5">
        <f t="shared" si="5"/>
        <v>0.07208252531</v>
      </c>
    </row>
    <row r="116">
      <c r="A116" s="5">
        <v>1862.0</v>
      </c>
      <c r="B116" s="2" t="s">
        <v>224</v>
      </c>
      <c r="C116" s="5">
        <f>lookup($A116, 'NIL - Dry'!$A$1:$A1000, 'NIL - Dry'!C$1:C1000)</f>
        <v>4</v>
      </c>
      <c r="D116" s="5">
        <f>lookup($A116, 'NIL - Dry'!$A$1:$A1000, 'NIL - Dry'!D$1:D1000)</f>
        <v>1</v>
      </c>
      <c r="E116" s="5">
        <f>lookup($A116, 'NIL - Dry'!$A$1:$A1000, 'NIL - Dry'!E$1:E1000)</f>
        <v>1</v>
      </c>
      <c r="F116" s="5">
        <f>lookup($A116, 'NIL - Dry'!$A$1:$A1000, 'NIL - Dry'!F$1:F1000)</f>
        <v>0</v>
      </c>
      <c r="G116" s="5">
        <f>lookup($A116, 'NIL - Dry'!$A$1:$A1000, 'NIL - Dry'!G$1:G1000)</f>
        <v>0</v>
      </c>
      <c r="H116" s="5">
        <f>lookup($A116, 'NIL - Dry'!$A$1:$A1000, 'NIL - Dry'!H$1:H1000)</f>
        <v>0</v>
      </c>
      <c r="I116" s="5">
        <f>lookup($A116, 'NIL - Dry'!$A$1:$A1000, 'NIL - Dry'!I$1:I1000)</f>
        <v>0.2045663318</v>
      </c>
      <c r="J116" s="5">
        <f>lookup($A116, 'NIL - Dry'!$A$1:$A1000, 'NIL - Dry'!J$1:J1000)</f>
        <v>0.4179095259</v>
      </c>
      <c r="K116" s="5">
        <f>lookup($A116, 'NIL - Dry'!$A$1:$A1000, 'NIL - Dry'!K$1:K1000)</f>
        <v>0.4485213235</v>
      </c>
      <c r="L116" s="5">
        <f>lookup($A116, 'NIL - Dry'!$A$1:$A1000, 'NIL - Dry'!L$1:L1000)</f>
        <v>-0.9812641676</v>
      </c>
      <c r="M116" s="5">
        <f>lookup($A116, 'NIL - Dry'!$A$1:$A1000, 'NIL - Dry'!M$1:M1000)</f>
        <v>-0.5405970393</v>
      </c>
      <c r="N116" s="5">
        <f>lookup($A116, 'NIL - Dry'!$A$1:$A1000, 'NIL - Dry'!N$1:N1000)</f>
        <v>-0.11274892</v>
      </c>
      <c r="O116" s="5">
        <f>lookup($A116, 'NIL - Dry'!$A$1:$A1000, 'NIL - Dry'!O$1:O1000)</f>
        <v>-0.09393549096</v>
      </c>
      <c r="P116" s="5">
        <f t="shared" si="1"/>
        <v>-0.3064889736</v>
      </c>
      <c r="R116" s="5" t="str">
        <f>iferror(VLOOKUP($A116, 'Awario - Old'!$A$3:$G1000, 3, false), "")</f>
        <v/>
      </c>
      <c r="S116" s="2" t="str">
        <f>iferror(VLOOKUP($A116, 'Awario - Old'!$A$3:$Z1000, 4, false), "")</f>
        <v/>
      </c>
      <c r="T116" s="5" t="str">
        <f>iferror(VLOOKUP($A116, 'Awario - Old'!$A$3:$Z1000, 5, false), "")</f>
        <v/>
      </c>
      <c r="U116" s="5" t="str">
        <f>iferror(VLOOKUP($A116, 'Awario - Old'!$A$3:$G1000, 6, false), "")</f>
        <v/>
      </c>
      <c r="V116" s="7" t="str">
        <f>iferror(VLOOKUP($A116, 'Awario - Old'!$A$3:$Z1000, 7, false), "")</f>
        <v/>
      </c>
      <c r="W116" s="2" t="str">
        <f>iferror(VLOOKUP($A116, 'Awario - Old'!$A$3:$Z1000, 8, false), "")</f>
        <v/>
      </c>
      <c r="X116" s="5" t="str">
        <f>iferror(VLOOKUP($A116, 'Awario - Old'!$A$3:$Z1000, 9, false), "")</f>
        <v/>
      </c>
      <c r="Y116" s="5" t="str">
        <f>iferror(VLOOKUP($A116, 'Awario - Old'!$A$3:$Z1000, 10, false), "")</f>
        <v/>
      </c>
      <c r="Z116" s="2" t="str">
        <f>iferror(VLOOKUP($A116, 'Awario - Old'!$A$3:$Z1000, 11, false), "")</f>
        <v/>
      </c>
      <c r="AA116" s="5" t="str">
        <f>iferror(VLOOKUP($A116, 'Awario - Old'!$A$3:$Z1000, 12, false), "")</f>
        <v/>
      </c>
      <c r="AB116" s="5" t="str">
        <f t="shared" si="2"/>
        <v/>
      </c>
      <c r="AD116" s="5">
        <f>iferror(VLOOKUP($A116, TMUI!$A$2:$G1000, 3, false), "")</f>
        <v>79.45</v>
      </c>
      <c r="AE116" s="5">
        <f>iferror(VLOOKUP($A116, TMUI!$A$2:$G1000, 4, false), "")</f>
        <v>68.82</v>
      </c>
      <c r="AF116" s="5">
        <f>iferror(VLOOKUP($A116, TMUI!$A$2:$G1000, 5, false), "")</f>
        <v>74.82</v>
      </c>
      <c r="AG116" s="5">
        <f>iferror(VLOOKUP($A116, TMUI!$A$2:$G1000, 6, false), "")</f>
        <v>53.88</v>
      </c>
      <c r="AH116" s="5">
        <f>iferror(VLOOKUP($A116, TMUI!$A$2:$Z1000, 7, false), "")</f>
        <v>0.2883186233</v>
      </c>
      <c r="AI116" s="5">
        <f>iferror(VLOOKUP($A116, TMUI!$A$2:$Z1000, 8, false), "")</f>
        <v>-0.01107724211</v>
      </c>
      <c r="AJ116" s="5">
        <f>iferror(VLOOKUP($A116, TMUI!$A$2:$Z1000, 9, false), "")</f>
        <v>0.2709662246</v>
      </c>
      <c r="AK116" s="5">
        <f>iferror(VLOOKUP($A116, TMUI!$A$2:$Z1000, 10, false), "")</f>
        <v>-0.06761227522</v>
      </c>
      <c r="AL116" s="5">
        <f>iferror(VLOOKUP($A116, TMUI!$A$2:$Z1000, 11, false), "")</f>
        <v>0.1201488327</v>
      </c>
      <c r="AM116" s="8">
        <f t="shared" si="3"/>
        <v>0.3466249164</v>
      </c>
      <c r="AO116" s="5">
        <f t="shared" si="4"/>
        <v>0.02006797137</v>
      </c>
      <c r="AP116" s="5">
        <f>iferror(vlookup(A116, 'November Scores'!A$1:AM1000, 3, false), "")</f>
        <v>0.2066519929</v>
      </c>
      <c r="AQ116" s="5">
        <f t="shared" si="5"/>
        <v>0.06671397675</v>
      </c>
    </row>
    <row r="117">
      <c r="A117" s="5">
        <v>2099.0</v>
      </c>
      <c r="B117" s="2" t="s">
        <v>270</v>
      </c>
      <c r="C117" s="5">
        <f>lookup($A117, 'NIL - Dry'!$A$1:$A1000, 'NIL - Dry'!C$1:C1000)</f>
        <v>4</v>
      </c>
      <c r="D117" s="5">
        <f>lookup($A117, 'NIL - Dry'!$A$1:$A1000, 'NIL - Dry'!D$1:D1000)</f>
        <v>1</v>
      </c>
      <c r="E117" s="5">
        <f>lookup($A117, 'NIL - Dry'!$A$1:$A1000, 'NIL - Dry'!E$1:E1000)</f>
        <v>0</v>
      </c>
      <c r="F117" s="5">
        <f>lookup($A117, 'NIL - Dry'!$A$1:$A1000, 'NIL - Dry'!F$1:F1000)</f>
        <v>1</v>
      </c>
      <c r="G117" s="5">
        <f>lookup($A117, 'NIL - Dry'!$A$1:$A1000, 'NIL - Dry'!G$1:G1000)</f>
        <v>1</v>
      </c>
      <c r="H117" s="5">
        <f>lookup($A117, 'NIL - Dry'!$A$1:$A1000, 'NIL - Dry'!H$1:H1000)</f>
        <v>0</v>
      </c>
      <c r="I117" s="5">
        <f>lookup($A117, 'NIL - Dry'!$A$1:$A1000, 'NIL - Dry'!I$1:I1000)</f>
        <v>0.2045663318</v>
      </c>
      <c r="J117" s="5">
        <f>lookup($A117, 'NIL - Dry'!$A$1:$A1000, 'NIL - Dry'!J$1:J1000)</f>
        <v>0.4179095259</v>
      </c>
      <c r="K117" s="5">
        <f>lookup($A117, 'NIL - Dry'!$A$1:$A1000, 'NIL - Dry'!K$1:K1000)</f>
        <v>-2.220180551</v>
      </c>
      <c r="L117" s="5">
        <f>lookup($A117, 'NIL - Dry'!$A$1:$A1000, 'NIL - Dry'!L$1:L1000)</f>
        <v>1.014811661</v>
      </c>
      <c r="M117" s="5">
        <f>lookup($A117, 'NIL - Dry'!$A$1:$A1000, 'NIL - Dry'!M$1:M1000)</f>
        <v>1.842034356</v>
      </c>
      <c r="N117" s="5">
        <f>lookup($A117, 'NIL - Dry'!$A$1:$A1000, 'NIL - Dry'!N$1:N1000)</f>
        <v>-0.11274892</v>
      </c>
      <c r="O117" s="5">
        <f>lookup($A117, 'NIL - Dry'!$A$1:$A1000, 'NIL - Dry'!O$1:O1000)</f>
        <v>0.1910654005</v>
      </c>
      <c r="P117" s="5">
        <f t="shared" si="1"/>
        <v>0.4371102841</v>
      </c>
      <c r="R117" s="5" t="str">
        <f>iferror(VLOOKUP($A117, 'Awario - Old'!$A$3:$G1000, 3, false), "")</f>
        <v/>
      </c>
      <c r="S117" s="2" t="str">
        <f>iferror(VLOOKUP($A117, 'Awario - Old'!$A$3:$Z1000, 4, false), "")</f>
        <v/>
      </c>
      <c r="T117" s="5" t="str">
        <f>iferror(VLOOKUP($A117, 'Awario - Old'!$A$3:$Z1000, 5, false), "")</f>
        <v/>
      </c>
      <c r="U117" s="5" t="str">
        <f>iferror(VLOOKUP($A117, 'Awario - Old'!$A$3:$G1000, 6, false), "")</f>
        <v/>
      </c>
      <c r="V117" s="7" t="str">
        <f>iferror(VLOOKUP($A117, 'Awario - Old'!$A$3:$Z1000, 7, false), "")</f>
        <v/>
      </c>
      <c r="W117" s="2" t="str">
        <f>iferror(VLOOKUP($A117, 'Awario - Old'!$A$3:$Z1000, 8, false), "")</f>
        <v/>
      </c>
      <c r="X117" s="5" t="str">
        <f>iferror(VLOOKUP($A117, 'Awario - Old'!$A$3:$Z1000, 9, false), "")</f>
        <v/>
      </c>
      <c r="Y117" s="5" t="str">
        <f>iferror(VLOOKUP($A117, 'Awario - Old'!$A$3:$Z1000, 10, false), "")</f>
        <v/>
      </c>
      <c r="Z117" s="2" t="str">
        <f>iferror(VLOOKUP($A117, 'Awario - Old'!$A$3:$Z1000, 11, false), "")</f>
        <v/>
      </c>
      <c r="AA117" s="5" t="str">
        <f>iferror(VLOOKUP($A117, 'Awario - Old'!$A$3:$Z1000, 12, false), "")</f>
        <v/>
      </c>
      <c r="AB117" s="5" t="str">
        <f t="shared" si="2"/>
        <v/>
      </c>
      <c r="AD117" s="5">
        <f>iferror(VLOOKUP($A117, TMUI!$A$2:$G1000, 3, false), "")</f>
        <v>69.42</v>
      </c>
      <c r="AE117" s="5">
        <f>iferror(VLOOKUP($A117, TMUI!$A$2:$G1000, 4, false), "")</f>
        <v>73.65</v>
      </c>
      <c r="AF117" s="5">
        <f>iferror(VLOOKUP($A117, TMUI!$A$2:$G1000, 5, false), "")</f>
        <v>71.46</v>
      </c>
      <c r="AG117" s="5">
        <f>iferror(VLOOKUP($A117, TMUI!$A$2:$G1000, 6, false), "")</f>
        <v>49.38</v>
      </c>
      <c r="AH117" s="5">
        <f>iferror(VLOOKUP($A117, TMUI!$A$2:$Z1000, 7, false), "")</f>
        <v>-0.4376578488</v>
      </c>
      <c r="AI117" s="5">
        <f>iferror(VLOOKUP($A117, TMUI!$A$2:$Z1000, 8, false), "")</f>
        <v>0.3236571814</v>
      </c>
      <c r="AJ117" s="5">
        <f>iferror(VLOOKUP($A117, TMUI!$A$2:$Z1000, 9, false), "")</f>
        <v>0.02082400116</v>
      </c>
      <c r="AK117" s="5">
        <f>iferror(VLOOKUP($A117, TMUI!$A$2:$Z1000, 10, false), "")</f>
        <v>-0.3454709405</v>
      </c>
      <c r="AL117" s="5">
        <f>iferror(VLOOKUP($A117, TMUI!$A$2:$Z1000, 11, false), "")</f>
        <v>-0.1096619017</v>
      </c>
      <c r="AM117" s="8">
        <f t="shared" si="3"/>
        <v>-0.3311523844</v>
      </c>
      <c r="AO117" s="5">
        <f t="shared" si="4"/>
        <v>0.05297894987</v>
      </c>
      <c r="AP117" s="5" t="str">
        <f>iferror(vlookup(A117, 'November Scores'!A$1:AM1000, 3, false), "")</f>
        <v/>
      </c>
      <c r="AQ117" s="5">
        <f t="shared" si="5"/>
        <v>0.05297894987</v>
      </c>
    </row>
    <row r="118">
      <c r="A118" s="5">
        <v>825.0</v>
      </c>
      <c r="B118" s="2" t="s">
        <v>67</v>
      </c>
      <c r="C118" s="5">
        <f>lookup($A118, 'NIL - Dry'!$A$1:$A1000, 'NIL - Dry'!C$1:C1000)</f>
        <v>4</v>
      </c>
      <c r="D118" s="5">
        <f>lookup($A118, 'NIL - Dry'!$A$1:$A1000, 'NIL - Dry'!D$1:D1000)</f>
        <v>1</v>
      </c>
      <c r="E118" s="5">
        <f>lookup($A118, 'NIL - Dry'!$A$1:$A1000, 'NIL - Dry'!E$1:E1000)</f>
        <v>0</v>
      </c>
      <c r="F118" s="5">
        <f>lookup($A118, 'NIL - Dry'!$A$1:$A1000, 'NIL - Dry'!F$1:F1000)</f>
        <v>1</v>
      </c>
      <c r="G118" s="5">
        <f>lookup($A118, 'NIL - Dry'!$A$1:$A1000, 'NIL - Dry'!G$1:G1000)</f>
        <v>0</v>
      </c>
      <c r="H118" s="5">
        <f>lookup($A118, 'NIL - Dry'!$A$1:$A1000, 'NIL - Dry'!H$1:H1000)</f>
        <v>0</v>
      </c>
      <c r="I118" s="5">
        <f>lookup($A118, 'NIL - Dry'!$A$1:$A1000, 'NIL - Dry'!I$1:I1000)</f>
        <v>0.2045663318</v>
      </c>
      <c r="J118" s="5">
        <f>lookup($A118, 'NIL - Dry'!$A$1:$A1000, 'NIL - Dry'!J$1:J1000)</f>
        <v>0.4179095259</v>
      </c>
      <c r="K118" s="5">
        <f>lookup($A118, 'NIL - Dry'!$A$1:$A1000, 'NIL - Dry'!K$1:K1000)</f>
        <v>-2.220180551</v>
      </c>
      <c r="L118" s="5">
        <f>lookup($A118, 'NIL - Dry'!$A$1:$A1000, 'NIL - Dry'!L$1:L1000)</f>
        <v>1.014811661</v>
      </c>
      <c r="M118" s="5">
        <f>lookup($A118, 'NIL - Dry'!$A$1:$A1000, 'NIL - Dry'!M$1:M1000)</f>
        <v>-0.5405970393</v>
      </c>
      <c r="N118" s="5">
        <f>lookup($A118, 'NIL - Dry'!$A$1:$A1000, 'NIL - Dry'!N$1:N1000)</f>
        <v>-0.11274892</v>
      </c>
      <c r="O118" s="5">
        <f>lookup($A118, 'NIL - Dry'!$A$1:$A1000, 'NIL - Dry'!O$1:O1000)</f>
        <v>-0.2060398321</v>
      </c>
      <c r="P118" s="5">
        <f t="shared" si="1"/>
        <v>-0.4539161069</v>
      </c>
      <c r="R118" s="5">
        <f>iferror(VLOOKUP($A118, 'Awario - Old'!$A$3:$G1000, 3, false), "")</f>
        <v>1</v>
      </c>
      <c r="S118" s="2">
        <f>iferror(VLOOKUP($A118, 'Awario - Old'!$A$3:$Z1000, 4, false), "")</f>
        <v>468</v>
      </c>
      <c r="T118" s="5">
        <f>iferror(VLOOKUP($A118, 'Awario - Old'!$A$3:$Z1000, 5, false), "")</f>
        <v>0</v>
      </c>
      <c r="U118" s="5">
        <f>iferror(VLOOKUP($A118, 'Awario - Old'!$A$3:$G1000, 6, false), "")</f>
        <v>0</v>
      </c>
      <c r="V118" s="7" t="b">
        <f>iferror(VLOOKUP($A118, 'Awario - Old'!$A$3:$Z1000, 7, false), "")</f>
        <v>1</v>
      </c>
      <c r="W118" s="2" t="str">
        <f>iferror(VLOOKUP($A118, 'Awario - Old'!$A$3:$Z1000, 8, false), "")</f>
        <v/>
      </c>
      <c r="X118" s="5">
        <f>iferror(VLOOKUP($A118, 'Awario - Old'!$A$3:$Z1000, 9, false), "")</f>
        <v>-0.6906225891</v>
      </c>
      <c r="Y118" s="5">
        <f>iferror(VLOOKUP($A118, 'Awario - Old'!$A$3:$Z1000, 10, false), "")</f>
        <v>-0.456412352</v>
      </c>
      <c r="Z118" s="2" t="str">
        <f>iferror(VLOOKUP($A118, 'Awario - Old'!$A$3:$Z1000, 11, false), "")</f>
        <v/>
      </c>
      <c r="AA118" s="5">
        <f>iferror(VLOOKUP($A118, 'Awario - Old'!$A$3:$Z1000, 12, false), "")</f>
        <v>-0.5735174706</v>
      </c>
      <c r="AB118" s="5">
        <f t="shared" si="2"/>
        <v>-0.7573093625</v>
      </c>
      <c r="AD118" s="5">
        <f>iferror(VLOOKUP($A118, TMUI!$A$2:$G1000, 3, false), "")</f>
        <v>86.4</v>
      </c>
      <c r="AE118" s="5">
        <f>iferror(VLOOKUP($A118, TMUI!$A$2:$G1000, 4, false), "")</f>
        <v>81.1</v>
      </c>
      <c r="AF118" s="5">
        <f>iferror(VLOOKUP($A118, TMUI!$A$2:$G1000, 5, false), "")</f>
        <v>77.98</v>
      </c>
      <c r="AG118" s="5">
        <f>iferror(VLOOKUP($A118, TMUI!$A$2:$G1000, 6, false), "")</f>
        <v>60.64</v>
      </c>
      <c r="AH118" s="5">
        <f>iferror(VLOOKUP($A118, TMUI!$A$2:$Z1000, 7, false), "")</f>
        <v>0.7913631379</v>
      </c>
      <c r="AI118" s="5">
        <f>iferror(VLOOKUP($A118, TMUI!$A$2:$Z1000, 8, false), "")</f>
        <v>0.8399659713</v>
      </c>
      <c r="AJ118" s="5">
        <f>iferror(VLOOKUP($A118, TMUI!$A$2:$Z1000, 9, false), "")</f>
        <v>0.50621903</v>
      </c>
      <c r="AK118" s="5">
        <f>iferror(VLOOKUP($A118, TMUI!$A$2:$Z1000, 10, false), "")</f>
        <v>0.3497931864</v>
      </c>
      <c r="AL118" s="5">
        <f>iferror(VLOOKUP($A118, TMUI!$A$2:$Z1000, 11, false), "")</f>
        <v>0.6218353314</v>
      </c>
      <c r="AM118" s="8">
        <f t="shared" si="3"/>
        <v>0.7885653628</v>
      </c>
      <c r="AO118" s="5">
        <f t="shared" si="4"/>
        <v>-0.1408867022</v>
      </c>
      <c r="AP118" s="5">
        <f>iferror(vlookup(A118, 'November Scores'!A$1:AM1000, 3, false), "")</f>
        <v>0.6259800061</v>
      </c>
      <c r="AQ118" s="5">
        <f t="shared" si="5"/>
        <v>0.05082997488</v>
      </c>
    </row>
    <row r="119">
      <c r="A119" s="5">
        <v>949.0</v>
      </c>
      <c r="B119" s="2" t="s">
        <v>82</v>
      </c>
      <c r="C119" s="5">
        <f>lookup($A119, 'NIL - Dry'!$A$1:$A1000, 'NIL - Dry'!C$1:C1000)</f>
        <v>4</v>
      </c>
      <c r="D119" s="5">
        <f>lookup($A119, 'NIL - Dry'!$A$1:$A1000, 'NIL - Dry'!D$1:D1000)</f>
        <v>1</v>
      </c>
      <c r="E119" s="5">
        <f>lookup($A119, 'NIL - Dry'!$A$1:$A1000, 'NIL - Dry'!E$1:E1000)</f>
        <v>0</v>
      </c>
      <c r="F119" s="5">
        <f>lookup($A119, 'NIL - Dry'!$A$1:$A1000, 'NIL - Dry'!F$1:F1000)</f>
        <v>0</v>
      </c>
      <c r="G119" s="5">
        <f>lookup($A119, 'NIL - Dry'!$A$1:$A1000, 'NIL - Dry'!G$1:G1000)</f>
        <v>0</v>
      </c>
      <c r="H119" s="5">
        <f>lookup($A119, 'NIL - Dry'!$A$1:$A1000, 'NIL - Dry'!H$1:H1000)</f>
        <v>0</v>
      </c>
      <c r="I119" s="5">
        <f>lookup($A119, 'NIL - Dry'!$A$1:$A1000, 'NIL - Dry'!I$1:I1000)</f>
        <v>0.2045663318</v>
      </c>
      <c r="J119" s="5">
        <f>lookup($A119, 'NIL - Dry'!$A$1:$A1000, 'NIL - Dry'!J$1:J1000)</f>
        <v>0.4179095259</v>
      </c>
      <c r="K119" s="5">
        <f>lookup($A119, 'NIL - Dry'!$A$1:$A1000, 'NIL - Dry'!K$1:K1000)</f>
        <v>-2.220180551</v>
      </c>
      <c r="L119" s="5">
        <f>lookup($A119, 'NIL - Dry'!$A$1:$A1000, 'NIL - Dry'!L$1:L1000)</f>
        <v>-0.9812641676</v>
      </c>
      <c r="M119" s="5">
        <f>lookup($A119, 'NIL - Dry'!$A$1:$A1000, 'NIL - Dry'!M$1:M1000)</f>
        <v>-0.5405970393</v>
      </c>
      <c r="N119" s="5">
        <f>lookup($A119, 'NIL - Dry'!$A$1:$A1000, 'NIL - Dry'!N$1:N1000)</f>
        <v>-0.11274892</v>
      </c>
      <c r="O119" s="5">
        <f>lookup($A119, 'NIL - Dry'!$A$1:$A1000, 'NIL - Dry'!O$1:O1000)</f>
        <v>-0.5387191368</v>
      </c>
      <c r="P119" s="5">
        <f t="shared" si="1"/>
        <v>-0.7339748884</v>
      </c>
      <c r="R119" s="5">
        <f>iferror(VLOOKUP($A119, 'Awario - Old'!$A$3:$G1000, 3, false), "")</f>
        <v>0</v>
      </c>
      <c r="S119" s="2">
        <f>iferror(VLOOKUP($A119, 'Awario - Old'!$A$3:$Z1000, 4, false), "")</f>
        <v>0</v>
      </c>
      <c r="T119" s="5">
        <f>iferror(VLOOKUP($A119, 'Awario - Old'!$A$3:$Z1000, 5, false), "")</f>
        <v>1104</v>
      </c>
      <c r="U119" s="5">
        <f>iferror(VLOOKUP($A119, 'Awario - Old'!$A$3:$G1000, 6, false), "")</f>
        <v>3.042969073</v>
      </c>
      <c r="V119" s="7" t="b">
        <f>iferror(VLOOKUP($A119, 'Awario - Old'!$A$3:$Z1000, 7, false), "")</f>
        <v>1</v>
      </c>
      <c r="W119" s="2" t="str">
        <f>iferror(VLOOKUP($A119, 'Awario - Old'!$A$3:$Z1000, 8, false), "")</f>
        <v/>
      </c>
      <c r="X119" s="5">
        <f>iferror(VLOOKUP($A119, 'Awario - Old'!$A$3:$Z1000, 9, false), "")</f>
        <v>1.169106604</v>
      </c>
      <c r="Y119" s="5">
        <f>iferror(VLOOKUP($A119, 'Awario - Old'!$A$3:$Z1000, 10, false), "")</f>
        <v>-0.9458545452</v>
      </c>
      <c r="Z119" s="2" t="str">
        <f>iferror(VLOOKUP($A119, 'Awario - Old'!$A$3:$Z1000, 11, false), "")</f>
        <v/>
      </c>
      <c r="AA119" s="5">
        <f>iferror(VLOOKUP($A119, 'Awario - Old'!$A$3:$Z1000, 12, false), "")</f>
        <v>0.1116260296</v>
      </c>
      <c r="AB119" s="5">
        <f t="shared" si="2"/>
        <v>0.3341048183</v>
      </c>
      <c r="AD119" s="5">
        <f>iferror(VLOOKUP($A119, TMUI!$A$2:$G1000, 3, false), "")</f>
        <v>88.05</v>
      </c>
      <c r="AE119" s="5">
        <f>iferror(VLOOKUP($A119, TMUI!$A$2:$G1000, 4, false), "")</f>
        <v>76.6</v>
      </c>
      <c r="AF119" s="5">
        <f>iferror(VLOOKUP($A119, TMUI!$A$2:$G1000, 5, false), "")</f>
        <v>71.33</v>
      </c>
      <c r="AG119" s="5">
        <f>iferror(VLOOKUP($A119, TMUI!$A$2:$G1000, 6, false), "")</f>
        <v>49.79</v>
      </c>
      <c r="AH119" s="5">
        <f>iferror(VLOOKUP($A119, TMUI!$A$2:$Z1000, 7, false), "")</f>
        <v>0.9107909724</v>
      </c>
      <c r="AI119" s="5">
        <f>iferror(VLOOKUP($A119, TMUI!$A$2:$Z1000, 8, false), "")</f>
        <v>0.5281016016</v>
      </c>
      <c r="AJ119" s="5">
        <f>iferror(VLOOKUP($A119, TMUI!$A$2:$Z1000, 9, false), "")</f>
        <v>0.01114587942</v>
      </c>
      <c r="AK119" s="5">
        <f>iferror(VLOOKUP($A119, TMUI!$A$2:$Z1000, 10, false), "")</f>
        <v>-0.3201549288</v>
      </c>
      <c r="AL119" s="5">
        <f>iferror(VLOOKUP($A119, TMUI!$A$2:$Z1000, 11, false), "")</f>
        <v>0.2824708811</v>
      </c>
      <c r="AM119" s="8">
        <f t="shared" si="3"/>
        <v>0.5314798972</v>
      </c>
      <c r="AO119" s="5">
        <f t="shared" si="4"/>
        <v>0.04386994238</v>
      </c>
      <c r="AP119" s="5">
        <f>iferror(vlookup(A119, 'November Scores'!A$1:AM1000, 3, false), "")</f>
        <v>0.05899656002</v>
      </c>
      <c r="AQ119" s="5">
        <f t="shared" si="5"/>
        <v>0.04765159679</v>
      </c>
    </row>
    <row r="120">
      <c r="A120" s="5">
        <v>2213.0</v>
      </c>
      <c r="B120" s="2" t="s">
        <v>285</v>
      </c>
      <c r="C120" s="5">
        <f>lookup($A120, 'NIL - Dry'!$A$1:$A1000, 'NIL - Dry'!C$1:C1000)</f>
        <v>4</v>
      </c>
      <c r="D120" s="5">
        <f>lookup($A120, 'NIL - Dry'!$A$1:$A1000, 'NIL - Dry'!D$1:D1000)</f>
        <v>1</v>
      </c>
      <c r="E120" s="5">
        <f>lookup($A120, 'NIL - Dry'!$A$1:$A1000, 'NIL - Dry'!E$1:E1000)</f>
        <v>1</v>
      </c>
      <c r="F120" s="5">
        <f>lookup($A120, 'NIL - Dry'!$A$1:$A1000, 'NIL - Dry'!F$1:F1000)</f>
        <v>1</v>
      </c>
      <c r="G120" s="5">
        <f>lookup($A120, 'NIL - Dry'!$A$1:$A1000, 'NIL - Dry'!G$1:G1000)</f>
        <v>0</v>
      </c>
      <c r="H120" s="5">
        <f>lookup($A120, 'NIL - Dry'!$A$1:$A1000, 'NIL - Dry'!H$1:H1000)</f>
        <v>0</v>
      </c>
      <c r="I120" s="5">
        <f>lookup($A120, 'NIL - Dry'!$A$1:$A1000, 'NIL - Dry'!I$1:I1000)</f>
        <v>0.2045663318</v>
      </c>
      <c r="J120" s="5">
        <f>lookup($A120, 'NIL - Dry'!$A$1:$A1000, 'NIL - Dry'!J$1:J1000)</f>
        <v>0.4179095259</v>
      </c>
      <c r="K120" s="5">
        <f>lookup($A120, 'NIL - Dry'!$A$1:$A1000, 'NIL - Dry'!K$1:K1000)</f>
        <v>0.4485213235</v>
      </c>
      <c r="L120" s="5">
        <f>lookup($A120, 'NIL - Dry'!$A$1:$A1000, 'NIL - Dry'!L$1:L1000)</f>
        <v>1.014811661</v>
      </c>
      <c r="M120" s="5">
        <f>lookup($A120, 'NIL - Dry'!$A$1:$A1000, 'NIL - Dry'!M$1:M1000)</f>
        <v>-0.5405970393</v>
      </c>
      <c r="N120" s="5">
        <f>lookup($A120, 'NIL - Dry'!$A$1:$A1000, 'NIL - Dry'!N$1:N1000)</f>
        <v>-0.11274892</v>
      </c>
      <c r="O120" s="5">
        <f>lookup($A120, 'NIL - Dry'!$A$1:$A1000, 'NIL - Dry'!O$1:O1000)</f>
        <v>0.2387438137</v>
      </c>
      <c r="P120" s="5">
        <f t="shared" si="1"/>
        <v>0.4886141768</v>
      </c>
      <c r="R120" s="5" t="str">
        <f>iferror(VLOOKUP($A120, 'Awario - Old'!$A$3:$G1000, 3, false), "")</f>
        <v/>
      </c>
      <c r="S120" s="2" t="str">
        <f>iferror(VLOOKUP($A120, 'Awario - Old'!$A$3:$Z1000, 4, false), "")</f>
        <v/>
      </c>
      <c r="T120" s="5" t="str">
        <f>iferror(VLOOKUP($A120, 'Awario - Old'!$A$3:$Z1000, 5, false), "")</f>
        <v/>
      </c>
      <c r="U120" s="5" t="str">
        <f>iferror(VLOOKUP($A120, 'Awario - Old'!$A$3:$G1000, 6, false), "")</f>
        <v/>
      </c>
      <c r="V120" s="7" t="str">
        <f>iferror(VLOOKUP($A120, 'Awario - Old'!$A$3:$Z1000, 7, false), "")</f>
        <v/>
      </c>
      <c r="W120" s="2" t="str">
        <f>iferror(VLOOKUP($A120, 'Awario - Old'!$A$3:$Z1000, 8, false), "")</f>
        <v/>
      </c>
      <c r="X120" s="5" t="str">
        <f>iferror(VLOOKUP($A120, 'Awario - Old'!$A$3:$Z1000, 9, false), "")</f>
        <v/>
      </c>
      <c r="Y120" s="5" t="str">
        <f>iferror(VLOOKUP($A120, 'Awario - Old'!$A$3:$Z1000, 10, false), "")</f>
        <v/>
      </c>
      <c r="Z120" s="2" t="str">
        <f>iferror(VLOOKUP($A120, 'Awario - Old'!$A$3:$Z1000, 11, false), "")</f>
        <v/>
      </c>
      <c r="AA120" s="5" t="str">
        <f>iferror(VLOOKUP($A120, 'Awario - Old'!$A$3:$Z1000, 12, false), "")</f>
        <v/>
      </c>
      <c r="AB120" s="5" t="str">
        <f t="shared" si="2"/>
        <v/>
      </c>
      <c r="AD120" s="5">
        <f>iferror(VLOOKUP($A120, TMUI!$A$2:$G1000, 3, false), "")</f>
        <v>85.94</v>
      </c>
      <c r="AE120" s="5">
        <f>iferror(VLOOKUP($A120, TMUI!$A$2:$G1000, 4, false), "")</f>
        <v>64.06</v>
      </c>
      <c r="AF120" s="5">
        <f>iferror(VLOOKUP($A120, TMUI!$A$2:$G1000, 5, false), "")</f>
        <v>69.53</v>
      </c>
      <c r="AG120" s="5">
        <f>iferror(VLOOKUP($A120, TMUI!$A$2:$G1000, 6, false), "")</f>
        <v>39.06</v>
      </c>
      <c r="AH120" s="5">
        <f>iferror(VLOOKUP($A120, TMUI!$A$2:$Z1000, 7, false), "")</f>
        <v>0.7580681053</v>
      </c>
      <c r="AI120" s="5">
        <f>iferror(VLOOKUP($A120, TMUI!$A$2:$Z1000, 8, false), "")</f>
        <v>-0.3409604421</v>
      </c>
      <c r="AJ120" s="5">
        <f>iferror(VLOOKUP($A120, TMUI!$A$2:$Z1000, 9, false), "")</f>
        <v>-0.1228588831</v>
      </c>
      <c r="AK120" s="5">
        <f>iferror(VLOOKUP($A120, TMUI!$A$2:$Z1000, 10, false), "")</f>
        <v>-0.9826934796</v>
      </c>
      <c r="AL120" s="5">
        <f>iferror(VLOOKUP($A120, TMUI!$A$2:$Z1000, 11, false), "")</f>
        <v>-0.1721111749</v>
      </c>
      <c r="AM120" s="8">
        <f t="shared" si="3"/>
        <v>-0.4148628386</v>
      </c>
      <c r="AO120" s="5">
        <f t="shared" si="4"/>
        <v>0.03687566906</v>
      </c>
      <c r="AP120" s="5" t="str">
        <f>iferror(vlookup(A120, 'November Scores'!A$1:AM1000, 3, false), "")</f>
        <v/>
      </c>
      <c r="AQ120" s="5">
        <f t="shared" si="5"/>
        <v>0.03687566906</v>
      </c>
    </row>
    <row r="121">
      <c r="A121" s="5">
        <v>1655.0</v>
      </c>
      <c r="B121" s="2" t="s">
        <v>173</v>
      </c>
      <c r="C121" s="5">
        <f>lookup($A121, 'NIL - Dry'!$A$1:$A1000, 'NIL - Dry'!C$1:C1000)</f>
        <v>4</v>
      </c>
      <c r="D121" s="5">
        <f>lookup($A121, 'NIL - Dry'!$A$1:$A1000, 'NIL - Dry'!D$1:D1000)</f>
        <v>1</v>
      </c>
      <c r="E121" s="5">
        <f>lookup($A121, 'NIL - Dry'!$A$1:$A1000, 'NIL - Dry'!E$1:E1000)</f>
        <v>1</v>
      </c>
      <c r="F121" s="5">
        <f>lookup($A121, 'NIL - Dry'!$A$1:$A1000, 'NIL - Dry'!F$1:F1000)</f>
        <v>1</v>
      </c>
      <c r="G121" s="5">
        <f>lookup($A121, 'NIL - Dry'!$A$1:$A1000, 'NIL - Dry'!G$1:G1000)</f>
        <v>1</v>
      </c>
      <c r="H121" s="5">
        <f>lookup($A121, 'NIL - Dry'!$A$1:$A1000, 'NIL - Dry'!H$1:H1000)</f>
        <v>0</v>
      </c>
      <c r="I121" s="5">
        <f>lookup($A121, 'NIL - Dry'!$A$1:$A1000, 'NIL - Dry'!I$1:I1000)</f>
        <v>0.2045663318</v>
      </c>
      <c r="J121" s="5">
        <f>lookup($A121, 'NIL - Dry'!$A$1:$A1000, 'NIL - Dry'!J$1:J1000)</f>
        <v>0.4179095259</v>
      </c>
      <c r="K121" s="5">
        <f>lookup($A121, 'NIL - Dry'!$A$1:$A1000, 'NIL - Dry'!K$1:K1000)</f>
        <v>0.4485213235</v>
      </c>
      <c r="L121" s="5">
        <f>lookup($A121, 'NIL - Dry'!$A$1:$A1000, 'NIL - Dry'!L$1:L1000)</f>
        <v>1.014811661</v>
      </c>
      <c r="M121" s="5">
        <f>lookup($A121, 'NIL - Dry'!$A$1:$A1000, 'NIL - Dry'!M$1:M1000)</f>
        <v>1.842034356</v>
      </c>
      <c r="N121" s="5">
        <f>lookup($A121, 'NIL - Dry'!$A$1:$A1000, 'NIL - Dry'!N$1:N1000)</f>
        <v>-0.11274892</v>
      </c>
      <c r="O121" s="5">
        <f>lookup($A121, 'NIL - Dry'!$A$1:$A1000, 'NIL - Dry'!O$1:O1000)</f>
        <v>0.6358490463</v>
      </c>
      <c r="P121" s="5">
        <f t="shared" si="1"/>
        <v>0.7974014336</v>
      </c>
      <c r="R121" s="5">
        <f>iferror(VLOOKUP($A121, 'Awario - Old'!$A$3:$G1000, 3, false), "")</f>
        <v>0</v>
      </c>
      <c r="S121" s="2">
        <f>iferror(VLOOKUP($A121, 'Awario - Old'!$A$3:$Z1000, 4, false), "")</f>
        <v>0</v>
      </c>
      <c r="T121" s="5">
        <f>iferror(VLOOKUP($A121, 'Awario - Old'!$A$3:$Z1000, 5, false), "")</f>
        <v>236</v>
      </c>
      <c r="U121" s="5">
        <f>iferror(VLOOKUP($A121, 'Awario - Old'!$A$3:$G1000, 6, false), "")</f>
        <v>2.372912003</v>
      </c>
      <c r="V121" s="7" t="b">
        <f>iferror(VLOOKUP($A121, 'Awario - Old'!$A$3:$Z1000, 7, false), "")</f>
        <v>1</v>
      </c>
      <c r="W121" s="2" t="str">
        <f>iferror(VLOOKUP($A121, 'Awario - Old'!$A$3:$Z1000, 8, false), "")</f>
        <v/>
      </c>
      <c r="X121" s="5">
        <f>iferror(VLOOKUP($A121, 'Awario - Old'!$A$3:$Z1000, 9, false), "")</f>
        <v>0.7595971204</v>
      </c>
      <c r="Y121" s="5">
        <f>iferror(VLOOKUP($A121, 'Awario - Old'!$A$3:$Z1000, 10, false), "")</f>
        <v>-0.9458545452</v>
      </c>
      <c r="Z121" s="2" t="str">
        <f>iferror(VLOOKUP($A121, 'Awario - Old'!$A$3:$Z1000, 11, false), "")</f>
        <v/>
      </c>
      <c r="AA121" s="5">
        <f>iferror(VLOOKUP($A121, 'Awario - Old'!$A$3:$Z1000, 12, false), "")</f>
        <v>-0.09312871241</v>
      </c>
      <c r="AB121" s="5">
        <f t="shared" si="2"/>
        <v>-0.305169973</v>
      </c>
      <c r="AD121" s="5">
        <f>iferror(VLOOKUP($A121, TMUI!$A$2:$G1000, 3, false), "")</f>
        <v>83.14</v>
      </c>
      <c r="AE121" s="5">
        <f>iferror(VLOOKUP($A121, TMUI!$A$2:$G1000, 4, false), "")</f>
        <v>65.51</v>
      </c>
      <c r="AF121" s="5">
        <f>iferror(VLOOKUP($A121, TMUI!$A$2:$G1000, 5, false), "")</f>
        <v>69.17</v>
      </c>
      <c r="AG121" s="5">
        <f>iferror(VLOOKUP($A121, TMUI!$A$2:$G1000, 6, false), "")</f>
        <v>46.55</v>
      </c>
      <c r="AH121" s="5">
        <f>iferror(VLOOKUP($A121, TMUI!$A$2:$Z1000, 7, false), "")</f>
        <v>0.5554026894</v>
      </c>
      <c r="AI121" s="5">
        <f>iferror(VLOOKUP($A121, TMUI!$A$2:$Z1000, 8, false), "")</f>
        <v>-0.2404708119</v>
      </c>
      <c r="AJ121" s="5">
        <f>iferror(VLOOKUP($A121, TMUI!$A$2:$Z1000, 9, false), "")</f>
        <v>-0.1496598357</v>
      </c>
      <c r="AK121" s="5">
        <f>iferror(VLOOKUP($A121, TMUI!$A$2:$Z1000, 10, false), "")</f>
        <v>-0.5202131678</v>
      </c>
      <c r="AL121" s="5">
        <f>iferror(VLOOKUP($A121, TMUI!$A$2:$Z1000, 11, false), "")</f>
        <v>-0.08873528149</v>
      </c>
      <c r="AM121" s="8">
        <f t="shared" si="3"/>
        <v>-0.2978846782</v>
      </c>
      <c r="AO121" s="5">
        <f t="shared" si="4"/>
        <v>0.06478226082</v>
      </c>
      <c r="AP121" s="5">
        <f>iferror(vlookup(A121, 'November Scores'!A$1:AM1000, 3, false), "")</f>
        <v>-0.08515609764</v>
      </c>
      <c r="AQ121" s="5">
        <f t="shared" si="5"/>
        <v>0.02729767121</v>
      </c>
    </row>
    <row r="122">
      <c r="A122" s="5">
        <v>1062.0</v>
      </c>
      <c r="B122" s="2" t="s">
        <v>88</v>
      </c>
      <c r="C122" s="5">
        <f>lookup($A122, 'NIL - Dry'!$A$1:$A1000, 'NIL - Dry'!C$1:C1000)</f>
        <v>4</v>
      </c>
      <c r="D122" s="5">
        <f>lookup($A122, 'NIL - Dry'!$A$1:$A1000, 'NIL - Dry'!D$1:D1000)</f>
        <v>1</v>
      </c>
      <c r="E122" s="5">
        <f>lookup($A122, 'NIL - Dry'!$A$1:$A1000, 'NIL - Dry'!E$1:E1000)</f>
        <v>1</v>
      </c>
      <c r="F122" s="5">
        <f>lookup($A122, 'NIL - Dry'!$A$1:$A1000, 'NIL - Dry'!F$1:F1000)</f>
        <v>0</v>
      </c>
      <c r="G122" s="5">
        <f>lookup($A122, 'NIL - Dry'!$A$1:$A1000, 'NIL - Dry'!G$1:G1000)</f>
        <v>0</v>
      </c>
      <c r="H122" s="5">
        <f>lookup($A122, 'NIL - Dry'!$A$1:$A1000, 'NIL - Dry'!H$1:H1000)</f>
        <v>0</v>
      </c>
      <c r="I122" s="5">
        <f>lookup($A122, 'NIL - Dry'!$A$1:$A1000, 'NIL - Dry'!I$1:I1000)</f>
        <v>0.2045663318</v>
      </c>
      <c r="J122" s="5">
        <f>lookup($A122, 'NIL - Dry'!$A$1:$A1000, 'NIL - Dry'!J$1:J1000)</f>
        <v>0.4179095259</v>
      </c>
      <c r="K122" s="5">
        <f>lookup($A122, 'NIL - Dry'!$A$1:$A1000, 'NIL - Dry'!K$1:K1000)</f>
        <v>0.4485213235</v>
      </c>
      <c r="L122" s="5">
        <f>lookup($A122, 'NIL - Dry'!$A$1:$A1000, 'NIL - Dry'!L$1:L1000)</f>
        <v>-0.9812641676</v>
      </c>
      <c r="M122" s="5">
        <f>lookup($A122, 'NIL - Dry'!$A$1:$A1000, 'NIL - Dry'!M$1:M1000)</f>
        <v>-0.5405970393</v>
      </c>
      <c r="N122" s="5">
        <f>lookup($A122, 'NIL - Dry'!$A$1:$A1000, 'NIL - Dry'!N$1:N1000)</f>
        <v>-0.11274892</v>
      </c>
      <c r="O122" s="5">
        <f>lookup($A122, 'NIL - Dry'!$A$1:$A1000, 'NIL - Dry'!O$1:O1000)</f>
        <v>-0.09393549096</v>
      </c>
      <c r="P122" s="5">
        <f t="shared" si="1"/>
        <v>-0.3064889736</v>
      </c>
      <c r="R122" s="5">
        <f>iferror(VLOOKUP($A122, 'Awario - Old'!$A$3:$G1000, 3, false), "")</f>
        <v>4</v>
      </c>
      <c r="S122" s="2">
        <f>iferror(VLOOKUP($A122, 'Awario - Old'!$A$3:$Z1000, 4, false), "")</f>
        <v>0</v>
      </c>
      <c r="T122" s="5">
        <f>iferror(VLOOKUP($A122, 'Awario - Old'!$A$3:$Z1000, 5, false), "")</f>
        <v>0</v>
      </c>
      <c r="U122" s="5">
        <f>iferror(VLOOKUP($A122, 'Awario - Old'!$A$3:$G1000, 6, false), "")</f>
        <v>0</v>
      </c>
      <c r="V122" s="7" t="b">
        <f>iferror(VLOOKUP($A122, 'Awario - Old'!$A$3:$Z1000, 7, false), "")</f>
        <v>1</v>
      </c>
      <c r="W122" s="2" t="str">
        <f>iferror(VLOOKUP($A122, 'Awario - Old'!$A$3:$Z1000, 8, false), "")</f>
        <v/>
      </c>
      <c r="X122" s="5">
        <f>iferror(VLOOKUP($A122, 'Awario - Old'!$A$3:$Z1000, 9, false), "")</f>
        <v>-0.6906225891</v>
      </c>
      <c r="Y122" s="5">
        <f>iferror(VLOOKUP($A122, 'Awario - Old'!$A$3:$Z1000, 10, false), "")</f>
        <v>1.011914228</v>
      </c>
      <c r="Z122" s="2" t="str">
        <f>iferror(VLOOKUP($A122, 'Awario - Old'!$A$3:$Z1000, 11, false), "")</f>
        <v/>
      </c>
      <c r="AA122" s="5">
        <f>iferror(VLOOKUP($A122, 'Awario - Old'!$A$3:$Z1000, 12, false), "")</f>
        <v>0.1606458193</v>
      </c>
      <c r="AB122" s="5">
        <f t="shared" si="2"/>
        <v>0.4008064612</v>
      </c>
      <c r="AD122" s="5">
        <f>iferror(VLOOKUP($A122, TMUI!$A$2:$G1000, 3, false), "")</f>
        <v>66.77</v>
      </c>
      <c r="AE122" s="5">
        <f>iferror(VLOOKUP($A122, TMUI!$A$2:$G1000, 4, false), "")</f>
        <v>72.08</v>
      </c>
      <c r="AF122" s="5">
        <f>iferror(VLOOKUP($A122, TMUI!$A$2:$G1000, 5, false), "")</f>
        <v>62.46</v>
      </c>
      <c r="AG122" s="5">
        <f>iferror(VLOOKUP($A122, TMUI!$A$2:$G1000, 6, false), "")</f>
        <v>48.98</v>
      </c>
      <c r="AH122" s="5">
        <f>iferror(VLOOKUP($A122, TMUI!$A$2:$Z1000, 7, false), "")</f>
        <v>-0.6294661889</v>
      </c>
      <c r="AI122" s="5">
        <f>iferror(VLOOKUP($A122, TMUI!$A$2:$Z1000, 8, false), "")</f>
        <v>0.214851168</v>
      </c>
      <c r="AJ122" s="5">
        <f>iferror(VLOOKUP($A122, TMUI!$A$2:$Z1000, 9, false), "")</f>
        <v>-0.6491998117</v>
      </c>
      <c r="AK122" s="5">
        <f>iferror(VLOOKUP($A122, TMUI!$A$2:$Z1000, 10, false), "")</f>
        <v>-0.3701694885</v>
      </c>
      <c r="AL122" s="5">
        <f>iferror(VLOOKUP($A122, TMUI!$A$2:$Z1000, 11, false), "")</f>
        <v>-0.3584960803</v>
      </c>
      <c r="AM122" s="8">
        <f t="shared" si="3"/>
        <v>-0.5987454219</v>
      </c>
      <c r="AO122" s="5">
        <f t="shared" si="4"/>
        <v>-0.1681426448</v>
      </c>
      <c r="AP122" s="5">
        <f>iferror(vlookup(A122, 'November Scores'!A$1:AM1000, 3, false), "")</f>
        <v>0.557614128</v>
      </c>
      <c r="AQ122" s="5">
        <f t="shared" si="5"/>
        <v>0.0132965484</v>
      </c>
    </row>
    <row r="123">
      <c r="A123" s="5">
        <v>823.0</v>
      </c>
      <c r="B123" s="2" t="s">
        <v>66</v>
      </c>
      <c r="C123" s="5">
        <f>lookup($A123, 'NIL - Dry'!$A$1:$A1000, 'NIL - Dry'!C$1:C1000)</f>
        <v>4</v>
      </c>
      <c r="D123" s="5">
        <f>lookup($A123, 'NIL - Dry'!$A$1:$A1000, 'NIL - Dry'!D$1:D1000)</f>
        <v>1</v>
      </c>
      <c r="E123" s="5" t="str">
        <f>lookup($A123, 'NIL - Dry'!$A$1:$A1000, 'NIL - Dry'!E$1:E1000)</f>
        <v/>
      </c>
      <c r="F123" s="5" t="str">
        <f>lookup($A123, 'NIL - Dry'!$A$1:$A1000, 'NIL - Dry'!F$1:F1000)</f>
        <v/>
      </c>
      <c r="G123" s="5" t="str">
        <f>lookup($A123, 'NIL - Dry'!$A$1:$A1000, 'NIL - Dry'!G$1:G1000)</f>
        <v/>
      </c>
      <c r="H123" s="5" t="str">
        <f>lookup($A123, 'NIL - Dry'!$A$1:$A1000, 'NIL - Dry'!H$1:H1000)</f>
        <v/>
      </c>
      <c r="I123" s="5">
        <f>lookup($A123, 'NIL - Dry'!$A$1:$A1000, 'NIL - Dry'!I$1:I1000)</f>
        <v>0.2045663318</v>
      </c>
      <c r="J123" s="5">
        <f>lookup($A123, 'NIL - Dry'!$A$1:$A1000, 'NIL - Dry'!J$1:J1000)</f>
        <v>0.4179095259</v>
      </c>
      <c r="K123" s="5">
        <f>lookup($A123, 'NIL - Dry'!$A$1:$A1000, 'NIL - Dry'!K$1:K1000)</f>
        <v>-2.220180551</v>
      </c>
      <c r="L123" s="5">
        <f>lookup($A123, 'NIL - Dry'!$A$1:$A1000, 'NIL - Dry'!L$1:L1000)</f>
        <v>-0.9812641676</v>
      </c>
      <c r="M123" s="5">
        <f>lookup($A123, 'NIL - Dry'!$A$1:$A1000, 'NIL - Dry'!M$1:M1000)</f>
        <v>-0.5405970393</v>
      </c>
      <c r="N123" s="5">
        <f>lookup($A123, 'NIL - Dry'!$A$1:$A1000, 'NIL - Dry'!N$1:N1000)</f>
        <v>-0.11274892</v>
      </c>
      <c r="O123" s="5">
        <f>lookup($A123, 'NIL - Dry'!$A$1:$A1000, 'NIL - Dry'!O$1:O1000)</f>
        <v>-0.5387191368</v>
      </c>
      <c r="P123" s="5">
        <f t="shared" si="1"/>
        <v>-0.7339748884</v>
      </c>
      <c r="R123" s="5">
        <f>iferror(VLOOKUP($A123, 'Awario - Old'!$A$3:$G1000, 3, false), "")</f>
        <v>4</v>
      </c>
      <c r="S123" s="2">
        <f>iferror(VLOOKUP($A123, 'Awario - Old'!$A$3:$Z1000, 4, false), "")</f>
        <v>0</v>
      </c>
      <c r="T123" s="5">
        <f>iferror(VLOOKUP($A123, 'Awario - Old'!$A$3:$Z1000, 5, false), "")</f>
        <v>3514</v>
      </c>
      <c r="U123" s="5">
        <f>iferror(VLOOKUP($A123, 'Awario - Old'!$A$3:$G1000, 6, false), "")</f>
        <v>3.545801757</v>
      </c>
      <c r="V123" s="7" t="b">
        <f>iferror(VLOOKUP($A123, 'Awario - Old'!$A$3:$Z1000, 7, false), "")</f>
        <v>1</v>
      </c>
      <c r="W123" s="2" t="str">
        <f>iferror(VLOOKUP($A123, 'Awario - Old'!$A$3:$Z1000, 8, false), "")</f>
        <v/>
      </c>
      <c r="X123" s="5">
        <f>iferror(VLOOKUP($A123, 'Awario - Old'!$A$3:$Z1000, 9, false), "")</f>
        <v>1.47641588</v>
      </c>
      <c r="Y123" s="5">
        <f>iferror(VLOOKUP($A123, 'Awario - Old'!$A$3:$Z1000, 10, false), "")</f>
        <v>1.011914228</v>
      </c>
      <c r="Z123" s="2" t="str">
        <f>iferror(VLOOKUP($A123, 'Awario - Old'!$A$3:$Z1000, 11, false), "")</f>
        <v/>
      </c>
      <c r="AA123" s="5">
        <f>iferror(VLOOKUP($A123, 'Awario - Old'!$A$3:$Z1000, 12, false), "")</f>
        <v>1.244165054</v>
      </c>
      <c r="AB123" s="5">
        <f t="shared" si="2"/>
        <v>1.115421469</v>
      </c>
      <c r="AD123" s="5">
        <f>iferror(VLOOKUP($A123, TMUI!$A$2:$G1000, 3, false), "")</f>
        <v>53.43</v>
      </c>
      <c r="AE123" s="5">
        <f>iferror(VLOOKUP($A123, TMUI!$A$2:$G1000, 4, false), "")</f>
        <v>57.23</v>
      </c>
      <c r="AF123" s="5">
        <f>iferror(VLOOKUP($A123, TMUI!$A$2:$G1000, 5, false), "")</f>
        <v>64.79</v>
      </c>
      <c r="AG123" s="5">
        <f>iferror(VLOOKUP($A123, TMUI!$A$2:$G1000, 6, false), "")</f>
        <v>57.08</v>
      </c>
      <c r="AH123" s="5">
        <f>iferror(VLOOKUP($A123, TMUI!$A$2:$Z1000, 7, false), "")</f>
        <v>-1.595022135</v>
      </c>
      <c r="AI123" s="5">
        <f>iferror(VLOOKUP($A123, TMUI!$A$2:$Z1000, 8, false), "")</f>
        <v>-0.8143012522</v>
      </c>
      <c r="AJ123" s="5">
        <f>iferror(VLOOKUP($A123, TMUI!$A$2:$Z1000, 9, false), "")</f>
        <v>-0.4757380912</v>
      </c>
      <c r="AK123" s="5">
        <f>iferror(VLOOKUP($A123, TMUI!$A$2:$Z1000, 10, false), "")</f>
        <v>0.129976109</v>
      </c>
      <c r="AL123" s="5">
        <f>iferror(VLOOKUP($A123, TMUI!$A$2:$Z1000, 11, false), "")</f>
        <v>-0.6887713424</v>
      </c>
      <c r="AM123" s="8">
        <f t="shared" si="3"/>
        <v>-0.8299224918</v>
      </c>
      <c r="AO123" s="5">
        <f t="shared" si="4"/>
        <v>-0.1494919703</v>
      </c>
      <c r="AP123" s="5">
        <f>iferror(vlookup(A123, 'November Scores'!A$1:AM1000, 3, false), "")</f>
        <v>0.5129675014</v>
      </c>
      <c r="AQ123" s="5">
        <f t="shared" si="5"/>
        <v>0.0161228976</v>
      </c>
    </row>
    <row r="124">
      <c r="A124" s="5">
        <v>2110.0</v>
      </c>
      <c r="B124" s="2" t="s">
        <v>276</v>
      </c>
      <c r="C124" s="5">
        <f>lookup($A124, 'NIL - Dry'!$A$1:$A1000, 'NIL - Dry'!C$1:C1000)</f>
        <v>4</v>
      </c>
      <c r="D124" s="5">
        <f>lookup($A124, 'NIL - Dry'!$A$1:$A1000, 'NIL - Dry'!D$1:D1000)</f>
        <v>1</v>
      </c>
      <c r="E124" s="5">
        <f>lookup($A124, 'NIL - Dry'!$A$1:$A1000, 'NIL - Dry'!E$1:E1000)</f>
        <v>1</v>
      </c>
      <c r="F124" s="5">
        <f>lookup($A124, 'NIL - Dry'!$A$1:$A1000, 'NIL - Dry'!F$1:F1000)</f>
        <v>0</v>
      </c>
      <c r="G124" s="5">
        <f>lookup($A124, 'NIL - Dry'!$A$1:$A1000, 'NIL - Dry'!G$1:G1000)</f>
        <v>0</v>
      </c>
      <c r="H124" s="5">
        <f>lookup($A124, 'NIL - Dry'!$A$1:$A1000, 'NIL - Dry'!H$1:H1000)</f>
        <v>0</v>
      </c>
      <c r="I124" s="5">
        <f>lookup($A124, 'NIL - Dry'!$A$1:$A1000, 'NIL - Dry'!I$1:I1000)</f>
        <v>0.2045663318</v>
      </c>
      <c r="J124" s="5">
        <f>lookup($A124, 'NIL - Dry'!$A$1:$A1000, 'NIL - Dry'!J$1:J1000)</f>
        <v>0.4179095259</v>
      </c>
      <c r="K124" s="5">
        <f>lookup($A124, 'NIL - Dry'!$A$1:$A1000, 'NIL - Dry'!K$1:K1000)</f>
        <v>0.4485213235</v>
      </c>
      <c r="L124" s="5">
        <f>lookup($A124, 'NIL - Dry'!$A$1:$A1000, 'NIL - Dry'!L$1:L1000)</f>
        <v>-0.9812641676</v>
      </c>
      <c r="M124" s="5">
        <f>lookup($A124, 'NIL - Dry'!$A$1:$A1000, 'NIL - Dry'!M$1:M1000)</f>
        <v>-0.5405970393</v>
      </c>
      <c r="N124" s="5">
        <f>lookup($A124, 'NIL - Dry'!$A$1:$A1000, 'NIL - Dry'!N$1:N1000)</f>
        <v>-0.11274892</v>
      </c>
      <c r="O124" s="5">
        <f>lookup($A124, 'NIL - Dry'!$A$1:$A1000, 'NIL - Dry'!O$1:O1000)</f>
        <v>-0.09393549096</v>
      </c>
      <c r="P124" s="5">
        <f t="shared" si="1"/>
        <v>-0.3064889736</v>
      </c>
      <c r="R124" s="5" t="str">
        <f>iferror(VLOOKUP($A124, 'Awario - Old'!$A$3:$G1000, 3, false), "")</f>
        <v/>
      </c>
      <c r="S124" s="2" t="str">
        <f>iferror(VLOOKUP($A124, 'Awario - Old'!$A$3:$Z1000, 4, false), "")</f>
        <v/>
      </c>
      <c r="T124" s="5" t="str">
        <f>iferror(VLOOKUP($A124, 'Awario - Old'!$A$3:$Z1000, 5, false), "")</f>
        <v/>
      </c>
      <c r="U124" s="5" t="str">
        <f>iferror(VLOOKUP($A124, 'Awario - Old'!$A$3:$G1000, 6, false), "")</f>
        <v/>
      </c>
      <c r="V124" s="7" t="str">
        <f>iferror(VLOOKUP($A124, 'Awario - Old'!$A$3:$Z1000, 7, false), "")</f>
        <v/>
      </c>
      <c r="W124" s="2" t="str">
        <f>iferror(VLOOKUP($A124, 'Awario - Old'!$A$3:$Z1000, 8, false), "")</f>
        <v/>
      </c>
      <c r="X124" s="5" t="str">
        <f>iferror(VLOOKUP($A124, 'Awario - Old'!$A$3:$Z1000, 9, false), "")</f>
        <v/>
      </c>
      <c r="Y124" s="5" t="str">
        <f>iferror(VLOOKUP($A124, 'Awario - Old'!$A$3:$Z1000, 10, false), "")</f>
        <v/>
      </c>
      <c r="Z124" s="2" t="str">
        <f>iferror(VLOOKUP($A124, 'Awario - Old'!$A$3:$Z1000, 11, false), "")</f>
        <v/>
      </c>
      <c r="AA124" s="5" t="str">
        <f>iferror(VLOOKUP($A124, 'Awario - Old'!$A$3:$Z1000, 12, false), "")</f>
        <v/>
      </c>
      <c r="AB124" s="5" t="str">
        <f t="shared" si="2"/>
        <v/>
      </c>
      <c r="AD124" s="5">
        <f>iferror(VLOOKUP($A124, TMUI!$A$2:$G1000, 3, false), "")</f>
        <v>67.03</v>
      </c>
      <c r="AE124" s="5">
        <f>iferror(VLOOKUP($A124, TMUI!$A$2:$G1000, 4, false), "")</f>
        <v>70.86</v>
      </c>
      <c r="AF124" s="5">
        <f>iferror(VLOOKUP($A124, TMUI!$A$2:$G1000, 5, false), "")</f>
        <v>77.23</v>
      </c>
      <c r="AG124" s="5">
        <f>iferror(VLOOKUP($A124, TMUI!$A$2:$G1000, 6, false), "")</f>
        <v>64.61</v>
      </c>
      <c r="AH124" s="5">
        <f>iferror(VLOOKUP($A124, TMUI!$A$2:$Z1000, 7, false), "")</f>
        <v>-0.6106472575</v>
      </c>
      <c r="AI124" s="5">
        <f>iferror(VLOOKUP($A124, TMUI!$A$2:$Z1000, 8, false), "")</f>
        <v>0.1303012722</v>
      </c>
      <c r="AJ124" s="5">
        <f>iferror(VLOOKUP($A124, TMUI!$A$2:$Z1000, 9, false), "")</f>
        <v>0.4503837123</v>
      </c>
      <c r="AK124" s="5">
        <f>iferror(VLOOKUP($A124, TMUI!$A$2:$Z1000, 10, false), "")</f>
        <v>0.5949262756</v>
      </c>
      <c r="AL124" s="5">
        <f>iferror(VLOOKUP($A124, TMUI!$A$2:$Z1000, 11, false), "")</f>
        <v>0.1412410006</v>
      </c>
      <c r="AM124" s="8">
        <f t="shared" si="3"/>
        <v>0.3758204367</v>
      </c>
      <c r="AO124" s="5">
        <f t="shared" si="4"/>
        <v>0.03466573153</v>
      </c>
      <c r="AP124" s="5">
        <f>iferror(vlookup(A124, 'November Scores'!A$1:AM1000, 3, false), "")</f>
        <v>-0.03798801116</v>
      </c>
      <c r="AQ124" s="5">
        <f t="shared" si="5"/>
        <v>0.01650229586</v>
      </c>
    </row>
    <row r="125">
      <c r="A125" s="5">
        <v>1998.0</v>
      </c>
      <c r="B125" s="2" t="s">
        <v>250</v>
      </c>
      <c r="C125" s="5">
        <f>lookup($A125, 'NIL - Dry'!$A$1:$A1000, 'NIL - Dry'!C$1:C1000)</f>
        <v>4</v>
      </c>
      <c r="D125" s="5">
        <f>lookup($A125, 'NIL - Dry'!$A$1:$A1000, 'NIL - Dry'!D$1:D1000)</f>
        <v>0</v>
      </c>
      <c r="E125" s="5">
        <f>lookup($A125, 'NIL - Dry'!$A$1:$A1000, 'NIL - Dry'!E$1:E1000)</f>
        <v>1</v>
      </c>
      <c r="F125" s="5">
        <f>lookup($A125, 'NIL - Dry'!$A$1:$A1000, 'NIL - Dry'!F$1:F1000)</f>
        <v>1</v>
      </c>
      <c r="G125" s="5">
        <f>lookup($A125, 'NIL - Dry'!$A$1:$A1000, 'NIL - Dry'!G$1:G1000)</f>
        <v>1</v>
      </c>
      <c r="H125" s="5">
        <f>lookup($A125, 'NIL - Dry'!$A$1:$A1000, 'NIL - Dry'!H$1:H1000)</f>
        <v>0</v>
      </c>
      <c r="I125" s="5">
        <f>lookup($A125, 'NIL - Dry'!$A$1:$A1000, 'NIL - Dry'!I$1:I1000)</f>
        <v>0.2045663318</v>
      </c>
      <c r="J125" s="5">
        <f>lookup($A125, 'NIL - Dry'!$A$1:$A1000, 'NIL - Dry'!J$1:J1000)</f>
        <v>-2.383213783</v>
      </c>
      <c r="K125" s="5">
        <f>lookup($A125, 'NIL - Dry'!$A$1:$A1000, 'NIL - Dry'!K$1:K1000)</f>
        <v>0.4485213235</v>
      </c>
      <c r="L125" s="5">
        <f>lookup($A125, 'NIL - Dry'!$A$1:$A1000, 'NIL - Dry'!L$1:L1000)</f>
        <v>1.014811661</v>
      </c>
      <c r="M125" s="5">
        <f>lookup($A125, 'NIL - Dry'!$A$1:$A1000, 'NIL - Dry'!M$1:M1000)</f>
        <v>1.842034356</v>
      </c>
      <c r="N125" s="5">
        <f>lookup($A125, 'NIL - Dry'!$A$1:$A1000, 'NIL - Dry'!N$1:N1000)</f>
        <v>-0.11274892</v>
      </c>
      <c r="O125" s="5">
        <f>lookup($A125, 'NIL - Dry'!$A$1:$A1000, 'NIL - Dry'!O$1:O1000)</f>
        <v>0.1689951616</v>
      </c>
      <c r="P125" s="5">
        <f t="shared" si="1"/>
        <v>0.411090211</v>
      </c>
      <c r="R125" s="5">
        <f>iferror(VLOOKUP($A125, 'Awario - Old'!$A$3:$G1000, 3, false), "")</f>
        <v>0</v>
      </c>
      <c r="S125" s="2" t="str">
        <f>iferror(VLOOKUP($A125, 'Awario - Old'!$A$3:$Z1000, 4, false), "")</f>
        <v/>
      </c>
      <c r="T125" s="5">
        <f>iferror(VLOOKUP($A125, 'Awario - Old'!$A$3:$Z1000, 5, false), "")</f>
        <v>0</v>
      </c>
      <c r="U125" s="5">
        <f>iferror(VLOOKUP($A125, 'Awario - Old'!$A$3:$G1000, 6, false), "")</f>
        <v>0</v>
      </c>
      <c r="V125" s="7" t="b">
        <f>iferror(VLOOKUP($A125, 'Awario - Old'!$A$3:$Z1000, 7, false), "")</f>
        <v>1</v>
      </c>
      <c r="W125" s="2" t="str">
        <f>iferror(VLOOKUP($A125, 'Awario - Old'!$A$3:$Z1000, 8, false), "")</f>
        <v/>
      </c>
      <c r="X125" s="5">
        <f>iferror(VLOOKUP($A125, 'Awario - Old'!$A$3:$Z1000, 9, false), "")</f>
        <v>-0.6906225891</v>
      </c>
      <c r="Y125" s="5">
        <f>iferror(VLOOKUP($A125, 'Awario - Old'!$A$3:$Z1000, 10, false), "")</f>
        <v>-0.9458545452</v>
      </c>
      <c r="Z125" s="2" t="str">
        <f>iferror(VLOOKUP($A125, 'Awario - Old'!$A$3:$Z1000, 11, false), "")</f>
        <v/>
      </c>
      <c r="AA125" s="5">
        <f>iferror(VLOOKUP($A125, 'Awario - Old'!$A$3:$Z1000, 12, false), "")</f>
        <v>-0.8182385672</v>
      </c>
      <c r="AB125" s="5">
        <f t="shared" si="2"/>
        <v>-0.9045654024</v>
      </c>
      <c r="AD125" s="5">
        <f>iferror(VLOOKUP($A125, TMUI!$A$2:$G1000, 3, false), "")</f>
        <v>71.6</v>
      </c>
      <c r="AE125" s="5">
        <f>iferror(VLOOKUP($A125, TMUI!$A$2:$G1000, 4, false), "")</f>
        <v>73.63</v>
      </c>
      <c r="AF125" s="5">
        <f>iferror(VLOOKUP($A125, TMUI!$A$2:$G1000, 5, false), "")</f>
        <v>67.15</v>
      </c>
      <c r="AG125" s="5">
        <f>iferror(VLOOKUP($A125, TMUI!$A$2:$G1000, 6, false), "")</f>
        <v>71.95</v>
      </c>
      <c r="AH125" s="5">
        <f>iferror(VLOOKUP($A125, TMUI!$A$2:$Z1000, 7, false), "")</f>
        <v>-0.2798683464</v>
      </c>
      <c r="AI125" s="5">
        <f>iferror(VLOOKUP($A125, TMUI!$A$2:$Z1000, 8, false), "")</f>
        <v>0.3222711175</v>
      </c>
      <c r="AJ125" s="5">
        <f>iferror(VLOOKUP($A125, TMUI!$A$2:$Z1000, 9, false), "")</f>
        <v>-0.3000429581</v>
      </c>
      <c r="AK125" s="5">
        <f>iferror(VLOOKUP($A125, TMUI!$A$2:$Z1000, 10, false), "")</f>
        <v>1.048144632</v>
      </c>
      <c r="AL125" s="5">
        <f>iferror(VLOOKUP($A125, TMUI!$A$2:$Z1000, 11, false), "")</f>
        <v>0.1976261112</v>
      </c>
      <c r="AM125" s="8">
        <f t="shared" si="3"/>
        <v>0.4445515844</v>
      </c>
      <c r="AO125" s="5">
        <f t="shared" si="4"/>
        <v>-0.01630786899</v>
      </c>
      <c r="AP125" s="5">
        <f>iferror(vlookup(A125, 'November Scores'!A$1:AM1000, 3, false), "")</f>
        <v>0.06207645092</v>
      </c>
      <c r="AQ125" s="5">
        <f t="shared" si="5"/>
        <v>0.003288210989</v>
      </c>
    </row>
    <row r="126">
      <c r="A126" s="5">
        <v>505.0</v>
      </c>
      <c r="B126" s="2" t="s">
        <v>50</v>
      </c>
      <c r="C126" s="5">
        <f>lookup($A126, 'NIL - Dry'!$A$1:$A1000, 'NIL - Dry'!C$1:C1000)</f>
        <v>4</v>
      </c>
      <c r="D126" s="5">
        <f>lookup($A126, 'NIL - Dry'!$A$1:$A1000, 'NIL - Dry'!D$1:D1000)</f>
        <v>1</v>
      </c>
      <c r="E126" s="5">
        <f>lookup($A126, 'NIL - Dry'!$A$1:$A1000, 'NIL - Dry'!E$1:E1000)</f>
        <v>1</v>
      </c>
      <c r="F126" s="5">
        <f>lookup($A126, 'NIL - Dry'!$A$1:$A1000, 'NIL - Dry'!F$1:F1000)</f>
        <v>0</v>
      </c>
      <c r="G126" s="5">
        <f>lookup($A126, 'NIL - Dry'!$A$1:$A1000, 'NIL - Dry'!G$1:G1000)</f>
        <v>0</v>
      </c>
      <c r="H126" s="5">
        <f>lookup($A126, 'NIL - Dry'!$A$1:$A1000, 'NIL - Dry'!H$1:H1000)</f>
        <v>0</v>
      </c>
      <c r="I126" s="5">
        <f>lookup($A126, 'NIL - Dry'!$A$1:$A1000, 'NIL - Dry'!I$1:I1000)</f>
        <v>0.2045663318</v>
      </c>
      <c r="J126" s="5">
        <f>lookup($A126, 'NIL - Dry'!$A$1:$A1000, 'NIL - Dry'!J$1:J1000)</f>
        <v>0.4179095259</v>
      </c>
      <c r="K126" s="5">
        <f>lookup($A126, 'NIL - Dry'!$A$1:$A1000, 'NIL - Dry'!K$1:K1000)</f>
        <v>0.4485213235</v>
      </c>
      <c r="L126" s="5">
        <f>lookup($A126, 'NIL - Dry'!$A$1:$A1000, 'NIL - Dry'!L$1:L1000)</f>
        <v>-0.9812641676</v>
      </c>
      <c r="M126" s="5">
        <f>lookup($A126, 'NIL - Dry'!$A$1:$A1000, 'NIL - Dry'!M$1:M1000)</f>
        <v>-0.5405970393</v>
      </c>
      <c r="N126" s="5">
        <f>lookup($A126, 'NIL - Dry'!$A$1:$A1000, 'NIL - Dry'!N$1:N1000)</f>
        <v>-0.11274892</v>
      </c>
      <c r="O126" s="5">
        <f>lookup($A126, 'NIL - Dry'!$A$1:$A1000, 'NIL - Dry'!O$1:O1000)</f>
        <v>-0.09393549096</v>
      </c>
      <c r="P126" s="5">
        <f t="shared" si="1"/>
        <v>-0.3064889736</v>
      </c>
      <c r="R126" s="5">
        <f>iferror(VLOOKUP($A126, 'Awario - Old'!$A$3:$G1000, 3, false), "")</f>
        <v>1</v>
      </c>
      <c r="S126" s="2">
        <f>iferror(VLOOKUP($A126, 'Awario - Old'!$A$3:$Z1000, 4, false), "")</f>
        <v>0</v>
      </c>
      <c r="T126" s="5">
        <f>iferror(VLOOKUP($A126, 'Awario - Old'!$A$3:$Z1000, 5, false), "")</f>
        <v>0</v>
      </c>
      <c r="U126" s="5">
        <f>iferror(VLOOKUP($A126, 'Awario - Old'!$A$3:$G1000, 6, false), "")</f>
        <v>0</v>
      </c>
      <c r="V126" s="7" t="b">
        <f>iferror(VLOOKUP($A126, 'Awario - Old'!$A$3:$Z1000, 7, false), "")</f>
        <v>1</v>
      </c>
      <c r="W126" s="2" t="str">
        <f>iferror(VLOOKUP($A126, 'Awario - Old'!$A$3:$Z1000, 8, false), "")</f>
        <v/>
      </c>
      <c r="X126" s="5">
        <f>iferror(VLOOKUP($A126, 'Awario - Old'!$A$3:$Z1000, 9, false), "")</f>
        <v>-0.6906225891</v>
      </c>
      <c r="Y126" s="5">
        <f>iferror(VLOOKUP($A126, 'Awario - Old'!$A$3:$Z1000, 10, false), "")</f>
        <v>-0.456412352</v>
      </c>
      <c r="Z126" s="2" t="str">
        <f>iferror(VLOOKUP($A126, 'Awario - Old'!$A$3:$Z1000, 11, false), "")</f>
        <v/>
      </c>
      <c r="AA126" s="5">
        <f>iferror(VLOOKUP($A126, 'Awario - Old'!$A$3:$Z1000, 12, false), "")</f>
        <v>-0.5735174706</v>
      </c>
      <c r="AB126" s="5">
        <f t="shared" si="2"/>
        <v>-0.7573093625</v>
      </c>
      <c r="AD126" s="5">
        <f>iferror(VLOOKUP($A126, TMUI!$A$2:$G1000, 3, false), "")</f>
        <v>76.52</v>
      </c>
      <c r="AE126" s="5">
        <f>iferror(VLOOKUP($A126, TMUI!$A$2:$G1000, 4, false), "")</f>
        <v>81.26</v>
      </c>
      <c r="AF126" s="5">
        <f>iferror(VLOOKUP($A126, TMUI!$A$2:$G1000, 5, false), "")</f>
        <v>65.43</v>
      </c>
      <c r="AG126" s="5">
        <f>iferror(VLOOKUP($A126, TMUI!$A$2:$G1000, 6, false), "")</f>
        <v>62.02</v>
      </c>
      <c r="AH126" s="5">
        <f>iferror(VLOOKUP($A126, TMUI!$A$2:$Z1000, 7, false), "")</f>
        <v>0.07624374163</v>
      </c>
      <c r="AI126" s="5">
        <f>iferror(VLOOKUP($A126, TMUI!$A$2:$Z1000, 8, false), "")</f>
        <v>0.8510544822</v>
      </c>
      <c r="AJ126" s="5">
        <f>iferror(VLOOKUP($A126, TMUI!$A$2:$Z1000, 9, false), "")</f>
        <v>-0.4280919534</v>
      </c>
      <c r="AK126" s="5">
        <f>iferror(VLOOKUP($A126, TMUI!$A$2:$Z1000, 10, false), "")</f>
        <v>0.4350031771</v>
      </c>
      <c r="AL126" s="5">
        <f>iferror(VLOOKUP($A126, TMUI!$A$2:$Z1000, 11, false), "")</f>
        <v>0.2335523619</v>
      </c>
      <c r="AM126" s="8">
        <f t="shared" si="3"/>
        <v>0.4832725545</v>
      </c>
      <c r="AO126" s="5">
        <f t="shared" si="4"/>
        <v>-0.1935085939</v>
      </c>
      <c r="AP126" s="5">
        <f>iferror(vlookup(A126, 'November Scores'!A$1:AM1000, 3, false), "")</f>
        <v>0.5640123334</v>
      </c>
      <c r="AQ126" s="5">
        <f t="shared" si="5"/>
        <v>-0.004128362077</v>
      </c>
    </row>
    <row r="127">
      <c r="A127" s="5">
        <v>1742.0</v>
      </c>
      <c r="B127" s="2" t="s">
        <v>191</v>
      </c>
      <c r="C127" s="5">
        <f>lookup($A127, 'NIL - Dry'!$A$1:$A1000, 'NIL - Dry'!C$1:C1000)</f>
        <v>4</v>
      </c>
      <c r="D127" s="5">
        <f>lookup($A127, 'NIL - Dry'!$A$1:$A1000, 'NIL - Dry'!D$1:D1000)</f>
        <v>0</v>
      </c>
      <c r="E127" s="5">
        <f>lookup($A127, 'NIL - Dry'!$A$1:$A1000, 'NIL - Dry'!E$1:E1000)</f>
        <v>1</v>
      </c>
      <c r="F127" s="5">
        <f>lookup($A127, 'NIL - Dry'!$A$1:$A1000, 'NIL - Dry'!F$1:F1000)</f>
        <v>1</v>
      </c>
      <c r="G127" s="5">
        <f>lookup($A127, 'NIL - Dry'!$A$1:$A1000, 'NIL - Dry'!G$1:G1000)</f>
        <v>1</v>
      </c>
      <c r="H127" s="5">
        <f>lookup($A127, 'NIL - Dry'!$A$1:$A1000, 'NIL - Dry'!H$1:H1000)</f>
        <v>0</v>
      </c>
      <c r="I127" s="5">
        <f>lookup($A127, 'NIL - Dry'!$A$1:$A1000, 'NIL - Dry'!I$1:I1000)</f>
        <v>0.2045663318</v>
      </c>
      <c r="J127" s="5">
        <f>lookup($A127, 'NIL - Dry'!$A$1:$A1000, 'NIL - Dry'!J$1:J1000)</f>
        <v>-2.383213783</v>
      </c>
      <c r="K127" s="5">
        <f>lookup($A127, 'NIL - Dry'!$A$1:$A1000, 'NIL - Dry'!K$1:K1000)</f>
        <v>0.4485213235</v>
      </c>
      <c r="L127" s="5">
        <f>lookup($A127, 'NIL - Dry'!$A$1:$A1000, 'NIL - Dry'!L$1:L1000)</f>
        <v>1.014811661</v>
      </c>
      <c r="M127" s="5">
        <f>lookup($A127, 'NIL - Dry'!$A$1:$A1000, 'NIL - Dry'!M$1:M1000)</f>
        <v>1.842034356</v>
      </c>
      <c r="N127" s="5">
        <f>lookup($A127, 'NIL - Dry'!$A$1:$A1000, 'NIL - Dry'!N$1:N1000)</f>
        <v>-0.11274892</v>
      </c>
      <c r="O127" s="5">
        <f>lookup($A127, 'NIL - Dry'!$A$1:$A1000, 'NIL - Dry'!O$1:O1000)</f>
        <v>0.1689951616</v>
      </c>
      <c r="P127" s="5">
        <f t="shared" si="1"/>
        <v>0.411090211</v>
      </c>
      <c r="R127" s="5">
        <f>iferror(VLOOKUP($A127, 'Awario - Old'!$A$3:$G1000, 3, false), "")</f>
        <v>0</v>
      </c>
      <c r="S127" s="2">
        <f>iferror(VLOOKUP($A127, 'Awario - Old'!$A$3:$Z1000, 4, false), "")</f>
        <v>0</v>
      </c>
      <c r="T127" s="5">
        <f>iferror(VLOOKUP($A127, 'Awario - Old'!$A$3:$Z1000, 5, false), "")</f>
        <v>0</v>
      </c>
      <c r="U127" s="5">
        <f>iferror(VLOOKUP($A127, 'Awario - Old'!$A$3:$G1000, 6, false), "")</f>
        <v>0</v>
      </c>
      <c r="V127" s="7" t="b">
        <f>iferror(VLOOKUP($A127, 'Awario - Old'!$A$3:$Z1000, 7, false), "")</f>
        <v>1</v>
      </c>
      <c r="W127" s="2" t="str">
        <f>iferror(VLOOKUP($A127, 'Awario - Old'!$A$3:$Z1000, 8, false), "")</f>
        <v/>
      </c>
      <c r="X127" s="5">
        <f>iferror(VLOOKUP($A127, 'Awario - Old'!$A$3:$Z1000, 9, false), "")</f>
        <v>-0.6906225891</v>
      </c>
      <c r="Y127" s="5">
        <f>iferror(VLOOKUP($A127, 'Awario - Old'!$A$3:$Z1000, 10, false), "")</f>
        <v>-0.9458545452</v>
      </c>
      <c r="Z127" s="2" t="str">
        <f>iferror(VLOOKUP($A127, 'Awario - Old'!$A$3:$Z1000, 11, false), "")</f>
        <v/>
      </c>
      <c r="AA127" s="5">
        <f>iferror(VLOOKUP($A127, 'Awario - Old'!$A$3:$Z1000, 12, false), "")</f>
        <v>-0.8182385672</v>
      </c>
      <c r="AB127" s="5">
        <f t="shared" si="2"/>
        <v>-0.9045654024</v>
      </c>
      <c r="AD127" s="5">
        <f>iferror(VLOOKUP($A127, TMUI!$A$2:$G1000, 3, false), "")</f>
        <v>89.16</v>
      </c>
      <c r="AE127" s="5">
        <f>iferror(VLOOKUP($A127, TMUI!$A$2:$G1000, 4, false), "")</f>
        <v>64.61</v>
      </c>
      <c r="AF127" s="5">
        <f>iferror(VLOOKUP($A127, TMUI!$A$2:$G1000, 5, false), "")</f>
        <v>89.48</v>
      </c>
      <c r="AG127" s="5">
        <f>iferror(VLOOKUP($A127, TMUI!$A$2:$G1000, 6, false), "")</f>
        <v>53.58</v>
      </c>
      <c r="AH127" s="5">
        <f>iferror(VLOOKUP($A127, TMUI!$A$2:$Z1000, 7, false), "")</f>
        <v>0.9911333337</v>
      </c>
      <c r="AI127" s="5">
        <f>iferror(VLOOKUP($A127, TMUI!$A$2:$Z1000, 8, false), "")</f>
        <v>-0.3028436858</v>
      </c>
      <c r="AJ127" s="5">
        <f>iferror(VLOOKUP($A127, TMUI!$A$2:$Z1000, 9, false), "")</f>
        <v>1.362360569</v>
      </c>
      <c r="AK127" s="5">
        <f>iferror(VLOOKUP($A127, TMUI!$A$2:$Z1000, 10, false), "")</f>
        <v>-0.08613618624</v>
      </c>
      <c r="AL127" s="5">
        <f>iferror(VLOOKUP($A127, TMUI!$A$2:$Z1000, 11, false), "")</f>
        <v>0.4911285076</v>
      </c>
      <c r="AM127" s="8">
        <f t="shared" si="3"/>
        <v>0.7008056132</v>
      </c>
      <c r="AO127" s="5">
        <f t="shared" si="4"/>
        <v>0.06911014062</v>
      </c>
      <c r="AP127" s="5">
        <f>iferror(vlookup(A127, 'November Scores'!A$1:AM1000, 3, false), "")</f>
        <v>-0.3386600235</v>
      </c>
      <c r="AQ127" s="5">
        <f t="shared" si="5"/>
        <v>-0.03283240041</v>
      </c>
    </row>
    <row r="128">
      <c r="A128" s="5">
        <v>1867.0</v>
      </c>
      <c r="B128" s="2" t="s">
        <v>226</v>
      </c>
      <c r="C128" s="5">
        <f>lookup($A128, 'NIL - Dry'!$A$1:$A1000, 'NIL - Dry'!C$1:C1000)</f>
        <v>4</v>
      </c>
      <c r="D128" s="5">
        <f>lookup($A128, 'NIL - Dry'!$A$1:$A1000, 'NIL - Dry'!D$1:D1000)</f>
        <v>1</v>
      </c>
      <c r="E128" s="5">
        <f>lookup($A128, 'NIL - Dry'!$A$1:$A1000, 'NIL - Dry'!E$1:E1000)</f>
        <v>1</v>
      </c>
      <c r="F128" s="5">
        <f>lookup($A128, 'NIL - Dry'!$A$1:$A1000, 'NIL - Dry'!F$1:F1000)</f>
        <v>0</v>
      </c>
      <c r="G128" s="5">
        <f>lookup($A128, 'NIL - Dry'!$A$1:$A1000, 'NIL - Dry'!G$1:G1000)</f>
        <v>0</v>
      </c>
      <c r="H128" s="5">
        <f>lookup($A128, 'NIL - Dry'!$A$1:$A1000, 'NIL - Dry'!H$1:H1000)</f>
        <v>0</v>
      </c>
      <c r="I128" s="5">
        <f>lookup($A128, 'NIL - Dry'!$A$1:$A1000, 'NIL - Dry'!I$1:I1000)</f>
        <v>0.2045663318</v>
      </c>
      <c r="J128" s="5">
        <f>lookup($A128, 'NIL - Dry'!$A$1:$A1000, 'NIL - Dry'!J$1:J1000)</f>
        <v>0.4179095259</v>
      </c>
      <c r="K128" s="5">
        <f>lookup($A128, 'NIL - Dry'!$A$1:$A1000, 'NIL - Dry'!K$1:K1000)</f>
        <v>0.4485213235</v>
      </c>
      <c r="L128" s="5">
        <f>lookup($A128, 'NIL - Dry'!$A$1:$A1000, 'NIL - Dry'!L$1:L1000)</f>
        <v>-0.9812641676</v>
      </c>
      <c r="M128" s="5">
        <f>lookup($A128, 'NIL - Dry'!$A$1:$A1000, 'NIL - Dry'!M$1:M1000)</f>
        <v>-0.5405970393</v>
      </c>
      <c r="N128" s="5">
        <f>lookup($A128, 'NIL - Dry'!$A$1:$A1000, 'NIL - Dry'!N$1:N1000)</f>
        <v>-0.11274892</v>
      </c>
      <c r="O128" s="5">
        <f>lookup($A128, 'NIL - Dry'!$A$1:$A1000, 'NIL - Dry'!O$1:O1000)</f>
        <v>-0.09393549096</v>
      </c>
      <c r="P128" s="5">
        <f t="shared" si="1"/>
        <v>-0.3064889736</v>
      </c>
      <c r="R128" s="5" t="str">
        <f>iferror(VLOOKUP($A128, 'Awario - Old'!$A$3:$G1000, 3, false), "")</f>
        <v/>
      </c>
      <c r="S128" s="2" t="str">
        <f>iferror(VLOOKUP($A128, 'Awario - Old'!$A$3:$Z1000, 4, false), "")</f>
        <v/>
      </c>
      <c r="T128" s="5" t="str">
        <f>iferror(VLOOKUP($A128, 'Awario - Old'!$A$3:$Z1000, 5, false), "")</f>
        <v/>
      </c>
      <c r="U128" s="5" t="str">
        <f>iferror(VLOOKUP($A128, 'Awario - Old'!$A$3:$G1000, 6, false), "")</f>
        <v/>
      </c>
      <c r="V128" s="7" t="str">
        <f>iferror(VLOOKUP($A128, 'Awario - Old'!$A$3:$Z1000, 7, false), "")</f>
        <v/>
      </c>
      <c r="W128" s="2" t="str">
        <f>iferror(VLOOKUP($A128, 'Awario - Old'!$A$3:$Z1000, 8, false), "")</f>
        <v/>
      </c>
      <c r="X128" s="5" t="str">
        <f>iferror(VLOOKUP($A128, 'Awario - Old'!$A$3:$Z1000, 9, false), "")</f>
        <v/>
      </c>
      <c r="Y128" s="5" t="str">
        <f>iferror(VLOOKUP($A128, 'Awario - Old'!$A$3:$Z1000, 10, false), "")</f>
        <v/>
      </c>
      <c r="Z128" s="2" t="str">
        <f>iferror(VLOOKUP($A128, 'Awario - Old'!$A$3:$Z1000, 11, false), "")</f>
        <v/>
      </c>
      <c r="AA128" s="5" t="str">
        <f>iferror(VLOOKUP($A128, 'Awario - Old'!$A$3:$Z1000, 12, false), "")</f>
        <v/>
      </c>
      <c r="AB128" s="5" t="str">
        <f t="shared" si="2"/>
        <v/>
      </c>
      <c r="AD128" s="5">
        <f>iferror(VLOOKUP($A128, TMUI!$A$2:$G1000, 3, false), "")</f>
        <v>72.46</v>
      </c>
      <c r="AE128" s="5">
        <f>iferror(VLOOKUP($A128, TMUI!$A$2:$G1000, 4, false), "")</f>
        <v>71.64</v>
      </c>
      <c r="AF128" s="5">
        <f>iferror(VLOOKUP($A128, TMUI!$A$2:$G1000, 5, false), "")</f>
        <v>72.27</v>
      </c>
      <c r="AG128" s="5">
        <f>iferror(VLOOKUP($A128, TMUI!$A$2:$G1000, 6, false), "")</f>
        <v>55.47</v>
      </c>
      <c r="AH128" s="5">
        <f>iferror(VLOOKUP($A128, TMUI!$A$2:$Z1000, 7, false), "")</f>
        <v>-0.2176211115</v>
      </c>
      <c r="AI128" s="5">
        <f>iferror(VLOOKUP($A128, TMUI!$A$2:$Z1000, 8, false), "")</f>
        <v>0.1843577629</v>
      </c>
      <c r="AJ128" s="5">
        <f>iferror(VLOOKUP($A128, TMUI!$A$2:$Z1000, 9, false), "")</f>
        <v>0.08112614431</v>
      </c>
      <c r="AK128" s="5">
        <f>iferror(VLOOKUP($A128, TMUI!$A$2:$Z1000, 10, false), "")</f>
        <v>0.03056445318</v>
      </c>
      <c r="AL128" s="5">
        <f>iferror(VLOOKUP($A128, TMUI!$A$2:$Z1000, 11, false), "")</f>
        <v>0.01960681223</v>
      </c>
      <c r="AM128" s="8">
        <f t="shared" si="3"/>
        <v>0.1400243273</v>
      </c>
      <c r="AO128" s="5">
        <f t="shared" si="4"/>
        <v>-0.08323232318</v>
      </c>
      <c r="AP128" s="5">
        <f>iferror(vlookup(A128, 'November Scores'!A$1:AM1000, 3, false), "")</f>
        <v>0.1096779504</v>
      </c>
      <c r="AQ128" s="5">
        <f t="shared" si="5"/>
        <v>-0.03500475479</v>
      </c>
    </row>
    <row r="129">
      <c r="A129" s="5">
        <v>1876.0</v>
      </c>
      <c r="B129" s="2" t="s">
        <v>234</v>
      </c>
      <c r="C129" s="5">
        <f>lookup($A129, 'NIL - Dry'!$A$1:$A1000, 'NIL - Dry'!C$1:C1000)</f>
        <v>4</v>
      </c>
      <c r="D129" s="5">
        <f>lookup($A129, 'NIL - Dry'!$A$1:$A1000, 'NIL - Dry'!D$1:D1000)</f>
        <v>1</v>
      </c>
      <c r="E129" s="5">
        <f>lookup($A129, 'NIL - Dry'!$A$1:$A1000, 'NIL - Dry'!E$1:E1000)</f>
        <v>1</v>
      </c>
      <c r="F129" s="5">
        <f>lookup($A129, 'NIL - Dry'!$A$1:$A1000, 'NIL - Dry'!F$1:F1000)</f>
        <v>1</v>
      </c>
      <c r="G129" s="5">
        <f>lookup($A129, 'NIL - Dry'!$A$1:$A1000, 'NIL - Dry'!G$1:G1000)</f>
        <v>1</v>
      </c>
      <c r="H129" s="5">
        <f>lookup($A129, 'NIL - Dry'!$A$1:$A1000, 'NIL - Dry'!H$1:H1000)</f>
        <v>0</v>
      </c>
      <c r="I129" s="5">
        <f>lookup($A129, 'NIL - Dry'!$A$1:$A1000, 'NIL - Dry'!I$1:I1000)</f>
        <v>0.2045663318</v>
      </c>
      <c r="J129" s="5">
        <f>lookup($A129, 'NIL - Dry'!$A$1:$A1000, 'NIL - Dry'!J$1:J1000)</f>
        <v>0.4179095259</v>
      </c>
      <c r="K129" s="5">
        <f>lookup($A129, 'NIL - Dry'!$A$1:$A1000, 'NIL - Dry'!K$1:K1000)</f>
        <v>0.4485213235</v>
      </c>
      <c r="L129" s="5">
        <f>lookup($A129, 'NIL - Dry'!$A$1:$A1000, 'NIL - Dry'!L$1:L1000)</f>
        <v>1.014811661</v>
      </c>
      <c r="M129" s="5">
        <f>lookup($A129, 'NIL - Dry'!$A$1:$A1000, 'NIL - Dry'!M$1:M1000)</f>
        <v>1.842034356</v>
      </c>
      <c r="N129" s="5">
        <f>lookup($A129, 'NIL - Dry'!$A$1:$A1000, 'NIL - Dry'!N$1:N1000)</f>
        <v>-0.11274892</v>
      </c>
      <c r="O129" s="5">
        <f>lookup($A129, 'NIL - Dry'!$A$1:$A1000, 'NIL - Dry'!O$1:O1000)</f>
        <v>0.6358490463</v>
      </c>
      <c r="P129" s="5">
        <f t="shared" si="1"/>
        <v>0.7974014336</v>
      </c>
      <c r="R129" s="5">
        <f>iferror(VLOOKUP($A129, 'Awario - Old'!$A$3:$G1000, 3, false), "")</f>
        <v>1</v>
      </c>
      <c r="S129" s="2" t="str">
        <f>iferror(VLOOKUP($A129, 'Awario - Old'!$A$3:$Z1000, 4, false), "")</f>
        <v/>
      </c>
      <c r="T129" s="5">
        <f>iferror(VLOOKUP($A129, 'Awario - Old'!$A$3:$Z1000, 5, false), "")</f>
        <v>0</v>
      </c>
      <c r="U129" s="5">
        <f>iferror(VLOOKUP($A129, 'Awario - Old'!$A$3:$G1000, 6, false), "")</f>
        <v>0</v>
      </c>
      <c r="V129" s="7" t="b">
        <f>iferror(VLOOKUP($A129, 'Awario - Old'!$A$3:$Z1000, 7, false), "")</f>
        <v>1</v>
      </c>
      <c r="W129" s="2" t="str">
        <f>iferror(VLOOKUP($A129, 'Awario - Old'!$A$3:$Z1000, 8, false), "")</f>
        <v/>
      </c>
      <c r="X129" s="5">
        <f>iferror(VLOOKUP($A129, 'Awario - Old'!$A$3:$Z1000, 9, false), "")</f>
        <v>-0.6906225891</v>
      </c>
      <c r="Y129" s="5">
        <f>iferror(VLOOKUP($A129, 'Awario - Old'!$A$3:$Z1000, 10, false), "")</f>
        <v>-0.456412352</v>
      </c>
      <c r="Z129" s="2" t="str">
        <f>iferror(VLOOKUP($A129, 'Awario - Old'!$A$3:$Z1000, 11, false), "")</f>
        <v/>
      </c>
      <c r="AA129" s="5">
        <f>iferror(VLOOKUP($A129, 'Awario - Old'!$A$3:$Z1000, 12, false), "")</f>
        <v>-0.5735174706</v>
      </c>
      <c r="AB129" s="5">
        <f t="shared" si="2"/>
        <v>-0.7573093625</v>
      </c>
      <c r="AD129" s="5">
        <f>iferror(VLOOKUP($A129, TMUI!$A$2:$G1000, 3, false), "")</f>
        <v>79.69</v>
      </c>
      <c r="AE129" s="5">
        <f>iferror(VLOOKUP($A129, TMUI!$A$2:$G1000, 4, false), "")</f>
        <v>72.66</v>
      </c>
      <c r="AF129" s="5">
        <f>iferror(VLOOKUP($A129, TMUI!$A$2:$G1000, 5, false), "")</f>
        <v>67.19</v>
      </c>
      <c r="AG129" s="5">
        <f>iferror(VLOOKUP($A129, TMUI!$A$2:$G1000, 6, false), "")</f>
        <v>42.19</v>
      </c>
      <c r="AH129" s="5">
        <f>iferror(VLOOKUP($A129, TMUI!$A$2:$Z1000, 7, false), "")</f>
        <v>0.3056899447</v>
      </c>
      <c r="AI129" s="5">
        <f>iferror(VLOOKUP($A129, TMUI!$A$2:$Z1000, 8, false), "")</f>
        <v>0.2550470201</v>
      </c>
      <c r="AJ129" s="5">
        <f>iferror(VLOOKUP($A129, TMUI!$A$2:$Z1000, 9, false), "")</f>
        <v>-0.2970650745</v>
      </c>
      <c r="AK129" s="5">
        <f>iferror(VLOOKUP($A129, TMUI!$A$2:$Z1000, 10, false), "")</f>
        <v>-0.7894273413</v>
      </c>
      <c r="AL129" s="5">
        <f>iferror(VLOOKUP($A129, TMUI!$A$2:$Z1000, 11, false), "")</f>
        <v>-0.1314388627</v>
      </c>
      <c r="AM129" s="8">
        <f t="shared" si="3"/>
        <v>-0.3625449803</v>
      </c>
      <c r="AO129" s="5">
        <f t="shared" si="4"/>
        <v>-0.1074843031</v>
      </c>
      <c r="AP129" s="5">
        <f>iferror(vlookup(A129, 'November Scores'!A$1:AM1000, 3, false), "")</f>
        <v>0.1616126672</v>
      </c>
      <c r="AQ129" s="5">
        <f t="shared" si="5"/>
        <v>-0.0402100605</v>
      </c>
    </row>
    <row r="130">
      <c r="A130" s="5">
        <v>1358.0</v>
      </c>
      <c r="B130" s="2" t="s">
        <v>114</v>
      </c>
      <c r="C130" s="5">
        <f>lookup($A130, 'NIL - Dry'!$A$1:$A1000, 'NIL - Dry'!C$1:C1000)</f>
        <v>4</v>
      </c>
      <c r="D130" s="5">
        <f>lookup($A130, 'NIL - Dry'!$A$1:$A1000, 'NIL - Dry'!D$1:D1000)</f>
        <v>1</v>
      </c>
      <c r="E130" s="5">
        <f>lookup($A130, 'NIL - Dry'!$A$1:$A1000, 'NIL - Dry'!E$1:E1000)</f>
        <v>1</v>
      </c>
      <c r="F130" s="5">
        <f>lookup($A130, 'NIL - Dry'!$A$1:$A1000, 'NIL - Dry'!F$1:F1000)</f>
        <v>0</v>
      </c>
      <c r="G130" s="5">
        <f>lookup($A130, 'NIL - Dry'!$A$1:$A1000, 'NIL - Dry'!G$1:G1000)</f>
        <v>0</v>
      </c>
      <c r="H130" s="5">
        <f>lookup($A130, 'NIL - Dry'!$A$1:$A1000, 'NIL - Dry'!H$1:H1000)</f>
        <v>0</v>
      </c>
      <c r="I130" s="5">
        <f>lookup($A130, 'NIL - Dry'!$A$1:$A1000, 'NIL - Dry'!I$1:I1000)</f>
        <v>0.2045663318</v>
      </c>
      <c r="J130" s="5">
        <f>lookup($A130, 'NIL - Dry'!$A$1:$A1000, 'NIL - Dry'!J$1:J1000)</f>
        <v>0.4179095259</v>
      </c>
      <c r="K130" s="5">
        <f>lookup($A130, 'NIL - Dry'!$A$1:$A1000, 'NIL - Dry'!K$1:K1000)</f>
        <v>0.4485213235</v>
      </c>
      <c r="L130" s="5">
        <f>lookup($A130, 'NIL - Dry'!$A$1:$A1000, 'NIL - Dry'!L$1:L1000)</f>
        <v>-0.9812641676</v>
      </c>
      <c r="M130" s="5">
        <f>lookup($A130, 'NIL - Dry'!$A$1:$A1000, 'NIL - Dry'!M$1:M1000)</f>
        <v>-0.5405970393</v>
      </c>
      <c r="N130" s="5">
        <f>lookup($A130, 'NIL - Dry'!$A$1:$A1000, 'NIL - Dry'!N$1:N1000)</f>
        <v>-0.11274892</v>
      </c>
      <c r="O130" s="5">
        <f>lookup($A130, 'NIL - Dry'!$A$1:$A1000, 'NIL - Dry'!O$1:O1000)</f>
        <v>-0.09393549096</v>
      </c>
      <c r="P130" s="5">
        <f t="shared" si="1"/>
        <v>-0.3064889736</v>
      </c>
      <c r="R130" s="5">
        <f>iferror(VLOOKUP($A130, 'Awario - Old'!$A$3:$G1000, 3, false), "")</f>
        <v>0</v>
      </c>
      <c r="S130" s="2">
        <f>iferror(VLOOKUP($A130, 'Awario - Old'!$A$3:$Z1000, 4, false), "")</f>
        <v>0</v>
      </c>
      <c r="T130" s="5">
        <f>iferror(VLOOKUP($A130, 'Awario - Old'!$A$3:$Z1000, 5, false), "")</f>
        <v>0</v>
      </c>
      <c r="U130" s="5">
        <f>iferror(VLOOKUP($A130, 'Awario - Old'!$A$3:$G1000, 6, false), "")</f>
        <v>0</v>
      </c>
      <c r="V130" s="7" t="b">
        <f>iferror(VLOOKUP($A130, 'Awario - Old'!$A$3:$Z1000, 7, false), "")</f>
        <v>1</v>
      </c>
      <c r="W130" s="2" t="str">
        <f>iferror(VLOOKUP($A130, 'Awario - Old'!$A$3:$Z1000, 8, false), "")</f>
        <v/>
      </c>
      <c r="X130" s="5">
        <f>iferror(VLOOKUP($A130, 'Awario - Old'!$A$3:$Z1000, 9, false), "")</f>
        <v>-0.6906225891</v>
      </c>
      <c r="Y130" s="5">
        <f>iferror(VLOOKUP($A130, 'Awario - Old'!$A$3:$Z1000, 10, false), "")</f>
        <v>-0.9458545452</v>
      </c>
      <c r="Z130" s="2" t="str">
        <f>iferror(VLOOKUP($A130, 'Awario - Old'!$A$3:$Z1000, 11, false), "")</f>
        <v/>
      </c>
      <c r="AA130" s="5">
        <f>iferror(VLOOKUP($A130, 'Awario - Old'!$A$3:$Z1000, 12, false), "")</f>
        <v>-0.8182385672</v>
      </c>
      <c r="AB130" s="5">
        <f t="shared" si="2"/>
        <v>-0.9045654024</v>
      </c>
      <c r="AD130" s="5">
        <f>iferror(VLOOKUP($A130, TMUI!$A$2:$G1000, 3, false), "")</f>
        <v>84.22</v>
      </c>
      <c r="AE130" s="5">
        <f>iferror(VLOOKUP($A130, TMUI!$A$2:$G1000, 4, false), "")</f>
        <v>77.51</v>
      </c>
      <c r="AF130" s="5">
        <f>iferror(VLOOKUP($A130, TMUI!$A$2:$G1000, 5, false), "")</f>
        <v>84.28</v>
      </c>
      <c r="AG130" s="5">
        <f>iferror(VLOOKUP($A130, TMUI!$A$2:$G1000, 6, false), "")</f>
        <v>59.09</v>
      </c>
      <c r="AH130" s="5">
        <f>iferror(VLOOKUP($A130, TMUI!$A$2:$Z1000, 7, false), "")</f>
        <v>0.6335736355</v>
      </c>
      <c r="AI130" s="5">
        <f>iferror(VLOOKUP($A130, TMUI!$A$2:$Z1000, 8, false), "")</f>
        <v>0.5911675075</v>
      </c>
      <c r="AJ130" s="5">
        <f>iferror(VLOOKUP($A130, TMUI!$A$2:$Z1000, 9, false), "")</f>
        <v>0.975235699</v>
      </c>
      <c r="AK130" s="5">
        <f>iferror(VLOOKUP($A130, TMUI!$A$2:$Z1000, 10, false), "")</f>
        <v>0.2540863128</v>
      </c>
      <c r="AL130" s="5">
        <f>iferror(VLOOKUP($A130, TMUI!$A$2:$Z1000, 11, false), "")</f>
        <v>0.6135157887</v>
      </c>
      <c r="AM130" s="8">
        <f t="shared" si="3"/>
        <v>0.7832724869</v>
      </c>
      <c r="AO130" s="5">
        <f t="shared" si="4"/>
        <v>-0.142593963</v>
      </c>
      <c r="AP130" s="5">
        <f>iferror(vlookup(A130, 'November Scores'!A$1:AM1000, 3, false), "")</f>
        <v>0.2496094588</v>
      </c>
      <c r="AQ130" s="5">
        <f t="shared" si="5"/>
        <v>-0.04454310759</v>
      </c>
    </row>
    <row r="131">
      <c r="A131" s="5">
        <v>1754.0</v>
      </c>
      <c r="B131" s="2" t="s">
        <v>197</v>
      </c>
      <c r="C131" s="5">
        <f>lookup($A131, 'NIL - Dry'!$A$1:$A1000, 'NIL - Dry'!C$1:C1000)</f>
        <v>4</v>
      </c>
      <c r="D131" s="5">
        <f>lookup($A131, 'NIL - Dry'!$A$1:$A1000, 'NIL - Dry'!D$1:D1000)</f>
        <v>1</v>
      </c>
      <c r="E131" s="5">
        <f>lookup($A131, 'NIL - Dry'!$A$1:$A1000, 'NIL - Dry'!E$1:E1000)</f>
        <v>1</v>
      </c>
      <c r="F131" s="5">
        <f>lookup($A131, 'NIL - Dry'!$A$1:$A1000, 'NIL - Dry'!F$1:F1000)</f>
        <v>0</v>
      </c>
      <c r="G131" s="5">
        <f>lookup($A131, 'NIL - Dry'!$A$1:$A1000, 'NIL - Dry'!G$1:G1000)</f>
        <v>1</v>
      </c>
      <c r="H131" s="5">
        <f>lookup($A131, 'NIL - Dry'!$A$1:$A1000, 'NIL - Dry'!H$1:H1000)</f>
        <v>0</v>
      </c>
      <c r="I131" s="5">
        <f>lookup($A131, 'NIL - Dry'!$A$1:$A1000, 'NIL - Dry'!I$1:I1000)</f>
        <v>0.2045663318</v>
      </c>
      <c r="J131" s="5">
        <f>lookup($A131, 'NIL - Dry'!$A$1:$A1000, 'NIL - Dry'!J$1:J1000)</f>
        <v>0.4179095259</v>
      </c>
      <c r="K131" s="5">
        <f>lookup($A131, 'NIL - Dry'!$A$1:$A1000, 'NIL - Dry'!K$1:K1000)</f>
        <v>0.4485213235</v>
      </c>
      <c r="L131" s="5">
        <f>lookup($A131, 'NIL - Dry'!$A$1:$A1000, 'NIL - Dry'!L$1:L1000)</f>
        <v>-0.9812641676</v>
      </c>
      <c r="M131" s="5">
        <f>lookup($A131, 'NIL - Dry'!$A$1:$A1000, 'NIL - Dry'!M$1:M1000)</f>
        <v>1.842034356</v>
      </c>
      <c r="N131" s="5">
        <f>lookup($A131, 'NIL - Dry'!$A$1:$A1000, 'NIL - Dry'!N$1:N1000)</f>
        <v>-0.11274892</v>
      </c>
      <c r="O131" s="5">
        <f>lookup($A131, 'NIL - Dry'!$A$1:$A1000, 'NIL - Dry'!O$1:O1000)</f>
        <v>0.3031697416</v>
      </c>
      <c r="P131" s="5">
        <f t="shared" si="1"/>
        <v>0.5506085194</v>
      </c>
      <c r="R131" s="5">
        <f>iferror(VLOOKUP($A131, 'Awario - Old'!$A$3:$G1000, 3, false), "")</f>
        <v>4</v>
      </c>
      <c r="S131" s="2">
        <f>iferror(VLOOKUP($A131, 'Awario - Old'!$A$3:$Z1000, 4, false), "")</f>
        <v>0</v>
      </c>
      <c r="T131" s="5">
        <f>iferror(VLOOKUP($A131, 'Awario - Old'!$A$3:$Z1000, 5, false), "")</f>
        <v>0</v>
      </c>
      <c r="U131" s="5">
        <f>iferror(VLOOKUP($A131, 'Awario - Old'!$A$3:$G1000, 6, false), "")</f>
        <v>0</v>
      </c>
      <c r="V131" s="7" t="b">
        <f>iferror(VLOOKUP($A131, 'Awario - Old'!$A$3:$Z1000, 7, false), "")</f>
        <v>1</v>
      </c>
      <c r="W131" s="2" t="str">
        <f>iferror(VLOOKUP($A131, 'Awario - Old'!$A$3:$Z1000, 8, false), "")</f>
        <v/>
      </c>
      <c r="X131" s="5">
        <f>iferror(VLOOKUP($A131, 'Awario - Old'!$A$3:$Z1000, 9, false), "")</f>
        <v>-0.6906225891</v>
      </c>
      <c r="Y131" s="5">
        <f>iferror(VLOOKUP($A131, 'Awario - Old'!$A$3:$Z1000, 10, false), "")</f>
        <v>1.011914228</v>
      </c>
      <c r="Z131" s="2" t="str">
        <f>iferror(VLOOKUP($A131, 'Awario - Old'!$A$3:$Z1000, 11, false), "")</f>
        <v/>
      </c>
      <c r="AA131" s="5">
        <f>iferror(VLOOKUP($A131, 'Awario - Old'!$A$3:$Z1000, 12, false), "")</f>
        <v>0.1606458193</v>
      </c>
      <c r="AB131" s="5">
        <f t="shared" si="2"/>
        <v>0.4008064612</v>
      </c>
      <c r="AD131" s="5">
        <f>iferror(VLOOKUP($A131, TMUI!$A$2:$G1000, 3, false), "")</f>
        <v>55.33</v>
      </c>
      <c r="AE131" s="5">
        <f>iferror(VLOOKUP($A131, TMUI!$A$2:$G1000, 4, false), "")</f>
        <v>43.37</v>
      </c>
      <c r="AF131" s="5">
        <f>iferror(VLOOKUP($A131, TMUI!$A$2:$G1000, 5, false), "")</f>
        <v>56.35</v>
      </c>
      <c r="AG131" s="5">
        <f>iferror(VLOOKUP($A131, TMUI!$A$2:$G1000, 6, false), "")</f>
        <v>34.56</v>
      </c>
      <c r="AH131" s="5">
        <f>iferror(VLOOKUP($A131, TMUI!$A$2:$Z1000, 7, false), "")</f>
        <v>-1.457499174</v>
      </c>
      <c r="AI131" s="5">
        <f>iferror(VLOOKUP($A131, TMUI!$A$2:$Z1000, 8, false), "")</f>
        <v>-1.774843511</v>
      </c>
      <c r="AJ131" s="5">
        <f>iferror(VLOOKUP($A131, TMUI!$A$2:$Z1000, 9, false), "")</f>
        <v>-1.104071533</v>
      </c>
      <c r="AK131" s="5">
        <f>iferror(VLOOKUP($A131, TMUI!$A$2:$Z1000, 10, false), "")</f>
        <v>-1.260552145</v>
      </c>
      <c r="AL131" s="5">
        <f>iferror(VLOOKUP($A131, TMUI!$A$2:$Z1000, 11, false), "")</f>
        <v>-1.399241591</v>
      </c>
      <c r="AM131" s="8">
        <f t="shared" si="3"/>
        <v>-1.182895427</v>
      </c>
      <c r="AO131" s="5">
        <f t="shared" si="4"/>
        <v>-0.07716014876</v>
      </c>
      <c r="AP131" s="5">
        <f>iferror(vlookup(A131, 'November Scores'!A$1:AM1000, 3, false), "")</f>
        <v>0.01842433346</v>
      </c>
      <c r="AQ131" s="5">
        <f t="shared" si="5"/>
        <v>-0.05326402821</v>
      </c>
    </row>
    <row r="132">
      <c r="A132" s="5">
        <v>1893.0</v>
      </c>
      <c r="B132" s="2" t="s">
        <v>236</v>
      </c>
      <c r="C132" s="5">
        <f>lookup($A132, 'NIL - Dry'!$A$1:$A1000, 'NIL - Dry'!C$1:C1000)</f>
        <v>4</v>
      </c>
      <c r="D132" s="5">
        <f>lookup($A132, 'NIL - Dry'!$A$1:$A1000, 'NIL - Dry'!D$1:D1000)</f>
        <v>1</v>
      </c>
      <c r="E132" s="5">
        <f>lookup($A132, 'NIL - Dry'!$A$1:$A1000, 'NIL - Dry'!E$1:E1000)</f>
        <v>1</v>
      </c>
      <c r="F132" s="5">
        <f>lookup($A132, 'NIL - Dry'!$A$1:$A1000, 'NIL - Dry'!F$1:F1000)</f>
        <v>1</v>
      </c>
      <c r="G132" s="5">
        <f>lookup($A132, 'NIL - Dry'!$A$1:$A1000, 'NIL - Dry'!G$1:G1000)</f>
        <v>0</v>
      </c>
      <c r="H132" s="5">
        <f>lookup($A132, 'NIL - Dry'!$A$1:$A1000, 'NIL - Dry'!H$1:H1000)</f>
        <v>0</v>
      </c>
      <c r="I132" s="5">
        <f>lookup($A132, 'NIL - Dry'!$A$1:$A1000, 'NIL - Dry'!I$1:I1000)</f>
        <v>0.2045663318</v>
      </c>
      <c r="J132" s="5">
        <f>lookup($A132, 'NIL - Dry'!$A$1:$A1000, 'NIL - Dry'!J$1:J1000)</f>
        <v>0.4179095259</v>
      </c>
      <c r="K132" s="5">
        <f>lookup($A132, 'NIL - Dry'!$A$1:$A1000, 'NIL - Dry'!K$1:K1000)</f>
        <v>0.4485213235</v>
      </c>
      <c r="L132" s="5">
        <f>lookup($A132, 'NIL - Dry'!$A$1:$A1000, 'NIL - Dry'!L$1:L1000)</f>
        <v>1.014811661</v>
      </c>
      <c r="M132" s="5">
        <f>lookup($A132, 'NIL - Dry'!$A$1:$A1000, 'NIL - Dry'!M$1:M1000)</f>
        <v>-0.5405970393</v>
      </c>
      <c r="N132" s="5">
        <f>lookup($A132, 'NIL - Dry'!$A$1:$A1000, 'NIL - Dry'!N$1:N1000)</f>
        <v>-0.11274892</v>
      </c>
      <c r="O132" s="5">
        <f>lookup($A132, 'NIL - Dry'!$A$1:$A1000, 'NIL - Dry'!O$1:O1000)</f>
        <v>0.2387438137</v>
      </c>
      <c r="P132" s="5">
        <f t="shared" si="1"/>
        <v>0.4886141768</v>
      </c>
      <c r="R132" s="5" t="str">
        <f>iferror(VLOOKUP($A132, 'Awario - Old'!$A$3:$G1000, 3, false), "")</f>
        <v/>
      </c>
      <c r="S132" s="2" t="str">
        <f>iferror(VLOOKUP($A132, 'Awario - Old'!$A$3:$Z1000, 4, false), "")</f>
        <v/>
      </c>
      <c r="T132" s="5" t="str">
        <f>iferror(VLOOKUP($A132, 'Awario - Old'!$A$3:$Z1000, 5, false), "")</f>
        <v/>
      </c>
      <c r="U132" s="5" t="str">
        <f>iferror(VLOOKUP($A132, 'Awario - Old'!$A$3:$G1000, 6, false), "")</f>
        <v/>
      </c>
      <c r="V132" s="7" t="str">
        <f>iferror(VLOOKUP($A132, 'Awario - Old'!$A$3:$Z1000, 7, false), "")</f>
        <v/>
      </c>
      <c r="W132" s="2" t="str">
        <f>iferror(VLOOKUP($A132, 'Awario - Old'!$A$3:$Z1000, 8, false), "")</f>
        <v/>
      </c>
      <c r="X132" s="5" t="str">
        <f>iferror(VLOOKUP($A132, 'Awario - Old'!$A$3:$Z1000, 9, false), "")</f>
        <v/>
      </c>
      <c r="Y132" s="5" t="str">
        <f>iferror(VLOOKUP($A132, 'Awario - Old'!$A$3:$Z1000, 10, false), "")</f>
        <v/>
      </c>
      <c r="Z132" s="2" t="str">
        <f>iferror(VLOOKUP($A132, 'Awario - Old'!$A$3:$Z1000, 11, false), "")</f>
        <v/>
      </c>
      <c r="AA132" s="5" t="str">
        <f>iferror(VLOOKUP($A132, 'Awario - Old'!$A$3:$Z1000, 12, false), "")</f>
        <v/>
      </c>
      <c r="AB132" s="5" t="str">
        <f t="shared" si="2"/>
        <v/>
      </c>
      <c r="AD132" s="5">
        <f>iferror(VLOOKUP($A132, TMUI!$A$2:$G1000, 3, false), "")</f>
        <v>57.41</v>
      </c>
      <c r="AE132" s="5">
        <f>iferror(VLOOKUP($A132, TMUI!$A$2:$G1000, 4, false), "")</f>
        <v>59.88</v>
      </c>
      <c r="AF132" s="5">
        <f>iferror(VLOOKUP($A132, TMUI!$A$2:$G1000, 5, false), "")</f>
        <v>64.97</v>
      </c>
      <c r="AG132" s="5">
        <f>iferror(VLOOKUP($A132, TMUI!$A$2:$G1000, 6, false), "")</f>
        <v>43.15</v>
      </c>
      <c r="AH132" s="5">
        <f>iferror(VLOOKUP($A132, TMUI!$A$2:$Z1000, 7, false), "")</f>
        <v>-1.306947722</v>
      </c>
      <c r="AI132" s="5">
        <f>iferror(VLOOKUP($A132, TMUI!$A$2:$Z1000, 8, false), "")</f>
        <v>-0.63064779</v>
      </c>
      <c r="AJ132" s="5">
        <f>iferror(VLOOKUP($A132, TMUI!$A$2:$Z1000, 9, false), "")</f>
        <v>-0.462337615</v>
      </c>
      <c r="AK132" s="5">
        <f>iferror(VLOOKUP($A132, TMUI!$A$2:$Z1000, 10, false), "")</f>
        <v>-0.730150826</v>
      </c>
      <c r="AL132" s="5">
        <f>iferror(VLOOKUP($A132, TMUI!$A$2:$Z1000, 11, false), "")</f>
        <v>-0.7825209883</v>
      </c>
      <c r="AM132" s="8">
        <f t="shared" si="3"/>
        <v>-0.8846021639</v>
      </c>
      <c r="AO132" s="5">
        <f t="shared" si="4"/>
        <v>-0.1979939936</v>
      </c>
      <c r="AP132" s="5">
        <f>iferror(vlookup(A132, 'November Scores'!A$1:AM1000, 3, false), "")</f>
        <v>0.4088151118</v>
      </c>
      <c r="AQ132" s="5">
        <f t="shared" si="5"/>
        <v>-0.04629171722</v>
      </c>
    </row>
    <row r="133">
      <c r="A133" s="5">
        <v>1726.0</v>
      </c>
      <c r="B133" s="2" t="s">
        <v>188</v>
      </c>
      <c r="C133" s="5">
        <f>lookup($A133, 'NIL - Dry'!$A$1:$A1000, 'NIL - Dry'!C$1:C1000)</f>
        <v>4</v>
      </c>
      <c r="D133" s="5">
        <f>lookup($A133, 'NIL - Dry'!$A$1:$A1000, 'NIL - Dry'!D$1:D1000)</f>
        <v>1</v>
      </c>
      <c r="E133" s="5">
        <f>lookup($A133, 'NIL - Dry'!$A$1:$A1000, 'NIL - Dry'!E$1:E1000)</f>
        <v>1</v>
      </c>
      <c r="F133" s="5">
        <f>lookup($A133, 'NIL - Dry'!$A$1:$A1000, 'NIL - Dry'!F$1:F1000)</f>
        <v>1</v>
      </c>
      <c r="G133" s="5">
        <f>lookup($A133, 'NIL - Dry'!$A$1:$A1000, 'NIL - Dry'!G$1:G1000)</f>
        <v>1</v>
      </c>
      <c r="H133" s="5">
        <f>lookup($A133, 'NIL - Dry'!$A$1:$A1000, 'NIL - Dry'!H$1:H1000)</f>
        <v>0</v>
      </c>
      <c r="I133" s="5">
        <f>lookup($A133, 'NIL - Dry'!$A$1:$A1000, 'NIL - Dry'!I$1:I1000)</f>
        <v>0.2045663318</v>
      </c>
      <c r="J133" s="5">
        <f>lookup($A133, 'NIL - Dry'!$A$1:$A1000, 'NIL - Dry'!J$1:J1000)</f>
        <v>0.4179095259</v>
      </c>
      <c r="K133" s="5">
        <f>lookup($A133, 'NIL - Dry'!$A$1:$A1000, 'NIL - Dry'!K$1:K1000)</f>
        <v>0.4485213235</v>
      </c>
      <c r="L133" s="5">
        <f>lookup($A133, 'NIL - Dry'!$A$1:$A1000, 'NIL - Dry'!L$1:L1000)</f>
        <v>1.014811661</v>
      </c>
      <c r="M133" s="5">
        <f>lookup($A133, 'NIL - Dry'!$A$1:$A1000, 'NIL - Dry'!M$1:M1000)</f>
        <v>1.842034356</v>
      </c>
      <c r="N133" s="5">
        <f>lookup($A133, 'NIL - Dry'!$A$1:$A1000, 'NIL - Dry'!N$1:N1000)</f>
        <v>-0.11274892</v>
      </c>
      <c r="O133" s="5">
        <f>lookup($A133, 'NIL - Dry'!$A$1:$A1000, 'NIL - Dry'!O$1:O1000)</f>
        <v>0.6358490463</v>
      </c>
      <c r="P133" s="5">
        <f t="shared" si="1"/>
        <v>0.7974014336</v>
      </c>
      <c r="R133" s="5" t="str">
        <f>iferror(VLOOKUP($A133, 'Awario - Old'!$A$3:$G1000, 3, false), "")</f>
        <v/>
      </c>
      <c r="S133" s="2" t="str">
        <f>iferror(VLOOKUP($A133, 'Awario - Old'!$A$3:$Z1000, 4, false), "")</f>
        <v/>
      </c>
      <c r="T133" s="5" t="str">
        <f>iferror(VLOOKUP($A133, 'Awario - Old'!$A$3:$Z1000, 5, false), "")</f>
        <v/>
      </c>
      <c r="U133" s="5" t="str">
        <f>iferror(VLOOKUP($A133, 'Awario - Old'!$A$3:$G1000, 6, false), "")</f>
        <v/>
      </c>
      <c r="V133" s="7" t="str">
        <f>iferror(VLOOKUP($A133, 'Awario - Old'!$A$3:$Z1000, 7, false), "")</f>
        <v/>
      </c>
      <c r="W133" s="2" t="str">
        <f>iferror(VLOOKUP($A133, 'Awario - Old'!$A$3:$Z1000, 8, false), "")</f>
        <v/>
      </c>
      <c r="X133" s="5" t="str">
        <f>iferror(VLOOKUP($A133, 'Awario - Old'!$A$3:$Z1000, 9, false), "")</f>
        <v/>
      </c>
      <c r="Y133" s="5" t="str">
        <f>iferror(VLOOKUP($A133, 'Awario - Old'!$A$3:$Z1000, 10, false), "")</f>
        <v/>
      </c>
      <c r="Z133" s="2" t="str">
        <f>iferror(VLOOKUP($A133, 'Awario - Old'!$A$3:$Z1000, 11, false), "")</f>
        <v/>
      </c>
      <c r="AA133" s="5" t="str">
        <f>iferror(VLOOKUP($A133, 'Awario - Old'!$A$3:$Z1000, 12, false), "")</f>
        <v/>
      </c>
      <c r="AB133" s="5" t="str">
        <f t="shared" si="2"/>
        <v/>
      </c>
      <c r="AD133" s="5">
        <f>iferror(VLOOKUP($A133, TMUI!$A$2:$G1000, 3, false), "")</f>
        <v>65.58</v>
      </c>
      <c r="AE133" s="5">
        <f>iferror(VLOOKUP($A133, TMUI!$A$2:$G1000, 4, false), "")</f>
        <v>49.8</v>
      </c>
      <c r="AF133" s="5">
        <f>iferror(VLOOKUP($A133, TMUI!$A$2:$G1000, 5, false), "")</f>
        <v>57.86</v>
      </c>
      <c r="AG133" s="5">
        <f>iferror(VLOOKUP($A133, TMUI!$A$2:$G1000, 6, false), "")</f>
        <v>46.12</v>
      </c>
      <c r="AH133" s="5">
        <f>iferror(VLOOKUP($A133, TMUI!$A$2:$Z1000, 7, false), "")</f>
        <v>-0.7155989907</v>
      </c>
      <c r="AI133" s="5">
        <f>iferror(VLOOKUP($A133, TMUI!$A$2:$Z1000, 8, false), "")</f>
        <v>-1.329223978</v>
      </c>
      <c r="AJ133" s="5">
        <f>iferror(VLOOKUP($A133, TMUI!$A$2:$Z1000, 9, false), "")</f>
        <v>-0.9916564271</v>
      </c>
      <c r="AK133" s="5">
        <f>iferror(VLOOKUP($A133, TMUI!$A$2:$Z1000, 10, false), "")</f>
        <v>-0.5467641069</v>
      </c>
      <c r="AL133" s="5">
        <f>iferror(VLOOKUP($A133, TMUI!$A$2:$Z1000, 11, false), "")</f>
        <v>-0.8958108757</v>
      </c>
      <c r="AM133" s="8">
        <f t="shared" si="3"/>
        <v>-0.9464728605</v>
      </c>
      <c r="AO133" s="5">
        <f t="shared" si="4"/>
        <v>-0.07453571347</v>
      </c>
      <c r="AP133" s="5">
        <f>iferror(vlookup(A133, 'November Scores'!A$1:AM1000, 3, false), "")</f>
        <v>0.02881016394</v>
      </c>
      <c r="AQ133" s="5">
        <f t="shared" si="5"/>
        <v>-0.04869924412</v>
      </c>
    </row>
    <row r="134">
      <c r="A134" s="5">
        <v>1607.0</v>
      </c>
      <c r="B134" s="2" t="s">
        <v>167</v>
      </c>
      <c r="C134" s="5">
        <f>lookup($A134, 'NIL - Dry'!$A$1:$A1000, 'NIL - Dry'!C$1:C1000)</f>
        <v>4</v>
      </c>
      <c r="D134" s="5">
        <f>lookup($A134, 'NIL - Dry'!$A$1:$A1000, 'NIL - Dry'!D$1:D1000)</f>
        <v>1</v>
      </c>
      <c r="E134" s="5">
        <f>lookup($A134, 'NIL - Dry'!$A$1:$A1000, 'NIL - Dry'!E$1:E1000)</f>
        <v>1</v>
      </c>
      <c r="F134" s="5">
        <f>lookup($A134, 'NIL - Dry'!$A$1:$A1000, 'NIL - Dry'!F$1:F1000)</f>
        <v>1</v>
      </c>
      <c r="G134" s="5">
        <f>lookup($A134, 'NIL - Dry'!$A$1:$A1000, 'NIL - Dry'!G$1:G1000)</f>
        <v>0</v>
      </c>
      <c r="H134" s="5">
        <f>lookup($A134, 'NIL - Dry'!$A$1:$A1000, 'NIL - Dry'!H$1:H1000)</f>
        <v>0</v>
      </c>
      <c r="I134" s="5">
        <f>lookup($A134, 'NIL - Dry'!$A$1:$A1000, 'NIL - Dry'!I$1:I1000)</f>
        <v>0.2045663318</v>
      </c>
      <c r="J134" s="5">
        <f>lookup($A134, 'NIL - Dry'!$A$1:$A1000, 'NIL - Dry'!J$1:J1000)</f>
        <v>0.4179095259</v>
      </c>
      <c r="K134" s="5">
        <f>lookup($A134, 'NIL - Dry'!$A$1:$A1000, 'NIL - Dry'!K$1:K1000)</f>
        <v>0.4485213235</v>
      </c>
      <c r="L134" s="5">
        <f>lookup($A134, 'NIL - Dry'!$A$1:$A1000, 'NIL - Dry'!L$1:L1000)</f>
        <v>1.014811661</v>
      </c>
      <c r="M134" s="5">
        <f>lookup($A134, 'NIL - Dry'!$A$1:$A1000, 'NIL - Dry'!M$1:M1000)</f>
        <v>-0.5405970393</v>
      </c>
      <c r="N134" s="5">
        <f>lookup($A134, 'NIL - Dry'!$A$1:$A1000, 'NIL - Dry'!N$1:N1000)</f>
        <v>-0.11274892</v>
      </c>
      <c r="O134" s="5">
        <f>lookup($A134, 'NIL - Dry'!$A$1:$A1000, 'NIL - Dry'!O$1:O1000)</f>
        <v>0.2387438137</v>
      </c>
      <c r="P134" s="5">
        <f t="shared" si="1"/>
        <v>0.4886141768</v>
      </c>
      <c r="R134" s="5">
        <f>iferror(VLOOKUP($A134, 'Awario - Old'!$A$3:$G1000, 3, false), "")</f>
        <v>0</v>
      </c>
      <c r="S134" s="2">
        <f>iferror(VLOOKUP($A134, 'Awario - Old'!$A$3:$Z1000, 4, false), "")</f>
        <v>0</v>
      </c>
      <c r="T134" s="5">
        <f>iferror(VLOOKUP($A134, 'Awario - Old'!$A$3:$Z1000, 5, false), "")</f>
        <v>831</v>
      </c>
      <c r="U134" s="5">
        <f>iferror(VLOOKUP($A134, 'Awario - Old'!$A$3:$G1000, 6, false), "")</f>
        <v>2.919601024</v>
      </c>
      <c r="V134" s="7" t="b">
        <f>iferror(VLOOKUP($A134, 'Awario - Old'!$A$3:$Z1000, 7, false), "")</f>
        <v>1</v>
      </c>
      <c r="W134" s="2" t="str">
        <f>iferror(VLOOKUP($A134, 'Awario - Old'!$A$3:$Z1000, 8, false), "")</f>
        <v/>
      </c>
      <c r="X134" s="5">
        <f>iferror(VLOOKUP($A134, 'Awario - Old'!$A$3:$Z1000, 9, false), "")</f>
        <v>1.093709465</v>
      </c>
      <c r="Y134" s="5">
        <f>iferror(VLOOKUP($A134, 'Awario - Old'!$A$3:$Z1000, 10, false), "")</f>
        <v>-0.9458545452</v>
      </c>
      <c r="Z134" s="2" t="str">
        <f>iferror(VLOOKUP($A134, 'Awario - Old'!$A$3:$Z1000, 11, false), "")</f>
        <v/>
      </c>
      <c r="AA134" s="5">
        <f>iferror(VLOOKUP($A134, 'Awario - Old'!$A$3:$Z1000, 12, false), "")</f>
        <v>0.07392745992</v>
      </c>
      <c r="AB134" s="5">
        <f t="shared" si="2"/>
        <v>0.2718960462</v>
      </c>
      <c r="AD134" s="5">
        <f>iferror(VLOOKUP($A134, TMUI!$A$2:$G1000, 3, false), "")</f>
        <v>84.92</v>
      </c>
      <c r="AE134" s="5">
        <f>iferror(VLOOKUP($A134, TMUI!$A$2:$G1000, 4, false), "")</f>
        <v>53.67</v>
      </c>
      <c r="AF134" s="5">
        <f>iferror(VLOOKUP($A134, TMUI!$A$2:$G1000, 5, false), "")</f>
        <v>60.98</v>
      </c>
      <c r="AG134" s="5">
        <f>iferror(VLOOKUP($A134, TMUI!$A$2:$G1000, 6, false), "")</f>
        <v>38.79</v>
      </c>
      <c r="AH134" s="5">
        <f>iferror(VLOOKUP($A134, TMUI!$A$2:$Z1000, 7, false), "")</f>
        <v>0.6842399895</v>
      </c>
      <c r="AI134" s="5">
        <f>iferror(VLOOKUP($A134, TMUI!$A$2:$Z1000, 8, false), "")</f>
        <v>-1.06102062</v>
      </c>
      <c r="AJ134" s="5">
        <f>iferror(VLOOKUP($A134, TMUI!$A$2:$Z1000, 9, false), "")</f>
        <v>-0.7593815053</v>
      </c>
      <c r="AK134" s="5">
        <f>iferror(VLOOKUP($A134, TMUI!$A$2:$Z1000, 10, false), "")</f>
        <v>-0.9993649995</v>
      </c>
      <c r="AL134" s="5">
        <f>iferror(VLOOKUP($A134, TMUI!$A$2:$Z1000, 11, false), "")</f>
        <v>-0.5338817839</v>
      </c>
      <c r="AM134" s="8">
        <f t="shared" si="3"/>
        <v>-0.7306721453</v>
      </c>
      <c r="AO134" s="5">
        <f t="shared" si="4"/>
        <v>0.009946025878</v>
      </c>
      <c r="AP134" s="5">
        <f>iferror(vlookup(A134, 'November Scores'!A$1:AM1000, 3, false), "")</f>
        <v>-0.2544585724</v>
      </c>
      <c r="AQ134" s="5">
        <f t="shared" si="5"/>
        <v>-0.05615512369</v>
      </c>
    </row>
    <row r="135">
      <c r="A135" s="5">
        <v>2211.0</v>
      </c>
      <c r="B135" s="2" t="s">
        <v>280</v>
      </c>
      <c r="C135" s="5">
        <f>lookup($A135, 'NIL - Dry'!$A$1:$A1000, 'NIL - Dry'!C$1:C1000)</f>
        <v>4</v>
      </c>
      <c r="D135" s="5">
        <f>lookup($A135, 'NIL - Dry'!$A$1:$A1000, 'NIL - Dry'!D$1:D1000)</f>
        <v>1</v>
      </c>
      <c r="E135" s="5">
        <f>lookup($A135, 'NIL - Dry'!$A$1:$A1000, 'NIL - Dry'!E$1:E1000)</f>
        <v>0</v>
      </c>
      <c r="F135" s="5">
        <f>lookup($A135, 'NIL - Dry'!$A$1:$A1000, 'NIL - Dry'!F$1:F1000)</f>
        <v>1</v>
      </c>
      <c r="G135" s="5">
        <f>lookup($A135, 'NIL - Dry'!$A$1:$A1000, 'NIL - Dry'!G$1:G1000)</f>
        <v>0</v>
      </c>
      <c r="H135" s="5">
        <f>lookup($A135, 'NIL - Dry'!$A$1:$A1000, 'NIL - Dry'!H$1:H1000)</f>
        <v>0</v>
      </c>
      <c r="I135" s="5">
        <f>lookup($A135, 'NIL - Dry'!$A$1:$A1000, 'NIL - Dry'!I$1:I1000)</f>
        <v>0.2045663318</v>
      </c>
      <c r="J135" s="5">
        <f>lookup($A135, 'NIL - Dry'!$A$1:$A1000, 'NIL - Dry'!J$1:J1000)</f>
        <v>0.4179095259</v>
      </c>
      <c r="K135" s="5">
        <f>lookup($A135, 'NIL - Dry'!$A$1:$A1000, 'NIL - Dry'!K$1:K1000)</f>
        <v>-2.220180551</v>
      </c>
      <c r="L135" s="5">
        <f>lookup($A135, 'NIL - Dry'!$A$1:$A1000, 'NIL - Dry'!L$1:L1000)</f>
        <v>1.014811661</v>
      </c>
      <c r="M135" s="5">
        <f>lookup($A135, 'NIL - Dry'!$A$1:$A1000, 'NIL - Dry'!M$1:M1000)</f>
        <v>-0.5405970393</v>
      </c>
      <c r="N135" s="5">
        <f>lookup($A135, 'NIL - Dry'!$A$1:$A1000, 'NIL - Dry'!N$1:N1000)</f>
        <v>-0.11274892</v>
      </c>
      <c r="O135" s="5">
        <f>lookup($A135, 'NIL - Dry'!$A$1:$A1000, 'NIL - Dry'!O$1:O1000)</f>
        <v>-0.2060398321</v>
      </c>
      <c r="P135" s="5">
        <f t="shared" si="1"/>
        <v>-0.4539161069</v>
      </c>
      <c r="R135" s="5" t="str">
        <f>iferror(VLOOKUP($A135, 'Awario - Old'!$A$3:$G1000, 3, false), "")</f>
        <v/>
      </c>
      <c r="S135" s="2" t="str">
        <f>iferror(VLOOKUP($A135, 'Awario - Old'!$A$3:$Z1000, 4, false), "")</f>
        <v/>
      </c>
      <c r="T135" s="5" t="str">
        <f>iferror(VLOOKUP($A135, 'Awario - Old'!$A$3:$Z1000, 5, false), "")</f>
        <v/>
      </c>
      <c r="U135" s="5" t="str">
        <f>iferror(VLOOKUP($A135, 'Awario - Old'!$A$3:$G1000, 6, false), "")</f>
        <v/>
      </c>
      <c r="V135" s="7" t="str">
        <f>iferror(VLOOKUP($A135, 'Awario - Old'!$A$3:$Z1000, 7, false), "")</f>
        <v/>
      </c>
      <c r="W135" s="2" t="str">
        <f>iferror(VLOOKUP($A135, 'Awario - Old'!$A$3:$Z1000, 8, false), "")</f>
        <v/>
      </c>
      <c r="X135" s="5" t="str">
        <f>iferror(VLOOKUP($A135, 'Awario - Old'!$A$3:$Z1000, 9, false), "")</f>
        <v/>
      </c>
      <c r="Y135" s="5" t="str">
        <f>iferror(VLOOKUP($A135, 'Awario - Old'!$A$3:$Z1000, 10, false), "")</f>
        <v/>
      </c>
      <c r="Z135" s="2" t="str">
        <f>iferror(VLOOKUP($A135, 'Awario - Old'!$A$3:$Z1000, 11, false), "")</f>
        <v/>
      </c>
      <c r="AA135" s="5" t="str">
        <f>iferror(VLOOKUP($A135, 'Awario - Old'!$A$3:$Z1000, 12, false), "")</f>
        <v/>
      </c>
      <c r="AB135" s="5" t="str">
        <f t="shared" si="2"/>
        <v/>
      </c>
      <c r="AD135" s="5">
        <f>iferror(VLOOKUP($A135, TMUI!$A$2:$G1000, 3, false), "")</f>
        <v>78.13</v>
      </c>
      <c r="AE135" s="5">
        <f>iferror(VLOOKUP($A135, TMUI!$A$2:$G1000, 4, false), "")</f>
        <v>72.66</v>
      </c>
      <c r="AF135" s="5">
        <f>iferror(VLOOKUP($A135, TMUI!$A$2:$G1000, 5, false), "")</f>
        <v>75.78</v>
      </c>
      <c r="AG135" s="5">
        <f>iferror(VLOOKUP($A135, TMUI!$A$2:$G1000, 6, false), "")</f>
        <v>50</v>
      </c>
      <c r="AH135" s="5">
        <f>iferror(VLOOKUP($A135, TMUI!$A$2:$Z1000, 7, false), "")</f>
        <v>0.1927763558</v>
      </c>
      <c r="AI135" s="5">
        <f>iferror(VLOOKUP($A135, TMUI!$A$2:$Z1000, 8, false), "")</f>
        <v>0.2550470201</v>
      </c>
      <c r="AJ135" s="5">
        <f>iferror(VLOOKUP($A135, TMUI!$A$2:$Z1000, 9, false), "")</f>
        <v>0.3424354313</v>
      </c>
      <c r="AK135" s="5">
        <f>iferror(VLOOKUP($A135, TMUI!$A$2:$Z1000, 10, false), "")</f>
        <v>-0.3071881911</v>
      </c>
      <c r="AL135" s="5">
        <f>iferror(VLOOKUP($A135, TMUI!$A$2:$Z1000, 11, false), "")</f>
        <v>0.120767654</v>
      </c>
      <c r="AM135" s="8">
        <f t="shared" si="3"/>
        <v>0.3475164083</v>
      </c>
      <c r="AO135" s="5">
        <f t="shared" si="4"/>
        <v>-0.0531998493</v>
      </c>
      <c r="AP135" s="5" t="str">
        <f>iferror(vlookup(A135, 'November Scores'!A$1:AM1000, 3, false), "")</f>
        <v/>
      </c>
      <c r="AQ135" s="5">
        <f t="shared" si="5"/>
        <v>-0.0531998493</v>
      </c>
    </row>
    <row r="136">
      <c r="A136" s="5">
        <v>1760.0</v>
      </c>
      <c r="B136" s="2" t="s">
        <v>200</v>
      </c>
      <c r="C136" s="5">
        <f>lookup($A136, 'NIL - Dry'!$A$1:$A1000, 'NIL - Dry'!C$1:C1000)</f>
        <v>4</v>
      </c>
      <c r="D136" s="5">
        <f>lookup($A136, 'NIL - Dry'!$A$1:$A1000, 'NIL - Dry'!D$1:D1000)</f>
        <v>0</v>
      </c>
      <c r="E136" s="5">
        <f>lookup($A136, 'NIL - Dry'!$A$1:$A1000, 'NIL - Dry'!E$1:E1000)</f>
        <v>1</v>
      </c>
      <c r="F136" s="5">
        <f>lookup($A136, 'NIL - Dry'!$A$1:$A1000, 'NIL - Dry'!F$1:F1000)</f>
        <v>1</v>
      </c>
      <c r="G136" s="5">
        <f>lookup($A136, 'NIL - Dry'!$A$1:$A1000, 'NIL - Dry'!G$1:G1000)</f>
        <v>1</v>
      </c>
      <c r="H136" s="5">
        <f>lookup($A136, 'NIL - Dry'!$A$1:$A1000, 'NIL - Dry'!H$1:H1000)</f>
        <v>0</v>
      </c>
      <c r="I136" s="5">
        <f>lookup($A136, 'NIL - Dry'!$A$1:$A1000, 'NIL - Dry'!I$1:I1000)</f>
        <v>0.2045663318</v>
      </c>
      <c r="J136" s="5">
        <f>lookup($A136, 'NIL - Dry'!$A$1:$A1000, 'NIL - Dry'!J$1:J1000)</f>
        <v>-2.383213783</v>
      </c>
      <c r="K136" s="5">
        <f>lookup($A136, 'NIL - Dry'!$A$1:$A1000, 'NIL - Dry'!K$1:K1000)</f>
        <v>0.4485213235</v>
      </c>
      <c r="L136" s="5">
        <f>lookup($A136, 'NIL - Dry'!$A$1:$A1000, 'NIL - Dry'!L$1:L1000)</f>
        <v>1.014811661</v>
      </c>
      <c r="M136" s="5">
        <f>lookup($A136, 'NIL - Dry'!$A$1:$A1000, 'NIL - Dry'!M$1:M1000)</f>
        <v>1.842034356</v>
      </c>
      <c r="N136" s="5">
        <f>lookup($A136, 'NIL - Dry'!$A$1:$A1000, 'NIL - Dry'!N$1:N1000)</f>
        <v>-0.11274892</v>
      </c>
      <c r="O136" s="5">
        <f>lookup($A136, 'NIL - Dry'!$A$1:$A1000, 'NIL - Dry'!O$1:O1000)</f>
        <v>0.1689951616</v>
      </c>
      <c r="P136" s="5">
        <f t="shared" si="1"/>
        <v>0.411090211</v>
      </c>
      <c r="R136" s="5">
        <f>iferror(VLOOKUP($A136, 'Awario - Old'!$A$3:$G1000, 3, false), "")</f>
        <v>2</v>
      </c>
      <c r="S136" s="2">
        <f>iferror(VLOOKUP($A136, 'Awario - Old'!$A$3:$Z1000, 4, false), "")</f>
        <v>0</v>
      </c>
      <c r="T136" s="5">
        <f>iferror(VLOOKUP($A136, 'Awario - Old'!$A$3:$Z1000, 5, false), "")</f>
        <v>0</v>
      </c>
      <c r="U136" s="5">
        <f>iferror(VLOOKUP($A136, 'Awario - Old'!$A$3:$G1000, 6, false), "")</f>
        <v>0</v>
      </c>
      <c r="V136" s="7" t="b">
        <f>iferror(VLOOKUP($A136, 'Awario - Old'!$A$3:$Z1000, 7, false), "")</f>
        <v>1</v>
      </c>
      <c r="W136" s="2" t="str">
        <f>iferror(VLOOKUP($A136, 'Awario - Old'!$A$3:$Z1000, 8, false), "")</f>
        <v/>
      </c>
      <c r="X136" s="5">
        <f>iferror(VLOOKUP($A136, 'Awario - Old'!$A$3:$Z1000, 9, false), "")</f>
        <v>-0.6906225891</v>
      </c>
      <c r="Y136" s="5">
        <f>iferror(VLOOKUP($A136, 'Awario - Old'!$A$3:$Z1000, 10, false), "")</f>
        <v>0.03302984126</v>
      </c>
      <c r="Z136" s="2" t="str">
        <f>iferror(VLOOKUP($A136, 'Awario - Old'!$A$3:$Z1000, 11, false), "")</f>
        <v/>
      </c>
      <c r="AA136" s="5">
        <f>iferror(VLOOKUP($A136, 'Awario - Old'!$A$3:$Z1000, 12, false), "")</f>
        <v>-0.3287963739</v>
      </c>
      <c r="AB136" s="5">
        <f t="shared" si="2"/>
        <v>-0.5734076856</v>
      </c>
      <c r="AD136" s="5">
        <f>iferror(VLOOKUP($A136, TMUI!$A$2:$G1000, 3, false), "")</f>
        <v>76.56</v>
      </c>
      <c r="AE136" s="5">
        <f>iferror(VLOOKUP($A136, TMUI!$A$2:$G1000, 4, false), "")</f>
        <v>76.34</v>
      </c>
      <c r="AF136" s="5">
        <f>iferror(VLOOKUP($A136, TMUI!$A$2:$G1000, 5, false), "")</f>
        <v>75.17</v>
      </c>
      <c r="AG136" s="5">
        <f>iferror(VLOOKUP($A136, TMUI!$A$2:$G1000, 6, false), "")</f>
        <v>44.26</v>
      </c>
      <c r="AH136" s="5">
        <f>iferror(VLOOKUP($A136, TMUI!$A$2:$Z1000, 7, false), "")</f>
        <v>0.07913896186</v>
      </c>
      <c r="AI136" s="5">
        <f>iferror(VLOOKUP($A136, TMUI!$A$2:$Z1000, 8, false), "")</f>
        <v>0.5100827713</v>
      </c>
      <c r="AJ136" s="5">
        <f>iferror(VLOOKUP($A136, TMUI!$A$2:$Z1000, 9, false), "")</f>
        <v>0.2970227062</v>
      </c>
      <c r="AK136" s="5">
        <f>iferror(VLOOKUP($A136, TMUI!$A$2:$Z1000, 10, false), "")</f>
        <v>-0.6616123552</v>
      </c>
      <c r="AL136" s="5">
        <f>iferror(VLOOKUP($A136, TMUI!$A$2:$Z1000, 11, false), "")</f>
        <v>0.05615802104</v>
      </c>
      <c r="AM136" s="8">
        <f t="shared" si="3"/>
        <v>0.2369768365</v>
      </c>
      <c r="AO136" s="5">
        <f t="shared" si="4"/>
        <v>0.02488645396</v>
      </c>
      <c r="AP136" s="5">
        <f>iferror(vlookup(A136, 'November Scores'!A$1:AM1000, 3, false), "")</f>
        <v>-0.3281896647</v>
      </c>
      <c r="AQ136" s="5">
        <f t="shared" si="5"/>
        <v>-0.06338257571</v>
      </c>
    </row>
    <row r="137">
      <c r="A137" s="5">
        <v>1569.0</v>
      </c>
      <c r="B137" s="2" t="s">
        <v>159</v>
      </c>
      <c r="C137" s="5">
        <f>lookup($A137, 'NIL - Dry'!$A$1:$A1000, 'NIL - Dry'!C$1:C1000)</f>
        <v>4</v>
      </c>
      <c r="D137" s="5">
        <f>lookup($A137, 'NIL - Dry'!$A$1:$A1000, 'NIL - Dry'!D$1:D1000)</f>
        <v>1</v>
      </c>
      <c r="E137" s="5">
        <f>lookup($A137, 'NIL - Dry'!$A$1:$A1000, 'NIL - Dry'!E$1:E1000)</f>
        <v>1</v>
      </c>
      <c r="F137" s="5">
        <f>lookup($A137, 'NIL - Dry'!$A$1:$A1000, 'NIL - Dry'!F$1:F1000)</f>
        <v>0</v>
      </c>
      <c r="G137" s="5">
        <f>lookup($A137, 'NIL - Dry'!$A$1:$A1000, 'NIL - Dry'!G$1:G1000)</f>
        <v>0</v>
      </c>
      <c r="H137" s="5">
        <f>lookup($A137, 'NIL - Dry'!$A$1:$A1000, 'NIL - Dry'!H$1:H1000)</f>
        <v>0</v>
      </c>
      <c r="I137" s="5">
        <f>lookup($A137, 'NIL - Dry'!$A$1:$A1000, 'NIL - Dry'!I$1:I1000)</f>
        <v>0.2045663318</v>
      </c>
      <c r="J137" s="5">
        <f>lookup($A137, 'NIL - Dry'!$A$1:$A1000, 'NIL - Dry'!J$1:J1000)</f>
        <v>0.4179095259</v>
      </c>
      <c r="K137" s="5">
        <f>lookup($A137, 'NIL - Dry'!$A$1:$A1000, 'NIL - Dry'!K$1:K1000)</f>
        <v>0.4485213235</v>
      </c>
      <c r="L137" s="5">
        <f>lookup($A137, 'NIL - Dry'!$A$1:$A1000, 'NIL - Dry'!L$1:L1000)</f>
        <v>-0.9812641676</v>
      </c>
      <c r="M137" s="5">
        <f>lookup($A137, 'NIL - Dry'!$A$1:$A1000, 'NIL - Dry'!M$1:M1000)</f>
        <v>-0.5405970393</v>
      </c>
      <c r="N137" s="5">
        <f>lookup($A137, 'NIL - Dry'!$A$1:$A1000, 'NIL - Dry'!N$1:N1000)</f>
        <v>-0.11274892</v>
      </c>
      <c r="O137" s="5">
        <f>lookup($A137, 'NIL - Dry'!$A$1:$A1000, 'NIL - Dry'!O$1:O1000)</f>
        <v>-0.09393549096</v>
      </c>
      <c r="P137" s="5">
        <f t="shared" si="1"/>
        <v>-0.3064889736</v>
      </c>
      <c r="R137" s="5">
        <f>iferror(VLOOKUP($A137, 'Awario - Old'!$A$3:$G1000, 3, false), "")</f>
        <v>0</v>
      </c>
      <c r="S137" s="2">
        <f>iferror(VLOOKUP($A137, 'Awario - Old'!$A$3:$Z1000, 4, false), "")</f>
        <v>0</v>
      </c>
      <c r="T137" s="5">
        <f>iferror(VLOOKUP($A137, 'Awario - Old'!$A$3:$Z1000, 5, false), "")</f>
        <v>0</v>
      </c>
      <c r="U137" s="5">
        <f>iferror(VLOOKUP($A137, 'Awario - Old'!$A$3:$G1000, 6, false), "")</f>
        <v>0</v>
      </c>
      <c r="V137" s="7" t="b">
        <f>iferror(VLOOKUP($A137, 'Awario - Old'!$A$3:$Z1000, 7, false), "")</f>
        <v>1</v>
      </c>
      <c r="W137" s="2" t="str">
        <f>iferror(VLOOKUP($A137, 'Awario - Old'!$A$3:$Z1000, 8, false), "")</f>
        <v/>
      </c>
      <c r="X137" s="5">
        <f>iferror(VLOOKUP($A137, 'Awario - Old'!$A$3:$Z1000, 9, false), "")</f>
        <v>-0.6906225891</v>
      </c>
      <c r="Y137" s="5">
        <f>iferror(VLOOKUP($A137, 'Awario - Old'!$A$3:$Z1000, 10, false), "")</f>
        <v>-0.9458545452</v>
      </c>
      <c r="Z137" s="2" t="str">
        <f>iferror(VLOOKUP($A137, 'Awario - Old'!$A$3:$Z1000, 11, false), "")</f>
        <v/>
      </c>
      <c r="AA137" s="5">
        <f>iferror(VLOOKUP($A137, 'Awario - Old'!$A$3:$Z1000, 12, false), "")</f>
        <v>-0.8182385672</v>
      </c>
      <c r="AB137" s="5">
        <f t="shared" si="2"/>
        <v>-0.9045654024</v>
      </c>
      <c r="AD137" s="5">
        <f>iferror(VLOOKUP($A137, TMUI!$A$2:$G1000, 3, false), "")</f>
        <v>86.81</v>
      </c>
      <c r="AE137" s="5">
        <f>iferror(VLOOKUP($A137, TMUI!$A$2:$G1000, 4, false), "")</f>
        <v>78.67</v>
      </c>
      <c r="AF137" s="5">
        <f>iferror(VLOOKUP($A137, TMUI!$A$2:$G1000, 5, false), "")</f>
        <v>80.1</v>
      </c>
      <c r="AG137" s="5">
        <f>iferror(VLOOKUP($A137, TMUI!$A$2:$G1000, 6, false), "")</f>
        <v>56.53</v>
      </c>
      <c r="AH137" s="5">
        <f>iferror(VLOOKUP($A137, TMUI!$A$2:$Z1000, 7, false), "")</f>
        <v>0.8210391453</v>
      </c>
      <c r="AI137" s="5">
        <f>iferror(VLOOKUP($A137, TMUI!$A$2:$Z1000, 8, false), "")</f>
        <v>0.6715592117</v>
      </c>
      <c r="AJ137" s="5">
        <f>iferror(VLOOKUP($A137, TMUI!$A$2:$Z1000, 9, false), "")</f>
        <v>0.6640468615</v>
      </c>
      <c r="AK137" s="5">
        <f>iferror(VLOOKUP($A137, TMUI!$A$2:$Z1000, 10, false), "")</f>
        <v>0.09601560545</v>
      </c>
      <c r="AL137" s="5">
        <f>iferror(VLOOKUP($A137, TMUI!$A$2:$Z1000, 11, false), "")</f>
        <v>0.563165206</v>
      </c>
      <c r="AM137" s="8">
        <f t="shared" si="3"/>
        <v>0.7504433396</v>
      </c>
      <c r="AO137" s="5">
        <f t="shared" si="4"/>
        <v>-0.1535370121</v>
      </c>
      <c r="AP137" s="5">
        <f>iferror(vlookup(A137, 'November Scores'!A$1:AM1000, 3, false), "")</f>
        <v>0.1728529762</v>
      </c>
      <c r="AQ137" s="5">
        <f t="shared" si="5"/>
        <v>-0.07193951505</v>
      </c>
    </row>
    <row r="138">
      <c r="A138" s="5">
        <v>808.0</v>
      </c>
      <c r="B138" s="2" t="s">
        <v>61</v>
      </c>
      <c r="C138" s="5">
        <f>lookup($A138, 'NIL - Dry'!$A$1:$A1000, 'NIL - Dry'!C$1:C1000)</f>
        <v>4</v>
      </c>
      <c r="D138" s="5">
        <f>lookup($A138, 'NIL - Dry'!$A$1:$A1000, 'NIL - Dry'!D$1:D1000)</f>
        <v>1</v>
      </c>
      <c r="E138" s="5">
        <f>lookup($A138, 'NIL - Dry'!$A$1:$A1000, 'NIL - Dry'!E$1:E1000)</f>
        <v>0</v>
      </c>
      <c r="F138" s="5">
        <f>lookup($A138, 'NIL - Dry'!$A$1:$A1000, 'NIL - Dry'!F$1:F1000)</f>
        <v>0</v>
      </c>
      <c r="G138" s="5">
        <f>lookup($A138, 'NIL - Dry'!$A$1:$A1000, 'NIL - Dry'!G$1:G1000)</f>
        <v>0</v>
      </c>
      <c r="H138" s="5">
        <f>lookup($A138, 'NIL - Dry'!$A$1:$A1000, 'NIL - Dry'!H$1:H1000)</f>
        <v>0</v>
      </c>
      <c r="I138" s="5">
        <f>lookup($A138, 'NIL - Dry'!$A$1:$A1000, 'NIL - Dry'!I$1:I1000)</f>
        <v>0.2045663318</v>
      </c>
      <c r="J138" s="5">
        <f>lookup($A138, 'NIL - Dry'!$A$1:$A1000, 'NIL - Dry'!J$1:J1000)</f>
        <v>0.4179095259</v>
      </c>
      <c r="K138" s="5">
        <f>lookup($A138, 'NIL - Dry'!$A$1:$A1000, 'NIL - Dry'!K$1:K1000)</f>
        <v>-2.220180551</v>
      </c>
      <c r="L138" s="5">
        <f>lookup($A138, 'NIL - Dry'!$A$1:$A1000, 'NIL - Dry'!L$1:L1000)</f>
        <v>-0.9812641676</v>
      </c>
      <c r="M138" s="5">
        <f>lookup($A138, 'NIL - Dry'!$A$1:$A1000, 'NIL - Dry'!M$1:M1000)</f>
        <v>-0.5405970393</v>
      </c>
      <c r="N138" s="5">
        <f>lookup($A138, 'NIL - Dry'!$A$1:$A1000, 'NIL - Dry'!N$1:N1000)</f>
        <v>-0.11274892</v>
      </c>
      <c r="O138" s="5">
        <f>lookup($A138, 'NIL - Dry'!$A$1:$A1000, 'NIL - Dry'!O$1:O1000)</f>
        <v>-0.5387191368</v>
      </c>
      <c r="P138" s="5">
        <f t="shared" si="1"/>
        <v>-0.7339748884</v>
      </c>
      <c r="R138" s="5">
        <f>iferror(VLOOKUP($A138, 'Awario - Old'!$A$3:$G1000, 3, false), "")</f>
        <v>0</v>
      </c>
      <c r="S138" s="2">
        <f>iferror(VLOOKUP($A138, 'Awario - Old'!$A$3:$Z1000, 4, false), "")</f>
        <v>0</v>
      </c>
      <c r="T138" s="5">
        <f>iferror(VLOOKUP($A138, 'Awario - Old'!$A$3:$Z1000, 5, false), "")</f>
        <v>0</v>
      </c>
      <c r="U138" s="5">
        <f>iferror(VLOOKUP($A138, 'Awario - Old'!$A$3:$G1000, 6, false), "")</f>
        <v>0</v>
      </c>
      <c r="V138" s="7" t="b">
        <f>iferror(VLOOKUP($A138, 'Awario - Old'!$A$3:$Z1000, 7, false), "")</f>
        <v>1</v>
      </c>
      <c r="W138" s="2" t="str">
        <f>iferror(VLOOKUP($A138, 'Awario - Old'!$A$3:$Z1000, 8, false), "")</f>
        <v/>
      </c>
      <c r="X138" s="5">
        <f>iferror(VLOOKUP($A138, 'Awario - Old'!$A$3:$Z1000, 9, false), "")</f>
        <v>-0.6906225891</v>
      </c>
      <c r="Y138" s="5">
        <f>iferror(VLOOKUP($A138, 'Awario - Old'!$A$3:$Z1000, 10, false), "")</f>
        <v>-0.9458545452</v>
      </c>
      <c r="Z138" s="2" t="str">
        <f>iferror(VLOOKUP($A138, 'Awario - Old'!$A$3:$Z1000, 11, false), "")</f>
        <v/>
      </c>
      <c r="AA138" s="5">
        <f>iferror(VLOOKUP($A138, 'Awario - Old'!$A$3:$Z1000, 12, false), "")</f>
        <v>-0.8182385672</v>
      </c>
      <c r="AB138" s="5">
        <f t="shared" si="2"/>
        <v>-0.9045654024</v>
      </c>
      <c r="AD138" s="5">
        <f>iferror(VLOOKUP($A138, TMUI!$A$2:$G1000, 3, false), "")</f>
        <v>85.01</v>
      </c>
      <c r="AE138" s="5">
        <f>iferror(VLOOKUP($A138, TMUI!$A$2:$G1000, 4, false), "")</f>
        <v>83.27</v>
      </c>
      <c r="AF138" s="5">
        <f>iferror(VLOOKUP($A138, TMUI!$A$2:$G1000, 5, false), "")</f>
        <v>93.25</v>
      </c>
      <c r="AG138" s="5">
        <f>iferror(VLOOKUP($A138, TMUI!$A$2:$G1000, 6, false), "")</f>
        <v>79.02</v>
      </c>
      <c r="AH138" s="5">
        <f>iferror(VLOOKUP($A138, TMUI!$A$2:$Z1000, 7, false), "")</f>
        <v>0.690754235</v>
      </c>
      <c r="AI138" s="5">
        <f>iferror(VLOOKUP($A138, TMUI!$A$2:$Z1000, 8, false), "")</f>
        <v>0.9903539007</v>
      </c>
      <c r="AJ138" s="5">
        <f>iferror(VLOOKUP($A138, TMUI!$A$2:$Z1000, 9, false), "")</f>
        <v>1.643026099</v>
      </c>
      <c r="AK138" s="5">
        <f>iferror(VLOOKUP($A138, TMUI!$A$2:$Z1000, 10, false), "")</f>
        <v>1.484691468</v>
      </c>
      <c r="AL138" s="5">
        <f>iferror(VLOOKUP($A138, TMUI!$A$2:$Z1000, 11, false), "")</f>
        <v>1.202206426</v>
      </c>
      <c r="AM138" s="8">
        <f t="shared" si="3"/>
        <v>1.096451743</v>
      </c>
      <c r="AO138" s="5">
        <f t="shared" si="4"/>
        <v>-0.1806961824</v>
      </c>
      <c r="AP138" s="5">
        <f>iferror(vlookup(A138, 'November Scores'!A$1:AM1000, 3, false), "")</f>
        <v>0.2288638737</v>
      </c>
      <c r="AQ138" s="5">
        <f t="shared" si="5"/>
        <v>-0.0783061684</v>
      </c>
    </row>
    <row r="139">
      <c r="A139" s="5">
        <v>1470.0</v>
      </c>
      <c r="B139" s="2" t="s">
        <v>148</v>
      </c>
      <c r="C139" s="5">
        <f>lookup($A139, 'NIL - Dry'!$A$1:$A1000, 'NIL - Dry'!C$1:C1000)</f>
        <v>4</v>
      </c>
      <c r="D139" s="5">
        <f>lookup($A139, 'NIL - Dry'!$A$1:$A1000, 'NIL - Dry'!D$1:D1000)</f>
        <v>1</v>
      </c>
      <c r="E139" s="5">
        <f>lookup($A139, 'NIL - Dry'!$A$1:$A1000, 'NIL - Dry'!E$1:E1000)</f>
        <v>1</v>
      </c>
      <c r="F139" s="5">
        <f>lookup($A139, 'NIL - Dry'!$A$1:$A1000, 'NIL - Dry'!F$1:F1000)</f>
        <v>0</v>
      </c>
      <c r="G139" s="5">
        <f>lookup($A139, 'NIL - Dry'!$A$1:$A1000, 'NIL - Dry'!G$1:G1000)</f>
        <v>0</v>
      </c>
      <c r="H139" s="5">
        <f>lookup($A139, 'NIL - Dry'!$A$1:$A1000, 'NIL - Dry'!H$1:H1000)</f>
        <v>0</v>
      </c>
      <c r="I139" s="5">
        <f>lookup($A139, 'NIL - Dry'!$A$1:$A1000, 'NIL - Dry'!I$1:I1000)</f>
        <v>0.2045663318</v>
      </c>
      <c r="J139" s="5">
        <f>lookup($A139, 'NIL - Dry'!$A$1:$A1000, 'NIL - Dry'!J$1:J1000)</f>
        <v>0.4179095259</v>
      </c>
      <c r="K139" s="5">
        <f>lookup($A139, 'NIL - Dry'!$A$1:$A1000, 'NIL - Dry'!K$1:K1000)</f>
        <v>0.4485213235</v>
      </c>
      <c r="L139" s="5">
        <f>lookup($A139, 'NIL - Dry'!$A$1:$A1000, 'NIL - Dry'!L$1:L1000)</f>
        <v>-0.9812641676</v>
      </c>
      <c r="M139" s="5">
        <f>lookup($A139, 'NIL - Dry'!$A$1:$A1000, 'NIL - Dry'!M$1:M1000)</f>
        <v>-0.5405970393</v>
      </c>
      <c r="N139" s="5">
        <f>lookup($A139, 'NIL - Dry'!$A$1:$A1000, 'NIL - Dry'!N$1:N1000)</f>
        <v>-0.11274892</v>
      </c>
      <c r="O139" s="5">
        <f>lookup($A139, 'NIL - Dry'!$A$1:$A1000, 'NIL - Dry'!O$1:O1000)</f>
        <v>-0.09393549096</v>
      </c>
      <c r="P139" s="5">
        <f t="shared" si="1"/>
        <v>-0.3064889736</v>
      </c>
      <c r="R139" s="5">
        <f>iferror(VLOOKUP($A139, 'Awario - Old'!$A$3:$G1000, 3, false), "")</f>
        <v>0</v>
      </c>
      <c r="S139" s="2">
        <f>iferror(VLOOKUP($A139, 'Awario - Old'!$A$3:$Z1000, 4, false), "")</f>
        <v>0</v>
      </c>
      <c r="T139" s="5">
        <f>iferror(VLOOKUP($A139, 'Awario - Old'!$A$3:$Z1000, 5, false), "")</f>
        <v>0</v>
      </c>
      <c r="U139" s="5">
        <f>iferror(VLOOKUP($A139, 'Awario - Old'!$A$3:$G1000, 6, false), "")</f>
        <v>0</v>
      </c>
      <c r="V139" s="7" t="b">
        <f>iferror(VLOOKUP($A139, 'Awario - Old'!$A$3:$Z1000, 7, false), "")</f>
        <v>1</v>
      </c>
      <c r="W139" s="2" t="str">
        <f>iferror(VLOOKUP($A139, 'Awario - Old'!$A$3:$Z1000, 8, false), "")</f>
        <v/>
      </c>
      <c r="X139" s="5">
        <f>iferror(VLOOKUP($A139, 'Awario - Old'!$A$3:$Z1000, 9, false), "")</f>
        <v>-0.6906225891</v>
      </c>
      <c r="Y139" s="5">
        <f>iferror(VLOOKUP($A139, 'Awario - Old'!$A$3:$Z1000, 10, false), "")</f>
        <v>-0.9458545452</v>
      </c>
      <c r="Z139" s="2" t="str">
        <f>iferror(VLOOKUP($A139, 'Awario - Old'!$A$3:$Z1000, 11, false), "")</f>
        <v/>
      </c>
      <c r="AA139" s="5">
        <f>iferror(VLOOKUP($A139, 'Awario - Old'!$A$3:$Z1000, 12, false), "")</f>
        <v>-0.8182385672</v>
      </c>
      <c r="AB139" s="5">
        <f t="shared" si="2"/>
        <v>-0.9045654024</v>
      </c>
      <c r="AD139" s="5">
        <f>iferror(VLOOKUP($A139, TMUI!$A$2:$G1000, 3, false), "")</f>
        <v>79.78</v>
      </c>
      <c r="AE139" s="5">
        <f>iferror(VLOOKUP($A139, TMUI!$A$2:$G1000, 4, false), "")</f>
        <v>78.82</v>
      </c>
      <c r="AF139" s="5">
        <f>iferror(VLOOKUP($A139, TMUI!$A$2:$G1000, 5, false), "")</f>
        <v>85.92</v>
      </c>
      <c r="AG139" s="5">
        <f>iferror(VLOOKUP($A139, TMUI!$A$2:$G1000, 6, false), "")</f>
        <v>63.17</v>
      </c>
      <c r="AH139" s="5">
        <f>iferror(VLOOKUP($A139, TMUI!$A$2:$Z1000, 7, false), "")</f>
        <v>0.3122041902</v>
      </c>
      <c r="AI139" s="5">
        <f>iferror(VLOOKUP($A139, TMUI!$A$2:$Z1000, 8, false), "")</f>
        <v>0.6819546907</v>
      </c>
      <c r="AJ139" s="5">
        <f>iferror(VLOOKUP($A139, TMUI!$A$2:$Z1000, 9, false), "")</f>
        <v>1.097328927</v>
      </c>
      <c r="AK139" s="5">
        <f>iferror(VLOOKUP($A139, TMUI!$A$2:$Z1000, 10, false), "")</f>
        <v>0.5060115027</v>
      </c>
      <c r="AL139" s="5">
        <f>iferror(VLOOKUP($A139, TMUI!$A$2:$Z1000, 11, false), "")</f>
        <v>0.6493748277</v>
      </c>
      <c r="AM139" s="8">
        <f t="shared" si="3"/>
        <v>0.8058379661</v>
      </c>
      <c r="AO139" s="5">
        <f t="shared" si="4"/>
        <v>-0.1350721366</v>
      </c>
      <c r="AP139" s="5">
        <f>iferror(vlookup(A139, 'November Scores'!A$1:AM1000, 3, false), "")</f>
        <v>0.08965914851</v>
      </c>
      <c r="AQ139" s="5">
        <f t="shared" si="5"/>
        <v>-0.07888931534</v>
      </c>
    </row>
    <row r="140">
      <c r="A140" s="5">
        <v>830.0</v>
      </c>
      <c r="B140" s="2" t="s">
        <v>70</v>
      </c>
      <c r="C140" s="5">
        <f>lookup($A140, 'NIL - Dry'!$A$1:$A1000, 'NIL - Dry'!C$1:C1000)</f>
        <v>4</v>
      </c>
      <c r="D140" s="5">
        <f>lookup($A140, 'NIL - Dry'!$A$1:$A1000, 'NIL - Dry'!D$1:D1000)</f>
        <v>1</v>
      </c>
      <c r="E140" s="5">
        <f>lookup($A140, 'NIL - Dry'!$A$1:$A1000, 'NIL - Dry'!E$1:E1000)</f>
        <v>0</v>
      </c>
      <c r="F140" s="5">
        <f>lookup($A140, 'NIL - Dry'!$A$1:$A1000, 'NIL - Dry'!F$1:F1000)</f>
        <v>0</v>
      </c>
      <c r="G140" s="5">
        <f>lookup($A140, 'NIL - Dry'!$A$1:$A1000, 'NIL - Dry'!G$1:G1000)</f>
        <v>1</v>
      </c>
      <c r="H140" s="5">
        <f>lookup($A140, 'NIL - Dry'!$A$1:$A1000, 'NIL - Dry'!H$1:H1000)</f>
        <v>0</v>
      </c>
      <c r="I140" s="5">
        <f>lookup($A140, 'NIL - Dry'!$A$1:$A1000, 'NIL - Dry'!I$1:I1000)</f>
        <v>0.2045663318</v>
      </c>
      <c r="J140" s="5">
        <f>lookup($A140, 'NIL - Dry'!$A$1:$A1000, 'NIL - Dry'!J$1:J1000)</f>
        <v>0.4179095259</v>
      </c>
      <c r="K140" s="5">
        <f>lookup($A140, 'NIL - Dry'!$A$1:$A1000, 'NIL - Dry'!K$1:K1000)</f>
        <v>-2.220180551</v>
      </c>
      <c r="L140" s="5">
        <f>lookup($A140, 'NIL - Dry'!$A$1:$A1000, 'NIL - Dry'!L$1:L1000)</f>
        <v>-0.9812641676</v>
      </c>
      <c r="M140" s="5">
        <f>lookup($A140, 'NIL - Dry'!$A$1:$A1000, 'NIL - Dry'!M$1:M1000)</f>
        <v>1.842034356</v>
      </c>
      <c r="N140" s="5">
        <f>lookup($A140, 'NIL - Dry'!$A$1:$A1000, 'NIL - Dry'!N$1:N1000)</f>
        <v>-0.11274892</v>
      </c>
      <c r="O140" s="5">
        <f>lookup($A140, 'NIL - Dry'!$A$1:$A1000, 'NIL - Dry'!O$1:O1000)</f>
        <v>-0.1416139042</v>
      </c>
      <c r="P140" s="5">
        <f t="shared" si="1"/>
        <v>-0.376316229</v>
      </c>
      <c r="R140" s="5">
        <f>iferror(VLOOKUP($A140, 'Awario - Old'!$A$3:$G1000, 3, false), "")</f>
        <v>2</v>
      </c>
      <c r="S140" s="2">
        <f>iferror(VLOOKUP($A140, 'Awario - Old'!$A$3:$Z1000, 4, false), "")</f>
        <v>336993</v>
      </c>
      <c r="T140" s="5">
        <f>iferror(VLOOKUP($A140, 'Awario - Old'!$A$3:$Z1000, 5, false), "")</f>
        <v>181</v>
      </c>
      <c r="U140" s="5">
        <f>iferror(VLOOKUP($A140, 'Awario - Old'!$A$3:$G1000, 6, false), "")</f>
        <v>2.257678575</v>
      </c>
      <c r="V140" s="7" t="b">
        <f>iferror(VLOOKUP($A140, 'Awario - Old'!$A$3:$Z1000, 7, false), "")</f>
        <v>0</v>
      </c>
      <c r="W140" s="2">
        <f>iferror(VLOOKUP($A140, 'Awario - Old'!$A$3:$Z1000, 8, false), "")</f>
        <v>-0.9994628969</v>
      </c>
      <c r="X140" s="5">
        <f>iferror(VLOOKUP($A140, 'Awario - Old'!$A$3:$Z1000, 9, false), "")</f>
        <v>0.6891715048</v>
      </c>
      <c r="Y140" s="5">
        <f>iferror(VLOOKUP($A140, 'Awario - Old'!$A$3:$Z1000, 10, false), "")</f>
        <v>0.03302984126</v>
      </c>
      <c r="Z140" s="2">
        <f>iferror(VLOOKUP($A140, 'Awario - Old'!$A$3:$Z1000, 11, false), "")</f>
        <v>-0.5463053703</v>
      </c>
      <c r="AA140" s="5">
        <f>iferror(VLOOKUP($A140, 'Awario - Old'!$A$3:$Z1000, 12, false), "")</f>
        <v>0.05863199191</v>
      </c>
      <c r="AB140" s="5">
        <f t="shared" si="2"/>
        <v>0.2421404384</v>
      </c>
      <c r="AD140" s="5">
        <f>iferror(VLOOKUP($A140, TMUI!$A$2:$G1000, 3, false), "")</f>
        <v>81.32</v>
      </c>
      <c r="AE140" s="5">
        <f>iferror(VLOOKUP($A140, TMUI!$A$2:$G1000, 4, false), "")</f>
        <v>67.5</v>
      </c>
      <c r="AF140" s="5">
        <f>iferror(VLOOKUP($A140, TMUI!$A$2:$G1000, 5, false), "")</f>
        <v>64.66</v>
      </c>
      <c r="AG140" s="5">
        <f>iferror(VLOOKUP($A140, TMUI!$A$2:$G1000, 6, false), "")</f>
        <v>46.92</v>
      </c>
      <c r="AH140" s="5">
        <f>iferror(VLOOKUP($A140, TMUI!$A$2:$Z1000, 7, false), "")</f>
        <v>0.423670169</v>
      </c>
      <c r="AI140" s="5">
        <f>iferror(VLOOKUP($A140, TMUI!$A$2:$Z1000, 8, false), "")</f>
        <v>-0.1025574572</v>
      </c>
      <c r="AJ140" s="5">
        <f>iferror(VLOOKUP($A140, TMUI!$A$2:$Z1000, 9, false), "")</f>
        <v>-0.485416213</v>
      </c>
      <c r="AK140" s="5">
        <f>iferror(VLOOKUP($A140, TMUI!$A$2:$Z1000, 10, false), "")</f>
        <v>-0.4973670109</v>
      </c>
      <c r="AL140" s="5">
        <f>iferror(VLOOKUP($A140, TMUI!$A$2:$Z1000, 11, false), "")</f>
        <v>-0.165417628</v>
      </c>
      <c r="AM140" s="8">
        <f t="shared" si="3"/>
        <v>-0.4067156599</v>
      </c>
      <c r="AO140" s="5">
        <f t="shared" si="4"/>
        <v>-0.1802971502</v>
      </c>
      <c r="AP140" s="5">
        <f>iferror(vlookup(A140, 'November Scores'!A$1:AM1000, 3, false), "")</f>
        <v>0.1951258701</v>
      </c>
      <c r="AQ140" s="5">
        <f t="shared" si="5"/>
        <v>-0.08644139509</v>
      </c>
    </row>
    <row r="141">
      <c r="A141" s="5">
        <v>1448.0</v>
      </c>
      <c r="B141" s="2" t="s">
        <v>136</v>
      </c>
      <c r="C141" s="5">
        <f>lookup($A141, 'NIL - Dry'!$A$1:$A1000, 'NIL - Dry'!C$1:C1000)</f>
        <v>4</v>
      </c>
      <c r="D141" s="5">
        <f>lookup($A141, 'NIL - Dry'!$A$1:$A1000, 'NIL - Dry'!D$1:D1000)</f>
        <v>1</v>
      </c>
      <c r="E141" s="5">
        <f>lookup($A141, 'NIL - Dry'!$A$1:$A1000, 'NIL - Dry'!E$1:E1000)</f>
        <v>1</v>
      </c>
      <c r="F141" s="5">
        <f>lookup($A141, 'NIL - Dry'!$A$1:$A1000, 'NIL - Dry'!F$1:F1000)</f>
        <v>1</v>
      </c>
      <c r="G141" s="5">
        <f>lookup($A141, 'NIL - Dry'!$A$1:$A1000, 'NIL - Dry'!G$1:G1000)</f>
        <v>0</v>
      </c>
      <c r="H141" s="5">
        <f>lookup($A141, 'NIL - Dry'!$A$1:$A1000, 'NIL - Dry'!H$1:H1000)</f>
        <v>0</v>
      </c>
      <c r="I141" s="5">
        <f>lookup($A141, 'NIL - Dry'!$A$1:$A1000, 'NIL - Dry'!I$1:I1000)</f>
        <v>0.2045663318</v>
      </c>
      <c r="J141" s="5">
        <f>lookup($A141, 'NIL - Dry'!$A$1:$A1000, 'NIL - Dry'!J$1:J1000)</f>
        <v>0.4179095259</v>
      </c>
      <c r="K141" s="5">
        <f>lookup($A141, 'NIL - Dry'!$A$1:$A1000, 'NIL - Dry'!K$1:K1000)</f>
        <v>0.4485213235</v>
      </c>
      <c r="L141" s="5">
        <f>lookup($A141, 'NIL - Dry'!$A$1:$A1000, 'NIL - Dry'!L$1:L1000)</f>
        <v>1.014811661</v>
      </c>
      <c r="M141" s="5">
        <f>lookup($A141, 'NIL - Dry'!$A$1:$A1000, 'NIL - Dry'!M$1:M1000)</f>
        <v>-0.5405970393</v>
      </c>
      <c r="N141" s="5">
        <f>lookup($A141, 'NIL - Dry'!$A$1:$A1000, 'NIL - Dry'!N$1:N1000)</f>
        <v>-0.11274892</v>
      </c>
      <c r="O141" s="5">
        <f>lookup($A141, 'NIL - Dry'!$A$1:$A1000, 'NIL - Dry'!O$1:O1000)</f>
        <v>0.2387438137</v>
      </c>
      <c r="P141" s="5">
        <f t="shared" si="1"/>
        <v>0.4886141768</v>
      </c>
      <c r="R141" s="5">
        <f>iferror(VLOOKUP($A141, 'Awario - Old'!$A$3:$G1000, 3, false), "")</f>
        <v>0</v>
      </c>
      <c r="S141" s="2">
        <f>iferror(VLOOKUP($A141, 'Awario - Old'!$A$3:$Z1000, 4, false), "")</f>
        <v>0</v>
      </c>
      <c r="T141" s="5">
        <f>iferror(VLOOKUP($A141, 'Awario - Old'!$A$3:$Z1000, 5, false), "")</f>
        <v>0</v>
      </c>
      <c r="U141" s="5">
        <f>iferror(VLOOKUP($A141, 'Awario - Old'!$A$3:$G1000, 6, false), "")</f>
        <v>0</v>
      </c>
      <c r="V141" s="7" t="b">
        <f>iferror(VLOOKUP($A141, 'Awario - Old'!$A$3:$Z1000, 7, false), "")</f>
        <v>1</v>
      </c>
      <c r="W141" s="2" t="str">
        <f>iferror(VLOOKUP($A141, 'Awario - Old'!$A$3:$Z1000, 8, false), "")</f>
        <v/>
      </c>
      <c r="X141" s="5">
        <f>iferror(VLOOKUP($A141, 'Awario - Old'!$A$3:$Z1000, 9, false), "")</f>
        <v>-0.6906225891</v>
      </c>
      <c r="Y141" s="5">
        <f>iferror(VLOOKUP($A141, 'Awario - Old'!$A$3:$Z1000, 10, false), "")</f>
        <v>-0.9458545452</v>
      </c>
      <c r="Z141" s="2" t="str">
        <f>iferror(VLOOKUP($A141, 'Awario - Old'!$A$3:$Z1000, 11, false), "")</f>
        <v/>
      </c>
      <c r="AA141" s="5">
        <f>iferror(VLOOKUP($A141, 'Awario - Old'!$A$3:$Z1000, 12, false), "")</f>
        <v>-0.8182385672</v>
      </c>
      <c r="AB141" s="5">
        <f t="shared" si="2"/>
        <v>-0.9045654024</v>
      </c>
      <c r="AD141" s="5">
        <f>iferror(VLOOKUP($A141, TMUI!$A$2:$G1000, 3, false), "")</f>
        <v>75.54</v>
      </c>
      <c r="AE141" s="5">
        <f>iferror(VLOOKUP($A141, TMUI!$A$2:$G1000, 4, false), "")</f>
        <v>70.81</v>
      </c>
      <c r="AF141" s="5">
        <f>iferror(VLOOKUP($A141, TMUI!$A$2:$G1000, 5, false), "")</f>
        <v>71.93</v>
      </c>
      <c r="AG141" s="5">
        <f>iferror(VLOOKUP($A141, TMUI!$A$2:$G1000, 6, false), "")</f>
        <v>54.21</v>
      </c>
      <c r="AH141" s="5">
        <f>iferror(VLOOKUP($A141, TMUI!$A$2:$Z1000, 7, false), "")</f>
        <v>0.005310846048</v>
      </c>
      <c r="AI141" s="5">
        <f>iferror(VLOOKUP($A141, TMUI!$A$2:$Z1000, 8, false), "")</f>
        <v>0.1268361125</v>
      </c>
      <c r="AJ141" s="5">
        <f>iferror(VLOOKUP($A141, TMUI!$A$2:$Z1000, 9, false), "")</f>
        <v>0.0558141336</v>
      </c>
      <c r="AK141" s="5">
        <f>iferror(VLOOKUP($A141, TMUI!$A$2:$Z1000, 10, false), "")</f>
        <v>-0.0472359731</v>
      </c>
      <c r="AL141" s="5">
        <f>iferror(VLOOKUP($A141, TMUI!$A$2:$Z1000, 11, false), "")</f>
        <v>0.03518127977</v>
      </c>
      <c r="AM141" s="8">
        <f t="shared" si="3"/>
        <v>0.1875667342</v>
      </c>
      <c r="AO141" s="5">
        <f t="shared" si="4"/>
        <v>-0.07612816382</v>
      </c>
      <c r="AP141" s="5">
        <f>iferror(vlookup(A141, 'November Scores'!A$1:AM1000, 3, false), "")</f>
        <v>-0.131366804</v>
      </c>
      <c r="AQ141" s="5">
        <f t="shared" si="5"/>
        <v>-0.08993782387</v>
      </c>
    </row>
    <row r="142">
      <c r="A142" s="5">
        <v>2015.0</v>
      </c>
      <c r="B142" s="2" t="s">
        <v>257</v>
      </c>
      <c r="C142" s="5">
        <f>lookup($A142, 'NIL - Dry'!$A$1:$A1000, 'NIL - Dry'!C$1:C1000)</f>
        <v>4</v>
      </c>
      <c r="D142" s="5">
        <f>lookup($A142, 'NIL - Dry'!$A$1:$A1000, 'NIL - Dry'!D$1:D1000)</f>
        <v>0</v>
      </c>
      <c r="E142" s="5">
        <f>lookup($A142, 'NIL - Dry'!$A$1:$A1000, 'NIL - Dry'!E$1:E1000)</f>
        <v>1</v>
      </c>
      <c r="F142" s="5">
        <f>lookup($A142, 'NIL - Dry'!$A$1:$A1000, 'NIL - Dry'!F$1:F1000)</f>
        <v>1</v>
      </c>
      <c r="G142" s="5">
        <f>lookup($A142, 'NIL - Dry'!$A$1:$A1000, 'NIL - Dry'!G$1:G1000)</f>
        <v>1</v>
      </c>
      <c r="H142" s="5">
        <f>lookup($A142, 'NIL - Dry'!$A$1:$A1000, 'NIL - Dry'!H$1:H1000)</f>
        <v>0</v>
      </c>
      <c r="I142" s="5">
        <f>lookup($A142, 'NIL - Dry'!$A$1:$A1000, 'NIL - Dry'!I$1:I1000)</f>
        <v>0.2045663318</v>
      </c>
      <c r="J142" s="5">
        <f>lookup($A142, 'NIL - Dry'!$A$1:$A1000, 'NIL - Dry'!J$1:J1000)</f>
        <v>-2.383213783</v>
      </c>
      <c r="K142" s="5">
        <f>lookup($A142, 'NIL - Dry'!$A$1:$A1000, 'NIL - Dry'!K$1:K1000)</f>
        <v>0.4485213235</v>
      </c>
      <c r="L142" s="5">
        <f>lookup($A142, 'NIL - Dry'!$A$1:$A1000, 'NIL - Dry'!L$1:L1000)</f>
        <v>1.014811661</v>
      </c>
      <c r="M142" s="5">
        <f>lookup($A142, 'NIL - Dry'!$A$1:$A1000, 'NIL - Dry'!M$1:M1000)</f>
        <v>1.842034356</v>
      </c>
      <c r="N142" s="5">
        <f>lookup($A142, 'NIL - Dry'!$A$1:$A1000, 'NIL - Dry'!N$1:N1000)</f>
        <v>-0.11274892</v>
      </c>
      <c r="O142" s="5">
        <f>lookup($A142, 'NIL - Dry'!$A$1:$A1000, 'NIL - Dry'!O$1:O1000)</f>
        <v>0.1689951616</v>
      </c>
      <c r="P142" s="5">
        <f t="shared" si="1"/>
        <v>0.411090211</v>
      </c>
      <c r="R142" s="5">
        <f>iferror(VLOOKUP($A142, 'Awario - Old'!$A$3:$G1000, 3, false), "")</f>
        <v>0</v>
      </c>
      <c r="S142" s="2" t="str">
        <f>iferror(VLOOKUP($A142, 'Awario - Old'!$A$3:$Z1000, 4, false), "")</f>
        <v/>
      </c>
      <c r="T142" s="5">
        <f>iferror(VLOOKUP($A142, 'Awario - Old'!$A$3:$Z1000, 5, false), "")</f>
        <v>0</v>
      </c>
      <c r="U142" s="5">
        <f>iferror(VLOOKUP($A142, 'Awario - Old'!$A$3:$G1000, 6, false), "")</f>
        <v>0</v>
      </c>
      <c r="V142" s="7" t="b">
        <f>iferror(VLOOKUP($A142, 'Awario - Old'!$A$3:$Z1000, 7, false), "")</f>
        <v>1</v>
      </c>
      <c r="W142" s="2" t="str">
        <f>iferror(VLOOKUP($A142, 'Awario - Old'!$A$3:$Z1000, 8, false), "")</f>
        <v/>
      </c>
      <c r="X142" s="5">
        <f>iferror(VLOOKUP($A142, 'Awario - Old'!$A$3:$Z1000, 9, false), "")</f>
        <v>-0.6906225891</v>
      </c>
      <c r="Y142" s="5">
        <f>iferror(VLOOKUP($A142, 'Awario - Old'!$A$3:$Z1000, 10, false), "")</f>
        <v>-0.9458545452</v>
      </c>
      <c r="Z142" s="2" t="str">
        <f>iferror(VLOOKUP($A142, 'Awario - Old'!$A$3:$Z1000, 11, false), "")</f>
        <v/>
      </c>
      <c r="AA142" s="5">
        <f>iferror(VLOOKUP($A142, 'Awario - Old'!$A$3:$Z1000, 12, false), "")</f>
        <v>-0.8182385672</v>
      </c>
      <c r="AB142" s="5">
        <f t="shared" si="2"/>
        <v>-0.9045654024</v>
      </c>
      <c r="AD142" s="5">
        <f>iferror(VLOOKUP($A142, TMUI!$A$2:$G1000, 3, false), "")</f>
        <v>80.43</v>
      </c>
      <c r="AE142" s="5">
        <f>iferror(VLOOKUP($A142, TMUI!$A$2:$G1000, 4, false), "")</f>
        <v>74.26</v>
      </c>
      <c r="AF142" s="5">
        <f>iferror(VLOOKUP($A142, TMUI!$A$2:$G1000, 5, false), "")</f>
        <v>73.55</v>
      </c>
      <c r="AG142" s="5">
        <f>iferror(VLOOKUP($A142, TMUI!$A$2:$G1000, 6, false), "")</f>
        <v>54.72</v>
      </c>
      <c r="AH142" s="5">
        <f>iferror(VLOOKUP($A142, TMUI!$A$2:$Z1000, 7, false), "")</f>
        <v>0.3592515189</v>
      </c>
      <c r="AI142" s="5">
        <f>iferror(VLOOKUP($A142, TMUI!$A$2:$Z1000, 8, false), "")</f>
        <v>0.3659321293</v>
      </c>
      <c r="AJ142" s="5">
        <f>iferror(VLOOKUP($A142, TMUI!$A$2:$Z1000, 9, false), "")</f>
        <v>0.1764184199</v>
      </c>
      <c r="AK142" s="5">
        <f>iferror(VLOOKUP($A142, TMUI!$A$2:$Z1000, 10, false), "")</f>
        <v>-0.01574532437</v>
      </c>
      <c r="AL142" s="5">
        <f>iferror(VLOOKUP($A142, TMUI!$A$2:$Z1000, 11, false), "")</f>
        <v>0.2214641859</v>
      </c>
      <c r="AM142" s="8">
        <f t="shared" si="3"/>
        <v>0.4705998151</v>
      </c>
      <c r="AO142" s="5">
        <f t="shared" si="4"/>
        <v>-0.007625125441</v>
      </c>
      <c r="AP142" s="5">
        <f>iferror(vlookup(A142, 'November Scores'!A$1:AM1000, 3, false), "")</f>
        <v>-0.3364483431</v>
      </c>
      <c r="AQ142" s="5">
        <f t="shared" si="5"/>
        <v>-0.08983092986</v>
      </c>
    </row>
    <row r="143">
      <c r="A143" s="5">
        <v>755.0</v>
      </c>
      <c r="B143" s="2" t="s">
        <v>58</v>
      </c>
      <c r="C143" s="5">
        <f>lookup($A143, 'NIL - Dry'!$A$1:$A1000, 'NIL - Dry'!C$1:C1000)</f>
        <v>4</v>
      </c>
      <c r="D143" s="5">
        <f>lookup($A143, 'NIL - Dry'!$A$1:$A1000, 'NIL - Dry'!D$1:D1000)</f>
        <v>1</v>
      </c>
      <c r="E143" s="5">
        <f>lookup($A143, 'NIL - Dry'!$A$1:$A1000, 'NIL - Dry'!E$1:E1000)</f>
        <v>0</v>
      </c>
      <c r="F143" s="5">
        <f>lookup($A143, 'NIL - Dry'!$A$1:$A1000, 'NIL - Dry'!F$1:F1000)</f>
        <v>0</v>
      </c>
      <c r="G143" s="5">
        <f>lookup($A143, 'NIL - Dry'!$A$1:$A1000, 'NIL - Dry'!G$1:G1000)</f>
        <v>0</v>
      </c>
      <c r="H143" s="5">
        <f>lookup($A143, 'NIL - Dry'!$A$1:$A1000, 'NIL - Dry'!H$1:H1000)</f>
        <v>0</v>
      </c>
      <c r="I143" s="5">
        <f>lookup($A143, 'NIL - Dry'!$A$1:$A1000, 'NIL - Dry'!I$1:I1000)</f>
        <v>0.2045663318</v>
      </c>
      <c r="J143" s="5">
        <f>lookup($A143, 'NIL - Dry'!$A$1:$A1000, 'NIL - Dry'!J$1:J1000)</f>
        <v>0.4179095259</v>
      </c>
      <c r="K143" s="5">
        <f>lookup($A143, 'NIL - Dry'!$A$1:$A1000, 'NIL - Dry'!K$1:K1000)</f>
        <v>-2.220180551</v>
      </c>
      <c r="L143" s="5">
        <f>lookup($A143, 'NIL - Dry'!$A$1:$A1000, 'NIL - Dry'!L$1:L1000)</f>
        <v>-0.9812641676</v>
      </c>
      <c r="M143" s="5">
        <f>lookup($A143, 'NIL - Dry'!$A$1:$A1000, 'NIL - Dry'!M$1:M1000)</f>
        <v>-0.5405970393</v>
      </c>
      <c r="N143" s="5">
        <f>lookup($A143, 'NIL - Dry'!$A$1:$A1000, 'NIL - Dry'!N$1:N1000)</f>
        <v>-0.11274892</v>
      </c>
      <c r="O143" s="5">
        <f>lookup($A143, 'NIL - Dry'!$A$1:$A1000, 'NIL - Dry'!O$1:O1000)</f>
        <v>-0.5387191368</v>
      </c>
      <c r="P143" s="5">
        <f t="shared" si="1"/>
        <v>-0.7339748884</v>
      </c>
      <c r="R143" s="5">
        <f>iferror(VLOOKUP($A143, 'Awario - Old'!$A$3:$G1000, 3, false), "")</f>
        <v>1</v>
      </c>
      <c r="S143" s="2">
        <f>iferror(VLOOKUP($A143, 'Awario - Old'!$A$3:$Z1000, 4, false), "")</f>
        <v>0</v>
      </c>
      <c r="T143" s="5">
        <f>iferror(VLOOKUP($A143, 'Awario - Old'!$A$3:$Z1000, 5, false), "")</f>
        <v>0</v>
      </c>
      <c r="U143" s="5">
        <f>iferror(VLOOKUP($A143, 'Awario - Old'!$A$3:$G1000, 6, false), "")</f>
        <v>0</v>
      </c>
      <c r="V143" s="7" t="b">
        <f>iferror(VLOOKUP($A143, 'Awario - Old'!$A$3:$Z1000, 7, false), "")</f>
        <v>1</v>
      </c>
      <c r="W143" s="2" t="str">
        <f>iferror(VLOOKUP($A143, 'Awario - Old'!$A$3:$Z1000, 8, false), "")</f>
        <v/>
      </c>
      <c r="X143" s="5">
        <f>iferror(VLOOKUP($A143, 'Awario - Old'!$A$3:$Z1000, 9, false), "")</f>
        <v>-0.6906225891</v>
      </c>
      <c r="Y143" s="5">
        <f>iferror(VLOOKUP($A143, 'Awario - Old'!$A$3:$Z1000, 10, false), "")</f>
        <v>-0.456412352</v>
      </c>
      <c r="Z143" s="2" t="str">
        <f>iferror(VLOOKUP($A143, 'Awario - Old'!$A$3:$Z1000, 11, false), "")</f>
        <v/>
      </c>
      <c r="AA143" s="5">
        <f>iferror(VLOOKUP($A143, 'Awario - Old'!$A$3:$Z1000, 12, false), "")</f>
        <v>-0.5735174706</v>
      </c>
      <c r="AB143" s="5">
        <f t="shared" si="2"/>
        <v>-0.7573093625</v>
      </c>
      <c r="AD143" s="5">
        <f>iferror(VLOOKUP($A143, TMUI!$A$2:$G1000, 3, false), "")</f>
        <v>91.27</v>
      </c>
      <c r="AE143" s="5">
        <f>iferror(VLOOKUP($A143, TMUI!$A$2:$G1000, 4, false), "")</f>
        <v>75.26</v>
      </c>
      <c r="AF143" s="5">
        <f>iferror(VLOOKUP($A143, TMUI!$A$2:$G1000, 5, false), "")</f>
        <v>74.35</v>
      </c>
      <c r="AG143" s="5">
        <f>iferror(VLOOKUP($A143, TMUI!$A$2:$G1000, 6, false), "")</f>
        <v>69.87</v>
      </c>
      <c r="AH143" s="5">
        <f>iferror(VLOOKUP($A143, TMUI!$A$2:$Z1000, 7, false), "")</f>
        <v>1.143856201</v>
      </c>
      <c r="AI143" s="5">
        <f>iferror(VLOOKUP($A143, TMUI!$A$2:$Z1000, 8, false), "")</f>
        <v>0.4352353226</v>
      </c>
      <c r="AJ143" s="5">
        <f>iferror(VLOOKUP($A143, TMUI!$A$2:$Z1000, 9, false), "")</f>
        <v>0.2359760922</v>
      </c>
      <c r="AK143" s="5">
        <f>iferror(VLOOKUP($A143, TMUI!$A$2:$Z1000, 10, false), "")</f>
        <v>0.9197121821</v>
      </c>
      <c r="AL143" s="5">
        <f>iferror(VLOOKUP($A143, TMUI!$A$2:$Z1000, 11, false), "")</f>
        <v>0.6836949494</v>
      </c>
      <c r="AM143" s="8">
        <f t="shared" si="3"/>
        <v>0.8268584821</v>
      </c>
      <c r="AO143" s="5">
        <f t="shared" si="4"/>
        <v>-0.2214752563</v>
      </c>
      <c r="AP143" s="5">
        <f>iferror(vlookup(A143, 'November Scores'!A$1:AM1000, 3, false), "")</f>
        <v>0.2870099558</v>
      </c>
      <c r="AQ143" s="5">
        <f t="shared" si="5"/>
        <v>-0.09435395325</v>
      </c>
    </row>
    <row r="144">
      <c r="A144" s="5">
        <v>810.0</v>
      </c>
      <c r="B144" s="2" t="s">
        <v>63</v>
      </c>
      <c r="C144" s="5">
        <f>lookup($A144, 'NIL - Dry'!$A$1:$A1000, 'NIL - Dry'!C$1:C1000)</f>
        <v>4</v>
      </c>
      <c r="D144" s="5">
        <f>lookup($A144, 'NIL - Dry'!$A$1:$A1000, 'NIL - Dry'!D$1:D1000)</f>
        <v>1</v>
      </c>
      <c r="E144" s="5">
        <f>lookup($A144, 'NIL - Dry'!$A$1:$A1000, 'NIL - Dry'!E$1:E1000)</f>
        <v>1</v>
      </c>
      <c r="F144" s="5">
        <f>lookup($A144, 'NIL - Dry'!$A$1:$A1000, 'NIL - Dry'!F$1:F1000)</f>
        <v>0</v>
      </c>
      <c r="G144" s="5">
        <f>lookup($A144, 'NIL - Dry'!$A$1:$A1000, 'NIL - Dry'!G$1:G1000)</f>
        <v>0</v>
      </c>
      <c r="H144" s="5">
        <f>lookup($A144, 'NIL - Dry'!$A$1:$A1000, 'NIL - Dry'!H$1:H1000)</f>
        <v>0</v>
      </c>
      <c r="I144" s="5">
        <f>lookup($A144, 'NIL - Dry'!$A$1:$A1000, 'NIL - Dry'!I$1:I1000)</f>
        <v>0.2045663318</v>
      </c>
      <c r="J144" s="5">
        <f>lookup($A144, 'NIL - Dry'!$A$1:$A1000, 'NIL - Dry'!J$1:J1000)</f>
        <v>0.4179095259</v>
      </c>
      <c r="K144" s="5">
        <f>lookup($A144, 'NIL - Dry'!$A$1:$A1000, 'NIL - Dry'!K$1:K1000)</f>
        <v>0.4485213235</v>
      </c>
      <c r="L144" s="5">
        <f>lookup($A144, 'NIL - Dry'!$A$1:$A1000, 'NIL - Dry'!L$1:L1000)</f>
        <v>-0.9812641676</v>
      </c>
      <c r="M144" s="5">
        <f>lookup($A144, 'NIL - Dry'!$A$1:$A1000, 'NIL - Dry'!M$1:M1000)</f>
        <v>-0.5405970393</v>
      </c>
      <c r="N144" s="5">
        <f>lookup($A144, 'NIL - Dry'!$A$1:$A1000, 'NIL - Dry'!N$1:N1000)</f>
        <v>-0.11274892</v>
      </c>
      <c r="O144" s="5">
        <f>lookup($A144, 'NIL - Dry'!$A$1:$A1000, 'NIL - Dry'!O$1:O1000)</f>
        <v>-0.09393549096</v>
      </c>
      <c r="P144" s="5">
        <f t="shared" si="1"/>
        <v>-0.3064889736</v>
      </c>
      <c r="R144" s="5">
        <f>iferror(VLOOKUP($A144, 'Awario - Old'!$A$3:$G1000, 3, false), "")</f>
        <v>0</v>
      </c>
      <c r="S144" s="2">
        <f>iferror(VLOOKUP($A144, 'Awario - Old'!$A$3:$Z1000, 4, false), "")</f>
        <v>12000</v>
      </c>
      <c r="T144" s="5">
        <f>iferror(VLOOKUP($A144, 'Awario - Old'!$A$3:$Z1000, 5, false), "")</f>
        <v>0</v>
      </c>
      <c r="U144" s="5">
        <f>iferror(VLOOKUP($A144, 'Awario - Old'!$A$3:$G1000, 6, false), "")</f>
        <v>0</v>
      </c>
      <c r="V144" s="7" t="b">
        <f>iferror(VLOOKUP($A144, 'Awario - Old'!$A$3:$Z1000, 7, false), "")</f>
        <v>0</v>
      </c>
      <c r="W144" s="2">
        <f>iferror(VLOOKUP($A144, 'Awario - Old'!$A$3:$Z1000, 8, false), "")</f>
        <v>-1</v>
      </c>
      <c r="X144" s="5">
        <f>iferror(VLOOKUP($A144, 'Awario - Old'!$A$3:$Z1000, 9, false), "")</f>
        <v>-0.6906225891</v>
      </c>
      <c r="Y144" s="5">
        <f>iferror(VLOOKUP($A144, 'Awario - Old'!$A$3:$Z1000, 10, false), "")</f>
        <v>-0.9458545452</v>
      </c>
      <c r="Z144" s="2">
        <f>iferror(VLOOKUP($A144, 'Awario - Old'!$A$3:$Z1000, 11, false), "")</f>
        <v>-0.5555421004</v>
      </c>
      <c r="AA144" s="5">
        <f>iferror(VLOOKUP($A144, 'Awario - Old'!$A$3:$Z1000, 12, false), "")</f>
        <v>-0.7306730782</v>
      </c>
      <c r="AB144" s="5">
        <f t="shared" si="2"/>
        <v>-0.854794173</v>
      </c>
      <c r="AD144" s="5">
        <f>iferror(VLOOKUP($A144, TMUI!$A$2:$G1000, 3, false), "")</f>
        <v>87.66</v>
      </c>
      <c r="AE144" s="5">
        <f>iferror(VLOOKUP($A144, TMUI!$A$2:$G1000, 4, false), "")</f>
        <v>69.34</v>
      </c>
      <c r="AF144" s="5">
        <f>iferror(VLOOKUP($A144, TMUI!$A$2:$G1000, 5, false), "")</f>
        <v>69.73</v>
      </c>
      <c r="AG144" s="5">
        <f>iferror(VLOOKUP($A144, TMUI!$A$2:$G1000, 6, false), "")</f>
        <v>52.93</v>
      </c>
      <c r="AH144" s="5">
        <f>iferror(VLOOKUP($A144, TMUI!$A$2:$Z1000, 7, false), "")</f>
        <v>0.8825625751</v>
      </c>
      <c r="AI144" s="5">
        <f>iferror(VLOOKUP($A144, TMUI!$A$2:$Z1000, 8, false), "")</f>
        <v>0.02496041839</v>
      </c>
      <c r="AJ144" s="5">
        <f>iferror(VLOOKUP($A144, TMUI!$A$2:$Z1000, 9, false), "")</f>
        <v>-0.1079694651</v>
      </c>
      <c r="AK144" s="5">
        <f>iferror(VLOOKUP($A144, TMUI!$A$2:$Z1000, 10, false), "")</f>
        <v>-0.1262713268</v>
      </c>
      <c r="AL144" s="5">
        <f>iferror(VLOOKUP($A144, TMUI!$A$2:$Z1000, 11, false), "")</f>
        <v>0.1683205504</v>
      </c>
      <c r="AM144" s="8">
        <f t="shared" si="3"/>
        <v>0.4102688758</v>
      </c>
      <c r="AO144" s="5">
        <f t="shared" si="4"/>
        <v>-0.2503380903</v>
      </c>
      <c r="AP144" s="5">
        <f>iferror(vlookup(A144, 'November Scores'!A$1:AM1000, 3, false), "")</f>
        <v>0.3706705312</v>
      </c>
      <c r="AQ144" s="5">
        <f t="shared" si="5"/>
        <v>-0.09508593493</v>
      </c>
    </row>
    <row r="145">
      <c r="A145" s="5">
        <v>1988.0</v>
      </c>
      <c r="B145" s="2" t="s">
        <v>247</v>
      </c>
      <c r="C145" s="5">
        <f>lookup($A145, 'NIL - Dry'!$A$1:$A1000, 'NIL - Dry'!C$1:C1000)</f>
        <v>4</v>
      </c>
      <c r="D145" s="5">
        <f>lookup($A145, 'NIL - Dry'!$A$1:$A1000, 'NIL - Dry'!D$1:D1000)</f>
        <v>1</v>
      </c>
      <c r="E145" s="5">
        <f>lookup($A145, 'NIL - Dry'!$A$1:$A1000, 'NIL - Dry'!E$1:E1000)</f>
        <v>1</v>
      </c>
      <c r="F145" s="5">
        <f>lookup($A145, 'NIL - Dry'!$A$1:$A1000, 'NIL - Dry'!F$1:F1000)</f>
        <v>1</v>
      </c>
      <c r="G145" s="5">
        <f>lookup($A145, 'NIL - Dry'!$A$1:$A1000, 'NIL - Dry'!G$1:G1000)</f>
        <v>0</v>
      </c>
      <c r="H145" s="5">
        <f>lookup($A145, 'NIL - Dry'!$A$1:$A1000, 'NIL - Dry'!H$1:H1000)</f>
        <v>0</v>
      </c>
      <c r="I145" s="5">
        <f>lookup($A145, 'NIL - Dry'!$A$1:$A1000, 'NIL - Dry'!I$1:I1000)</f>
        <v>0.2045663318</v>
      </c>
      <c r="J145" s="5">
        <f>lookup($A145, 'NIL - Dry'!$A$1:$A1000, 'NIL - Dry'!J$1:J1000)</f>
        <v>0.4179095259</v>
      </c>
      <c r="K145" s="5">
        <f>lookup($A145, 'NIL - Dry'!$A$1:$A1000, 'NIL - Dry'!K$1:K1000)</f>
        <v>0.4485213235</v>
      </c>
      <c r="L145" s="5">
        <f>lookup($A145, 'NIL - Dry'!$A$1:$A1000, 'NIL - Dry'!L$1:L1000)</f>
        <v>1.014811661</v>
      </c>
      <c r="M145" s="5">
        <f>lookup($A145, 'NIL - Dry'!$A$1:$A1000, 'NIL - Dry'!M$1:M1000)</f>
        <v>-0.5405970393</v>
      </c>
      <c r="N145" s="5">
        <f>lookup($A145, 'NIL - Dry'!$A$1:$A1000, 'NIL - Dry'!N$1:N1000)</f>
        <v>-0.11274892</v>
      </c>
      <c r="O145" s="5">
        <f>lookup($A145, 'NIL - Dry'!$A$1:$A1000, 'NIL - Dry'!O$1:O1000)</f>
        <v>0.2387438137</v>
      </c>
      <c r="P145" s="5">
        <f t="shared" si="1"/>
        <v>0.4886141768</v>
      </c>
      <c r="R145" s="5" t="str">
        <f>iferror(VLOOKUP($A145, 'Awario - Old'!$A$3:$G1000, 3, false), "")</f>
        <v/>
      </c>
      <c r="S145" s="2" t="str">
        <f>iferror(VLOOKUP($A145, 'Awario - Old'!$A$3:$Z1000, 4, false), "")</f>
        <v/>
      </c>
      <c r="T145" s="5" t="str">
        <f>iferror(VLOOKUP($A145, 'Awario - Old'!$A$3:$Z1000, 5, false), "")</f>
        <v/>
      </c>
      <c r="U145" s="5" t="str">
        <f>iferror(VLOOKUP($A145, 'Awario - Old'!$A$3:$G1000, 6, false), "")</f>
        <v/>
      </c>
      <c r="V145" s="7" t="str">
        <f>iferror(VLOOKUP($A145, 'Awario - Old'!$A$3:$Z1000, 7, false), "")</f>
        <v/>
      </c>
      <c r="W145" s="2" t="str">
        <f>iferror(VLOOKUP($A145, 'Awario - Old'!$A$3:$Z1000, 8, false), "")</f>
        <v/>
      </c>
      <c r="X145" s="5" t="str">
        <f>iferror(VLOOKUP($A145, 'Awario - Old'!$A$3:$Z1000, 9, false), "")</f>
        <v/>
      </c>
      <c r="Y145" s="5" t="str">
        <f>iferror(VLOOKUP($A145, 'Awario - Old'!$A$3:$Z1000, 10, false), "")</f>
        <v/>
      </c>
      <c r="Z145" s="2" t="str">
        <f>iferror(VLOOKUP($A145, 'Awario - Old'!$A$3:$Z1000, 11, false), "")</f>
        <v/>
      </c>
      <c r="AA145" s="5" t="str">
        <f>iferror(VLOOKUP($A145, 'Awario - Old'!$A$3:$Z1000, 12, false), "")</f>
        <v/>
      </c>
      <c r="AB145" s="5" t="str">
        <f t="shared" si="2"/>
        <v/>
      </c>
      <c r="AD145" s="5">
        <f>iferror(VLOOKUP($A145, TMUI!$A$2:$G1000, 3, false), "")</f>
        <v>76.21</v>
      </c>
      <c r="AE145" s="5">
        <f>iferror(VLOOKUP($A145, TMUI!$A$2:$G1000, 4, false), "")</f>
        <v>74.22</v>
      </c>
      <c r="AF145" s="5">
        <f>iferror(VLOOKUP($A145, TMUI!$A$2:$G1000, 5, false), "")</f>
        <v>54.81</v>
      </c>
      <c r="AG145" s="5">
        <f>iferror(VLOOKUP($A145, TMUI!$A$2:$G1000, 6, false), "")</f>
        <v>45.04</v>
      </c>
      <c r="AH145" s="5">
        <f>iferror(VLOOKUP($A145, TMUI!$A$2:$Z1000, 7, false), "")</f>
        <v>0.05380578487</v>
      </c>
      <c r="AI145" s="5">
        <f>iferror(VLOOKUP($A145, TMUI!$A$2:$Z1000, 8, false), "")</f>
        <v>0.3631600016</v>
      </c>
      <c r="AJ145" s="5">
        <f>iferror(VLOOKUP($A145, TMUI!$A$2:$Z1000, 9, false), "")</f>
        <v>-1.218720053</v>
      </c>
      <c r="AK145" s="5">
        <f>iferror(VLOOKUP($A145, TMUI!$A$2:$Z1000, 10, false), "")</f>
        <v>-0.6134501866</v>
      </c>
      <c r="AL145" s="5">
        <f>iferror(VLOOKUP($A145, TMUI!$A$2:$Z1000, 11, false), "")</f>
        <v>-0.3538011132</v>
      </c>
      <c r="AM145" s="8">
        <f t="shared" si="3"/>
        <v>-0.5948118301</v>
      </c>
      <c r="AO145" s="5">
        <f t="shared" si="4"/>
        <v>-0.05309882665</v>
      </c>
      <c r="AP145" s="5">
        <f>iferror(vlookup(A145, 'November Scores'!A$1:AM1000, 3, false), "")</f>
        <v>-0.2810401711</v>
      </c>
      <c r="AQ145" s="5">
        <f t="shared" si="5"/>
        <v>-0.1100841628</v>
      </c>
    </row>
    <row r="146">
      <c r="A146" s="5">
        <v>1713.0</v>
      </c>
      <c r="B146" s="2" t="s">
        <v>181</v>
      </c>
      <c r="C146" s="5">
        <f>lookup($A146, 'NIL - Dry'!$A$1:$A1000, 'NIL - Dry'!C$1:C1000)</f>
        <v>4</v>
      </c>
      <c r="D146" s="5">
        <f>lookup($A146, 'NIL - Dry'!$A$1:$A1000, 'NIL - Dry'!D$1:D1000)</f>
        <v>1</v>
      </c>
      <c r="E146" s="5" t="str">
        <f>lookup($A146, 'NIL - Dry'!$A$1:$A1000, 'NIL - Dry'!E$1:E1000)</f>
        <v/>
      </c>
      <c r="F146" s="5" t="str">
        <f>lookup($A146, 'NIL - Dry'!$A$1:$A1000, 'NIL - Dry'!F$1:F1000)</f>
        <v/>
      </c>
      <c r="G146" s="5" t="str">
        <f>lookup($A146, 'NIL - Dry'!$A$1:$A1000, 'NIL - Dry'!G$1:G1000)</f>
        <v/>
      </c>
      <c r="H146" s="5" t="str">
        <f>lookup($A146, 'NIL - Dry'!$A$1:$A1000, 'NIL - Dry'!H$1:H1000)</f>
        <v/>
      </c>
      <c r="I146" s="5">
        <f>lookup($A146, 'NIL - Dry'!$A$1:$A1000, 'NIL - Dry'!I$1:I1000)</f>
        <v>0.2045663318</v>
      </c>
      <c r="J146" s="5">
        <f>lookup($A146, 'NIL - Dry'!$A$1:$A1000, 'NIL - Dry'!J$1:J1000)</f>
        <v>0.4179095259</v>
      </c>
      <c r="K146" s="5">
        <f>lookup($A146, 'NIL - Dry'!$A$1:$A1000, 'NIL - Dry'!K$1:K1000)</f>
        <v>-2.220180551</v>
      </c>
      <c r="L146" s="5">
        <f>lookup($A146, 'NIL - Dry'!$A$1:$A1000, 'NIL - Dry'!L$1:L1000)</f>
        <v>-0.9812641676</v>
      </c>
      <c r="M146" s="5">
        <f>lookup($A146, 'NIL - Dry'!$A$1:$A1000, 'NIL - Dry'!M$1:M1000)</f>
        <v>-0.5405970393</v>
      </c>
      <c r="N146" s="5">
        <f>lookup($A146, 'NIL - Dry'!$A$1:$A1000, 'NIL - Dry'!N$1:N1000)</f>
        <v>-0.11274892</v>
      </c>
      <c r="O146" s="5">
        <f>lookup($A146, 'NIL - Dry'!$A$1:$A1000, 'NIL - Dry'!O$1:O1000)</f>
        <v>-0.5387191368</v>
      </c>
      <c r="P146" s="5">
        <f t="shared" si="1"/>
        <v>-0.7339748884</v>
      </c>
      <c r="R146" s="5">
        <f>iferror(VLOOKUP($A146, 'Awario - Old'!$A$3:$G1000, 3, false), "")</f>
        <v>5</v>
      </c>
      <c r="S146" s="2">
        <f>iferror(VLOOKUP($A146, 'Awario - Old'!$A$3:$Z1000, 4, false), "")</f>
        <v>19700</v>
      </c>
      <c r="T146" s="5">
        <f>iferror(VLOOKUP($A146, 'Awario - Old'!$A$3:$Z1000, 5, false), "")</f>
        <v>0</v>
      </c>
      <c r="U146" s="5">
        <f>iferror(VLOOKUP($A146, 'Awario - Old'!$A$3:$G1000, 6, false), "")</f>
        <v>0</v>
      </c>
      <c r="V146" s="7" t="b">
        <f>iferror(VLOOKUP($A146, 'Awario - Old'!$A$3:$Z1000, 7, false), "")</f>
        <v>0</v>
      </c>
      <c r="W146" s="2">
        <f>iferror(VLOOKUP($A146, 'Awario - Old'!$A$3:$Z1000, 8, false), "")</f>
        <v>-1</v>
      </c>
      <c r="X146" s="5">
        <f>iferror(VLOOKUP($A146, 'Awario - Old'!$A$3:$Z1000, 9, false), "")</f>
        <v>-0.6906225891</v>
      </c>
      <c r="Y146" s="5">
        <f>iferror(VLOOKUP($A146, 'Awario - Old'!$A$3:$Z1000, 10, false), "")</f>
        <v>1.501356421</v>
      </c>
      <c r="Z146" s="2">
        <f>iferror(VLOOKUP($A146, 'Awario - Old'!$A$3:$Z1000, 11, false), "")</f>
        <v>-0.5555421004</v>
      </c>
      <c r="AA146" s="5">
        <f>iferror(VLOOKUP($A146, 'Awario - Old'!$A$3:$Z1000, 12, false), "")</f>
        <v>0.0850639105</v>
      </c>
      <c r="AB146" s="5">
        <f t="shared" si="2"/>
        <v>0.2916571798</v>
      </c>
      <c r="AD146" s="5">
        <f>iferror(VLOOKUP($A146, TMUI!$A$2:$G1000, 3, false), "")</f>
        <v>72.12</v>
      </c>
      <c r="AE146" s="5">
        <f>iferror(VLOOKUP($A146, TMUI!$A$2:$G1000, 4, false), "")</f>
        <v>62.62</v>
      </c>
      <c r="AF146" s="5">
        <f>iferror(VLOOKUP($A146, TMUI!$A$2:$G1000, 5, false), "")</f>
        <v>71.62</v>
      </c>
      <c r="AG146" s="5">
        <f>iferror(VLOOKUP($A146, TMUI!$A$2:$G1000, 6, false), "")</f>
        <v>47.2</v>
      </c>
      <c r="AH146" s="5">
        <f>iferror(VLOOKUP($A146, TMUI!$A$2:$Z1000, 7, false), "")</f>
        <v>-0.2422304834</v>
      </c>
      <c r="AI146" s="5">
        <f>iferror(VLOOKUP($A146, TMUI!$A$2:$Z1000, 8, false), "")</f>
        <v>-0.4407570404</v>
      </c>
      <c r="AJ146" s="5">
        <f>iferror(VLOOKUP($A146, TMUI!$A$2:$Z1000, 9, false), "")</f>
        <v>0.03273553561</v>
      </c>
      <c r="AK146" s="5">
        <f>iferror(VLOOKUP($A146, TMUI!$A$2:$Z1000, 10, false), "")</f>
        <v>-0.4800780272</v>
      </c>
      <c r="AL146" s="5">
        <f>iferror(VLOOKUP($A146, TMUI!$A$2:$Z1000, 11, false), "")</f>
        <v>-0.2825825039</v>
      </c>
      <c r="AM146" s="8">
        <f t="shared" si="3"/>
        <v>-0.5315848981</v>
      </c>
      <c r="AO146" s="5">
        <f t="shared" si="4"/>
        <v>-0.3246342022</v>
      </c>
      <c r="AP146" s="5">
        <f>iferror(vlookup(A146, 'November Scores'!A$1:AM1000, 3, false), "")</f>
        <v>0.4949702677</v>
      </c>
      <c r="AQ146" s="5">
        <f t="shared" si="5"/>
        <v>-0.1197330848</v>
      </c>
    </row>
    <row r="147">
      <c r="A147" s="5">
        <v>1975.0</v>
      </c>
      <c r="B147" s="2" t="s">
        <v>245</v>
      </c>
      <c r="C147" s="5">
        <f>lookup($A147, 'NIL - Dry'!$A$1:$A1000, 'NIL - Dry'!C$1:C1000)</f>
        <v>4</v>
      </c>
      <c r="D147" s="5">
        <f>lookup($A147, 'NIL - Dry'!$A$1:$A1000, 'NIL - Dry'!D$1:D1000)</f>
        <v>1</v>
      </c>
      <c r="E147" s="5">
        <f>lookup($A147, 'NIL - Dry'!$A$1:$A1000, 'NIL - Dry'!E$1:E1000)</f>
        <v>1</v>
      </c>
      <c r="F147" s="5">
        <f>lookup($A147, 'NIL - Dry'!$A$1:$A1000, 'NIL - Dry'!F$1:F1000)</f>
        <v>1</v>
      </c>
      <c r="G147" s="5">
        <f>lookup($A147, 'NIL - Dry'!$A$1:$A1000, 'NIL - Dry'!G$1:G1000)</f>
        <v>1</v>
      </c>
      <c r="H147" s="5">
        <f>lookup($A147, 'NIL - Dry'!$A$1:$A1000, 'NIL - Dry'!H$1:H1000)</f>
        <v>0</v>
      </c>
      <c r="I147" s="5">
        <f>lookup($A147, 'NIL - Dry'!$A$1:$A1000, 'NIL - Dry'!I$1:I1000)</f>
        <v>0.2045663318</v>
      </c>
      <c r="J147" s="5">
        <f>lookup($A147, 'NIL - Dry'!$A$1:$A1000, 'NIL - Dry'!J$1:J1000)</f>
        <v>0.4179095259</v>
      </c>
      <c r="K147" s="5">
        <f>lookup($A147, 'NIL - Dry'!$A$1:$A1000, 'NIL - Dry'!K$1:K1000)</f>
        <v>0.4485213235</v>
      </c>
      <c r="L147" s="5">
        <f>lookup($A147, 'NIL - Dry'!$A$1:$A1000, 'NIL - Dry'!L$1:L1000)</f>
        <v>1.014811661</v>
      </c>
      <c r="M147" s="5">
        <f>lookup($A147, 'NIL - Dry'!$A$1:$A1000, 'NIL - Dry'!M$1:M1000)</f>
        <v>1.842034356</v>
      </c>
      <c r="N147" s="5">
        <f>lookup($A147, 'NIL - Dry'!$A$1:$A1000, 'NIL - Dry'!N$1:N1000)</f>
        <v>-0.11274892</v>
      </c>
      <c r="O147" s="5">
        <f>lookup($A147, 'NIL - Dry'!$A$1:$A1000, 'NIL - Dry'!O$1:O1000)</f>
        <v>0.6358490463</v>
      </c>
      <c r="P147" s="5">
        <f t="shared" si="1"/>
        <v>0.7974014336</v>
      </c>
      <c r="R147" s="5">
        <f>iferror(VLOOKUP($A147, 'Awario - Old'!$A$3:$G1000, 3, false), "")</f>
        <v>1</v>
      </c>
      <c r="S147" s="2" t="str">
        <f>iferror(VLOOKUP($A147, 'Awario - Old'!$A$3:$Z1000, 4, false), "")</f>
        <v/>
      </c>
      <c r="T147" s="5">
        <f>iferror(VLOOKUP($A147, 'Awario - Old'!$A$3:$Z1000, 5, false), "")</f>
        <v>0</v>
      </c>
      <c r="U147" s="5">
        <f>iferror(VLOOKUP($A147, 'Awario - Old'!$A$3:$G1000, 6, false), "")</f>
        <v>0</v>
      </c>
      <c r="V147" s="7" t="b">
        <f>iferror(VLOOKUP($A147, 'Awario - Old'!$A$3:$Z1000, 7, false), "")</f>
        <v>1</v>
      </c>
      <c r="W147" s="2" t="str">
        <f>iferror(VLOOKUP($A147, 'Awario - Old'!$A$3:$Z1000, 8, false), "")</f>
        <v/>
      </c>
      <c r="X147" s="5">
        <f>iferror(VLOOKUP($A147, 'Awario - Old'!$A$3:$Z1000, 9, false), "")</f>
        <v>-0.6906225891</v>
      </c>
      <c r="Y147" s="5">
        <f>iferror(VLOOKUP($A147, 'Awario - Old'!$A$3:$Z1000, 10, false), "")</f>
        <v>-0.456412352</v>
      </c>
      <c r="Z147" s="2" t="str">
        <f>iferror(VLOOKUP($A147, 'Awario - Old'!$A$3:$Z1000, 11, false), "")</f>
        <v/>
      </c>
      <c r="AA147" s="5">
        <f>iferror(VLOOKUP($A147, 'Awario - Old'!$A$3:$Z1000, 12, false), "")</f>
        <v>-0.5735174706</v>
      </c>
      <c r="AB147" s="5">
        <f t="shared" si="2"/>
        <v>-0.7573093625</v>
      </c>
      <c r="AD147" s="5">
        <f>iferror(VLOOKUP($A147, TMUI!$A$2:$G1000, 3, false), "")</f>
        <v>67.87</v>
      </c>
      <c r="AE147" s="5">
        <f>iferror(VLOOKUP($A147, TMUI!$A$2:$G1000, 4, false), "")</f>
        <v>63.48</v>
      </c>
      <c r="AF147" s="5">
        <f>iferror(VLOOKUP($A147, TMUI!$A$2:$G1000, 5, false), "")</f>
        <v>59.06</v>
      </c>
      <c r="AG147" s="5">
        <f>iferror(VLOOKUP($A147, TMUI!$A$2:$G1000, 6, false), "")</f>
        <v>51.24</v>
      </c>
      <c r="AH147" s="5">
        <f>iferror(VLOOKUP($A147, TMUI!$A$2:$Z1000, 7, false), "")</f>
        <v>-0.5498476327</v>
      </c>
      <c r="AI147" s="5">
        <f>iferror(VLOOKUP($A147, TMUI!$A$2:$Z1000, 8, false), "")</f>
        <v>-0.3811562942</v>
      </c>
      <c r="AJ147" s="5">
        <f>iferror(VLOOKUP($A147, TMUI!$A$2:$Z1000, 9, false), "")</f>
        <v>-0.9023199187</v>
      </c>
      <c r="AK147" s="5">
        <f>iferror(VLOOKUP($A147, TMUI!$A$2:$Z1000, 10, false), "")</f>
        <v>-0.2306226922</v>
      </c>
      <c r="AL147" s="5">
        <f>iferror(VLOOKUP($A147, TMUI!$A$2:$Z1000, 11, false), "")</f>
        <v>-0.5159866344</v>
      </c>
      <c r="AM147" s="8">
        <f t="shared" si="3"/>
        <v>-0.7183220966</v>
      </c>
      <c r="AO147" s="5">
        <f t="shared" si="4"/>
        <v>-0.2260766752</v>
      </c>
      <c r="AP147" s="5">
        <f>iferror(vlookup(A147, 'November Scores'!A$1:AM1000, 3, false), "")</f>
        <v>0.1994133538</v>
      </c>
      <c r="AQ147" s="5">
        <f t="shared" si="5"/>
        <v>-0.1197041679</v>
      </c>
    </row>
    <row r="148">
      <c r="A148" s="5">
        <v>1869.0</v>
      </c>
      <c r="B148" s="2" t="s">
        <v>228</v>
      </c>
      <c r="C148" s="5">
        <f>lookup($A148, 'NIL - Dry'!$A$1:$A1000, 'NIL - Dry'!C$1:C1000)</f>
        <v>4</v>
      </c>
      <c r="D148" s="5">
        <f>lookup($A148, 'NIL - Dry'!$A$1:$A1000, 'NIL - Dry'!D$1:D1000)</f>
        <v>0</v>
      </c>
      <c r="E148" s="5">
        <f>lookup($A148, 'NIL - Dry'!$A$1:$A1000, 'NIL - Dry'!E$1:E1000)</f>
        <v>1</v>
      </c>
      <c r="F148" s="5">
        <f>lookup($A148, 'NIL - Dry'!$A$1:$A1000, 'NIL - Dry'!F$1:F1000)</f>
        <v>0</v>
      </c>
      <c r="G148" s="5">
        <f>lookup($A148, 'NIL - Dry'!$A$1:$A1000, 'NIL - Dry'!G$1:G1000)</f>
        <v>0</v>
      </c>
      <c r="H148" s="5">
        <f>lookup($A148, 'NIL - Dry'!$A$1:$A1000, 'NIL - Dry'!H$1:H1000)</f>
        <v>0</v>
      </c>
      <c r="I148" s="5">
        <f>lookup($A148, 'NIL - Dry'!$A$1:$A1000, 'NIL - Dry'!I$1:I1000)</f>
        <v>0.2045663318</v>
      </c>
      <c r="J148" s="5">
        <f>lookup($A148, 'NIL - Dry'!$A$1:$A1000, 'NIL - Dry'!J$1:J1000)</f>
        <v>-2.383213783</v>
      </c>
      <c r="K148" s="5">
        <f>lookup($A148, 'NIL - Dry'!$A$1:$A1000, 'NIL - Dry'!K$1:K1000)</f>
        <v>0.4485213235</v>
      </c>
      <c r="L148" s="5">
        <f>lookup($A148, 'NIL - Dry'!$A$1:$A1000, 'NIL - Dry'!L$1:L1000)</f>
        <v>-0.9812641676</v>
      </c>
      <c r="M148" s="5">
        <f>lookup($A148, 'NIL - Dry'!$A$1:$A1000, 'NIL - Dry'!M$1:M1000)</f>
        <v>-0.5405970393</v>
      </c>
      <c r="N148" s="5">
        <f>lookup($A148, 'NIL - Dry'!$A$1:$A1000, 'NIL - Dry'!N$1:N1000)</f>
        <v>-0.11274892</v>
      </c>
      <c r="O148" s="5">
        <f>lookup($A148, 'NIL - Dry'!$A$1:$A1000, 'NIL - Dry'!O$1:O1000)</f>
        <v>-0.5607893757</v>
      </c>
      <c r="P148" s="5">
        <f t="shared" si="1"/>
        <v>-0.7488587155</v>
      </c>
      <c r="R148" s="5" t="str">
        <f>iferror(VLOOKUP($A148, 'Awario - Old'!$A$3:$G1000, 3, false), "")</f>
        <v/>
      </c>
      <c r="S148" s="2" t="str">
        <f>iferror(VLOOKUP($A148, 'Awario - Old'!$A$3:$Z1000, 4, false), "")</f>
        <v/>
      </c>
      <c r="T148" s="5" t="str">
        <f>iferror(VLOOKUP($A148, 'Awario - Old'!$A$3:$Z1000, 5, false), "")</f>
        <v/>
      </c>
      <c r="U148" s="5" t="str">
        <f>iferror(VLOOKUP($A148, 'Awario - Old'!$A$3:$G1000, 6, false), "")</f>
        <v/>
      </c>
      <c r="V148" s="7" t="str">
        <f>iferror(VLOOKUP($A148, 'Awario - Old'!$A$3:$Z1000, 7, false), "")</f>
        <v/>
      </c>
      <c r="W148" s="2" t="str">
        <f>iferror(VLOOKUP($A148, 'Awario - Old'!$A$3:$Z1000, 8, false), "")</f>
        <v/>
      </c>
      <c r="X148" s="5" t="str">
        <f>iferror(VLOOKUP($A148, 'Awario - Old'!$A$3:$Z1000, 9, false), "")</f>
        <v/>
      </c>
      <c r="Y148" s="5" t="str">
        <f>iferror(VLOOKUP($A148, 'Awario - Old'!$A$3:$Z1000, 10, false), "")</f>
        <v/>
      </c>
      <c r="Z148" s="2" t="str">
        <f>iferror(VLOOKUP($A148, 'Awario - Old'!$A$3:$Z1000, 11, false), "")</f>
        <v/>
      </c>
      <c r="AA148" s="5" t="str">
        <f>iferror(VLOOKUP($A148, 'Awario - Old'!$A$3:$Z1000, 12, false), "")</f>
        <v/>
      </c>
      <c r="AB148" s="5" t="str">
        <f t="shared" si="2"/>
        <v/>
      </c>
      <c r="AD148" s="5">
        <f>iferror(VLOOKUP($A148, TMUI!$A$2:$G1000, 3, false), "")</f>
        <v>80.94</v>
      </c>
      <c r="AE148" s="5">
        <f>iferror(VLOOKUP($A148, TMUI!$A$2:$G1000, 4, false), "")</f>
        <v>80.23</v>
      </c>
      <c r="AF148" s="5">
        <f>iferror(VLOOKUP($A148, TMUI!$A$2:$G1000, 5, false), "")</f>
        <v>77.93</v>
      </c>
      <c r="AG148" s="5">
        <f>iferror(VLOOKUP($A148, TMUI!$A$2:$G1000, 6, false), "")</f>
        <v>56.95</v>
      </c>
      <c r="AH148" s="5">
        <f>iferror(VLOOKUP($A148, TMUI!$A$2:$Z1000, 7, false), "")</f>
        <v>0.3961655768</v>
      </c>
      <c r="AI148" s="5">
        <f>iferror(VLOOKUP($A148, TMUI!$A$2:$Z1000, 8, false), "")</f>
        <v>0.7796721932</v>
      </c>
      <c r="AJ148" s="5">
        <f>iferror(VLOOKUP($A148, TMUI!$A$2:$Z1000, 9, false), "")</f>
        <v>0.5024966755</v>
      </c>
      <c r="AK148" s="5">
        <f>iferror(VLOOKUP($A148, TMUI!$A$2:$Z1000, 10, false), "")</f>
        <v>0.1219490809</v>
      </c>
      <c r="AL148" s="5">
        <f>iferror(VLOOKUP($A148, TMUI!$A$2:$Z1000, 11, false), "")</f>
        <v>0.4500708816</v>
      </c>
      <c r="AM148" s="8">
        <f t="shared" si="3"/>
        <v>0.6708732232</v>
      </c>
      <c r="AO148" s="5">
        <f t="shared" si="4"/>
        <v>-0.03899274613</v>
      </c>
      <c r="AP148" s="5">
        <f>iferror(vlookup(A148, 'November Scores'!A$1:AM1000, 3, false), "")</f>
        <v>-0.4080453978</v>
      </c>
      <c r="AQ148" s="5">
        <f t="shared" si="5"/>
        <v>-0.1312559091</v>
      </c>
    </row>
    <row r="149">
      <c r="A149" s="5">
        <v>1221.0</v>
      </c>
      <c r="B149" s="2" t="s">
        <v>100</v>
      </c>
      <c r="C149" s="5">
        <f>lookup($A149, 'NIL - Dry'!$A$1:$A1000, 'NIL - Dry'!C$1:C1000)</f>
        <v>4</v>
      </c>
      <c r="D149" s="5">
        <f>lookup($A149, 'NIL - Dry'!$A$1:$A1000, 'NIL - Dry'!D$1:D1000)</f>
        <v>1</v>
      </c>
      <c r="E149" s="5" t="str">
        <f>lookup($A149, 'NIL - Dry'!$A$1:$A1000, 'NIL - Dry'!E$1:E1000)</f>
        <v/>
      </c>
      <c r="F149" s="5" t="str">
        <f>lookup($A149, 'NIL - Dry'!$A$1:$A1000, 'NIL - Dry'!F$1:F1000)</f>
        <v/>
      </c>
      <c r="G149" s="5" t="str">
        <f>lookup($A149, 'NIL - Dry'!$A$1:$A1000, 'NIL - Dry'!G$1:G1000)</f>
        <v/>
      </c>
      <c r="H149" s="5" t="str">
        <f>lookup($A149, 'NIL - Dry'!$A$1:$A1000, 'NIL - Dry'!H$1:H1000)</f>
        <v/>
      </c>
      <c r="I149" s="5">
        <f>lookup($A149, 'NIL - Dry'!$A$1:$A1000, 'NIL - Dry'!I$1:I1000)</f>
        <v>0.2045663318</v>
      </c>
      <c r="J149" s="5">
        <f>lookup($A149, 'NIL - Dry'!$A$1:$A1000, 'NIL - Dry'!J$1:J1000)</f>
        <v>0.4179095259</v>
      </c>
      <c r="K149" s="5">
        <f>lookup($A149, 'NIL - Dry'!$A$1:$A1000, 'NIL - Dry'!K$1:K1000)</f>
        <v>-2.220180551</v>
      </c>
      <c r="L149" s="5">
        <f>lookup($A149, 'NIL - Dry'!$A$1:$A1000, 'NIL - Dry'!L$1:L1000)</f>
        <v>-0.9812641676</v>
      </c>
      <c r="M149" s="5">
        <f>lookup($A149, 'NIL - Dry'!$A$1:$A1000, 'NIL - Dry'!M$1:M1000)</f>
        <v>-0.5405970393</v>
      </c>
      <c r="N149" s="5">
        <f>lookup($A149, 'NIL - Dry'!$A$1:$A1000, 'NIL - Dry'!N$1:N1000)</f>
        <v>-0.11274892</v>
      </c>
      <c r="O149" s="5">
        <f>lookup($A149, 'NIL - Dry'!$A$1:$A1000, 'NIL - Dry'!O$1:O1000)</f>
        <v>-0.5387191368</v>
      </c>
      <c r="P149" s="5">
        <f t="shared" si="1"/>
        <v>-0.7339748884</v>
      </c>
      <c r="R149" s="5">
        <f>iferror(VLOOKUP($A149, 'Awario - Old'!$A$3:$G1000, 3, false), "")</f>
        <v>0</v>
      </c>
      <c r="S149" s="2">
        <f>iferror(VLOOKUP($A149, 'Awario - Old'!$A$3:$Z1000, 4, false), "")</f>
        <v>0</v>
      </c>
      <c r="T149" s="5">
        <f>iferror(VLOOKUP($A149, 'Awario - Old'!$A$3:$Z1000, 5, false), "")</f>
        <v>0</v>
      </c>
      <c r="U149" s="5">
        <f>iferror(VLOOKUP($A149, 'Awario - Old'!$A$3:$G1000, 6, false), "")</f>
        <v>0</v>
      </c>
      <c r="V149" s="7" t="b">
        <f>iferror(VLOOKUP($A149, 'Awario - Old'!$A$3:$Z1000, 7, false), "")</f>
        <v>1</v>
      </c>
      <c r="W149" s="2" t="str">
        <f>iferror(VLOOKUP($A149, 'Awario - Old'!$A$3:$Z1000, 8, false), "")</f>
        <v/>
      </c>
      <c r="X149" s="5">
        <f>iferror(VLOOKUP($A149, 'Awario - Old'!$A$3:$Z1000, 9, false), "")</f>
        <v>-0.6906225891</v>
      </c>
      <c r="Y149" s="5">
        <f>iferror(VLOOKUP($A149, 'Awario - Old'!$A$3:$Z1000, 10, false), "")</f>
        <v>-0.9458545452</v>
      </c>
      <c r="Z149" s="2" t="str">
        <f>iferror(VLOOKUP($A149, 'Awario - Old'!$A$3:$Z1000, 11, false), "")</f>
        <v/>
      </c>
      <c r="AA149" s="5">
        <f>iferror(VLOOKUP($A149, 'Awario - Old'!$A$3:$Z1000, 12, false), "")</f>
        <v>-0.8182385672</v>
      </c>
      <c r="AB149" s="5">
        <f t="shared" si="2"/>
        <v>-0.9045654024</v>
      </c>
      <c r="AD149" s="5">
        <f>iferror(VLOOKUP($A149, TMUI!$A$2:$G1000, 3, false), "")</f>
        <v>89.17</v>
      </c>
      <c r="AE149" s="5">
        <f>iferror(VLOOKUP($A149, TMUI!$A$2:$G1000, 4, false), "")</f>
        <v>84.45</v>
      </c>
      <c r="AF149" s="5">
        <f>iferror(VLOOKUP($A149, TMUI!$A$2:$G1000, 5, false), "")</f>
        <v>80.25</v>
      </c>
      <c r="AG149" s="5">
        <f>iferror(VLOOKUP($A149, TMUI!$A$2:$G1000, 6, false), "")</f>
        <v>64.98</v>
      </c>
      <c r="AH149" s="5">
        <f>iferror(VLOOKUP($A149, TMUI!$A$2:$Z1000, 7, false), "")</f>
        <v>0.9918571387</v>
      </c>
      <c r="AI149" s="5">
        <f>iferror(VLOOKUP($A149, TMUI!$A$2:$Z1000, 8, false), "")</f>
        <v>1.072131669</v>
      </c>
      <c r="AJ149" s="5">
        <f>iferror(VLOOKUP($A149, TMUI!$A$2:$Z1000, 9, false), "")</f>
        <v>0.675213925</v>
      </c>
      <c r="AK149" s="5">
        <f>iferror(VLOOKUP($A149, TMUI!$A$2:$Z1000, 10, false), "")</f>
        <v>0.6177724325</v>
      </c>
      <c r="AL149" s="5">
        <f>iferror(VLOOKUP($A149, TMUI!$A$2:$Z1000, 11, false), "")</f>
        <v>0.8392437913</v>
      </c>
      <c r="AM149" s="8">
        <f t="shared" si="3"/>
        <v>0.9161025004</v>
      </c>
      <c r="AO149" s="5">
        <f t="shared" si="4"/>
        <v>-0.2408125968</v>
      </c>
      <c r="AP149" s="5">
        <f>iferror(vlookup(A149, 'November Scores'!A$1:AM1000, 3, false), "")</f>
        <v>0.1908507396</v>
      </c>
      <c r="AQ149" s="5">
        <f t="shared" si="5"/>
        <v>-0.1328967627</v>
      </c>
    </row>
    <row r="150">
      <c r="A150" s="5">
        <v>1826.0</v>
      </c>
      <c r="B150" s="2" t="s">
        <v>209</v>
      </c>
      <c r="C150" s="5">
        <f>lookup($A150, 'NIL - Dry'!$A$1:$A1000, 'NIL - Dry'!C$1:C1000)</f>
        <v>4</v>
      </c>
      <c r="D150" s="5">
        <f>lookup($A150, 'NIL - Dry'!$A$1:$A1000, 'NIL - Dry'!D$1:D1000)</f>
        <v>1</v>
      </c>
      <c r="E150" s="5">
        <f>lookup($A150, 'NIL - Dry'!$A$1:$A1000, 'NIL - Dry'!E$1:E1000)</f>
        <v>1</v>
      </c>
      <c r="F150" s="5">
        <f>lookup($A150, 'NIL - Dry'!$A$1:$A1000, 'NIL - Dry'!F$1:F1000)</f>
        <v>0</v>
      </c>
      <c r="G150" s="5">
        <f>lookup($A150, 'NIL - Dry'!$A$1:$A1000, 'NIL - Dry'!G$1:G1000)</f>
        <v>0</v>
      </c>
      <c r="H150" s="5">
        <f>lookup($A150, 'NIL - Dry'!$A$1:$A1000, 'NIL - Dry'!H$1:H1000)</f>
        <v>0</v>
      </c>
      <c r="I150" s="5">
        <f>lookup($A150, 'NIL - Dry'!$A$1:$A1000, 'NIL - Dry'!I$1:I1000)</f>
        <v>0.2045663318</v>
      </c>
      <c r="J150" s="5">
        <f>lookup($A150, 'NIL - Dry'!$A$1:$A1000, 'NIL - Dry'!J$1:J1000)</f>
        <v>0.4179095259</v>
      </c>
      <c r="K150" s="5">
        <f>lookup($A150, 'NIL - Dry'!$A$1:$A1000, 'NIL - Dry'!K$1:K1000)</f>
        <v>0.4485213235</v>
      </c>
      <c r="L150" s="5">
        <f>lookup($A150, 'NIL - Dry'!$A$1:$A1000, 'NIL - Dry'!L$1:L1000)</f>
        <v>-0.9812641676</v>
      </c>
      <c r="M150" s="5">
        <f>lookup($A150, 'NIL - Dry'!$A$1:$A1000, 'NIL - Dry'!M$1:M1000)</f>
        <v>-0.5405970393</v>
      </c>
      <c r="N150" s="5">
        <f>lookup($A150, 'NIL - Dry'!$A$1:$A1000, 'NIL - Dry'!N$1:N1000)</f>
        <v>-0.11274892</v>
      </c>
      <c r="O150" s="5">
        <f>lookup($A150, 'NIL - Dry'!$A$1:$A1000, 'NIL - Dry'!O$1:O1000)</f>
        <v>-0.09393549096</v>
      </c>
      <c r="P150" s="5">
        <f t="shared" si="1"/>
        <v>-0.3064889736</v>
      </c>
      <c r="R150" s="5">
        <f>iferror(VLOOKUP($A150, 'Awario - Old'!$A$3:$G1000, 3, false), "")</f>
        <v>0</v>
      </c>
      <c r="S150" s="2">
        <f>iferror(VLOOKUP($A150, 'Awario - Old'!$A$3:$Z1000, 4, false), "")</f>
        <v>398</v>
      </c>
      <c r="T150" s="5">
        <f>iferror(VLOOKUP($A150, 'Awario - Old'!$A$3:$Z1000, 5, false), "")</f>
        <v>0</v>
      </c>
      <c r="U150" s="5">
        <f>iferror(VLOOKUP($A150, 'Awario - Old'!$A$3:$G1000, 6, false), "")</f>
        <v>0</v>
      </c>
      <c r="V150" s="7" t="b">
        <f>iferror(VLOOKUP($A150, 'Awario - Old'!$A$3:$Z1000, 7, false), "")</f>
        <v>1</v>
      </c>
      <c r="W150" s="2" t="str">
        <f>iferror(VLOOKUP($A150, 'Awario - Old'!$A$3:$Z1000, 8, false), "")</f>
        <v/>
      </c>
      <c r="X150" s="5">
        <f>iferror(VLOOKUP($A150, 'Awario - Old'!$A$3:$Z1000, 9, false), "")</f>
        <v>-0.6906225891</v>
      </c>
      <c r="Y150" s="5">
        <f>iferror(VLOOKUP($A150, 'Awario - Old'!$A$3:$Z1000, 10, false), "")</f>
        <v>-0.9458545452</v>
      </c>
      <c r="Z150" s="2" t="str">
        <f>iferror(VLOOKUP($A150, 'Awario - Old'!$A$3:$Z1000, 11, false), "")</f>
        <v/>
      </c>
      <c r="AA150" s="5">
        <f>iferror(VLOOKUP($A150, 'Awario - Old'!$A$3:$Z1000, 12, false), "")</f>
        <v>-0.8182385672</v>
      </c>
      <c r="AB150" s="5">
        <f t="shared" si="2"/>
        <v>-0.9045654024</v>
      </c>
      <c r="AD150" s="5">
        <f>iferror(VLOOKUP($A150, TMUI!$A$2:$G1000, 3, false), "")</f>
        <v>74.65</v>
      </c>
      <c r="AE150" s="5">
        <f>iferror(VLOOKUP($A150, TMUI!$A$2:$G1000, 4, false), "")</f>
        <v>81.16</v>
      </c>
      <c r="AF150" s="5">
        <f>iferror(VLOOKUP($A150, TMUI!$A$2:$G1000, 5, false), "")</f>
        <v>67.85</v>
      </c>
      <c r="AG150" s="5">
        <f>iferror(VLOOKUP($A150, TMUI!$A$2:$G1000, 6, false), "")</f>
        <v>57.3</v>
      </c>
      <c r="AH150" s="5">
        <f>iferror(VLOOKUP($A150, TMUI!$A$2:$Z1000, 7, false), "")</f>
        <v>-0.05910780402</v>
      </c>
      <c r="AI150" s="5">
        <f>iferror(VLOOKUP($A150, TMUI!$A$2:$Z1000, 8, false), "")</f>
        <v>0.8441241629</v>
      </c>
      <c r="AJ150" s="5">
        <f>iferror(VLOOKUP($A150, TMUI!$A$2:$Z1000, 9, false), "")</f>
        <v>-0.2479299949</v>
      </c>
      <c r="AK150" s="5">
        <f>iferror(VLOOKUP($A150, TMUI!$A$2:$Z1000, 10, false), "")</f>
        <v>0.1435603104</v>
      </c>
      <c r="AL150" s="5">
        <f>iferror(VLOOKUP($A150, TMUI!$A$2:$Z1000, 11, false), "")</f>
        <v>0.1701616686</v>
      </c>
      <c r="AM150" s="8">
        <f t="shared" si="3"/>
        <v>0.412506568</v>
      </c>
      <c r="AO150" s="5">
        <f t="shared" si="4"/>
        <v>-0.2661826027</v>
      </c>
      <c r="AP150" s="5">
        <f>iferror(vlookup(A150, 'November Scores'!A$1:AM1000, 3, false), "")</f>
        <v>0.1874572109</v>
      </c>
      <c r="AQ150" s="5">
        <f t="shared" si="5"/>
        <v>-0.1527726493</v>
      </c>
    </row>
    <row r="151">
      <c r="A151" s="5">
        <v>1791.0</v>
      </c>
      <c r="B151" s="2" t="s">
        <v>204</v>
      </c>
      <c r="C151" s="5">
        <f>lookup($A151, 'NIL - Dry'!$A$1:$A1000, 'NIL - Dry'!C$1:C1000)</f>
        <v>4</v>
      </c>
      <c r="D151" s="5">
        <f>lookup($A151, 'NIL - Dry'!$A$1:$A1000, 'NIL - Dry'!D$1:D1000)</f>
        <v>1</v>
      </c>
      <c r="E151" s="5">
        <f>lookup($A151, 'NIL - Dry'!$A$1:$A1000, 'NIL - Dry'!E$1:E1000)</f>
        <v>1</v>
      </c>
      <c r="F151" s="5">
        <f>lookup($A151, 'NIL - Dry'!$A$1:$A1000, 'NIL - Dry'!F$1:F1000)</f>
        <v>1</v>
      </c>
      <c r="G151" s="5">
        <f>lookup($A151, 'NIL - Dry'!$A$1:$A1000, 'NIL - Dry'!G$1:G1000)</f>
        <v>1</v>
      </c>
      <c r="H151" s="5">
        <f>lookup($A151, 'NIL - Dry'!$A$1:$A1000, 'NIL - Dry'!H$1:H1000)</f>
        <v>0</v>
      </c>
      <c r="I151" s="5">
        <f>lookup($A151, 'NIL - Dry'!$A$1:$A1000, 'NIL - Dry'!I$1:I1000)</f>
        <v>0.2045663318</v>
      </c>
      <c r="J151" s="5">
        <f>lookup($A151, 'NIL - Dry'!$A$1:$A1000, 'NIL - Dry'!J$1:J1000)</f>
        <v>0.4179095259</v>
      </c>
      <c r="K151" s="5">
        <f>lookup($A151, 'NIL - Dry'!$A$1:$A1000, 'NIL - Dry'!K$1:K1000)</f>
        <v>0.4485213235</v>
      </c>
      <c r="L151" s="5">
        <f>lookup($A151, 'NIL - Dry'!$A$1:$A1000, 'NIL - Dry'!L$1:L1000)</f>
        <v>1.014811661</v>
      </c>
      <c r="M151" s="5">
        <f>lookup($A151, 'NIL - Dry'!$A$1:$A1000, 'NIL - Dry'!M$1:M1000)</f>
        <v>1.842034356</v>
      </c>
      <c r="N151" s="5">
        <f>lookup($A151, 'NIL - Dry'!$A$1:$A1000, 'NIL - Dry'!N$1:N1000)</f>
        <v>-0.11274892</v>
      </c>
      <c r="O151" s="5">
        <f>lookup($A151, 'NIL - Dry'!$A$1:$A1000, 'NIL - Dry'!O$1:O1000)</f>
        <v>0.6358490463</v>
      </c>
      <c r="P151" s="5">
        <f t="shared" si="1"/>
        <v>0.7974014336</v>
      </c>
      <c r="R151" s="5" t="str">
        <f>iferror(VLOOKUP($A151, 'Awario - Old'!$A$3:$G1000, 3, false), "")</f>
        <v/>
      </c>
      <c r="S151" s="2" t="str">
        <f>iferror(VLOOKUP($A151, 'Awario - Old'!$A$3:$Z1000, 4, false), "")</f>
        <v/>
      </c>
      <c r="T151" s="5" t="str">
        <f>iferror(VLOOKUP($A151, 'Awario - Old'!$A$3:$Z1000, 5, false), "")</f>
        <v/>
      </c>
      <c r="U151" s="5" t="str">
        <f>iferror(VLOOKUP($A151, 'Awario - Old'!$A$3:$G1000, 6, false), "")</f>
        <v/>
      </c>
      <c r="V151" s="7" t="str">
        <f>iferror(VLOOKUP($A151, 'Awario - Old'!$A$3:$Z1000, 7, false), "")</f>
        <v/>
      </c>
      <c r="W151" s="2" t="str">
        <f>iferror(VLOOKUP($A151, 'Awario - Old'!$A$3:$Z1000, 8, false), "")</f>
        <v/>
      </c>
      <c r="X151" s="5" t="str">
        <f>iferror(VLOOKUP($A151, 'Awario - Old'!$A$3:$Z1000, 9, false), "")</f>
        <v/>
      </c>
      <c r="Y151" s="5" t="str">
        <f>iferror(VLOOKUP($A151, 'Awario - Old'!$A$3:$Z1000, 10, false), "")</f>
        <v/>
      </c>
      <c r="Z151" s="2" t="str">
        <f>iferror(VLOOKUP($A151, 'Awario - Old'!$A$3:$Z1000, 11, false), "")</f>
        <v/>
      </c>
      <c r="AA151" s="5" t="str">
        <f>iferror(VLOOKUP($A151, 'Awario - Old'!$A$3:$Z1000, 12, false), "")</f>
        <v/>
      </c>
      <c r="AB151" s="5" t="str">
        <f t="shared" si="2"/>
        <v/>
      </c>
      <c r="AD151" s="5">
        <f>iferror(VLOOKUP($A151, TMUI!$A$2:$G1000, 3, false), "")</f>
        <v>75.82</v>
      </c>
      <c r="AE151" s="5">
        <f>iferror(VLOOKUP($A151, TMUI!$A$2:$G1000, 4, false), "")</f>
        <v>53.71</v>
      </c>
      <c r="AF151" s="5">
        <f>iferror(VLOOKUP($A151, TMUI!$A$2:$G1000, 5, false), "")</f>
        <v>47.34</v>
      </c>
      <c r="AG151" s="5">
        <f>iferror(VLOOKUP($A151, TMUI!$A$2:$G1000, 6, false), "")</f>
        <v>35.35</v>
      </c>
      <c r="AH151" s="5">
        <f>iferror(VLOOKUP($A151, TMUI!$A$2:$Z1000, 7, false), "")</f>
        <v>0.02557738764</v>
      </c>
      <c r="AI151" s="5">
        <f>iferror(VLOOKUP($A151, TMUI!$A$2:$Z1000, 8, false), "")</f>
        <v>-1.058248493</v>
      </c>
      <c r="AJ151" s="5">
        <f>iferror(VLOOKUP($A151, TMUI!$A$2:$Z1000, 9, false), "")</f>
        <v>-1.774839817</v>
      </c>
      <c r="AK151" s="5">
        <f>iferror(VLOOKUP($A151, TMUI!$A$2:$Z1000, 10, false), "")</f>
        <v>-1.211772513</v>
      </c>
      <c r="AL151" s="5">
        <f>iferror(VLOOKUP($A151, TMUI!$A$2:$Z1000, 11, false), "")</f>
        <v>-1.004820859</v>
      </c>
      <c r="AM151" s="8">
        <f t="shared" si="3"/>
        <v>-1.002407531</v>
      </c>
      <c r="AO151" s="5">
        <f t="shared" si="4"/>
        <v>-0.1025030488</v>
      </c>
      <c r="AP151" s="5">
        <f>iferror(vlookup(A151, 'November Scores'!A$1:AM1000, 3, false), "")</f>
        <v>-0.3125974927</v>
      </c>
      <c r="AQ151" s="5">
        <f t="shared" si="5"/>
        <v>-0.1550266598</v>
      </c>
    </row>
    <row r="152">
      <c r="A152" s="5">
        <v>1823.0</v>
      </c>
      <c r="B152" s="2" t="s">
        <v>207</v>
      </c>
      <c r="C152" s="5">
        <f>lookup($A152, 'NIL - Dry'!$A$1:$A1000, 'NIL - Dry'!C$1:C1000)</f>
        <v>2</v>
      </c>
      <c r="D152" s="5">
        <f>lookup($A152, 'NIL - Dry'!$A$1:$A1000, 'NIL - Dry'!D$1:D1000)</f>
        <v>1</v>
      </c>
      <c r="E152" s="5">
        <f>lookup($A152, 'NIL - Dry'!$A$1:$A1000, 'NIL - Dry'!E$1:E1000)</f>
        <v>1</v>
      </c>
      <c r="F152" s="5">
        <f>lookup($A152, 'NIL - Dry'!$A$1:$A1000, 'NIL - Dry'!F$1:F1000)</f>
        <v>1</v>
      </c>
      <c r="G152" s="5">
        <f>lookup($A152, 'NIL - Dry'!$A$1:$A1000, 'NIL - Dry'!G$1:G1000)</f>
        <v>0</v>
      </c>
      <c r="H152" s="5">
        <f>lookup($A152, 'NIL - Dry'!$A$1:$A1000, 'NIL - Dry'!H$1:H1000)</f>
        <v>0</v>
      </c>
      <c r="I152" s="5">
        <f>lookup($A152, 'NIL - Dry'!$A$1:$A1000, 'NIL - Dry'!I$1:I1000)</f>
        <v>-4.868678697</v>
      </c>
      <c r="J152" s="5">
        <f>lookup($A152, 'NIL - Dry'!$A$1:$A1000, 'NIL - Dry'!J$1:J1000)</f>
        <v>0.4179095259</v>
      </c>
      <c r="K152" s="5">
        <f>lookup($A152, 'NIL - Dry'!$A$1:$A1000, 'NIL - Dry'!K$1:K1000)</f>
        <v>0.4485213235</v>
      </c>
      <c r="L152" s="5">
        <f>lookup($A152, 'NIL - Dry'!$A$1:$A1000, 'NIL - Dry'!L$1:L1000)</f>
        <v>1.014811661</v>
      </c>
      <c r="M152" s="5">
        <f>lookup($A152, 'NIL - Dry'!$A$1:$A1000, 'NIL - Dry'!M$1:M1000)</f>
        <v>-0.5405970393</v>
      </c>
      <c r="N152" s="5">
        <f>lookup($A152, 'NIL - Dry'!$A$1:$A1000, 'NIL - Dry'!N$1:N1000)</f>
        <v>-0.11274892</v>
      </c>
      <c r="O152" s="5">
        <f>lookup($A152, 'NIL - Dry'!$A$1:$A1000, 'NIL - Dry'!O$1:O1000)</f>
        <v>-0.6067970245</v>
      </c>
      <c r="P152" s="5">
        <f t="shared" si="1"/>
        <v>-0.7789717739</v>
      </c>
      <c r="R152" s="5" t="str">
        <f>iferror(VLOOKUP($A152, 'Awario - Old'!$A$3:$G1000, 3, false), "")</f>
        <v/>
      </c>
      <c r="S152" s="2" t="str">
        <f>iferror(VLOOKUP($A152, 'Awario - Old'!$A$3:$Z1000, 4, false), "")</f>
        <v/>
      </c>
      <c r="T152" s="5" t="str">
        <f>iferror(VLOOKUP($A152, 'Awario - Old'!$A$3:$Z1000, 5, false), "")</f>
        <v/>
      </c>
      <c r="U152" s="5" t="str">
        <f>iferror(VLOOKUP($A152, 'Awario - Old'!$A$3:$G1000, 6, false), "")</f>
        <v/>
      </c>
      <c r="V152" s="7" t="str">
        <f>iferror(VLOOKUP($A152, 'Awario - Old'!$A$3:$Z1000, 7, false), "")</f>
        <v/>
      </c>
      <c r="W152" s="2" t="str">
        <f>iferror(VLOOKUP($A152, 'Awario - Old'!$A$3:$Z1000, 8, false), "")</f>
        <v/>
      </c>
      <c r="X152" s="5" t="str">
        <f>iferror(VLOOKUP($A152, 'Awario - Old'!$A$3:$Z1000, 9, false), "")</f>
        <v/>
      </c>
      <c r="Y152" s="5" t="str">
        <f>iferror(VLOOKUP($A152, 'Awario - Old'!$A$3:$Z1000, 10, false), "")</f>
        <v/>
      </c>
      <c r="Z152" s="2" t="str">
        <f>iferror(VLOOKUP($A152, 'Awario - Old'!$A$3:$Z1000, 11, false), "")</f>
        <v/>
      </c>
      <c r="AA152" s="5" t="str">
        <f>iferror(VLOOKUP($A152, 'Awario - Old'!$A$3:$Z1000, 12, false), "")</f>
        <v/>
      </c>
      <c r="AB152" s="5" t="str">
        <f t="shared" si="2"/>
        <v/>
      </c>
      <c r="AD152" s="5">
        <f>iferror(VLOOKUP($A152, TMUI!$A$2:$G1000, 3, false), "")</f>
        <v>85.9</v>
      </c>
      <c r="AE152" s="5">
        <f>iferror(VLOOKUP($A152, TMUI!$A$2:$G1000, 4, false), "")</f>
        <v>80.63</v>
      </c>
      <c r="AF152" s="5">
        <f>iferror(VLOOKUP($A152, TMUI!$A$2:$G1000, 5, false), "")</f>
        <v>75.86</v>
      </c>
      <c r="AG152" s="5">
        <f>iferror(VLOOKUP($A152, TMUI!$A$2:$G1000, 6, false), "")</f>
        <v>62.23</v>
      </c>
      <c r="AH152" s="5">
        <f>iferror(VLOOKUP($A152, TMUI!$A$2:$Z1000, 7, false), "")</f>
        <v>0.7551728851</v>
      </c>
      <c r="AI152" s="5">
        <f>iferror(VLOOKUP($A152, TMUI!$A$2:$Z1000, 8, false), "")</f>
        <v>0.8073934705</v>
      </c>
      <c r="AJ152" s="5">
        <f>iferror(VLOOKUP($A152, TMUI!$A$2:$Z1000, 9, false), "")</f>
        <v>0.3483911985</v>
      </c>
      <c r="AK152" s="5">
        <f>iferror(VLOOKUP($A152, TMUI!$A$2:$Z1000, 10, false), "")</f>
        <v>0.4479699148</v>
      </c>
      <c r="AL152" s="5">
        <f>iferror(VLOOKUP($A152, TMUI!$A$2:$Z1000, 11, false), "")</f>
        <v>0.5897318672</v>
      </c>
      <c r="AM152" s="8">
        <f t="shared" si="3"/>
        <v>0.7679400154</v>
      </c>
      <c r="AO152" s="5">
        <f t="shared" si="4"/>
        <v>-0.005515879237</v>
      </c>
      <c r="AP152" s="5">
        <f>iferror(vlookup(A152, 'November Scores'!A$1:AM1000, 3, false), "")</f>
        <v>-0.6107656165</v>
      </c>
      <c r="AQ152" s="5">
        <f t="shared" si="5"/>
        <v>-0.1568283136</v>
      </c>
    </row>
    <row r="153">
      <c r="A153" s="5">
        <v>1439.0</v>
      </c>
      <c r="B153" s="2" t="s">
        <v>131</v>
      </c>
      <c r="C153" s="5">
        <f>lookup($A153, 'NIL - Dry'!$A$1:$A1000, 'NIL - Dry'!C$1:C1000)</f>
        <v>4</v>
      </c>
      <c r="D153" s="5">
        <f>lookup($A153, 'NIL - Dry'!$A$1:$A1000, 'NIL - Dry'!D$1:D1000)</f>
        <v>1</v>
      </c>
      <c r="E153" s="5" t="str">
        <f>lookup($A153, 'NIL - Dry'!$A$1:$A1000, 'NIL - Dry'!E$1:E1000)</f>
        <v/>
      </c>
      <c r="F153" s="5" t="str">
        <f>lookup($A153, 'NIL - Dry'!$A$1:$A1000, 'NIL - Dry'!F$1:F1000)</f>
        <v/>
      </c>
      <c r="G153" s="5" t="str">
        <f>lookup($A153, 'NIL - Dry'!$A$1:$A1000, 'NIL - Dry'!G$1:G1000)</f>
        <v/>
      </c>
      <c r="H153" s="5" t="str">
        <f>lookup($A153, 'NIL - Dry'!$A$1:$A1000, 'NIL - Dry'!H$1:H1000)</f>
        <v/>
      </c>
      <c r="I153" s="5">
        <f>lookup($A153, 'NIL - Dry'!$A$1:$A1000, 'NIL - Dry'!I$1:I1000)</f>
        <v>0.2045663318</v>
      </c>
      <c r="J153" s="5">
        <f>lookup($A153, 'NIL - Dry'!$A$1:$A1000, 'NIL - Dry'!J$1:J1000)</f>
        <v>0.4179095259</v>
      </c>
      <c r="K153" s="5">
        <f>lookup($A153, 'NIL - Dry'!$A$1:$A1000, 'NIL - Dry'!K$1:K1000)</f>
        <v>-2.220180551</v>
      </c>
      <c r="L153" s="5">
        <f>lookup($A153, 'NIL - Dry'!$A$1:$A1000, 'NIL - Dry'!L$1:L1000)</f>
        <v>-0.9812641676</v>
      </c>
      <c r="M153" s="5">
        <f>lookup($A153, 'NIL - Dry'!$A$1:$A1000, 'NIL - Dry'!M$1:M1000)</f>
        <v>-0.5405970393</v>
      </c>
      <c r="N153" s="5">
        <f>lookup($A153, 'NIL - Dry'!$A$1:$A1000, 'NIL - Dry'!N$1:N1000)</f>
        <v>-0.11274892</v>
      </c>
      <c r="O153" s="5">
        <f>lookup($A153, 'NIL - Dry'!$A$1:$A1000, 'NIL - Dry'!O$1:O1000)</f>
        <v>-0.5387191368</v>
      </c>
      <c r="P153" s="5">
        <f t="shared" si="1"/>
        <v>-0.7339748884</v>
      </c>
      <c r="R153" s="5">
        <f>iferror(VLOOKUP($A153, 'Awario - Old'!$A$3:$G1000, 3, false), "")</f>
        <v>1</v>
      </c>
      <c r="S153" s="2">
        <f>iferror(VLOOKUP($A153, 'Awario - Old'!$A$3:$Z1000, 4, false), "")</f>
        <v>0</v>
      </c>
      <c r="T153" s="5">
        <f>iferror(VLOOKUP($A153, 'Awario - Old'!$A$3:$Z1000, 5, false), "")</f>
        <v>0</v>
      </c>
      <c r="U153" s="5">
        <f>iferror(VLOOKUP($A153, 'Awario - Old'!$A$3:$G1000, 6, false), "")</f>
        <v>0</v>
      </c>
      <c r="V153" s="7" t="b">
        <f>iferror(VLOOKUP($A153, 'Awario - Old'!$A$3:$Z1000, 7, false), "")</f>
        <v>1</v>
      </c>
      <c r="W153" s="2" t="str">
        <f>iferror(VLOOKUP($A153, 'Awario - Old'!$A$3:$Z1000, 8, false), "")</f>
        <v/>
      </c>
      <c r="X153" s="5">
        <f>iferror(VLOOKUP($A153, 'Awario - Old'!$A$3:$Z1000, 9, false), "")</f>
        <v>-0.6906225891</v>
      </c>
      <c r="Y153" s="5">
        <f>iferror(VLOOKUP($A153, 'Awario - Old'!$A$3:$Z1000, 10, false), "")</f>
        <v>-0.456412352</v>
      </c>
      <c r="Z153" s="2" t="str">
        <f>iferror(VLOOKUP($A153, 'Awario - Old'!$A$3:$Z1000, 11, false), "")</f>
        <v/>
      </c>
      <c r="AA153" s="5">
        <f>iferror(VLOOKUP($A153, 'Awario - Old'!$A$3:$Z1000, 12, false), "")</f>
        <v>-0.5735174706</v>
      </c>
      <c r="AB153" s="5">
        <f t="shared" si="2"/>
        <v>-0.7573093625</v>
      </c>
      <c r="AD153" s="5">
        <f>iferror(VLOOKUP($A153, TMUI!$A$2:$G1000, 3, false), "")</f>
        <v>81.44</v>
      </c>
      <c r="AE153" s="5">
        <f>iferror(VLOOKUP($A153, TMUI!$A$2:$G1000, 4, false), "")</f>
        <v>67.59</v>
      </c>
      <c r="AF153" s="5">
        <f>iferror(VLOOKUP($A153, TMUI!$A$2:$G1000, 5, false), "")</f>
        <v>82.84</v>
      </c>
      <c r="AG153" s="5">
        <f>iferror(VLOOKUP($A153, TMUI!$A$2:$G1000, 6, false), "")</f>
        <v>46.76</v>
      </c>
      <c r="AH153" s="5">
        <f>iferror(VLOOKUP($A153, TMUI!$A$2:$Z1000, 7, false), "")</f>
        <v>0.4323558297</v>
      </c>
      <c r="AI153" s="5">
        <f>iferror(VLOOKUP($A153, TMUI!$A$2:$Z1000, 8, false), "")</f>
        <v>-0.09632016984</v>
      </c>
      <c r="AJ153" s="5">
        <f>iferror(VLOOKUP($A153, TMUI!$A$2:$Z1000, 9, false), "")</f>
        <v>0.8680318889</v>
      </c>
      <c r="AK153" s="5">
        <f>iferror(VLOOKUP($A153, TMUI!$A$2:$Z1000, 10, false), "")</f>
        <v>-0.5072464301</v>
      </c>
      <c r="AL153" s="5">
        <f>iferror(VLOOKUP($A153, TMUI!$A$2:$Z1000, 11, false), "")</f>
        <v>0.1742052797</v>
      </c>
      <c r="AM153" s="8">
        <f t="shared" si="3"/>
        <v>0.4173790599</v>
      </c>
      <c r="AO153" s="5">
        <f t="shared" si="4"/>
        <v>-0.357968397</v>
      </c>
      <c r="AP153" s="5">
        <f>iferror(vlookup(A153, 'November Scores'!A$1:AM1000, 3, false), "")</f>
        <v>0.3630276457</v>
      </c>
      <c r="AQ153" s="5">
        <f t="shared" si="5"/>
        <v>-0.1777193863</v>
      </c>
    </row>
    <row r="154">
      <c r="A154" s="5">
        <v>1412.0</v>
      </c>
      <c r="B154" s="2" t="s">
        <v>125</v>
      </c>
      <c r="C154" s="5">
        <f>lookup($A154, 'NIL - Dry'!$A$1:$A1000, 'NIL - Dry'!C$1:C1000)</f>
        <v>4</v>
      </c>
      <c r="D154" s="5">
        <f>lookup($A154, 'NIL - Dry'!$A$1:$A1000, 'NIL - Dry'!D$1:D1000)</f>
        <v>1</v>
      </c>
      <c r="E154" s="5">
        <f>lookup($A154, 'NIL - Dry'!$A$1:$A1000, 'NIL - Dry'!E$1:E1000)</f>
        <v>1</v>
      </c>
      <c r="F154" s="5">
        <f>lookup($A154, 'NIL - Dry'!$A$1:$A1000, 'NIL - Dry'!F$1:F1000)</f>
        <v>0</v>
      </c>
      <c r="G154" s="5">
        <f>lookup($A154, 'NIL - Dry'!$A$1:$A1000, 'NIL - Dry'!G$1:G1000)</f>
        <v>0</v>
      </c>
      <c r="H154" s="5">
        <f>lookup($A154, 'NIL - Dry'!$A$1:$A1000, 'NIL - Dry'!H$1:H1000)</f>
        <v>0</v>
      </c>
      <c r="I154" s="5">
        <f>lookup($A154, 'NIL - Dry'!$A$1:$A1000, 'NIL - Dry'!I$1:I1000)</f>
        <v>0.2045663318</v>
      </c>
      <c r="J154" s="5">
        <f>lookup($A154, 'NIL - Dry'!$A$1:$A1000, 'NIL - Dry'!J$1:J1000)</f>
        <v>0.4179095259</v>
      </c>
      <c r="K154" s="5">
        <f>lookup($A154, 'NIL - Dry'!$A$1:$A1000, 'NIL - Dry'!K$1:K1000)</f>
        <v>0.4485213235</v>
      </c>
      <c r="L154" s="5">
        <f>lookup($A154, 'NIL - Dry'!$A$1:$A1000, 'NIL - Dry'!L$1:L1000)</f>
        <v>-0.9812641676</v>
      </c>
      <c r="M154" s="5">
        <f>lookup($A154, 'NIL - Dry'!$A$1:$A1000, 'NIL - Dry'!M$1:M1000)</f>
        <v>-0.5405970393</v>
      </c>
      <c r="N154" s="5">
        <f>lookup($A154, 'NIL - Dry'!$A$1:$A1000, 'NIL - Dry'!N$1:N1000)</f>
        <v>-0.11274892</v>
      </c>
      <c r="O154" s="5">
        <f>lookup($A154, 'NIL - Dry'!$A$1:$A1000, 'NIL - Dry'!O$1:O1000)</f>
        <v>-0.09393549096</v>
      </c>
      <c r="P154" s="5">
        <f t="shared" si="1"/>
        <v>-0.3064889736</v>
      </c>
      <c r="R154" s="5">
        <f>iferror(VLOOKUP($A154, 'Awario - Old'!$A$3:$G1000, 3, false), "")</f>
        <v>0</v>
      </c>
      <c r="S154" s="2">
        <f>iferror(VLOOKUP($A154, 'Awario - Old'!$A$3:$Z1000, 4, false), "")</f>
        <v>0</v>
      </c>
      <c r="T154" s="5">
        <f>iferror(VLOOKUP($A154, 'Awario - Old'!$A$3:$Z1000, 5, false), "")</f>
        <v>0</v>
      </c>
      <c r="U154" s="5">
        <f>iferror(VLOOKUP($A154, 'Awario - Old'!$A$3:$G1000, 6, false), "")</f>
        <v>0</v>
      </c>
      <c r="V154" s="7" t="b">
        <f>iferror(VLOOKUP($A154, 'Awario - Old'!$A$3:$Z1000, 7, false), "")</f>
        <v>1</v>
      </c>
      <c r="W154" s="2" t="str">
        <f>iferror(VLOOKUP($A154, 'Awario - Old'!$A$3:$Z1000, 8, false), "")</f>
        <v/>
      </c>
      <c r="X154" s="5">
        <f>iferror(VLOOKUP($A154, 'Awario - Old'!$A$3:$Z1000, 9, false), "")</f>
        <v>-0.6906225891</v>
      </c>
      <c r="Y154" s="5">
        <f>iferror(VLOOKUP($A154, 'Awario - Old'!$A$3:$Z1000, 10, false), "")</f>
        <v>-0.9458545452</v>
      </c>
      <c r="Z154" s="2" t="str">
        <f>iferror(VLOOKUP($A154, 'Awario - Old'!$A$3:$Z1000, 11, false), "")</f>
        <v/>
      </c>
      <c r="AA154" s="5">
        <f>iferror(VLOOKUP($A154, 'Awario - Old'!$A$3:$Z1000, 12, false), "")</f>
        <v>-0.8182385672</v>
      </c>
      <c r="AB154" s="5">
        <f t="shared" si="2"/>
        <v>-0.9045654024</v>
      </c>
      <c r="AD154" s="5">
        <f>iferror(VLOOKUP($A154, TMUI!$A$2:$G1000, 3, false), "")</f>
        <v>77.23</v>
      </c>
      <c r="AE154" s="5">
        <f>iferror(VLOOKUP($A154, TMUI!$A$2:$G1000, 4, false), "")</f>
        <v>77.62</v>
      </c>
      <c r="AF154" s="5">
        <f>iferror(VLOOKUP($A154, TMUI!$A$2:$G1000, 5, false), "")</f>
        <v>70.74</v>
      </c>
      <c r="AG154" s="5">
        <f>iferror(VLOOKUP($A154, TMUI!$A$2:$G1000, 6, false), "")</f>
        <v>59.69</v>
      </c>
      <c r="AH154" s="5">
        <f>iferror(VLOOKUP($A154, TMUI!$A$2:$Z1000, 7, false), "")</f>
        <v>0.1276339007</v>
      </c>
      <c r="AI154" s="5">
        <f>iferror(VLOOKUP($A154, TMUI!$A$2:$Z1000, 8, false), "")</f>
        <v>0.5987908587</v>
      </c>
      <c r="AJ154" s="5">
        <f>iferror(VLOOKUP($A154, TMUI!$A$2:$Z1000, 9, false), "")</f>
        <v>-0.03277790387</v>
      </c>
      <c r="AK154" s="5">
        <f>iferror(VLOOKUP($A154, TMUI!$A$2:$Z1000, 10, false), "")</f>
        <v>0.2911341349</v>
      </c>
      <c r="AL154" s="5">
        <f>iferror(VLOOKUP($A154, TMUI!$A$2:$Z1000, 11, false), "")</f>
        <v>0.2461952476</v>
      </c>
      <c r="AM154" s="8">
        <f t="shared" si="3"/>
        <v>0.4961806602</v>
      </c>
      <c r="AO154" s="5">
        <f t="shared" si="4"/>
        <v>-0.2382912386</v>
      </c>
      <c r="AP154" s="5">
        <f>iferror(vlookup(A154, 'November Scores'!A$1:AM1000, 3, false), "")</f>
        <v>0.005856889716</v>
      </c>
      <c r="AQ154" s="5">
        <f t="shared" si="5"/>
        <v>-0.1772542065</v>
      </c>
    </row>
    <row r="155">
      <c r="A155" s="5">
        <v>758.0</v>
      </c>
      <c r="B155" s="2" t="s">
        <v>59</v>
      </c>
      <c r="C155" s="5">
        <f>lookup($A155, 'NIL - Dry'!$A$1:$A1000, 'NIL - Dry'!C$1:C1000)</f>
        <v>4</v>
      </c>
      <c r="D155" s="5">
        <f>lookup($A155, 'NIL - Dry'!$A$1:$A1000, 'NIL - Dry'!D$1:D1000)</f>
        <v>0</v>
      </c>
      <c r="E155" s="5">
        <f>lookup($A155, 'NIL - Dry'!$A$1:$A1000, 'NIL - Dry'!E$1:E1000)</f>
        <v>1</v>
      </c>
      <c r="F155" s="5">
        <f>lookup($A155, 'NIL - Dry'!$A$1:$A1000, 'NIL - Dry'!F$1:F1000)</f>
        <v>0</v>
      </c>
      <c r="G155" s="5">
        <f>lookup($A155, 'NIL - Dry'!$A$1:$A1000, 'NIL - Dry'!G$1:G1000)</f>
        <v>0</v>
      </c>
      <c r="H155" s="5">
        <f>lookup($A155, 'NIL - Dry'!$A$1:$A1000, 'NIL - Dry'!H$1:H1000)</f>
        <v>0</v>
      </c>
      <c r="I155" s="5">
        <f>lookup($A155, 'NIL - Dry'!$A$1:$A1000, 'NIL - Dry'!I$1:I1000)</f>
        <v>0.2045663318</v>
      </c>
      <c r="J155" s="5">
        <f>lookup($A155, 'NIL - Dry'!$A$1:$A1000, 'NIL - Dry'!J$1:J1000)</f>
        <v>-2.383213783</v>
      </c>
      <c r="K155" s="5">
        <f>lookup($A155, 'NIL - Dry'!$A$1:$A1000, 'NIL - Dry'!K$1:K1000)</f>
        <v>0.4485213235</v>
      </c>
      <c r="L155" s="5">
        <f>lookup($A155, 'NIL - Dry'!$A$1:$A1000, 'NIL - Dry'!L$1:L1000)</f>
        <v>-0.9812641676</v>
      </c>
      <c r="M155" s="5">
        <f>lookup($A155, 'NIL - Dry'!$A$1:$A1000, 'NIL - Dry'!M$1:M1000)</f>
        <v>-0.5405970393</v>
      </c>
      <c r="N155" s="5">
        <f>lookup($A155, 'NIL - Dry'!$A$1:$A1000, 'NIL - Dry'!N$1:N1000)</f>
        <v>-0.11274892</v>
      </c>
      <c r="O155" s="5">
        <f>lookup($A155, 'NIL - Dry'!$A$1:$A1000, 'NIL - Dry'!O$1:O1000)</f>
        <v>-0.5607893757</v>
      </c>
      <c r="P155" s="5">
        <f t="shared" si="1"/>
        <v>-0.7488587155</v>
      </c>
      <c r="R155" s="5" t="str">
        <f>iferror(VLOOKUP($A155, 'Awario - Old'!$A$3:$G1000, 3, false), "")</f>
        <v/>
      </c>
      <c r="S155" s="2" t="str">
        <f>iferror(VLOOKUP($A155, 'Awario - Old'!$A$3:$Z1000, 4, false), "")</f>
        <v/>
      </c>
      <c r="T155" s="5" t="str">
        <f>iferror(VLOOKUP($A155, 'Awario - Old'!$A$3:$Z1000, 5, false), "")</f>
        <v/>
      </c>
      <c r="U155" s="5" t="str">
        <f>iferror(VLOOKUP($A155, 'Awario - Old'!$A$3:$G1000, 6, false), "")</f>
        <v/>
      </c>
      <c r="V155" s="7" t="str">
        <f>iferror(VLOOKUP($A155, 'Awario - Old'!$A$3:$Z1000, 7, false), "")</f>
        <v/>
      </c>
      <c r="W155" s="2" t="str">
        <f>iferror(VLOOKUP($A155, 'Awario - Old'!$A$3:$Z1000, 8, false), "")</f>
        <v/>
      </c>
      <c r="X155" s="5" t="str">
        <f>iferror(VLOOKUP($A155, 'Awario - Old'!$A$3:$Z1000, 9, false), "")</f>
        <v/>
      </c>
      <c r="Y155" s="5" t="str">
        <f>iferror(VLOOKUP($A155, 'Awario - Old'!$A$3:$Z1000, 10, false), "")</f>
        <v/>
      </c>
      <c r="Z155" s="2" t="str">
        <f>iferror(VLOOKUP($A155, 'Awario - Old'!$A$3:$Z1000, 11, false), "")</f>
        <v/>
      </c>
      <c r="AA155" s="5" t="str">
        <f>iferror(VLOOKUP($A155, 'Awario - Old'!$A$3:$Z1000, 12, false), "")</f>
        <v/>
      </c>
      <c r="AB155" s="5" t="str">
        <f t="shared" si="2"/>
        <v/>
      </c>
      <c r="AD155" s="5">
        <f>iferror(VLOOKUP($A155, TMUI!$A$2:$G1000, 3, false), "")</f>
        <v>74.53</v>
      </c>
      <c r="AE155" s="5">
        <f>iferror(VLOOKUP($A155, TMUI!$A$2:$G1000, 4, false), "")</f>
        <v>74.21</v>
      </c>
      <c r="AF155" s="5">
        <f>iferror(VLOOKUP($A155, TMUI!$A$2:$G1000, 5, false), "")</f>
        <v>70</v>
      </c>
      <c r="AG155" s="5">
        <f>iferror(VLOOKUP($A155, TMUI!$A$2:$G1000, 6, false), "")</f>
        <v>61.51</v>
      </c>
      <c r="AH155" s="5">
        <f>iferror(VLOOKUP($A155, TMUI!$A$2:$Z1000, 7, false), "")</f>
        <v>-0.06779346471</v>
      </c>
      <c r="AI155" s="5">
        <f>iferror(VLOOKUP($A155, TMUI!$A$2:$Z1000, 8, false), "")</f>
        <v>0.3624669696</v>
      </c>
      <c r="AJ155" s="5">
        <f>iferror(VLOOKUP($A155, TMUI!$A$2:$Z1000, 9, false), "")</f>
        <v>-0.0878687507</v>
      </c>
      <c r="AK155" s="5">
        <f>iferror(VLOOKUP($A155, TMUI!$A$2:$Z1000, 10, false), "")</f>
        <v>0.4035125284</v>
      </c>
      <c r="AL155" s="5">
        <f>iferror(VLOOKUP($A155, TMUI!$A$2:$Z1000, 11, false), "")</f>
        <v>0.1525793207</v>
      </c>
      <c r="AM155" s="8">
        <f t="shared" si="3"/>
        <v>0.3906140303</v>
      </c>
      <c r="AO155" s="5">
        <f t="shared" si="4"/>
        <v>-0.1791223426</v>
      </c>
      <c r="AP155" s="5" t="str">
        <f>iferror(vlookup(A155, 'November Scores'!A$1:AM1000, 3, false), "")</f>
        <v/>
      </c>
      <c r="AQ155" s="5">
        <f t="shared" si="5"/>
        <v>-0.1791223426</v>
      </c>
    </row>
    <row r="156">
      <c r="A156" s="5">
        <v>1874.0</v>
      </c>
      <c r="B156" s="2" t="s">
        <v>233</v>
      </c>
      <c r="C156" s="5">
        <f>lookup($A156, 'NIL - Dry'!$A$1:$A1000, 'NIL - Dry'!C$1:C1000)</f>
        <v>4</v>
      </c>
      <c r="D156" s="5">
        <f>lookup($A156, 'NIL - Dry'!$A$1:$A1000, 'NIL - Dry'!D$1:D1000)</f>
        <v>1</v>
      </c>
      <c r="E156" s="5">
        <f>lookup($A156, 'NIL - Dry'!$A$1:$A1000, 'NIL - Dry'!E$1:E1000)</f>
        <v>1</v>
      </c>
      <c r="F156" s="5">
        <f>lookup($A156, 'NIL - Dry'!$A$1:$A1000, 'NIL - Dry'!F$1:F1000)</f>
        <v>0</v>
      </c>
      <c r="G156" s="5">
        <f>lookup($A156, 'NIL - Dry'!$A$1:$A1000, 'NIL - Dry'!G$1:G1000)</f>
        <v>0</v>
      </c>
      <c r="H156" s="5">
        <f>lookup($A156, 'NIL - Dry'!$A$1:$A1000, 'NIL - Dry'!H$1:H1000)</f>
        <v>0</v>
      </c>
      <c r="I156" s="5">
        <f>lookup($A156, 'NIL - Dry'!$A$1:$A1000, 'NIL - Dry'!I$1:I1000)</f>
        <v>0.2045663318</v>
      </c>
      <c r="J156" s="5">
        <f>lookup($A156, 'NIL - Dry'!$A$1:$A1000, 'NIL - Dry'!J$1:J1000)</f>
        <v>0.4179095259</v>
      </c>
      <c r="K156" s="5">
        <f>lookup($A156, 'NIL - Dry'!$A$1:$A1000, 'NIL - Dry'!K$1:K1000)</f>
        <v>0.4485213235</v>
      </c>
      <c r="L156" s="5">
        <f>lookup($A156, 'NIL - Dry'!$A$1:$A1000, 'NIL - Dry'!L$1:L1000)</f>
        <v>-0.9812641676</v>
      </c>
      <c r="M156" s="5">
        <f>lookup($A156, 'NIL - Dry'!$A$1:$A1000, 'NIL - Dry'!M$1:M1000)</f>
        <v>-0.5405970393</v>
      </c>
      <c r="N156" s="5">
        <f>lookup($A156, 'NIL - Dry'!$A$1:$A1000, 'NIL - Dry'!N$1:N1000)</f>
        <v>-0.11274892</v>
      </c>
      <c r="O156" s="5">
        <f>lookup($A156, 'NIL - Dry'!$A$1:$A1000, 'NIL - Dry'!O$1:O1000)</f>
        <v>-0.09393549096</v>
      </c>
      <c r="P156" s="5">
        <f t="shared" si="1"/>
        <v>-0.3064889736</v>
      </c>
      <c r="R156" s="5">
        <f>iferror(VLOOKUP($A156, 'Awario - Old'!$A$3:$G1000, 3, false), "")</f>
        <v>0</v>
      </c>
      <c r="S156" s="2" t="str">
        <f>iferror(VLOOKUP($A156, 'Awario - Old'!$A$3:$Z1000, 4, false), "")</f>
        <v/>
      </c>
      <c r="T156" s="5">
        <f>iferror(VLOOKUP($A156, 'Awario - Old'!$A$3:$Z1000, 5, false), "")</f>
        <v>0</v>
      </c>
      <c r="U156" s="5">
        <f>iferror(VLOOKUP($A156, 'Awario - Old'!$A$3:$G1000, 6, false), "")</f>
        <v>0</v>
      </c>
      <c r="V156" s="7" t="b">
        <f>iferror(VLOOKUP($A156, 'Awario - Old'!$A$3:$Z1000, 7, false), "")</f>
        <v>1</v>
      </c>
      <c r="W156" s="2" t="str">
        <f>iferror(VLOOKUP($A156, 'Awario - Old'!$A$3:$Z1000, 8, false), "")</f>
        <v/>
      </c>
      <c r="X156" s="5">
        <f>iferror(VLOOKUP($A156, 'Awario - Old'!$A$3:$Z1000, 9, false), "")</f>
        <v>-0.6906225891</v>
      </c>
      <c r="Y156" s="5">
        <f>iferror(VLOOKUP($A156, 'Awario - Old'!$A$3:$Z1000, 10, false), "")</f>
        <v>-0.9458545452</v>
      </c>
      <c r="Z156" s="2" t="str">
        <f>iferror(VLOOKUP($A156, 'Awario - Old'!$A$3:$Z1000, 11, false), "")</f>
        <v/>
      </c>
      <c r="AA156" s="5">
        <f>iferror(VLOOKUP($A156, 'Awario - Old'!$A$3:$Z1000, 12, false), "")</f>
        <v>-0.8182385672</v>
      </c>
      <c r="AB156" s="5">
        <f t="shared" si="2"/>
        <v>-0.9045654024</v>
      </c>
      <c r="AD156" s="5">
        <f>iferror(VLOOKUP($A156, TMUI!$A$2:$G1000, 3, false), "")</f>
        <v>77.92</v>
      </c>
      <c r="AE156" s="5">
        <f>iferror(VLOOKUP($A156, TMUI!$A$2:$G1000, 4, false), "")</f>
        <v>72.66</v>
      </c>
      <c r="AF156" s="5">
        <f>iferror(VLOOKUP($A156, TMUI!$A$2:$G1000, 5, false), "")</f>
        <v>69.82</v>
      </c>
      <c r="AG156" s="5">
        <f>iferror(VLOOKUP($A156, TMUI!$A$2:$G1000, 6, false), "")</f>
        <v>62.6</v>
      </c>
      <c r="AH156" s="5">
        <f>iferror(VLOOKUP($A156, TMUI!$A$2:$Z1000, 7, false), "")</f>
        <v>0.1775764496</v>
      </c>
      <c r="AI156" s="5">
        <f>iferror(VLOOKUP($A156, TMUI!$A$2:$Z1000, 8, false), "")</f>
        <v>0.2550470201</v>
      </c>
      <c r="AJ156" s="5">
        <f>iferror(VLOOKUP($A156, TMUI!$A$2:$Z1000, 9, false), "")</f>
        <v>-0.101269227</v>
      </c>
      <c r="AK156" s="5">
        <f>iferror(VLOOKUP($A156, TMUI!$A$2:$Z1000, 10, false), "")</f>
        <v>0.4708160717</v>
      </c>
      <c r="AL156" s="5">
        <f>iferror(VLOOKUP($A156, TMUI!$A$2:$Z1000, 11, false), "")</f>
        <v>0.2005425786</v>
      </c>
      <c r="AM156" s="8">
        <f t="shared" si="3"/>
        <v>0.447819806</v>
      </c>
      <c r="AO156" s="5">
        <f t="shared" si="4"/>
        <v>-0.2544115234</v>
      </c>
      <c r="AP156" s="5">
        <f>iferror(vlookup(A156, 'November Scores'!A$1:AM1000, 3, false), "")</f>
        <v>0.04275409995</v>
      </c>
      <c r="AQ156" s="5">
        <f t="shared" si="5"/>
        <v>-0.1801201175</v>
      </c>
    </row>
    <row r="157">
      <c r="A157" s="5">
        <v>1873.0</v>
      </c>
      <c r="B157" s="2" t="s">
        <v>232</v>
      </c>
      <c r="C157" s="5">
        <f>lookup($A157, 'NIL - Dry'!$A$1:$A1000, 'NIL - Dry'!C$1:C1000)</f>
        <v>4</v>
      </c>
      <c r="D157" s="5">
        <f>lookup($A157, 'NIL - Dry'!$A$1:$A1000, 'NIL - Dry'!D$1:D1000)</f>
        <v>1</v>
      </c>
      <c r="E157" s="5">
        <f>lookup($A157, 'NIL - Dry'!$A$1:$A1000, 'NIL - Dry'!E$1:E1000)</f>
        <v>1</v>
      </c>
      <c r="F157" s="5">
        <f>lookup($A157, 'NIL - Dry'!$A$1:$A1000, 'NIL - Dry'!F$1:F1000)</f>
        <v>1</v>
      </c>
      <c r="G157" s="5">
        <f>lookup($A157, 'NIL - Dry'!$A$1:$A1000, 'NIL - Dry'!G$1:G1000)</f>
        <v>0</v>
      </c>
      <c r="H157" s="5">
        <f>lookup($A157, 'NIL - Dry'!$A$1:$A1000, 'NIL - Dry'!H$1:H1000)</f>
        <v>0</v>
      </c>
      <c r="I157" s="5">
        <f>lookup($A157, 'NIL - Dry'!$A$1:$A1000, 'NIL - Dry'!I$1:I1000)</f>
        <v>0.2045663318</v>
      </c>
      <c r="J157" s="5">
        <f>lookup($A157, 'NIL - Dry'!$A$1:$A1000, 'NIL - Dry'!J$1:J1000)</f>
        <v>0.4179095259</v>
      </c>
      <c r="K157" s="5">
        <f>lookup($A157, 'NIL - Dry'!$A$1:$A1000, 'NIL - Dry'!K$1:K1000)</f>
        <v>0.4485213235</v>
      </c>
      <c r="L157" s="5">
        <f>lookup($A157, 'NIL - Dry'!$A$1:$A1000, 'NIL - Dry'!L$1:L1000)</f>
        <v>1.014811661</v>
      </c>
      <c r="M157" s="5">
        <f>lookup($A157, 'NIL - Dry'!$A$1:$A1000, 'NIL - Dry'!M$1:M1000)</f>
        <v>-0.5405970393</v>
      </c>
      <c r="N157" s="5">
        <f>lookup($A157, 'NIL - Dry'!$A$1:$A1000, 'NIL - Dry'!N$1:N1000)</f>
        <v>-0.11274892</v>
      </c>
      <c r="O157" s="5">
        <f>lookup($A157, 'NIL - Dry'!$A$1:$A1000, 'NIL - Dry'!O$1:O1000)</f>
        <v>0.2387438137</v>
      </c>
      <c r="P157" s="5">
        <f t="shared" si="1"/>
        <v>0.4886141768</v>
      </c>
      <c r="R157" s="5">
        <f>iferror(VLOOKUP($A157, 'Awario - Old'!$A$3:$G1000, 3, false), "")</f>
        <v>0</v>
      </c>
      <c r="S157" s="2">
        <f>iferror(VLOOKUP($A157, 'Awario - Old'!$A$3:$Z1000, 4, false), "")</f>
        <v>0</v>
      </c>
      <c r="T157" s="5">
        <f>iferror(VLOOKUP($A157, 'Awario - Old'!$A$3:$Z1000, 5, false), "")</f>
        <v>0</v>
      </c>
      <c r="U157" s="5">
        <f>iferror(VLOOKUP($A157, 'Awario - Old'!$A$3:$G1000, 6, false), "")</f>
        <v>0</v>
      </c>
      <c r="V157" s="7" t="b">
        <f>iferror(VLOOKUP($A157, 'Awario - Old'!$A$3:$Z1000, 7, false), "")</f>
        <v>1</v>
      </c>
      <c r="W157" s="2" t="str">
        <f>iferror(VLOOKUP($A157, 'Awario - Old'!$A$3:$Z1000, 8, false), "")</f>
        <v/>
      </c>
      <c r="X157" s="5">
        <f>iferror(VLOOKUP($A157, 'Awario - Old'!$A$3:$Z1000, 9, false), "")</f>
        <v>-0.6906225891</v>
      </c>
      <c r="Y157" s="5">
        <f>iferror(VLOOKUP($A157, 'Awario - Old'!$A$3:$Z1000, 10, false), "")</f>
        <v>-0.9458545452</v>
      </c>
      <c r="Z157" s="2" t="str">
        <f>iferror(VLOOKUP($A157, 'Awario - Old'!$A$3:$Z1000, 11, false), "")</f>
        <v/>
      </c>
      <c r="AA157" s="5">
        <f>iferror(VLOOKUP($A157, 'Awario - Old'!$A$3:$Z1000, 12, false), "")</f>
        <v>-0.8182385672</v>
      </c>
      <c r="AB157" s="5">
        <f t="shared" si="2"/>
        <v>-0.9045654024</v>
      </c>
      <c r="AD157" s="5">
        <f>iferror(VLOOKUP($A157, TMUI!$A$2:$G1000, 3, false), "")</f>
        <v>67.76</v>
      </c>
      <c r="AE157" s="5">
        <f>iferror(VLOOKUP($A157, TMUI!$A$2:$G1000, 4, false), "")</f>
        <v>68.89</v>
      </c>
      <c r="AF157" s="5">
        <f>iferror(VLOOKUP($A157, TMUI!$A$2:$G1000, 5, false), "")</f>
        <v>81.06</v>
      </c>
      <c r="AG157" s="5">
        <f>iferror(VLOOKUP($A157, TMUI!$A$2:$G1000, 6, false), "")</f>
        <v>54.54</v>
      </c>
      <c r="AH157" s="5">
        <f>iferror(VLOOKUP($A157, TMUI!$A$2:$Z1000, 7, false), "")</f>
        <v>-0.5578094883</v>
      </c>
      <c r="AI157" s="5">
        <f>iferror(VLOOKUP($A157, TMUI!$A$2:$Z1000, 8, false), "")</f>
        <v>-0.006226018583</v>
      </c>
      <c r="AJ157" s="5">
        <f>iferror(VLOOKUP($A157, TMUI!$A$2:$Z1000, 9, false), "")</f>
        <v>0.7355160682</v>
      </c>
      <c r="AK157" s="5">
        <f>iferror(VLOOKUP($A157, TMUI!$A$2:$Z1000, 10, false), "")</f>
        <v>-0.02685967098</v>
      </c>
      <c r="AL157" s="5">
        <f>iferror(VLOOKUP($A157, TMUI!$A$2:$Z1000, 11, false), "")</f>
        <v>0.03615522258</v>
      </c>
      <c r="AM157" s="8">
        <f t="shared" si="3"/>
        <v>0.190145267</v>
      </c>
      <c r="AO157" s="5">
        <f t="shared" si="4"/>
        <v>-0.07526865286</v>
      </c>
      <c r="AP157" s="5">
        <f>iferror(vlookup(A157, 'November Scores'!A$1:AM1000, 3, false), "")</f>
        <v>-0.5192201456</v>
      </c>
      <c r="AQ157" s="5">
        <f t="shared" si="5"/>
        <v>-0.186256526</v>
      </c>
    </row>
    <row r="158">
      <c r="A158" s="5">
        <v>2009.0</v>
      </c>
      <c r="B158" s="2" t="s">
        <v>253</v>
      </c>
      <c r="C158" s="5">
        <f>lookup($A158, 'NIL - Dry'!$A$1:$A1000, 'NIL - Dry'!C$1:C1000)</f>
        <v>4</v>
      </c>
      <c r="D158" s="5">
        <f>lookup($A158, 'NIL - Dry'!$A$1:$A1000, 'NIL - Dry'!D$1:D1000)</f>
        <v>1</v>
      </c>
      <c r="E158" s="5">
        <f>lookup($A158, 'NIL - Dry'!$A$1:$A1000, 'NIL - Dry'!E$1:E1000)</f>
        <v>1</v>
      </c>
      <c r="F158" s="5">
        <f>lookup($A158, 'NIL - Dry'!$A$1:$A1000, 'NIL - Dry'!F$1:F1000)</f>
        <v>0</v>
      </c>
      <c r="G158" s="5">
        <f>lookup($A158, 'NIL - Dry'!$A$1:$A1000, 'NIL - Dry'!G$1:G1000)</f>
        <v>0</v>
      </c>
      <c r="H158" s="5">
        <f>lookup($A158, 'NIL - Dry'!$A$1:$A1000, 'NIL - Dry'!H$1:H1000)</f>
        <v>0</v>
      </c>
      <c r="I158" s="5">
        <f>lookup($A158, 'NIL - Dry'!$A$1:$A1000, 'NIL - Dry'!I$1:I1000)</f>
        <v>0.2045663318</v>
      </c>
      <c r="J158" s="5">
        <f>lookup($A158, 'NIL - Dry'!$A$1:$A1000, 'NIL - Dry'!J$1:J1000)</f>
        <v>0.4179095259</v>
      </c>
      <c r="K158" s="5">
        <f>lookup($A158, 'NIL - Dry'!$A$1:$A1000, 'NIL - Dry'!K$1:K1000)</f>
        <v>0.4485213235</v>
      </c>
      <c r="L158" s="5">
        <f>lookup($A158, 'NIL - Dry'!$A$1:$A1000, 'NIL - Dry'!L$1:L1000)</f>
        <v>-0.9812641676</v>
      </c>
      <c r="M158" s="5">
        <f>lookup($A158, 'NIL - Dry'!$A$1:$A1000, 'NIL - Dry'!M$1:M1000)</f>
        <v>-0.5405970393</v>
      </c>
      <c r="N158" s="5">
        <f>lookup($A158, 'NIL - Dry'!$A$1:$A1000, 'NIL - Dry'!N$1:N1000)</f>
        <v>-0.11274892</v>
      </c>
      <c r="O158" s="5">
        <f>lookup($A158, 'NIL - Dry'!$A$1:$A1000, 'NIL - Dry'!O$1:O1000)</f>
        <v>-0.09393549096</v>
      </c>
      <c r="P158" s="5">
        <f t="shared" si="1"/>
        <v>-0.3064889736</v>
      </c>
      <c r="R158" s="5">
        <f>iferror(VLOOKUP($A158, 'Awario - Old'!$A$3:$G1000, 3, false), "")</f>
        <v>2</v>
      </c>
      <c r="S158" s="2" t="str">
        <f>iferror(VLOOKUP($A158, 'Awario - Old'!$A$3:$Z1000, 4, false), "")</f>
        <v/>
      </c>
      <c r="T158" s="5">
        <f>iferror(VLOOKUP($A158, 'Awario - Old'!$A$3:$Z1000, 5, false), "")</f>
        <v>0</v>
      </c>
      <c r="U158" s="5">
        <f>iferror(VLOOKUP($A158, 'Awario - Old'!$A$3:$G1000, 6, false), "")</f>
        <v>0</v>
      </c>
      <c r="V158" s="7" t="b">
        <f>iferror(VLOOKUP($A158, 'Awario - Old'!$A$3:$Z1000, 7, false), "")</f>
        <v>1</v>
      </c>
      <c r="W158" s="2" t="str">
        <f>iferror(VLOOKUP($A158, 'Awario - Old'!$A$3:$Z1000, 8, false), "")</f>
        <v/>
      </c>
      <c r="X158" s="5">
        <f>iferror(VLOOKUP($A158, 'Awario - Old'!$A$3:$Z1000, 9, false), "")</f>
        <v>-0.6906225891</v>
      </c>
      <c r="Y158" s="5">
        <f>iferror(VLOOKUP($A158, 'Awario - Old'!$A$3:$Z1000, 10, false), "")</f>
        <v>0.03302984126</v>
      </c>
      <c r="Z158" s="2" t="str">
        <f>iferror(VLOOKUP($A158, 'Awario - Old'!$A$3:$Z1000, 11, false), "")</f>
        <v/>
      </c>
      <c r="AA158" s="5">
        <f>iferror(VLOOKUP($A158, 'Awario - Old'!$A$3:$Z1000, 12, false), "")</f>
        <v>-0.3287963739</v>
      </c>
      <c r="AB158" s="5">
        <f t="shared" si="2"/>
        <v>-0.5734076856</v>
      </c>
      <c r="AD158" s="5">
        <f>iferror(VLOOKUP($A158, TMUI!$A$2:$G1000, 3, false), "")</f>
        <v>84.27</v>
      </c>
      <c r="AE158" s="5">
        <f>iferror(VLOOKUP($A158, TMUI!$A$2:$G1000, 4, false), "")</f>
        <v>64.28</v>
      </c>
      <c r="AF158" s="5">
        <f>iferror(VLOOKUP($A158, TMUI!$A$2:$G1000, 5, false), "")</f>
        <v>63.44</v>
      </c>
      <c r="AG158" s="5">
        <f>iferror(VLOOKUP($A158, TMUI!$A$2:$G1000, 6, false), "")</f>
        <v>54.44</v>
      </c>
      <c r="AH158" s="5">
        <f>iferror(VLOOKUP($A158, TMUI!$A$2:$Z1000, 7, false), "")</f>
        <v>0.6371926608</v>
      </c>
      <c r="AI158" s="5">
        <f>iferror(VLOOKUP($A158, TMUI!$A$2:$Z1000, 8, false), "")</f>
        <v>-0.3257137396</v>
      </c>
      <c r="AJ158" s="5">
        <f>iferror(VLOOKUP($A158, TMUI!$A$2:$Z1000, 9, false), "")</f>
        <v>-0.5762416632</v>
      </c>
      <c r="AK158" s="5">
        <f>iferror(VLOOKUP($A158, TMUI!$A$2:$Z1000, 10, false), "")</f>
        <v>-0.03303430798</v>
      </c>
      <c r="AL158" s="5">
        <f>iferror(VLOOKUP($A158, TMUI!$A$2:$Z1000, 11, false), "")</f>
        <v>-0.07444926248</v>
      </c>
      <c r="AM158" s="8">
        <f t="shared" si="3"/>
        <v>-0.2728539215</v>
      </c>
      <c r="AO158" s="5">
        <f t="shared" si="4"/>
        <v>-0.3842501936</v>
      </c>
      <c r="AP158" s="5">
        <f>iferror(vlookup(A158, 'November Scores'!A$1:AM1000, 3, false), "")</f>
        <v>0.362982496</v>
      </c>
      <c r="AQ158" s="5">
        <f t="shared" si="5"/>
        <v>-0.1974420212</v>
      </c>
    </row>
    <row r="159">
      <c r="A159" s="5">
        <v>1712.0</v>
      </c>
      <c r="B159" s="2" t="s">
        <v>180</v>
      </c>
      <c r="C159" s="5">
        <f>lookup($A159, 'NIL - Dry'!$A$1:$A1000, 'NIL - Dry'!C$1:C1000)</f>
        <v>4</v>
      </c>
      <c r="D159" s="5">
        <f>lookup($A159, 'NIL - Dry'!$A$1:$A1000, 'NIL - Dry'!D$1:D1000)</f>
        <v>1</v>
      </c>
      <c r="E159" s="5" t="str">
        <f>lookup($A159, 'NIL - Dry'!$A$1:$A1000, 'NIL - Dry'!E$1:E1000)</f>
        <v/>
      </c>
      <c r="F159" s="5" t="str">
        <f>lookup($A159, 'NIL - Dry'!$A$1:$A1000, 'NIL - Dry'!F$1:F1000)</f>
        <v/>
      </c>
      <c r="G159" s="5" t="str">
        <f>lookup($A159, 'NIL - Dry'!$A$1:$A1000, 'NIL - Dry'!G$1:G1000)</f>
        <v/>
      </c>
      <c r="H159" s="5" t="str">
        <f>lookup($A159, 'NIL - Dry'!$A$1:$A1000, 'NIL - Dry'!H$1:H1000)</f>
        <v/>
      </c>
      <c r="I159" s="5">
        <f>lookup($A159, 'NIL - Dry'!$A$1:$A1000, 'NIL - Dry'!I$1:I1000)</f>
        <v>0.2045663318</v>
      </c>
      <c r="J159" s="5">
        <f>lookup($A159, 'NIL - Dry'!$A$1:$A1000, 'NIL - Dry'!J$1:J1000)</f>
        <v>0.4179095259</v>
      </c>
      <c r="K159" s="5">
        <f>lookup($A159, 'NIL - Dry'!$A$1:$A1000, 'NIL - Dry'!K$1:K1000)</f>
        <v>-2.220180551</v>
      </c>
      <c r="L159" s="5">
        <f>lookup($A159, 'NIL - Dry'!$A$1:$A1000, 'NIL - Dry'!L$1:L1000)</f>
        <v>-0.9812641676</v>
      </c>
      <c r="M159" s="5">
        <f>lookup($A159, 'NIL - Dry'!$A$1:$A1000, 'NIL - Dry'!M$1:M1000)</f>
        <v>-0.5405970393</v>
      </c>
      <c r="N159" s="5">
        <f>lookup($A159, 'NIL - Dry'!$A$1:$A1000, 'NIL - Dry'!N$1:N1000)</f>
        <v>-0.11274892</v>
      </c>
      <c r="O159" s="5">
        <f>lookup($A159, 'NIL - Dry'!$A$1:$A1000, 'NIL - Dry'!O$1:O1000)</f>
        <v>-0.5387191368</v>
      </c>
      <c r="P159" s="5">
        <f t="shared" si="1"/>
        <v>-0.7339748884</v>
      </c>
      <c r="R159" s="5">
        <f>iferror(VLOOKUP($A159, 'Awario - Old'!$A$3:$G1000, 3, false), "")</f>
        <v>5</v>
      </c>
      <c r="S159" s="2">
        <f>iferror(VLOOKUP($A159, 'Awario - Old'!$A$3:$Z1000, 4, false), "")</f>
        <v>0</v>
      </c>
      <c r="T159" s="5">
        <f>iferror(VLOOKUP($A159, 'Awario - Old'!$A$3:$Z1000, 5, false), "")</f>
        <v>0</v>
      </c>
      <c r="U159" s="5">
        <f>iferror(VLOOKUP($A159, 'Awario - Old'!$A$3:$G1000, 6, false), "")</f>
        <v>0</v>
      </c>
      <c r="V159" s="7" t="b">
        <f>iferror(VLOOKUP($A159, 'Awario - Old'!$A$3:$Z1000, 7, false), "")</f>
        <v>1</v>
      </c>
      <c r="W159" s="2" t="str">
        <f>iferror(VLOOKUP($A159, 'Awario - Old'!$A$3:$Z1000, 8, false), "")</f>
        <v/>
      </c>
      <c r="X159" s="5">
        <f>iferror(VLOOKUP($A159, 'Awario - Old'!$A$3:$Z1000, 9, false), "")</f>
        <v>-0.6906225891</v>
      </c>
      <c r="Y159" s="5">
        <f>iferror(VLOOKUP($A159, 'Awario - Old'!$A$3:$Z1000, 10, false), "")</f>
        <v>1.501356421</v>
      </c>
      <c r="Z159" s="2" t="str">
        <f>iferror(VLOOKUP($A159, 'Awario - Old'!$A$3:$Z1000, 11, false), "")</f>
        <v/>
      </c>
      <c r="AA159" s="5">
        <f>iferror(VLOOKUP($A159, 'Awario - Old'!$A$3:$Z1000, 12, false), "")</f>
        <v>0.4053669159</v>
      </c>
      <c r="AB159" s="5">
        <f t="shared" si="2"/>
        <v>0.6366843142</v>
      </c>
      <c r="AD159" s="5">
        <f>iferror(VLOOKUP($A159, TMUI!$A$2:$G1000, 3, false), "")</f>
        <v>57.64</v>
      </c>
      <c r="AE159" s="5">
        <f>iferror(VLOOKUP($A159, TMUI!$A$2:$G1000, 4, false), "")</f>
        <v>67.16</v>
      </c>
      <c r="AF159" s="5">
        <f>iferror(VLOOKUP($A159, TMUI!$A$2:$G1000, 5, false), "")</f>
        <v>59.96</v>
      </c>
      <c r="AG159" s="5">
        <f>iferror(VLOOKUP($A159, TMUI!$A$2:$G1000, 6, false), "")</f>
        <v>56.93</v>
      </c>
      <c r="AH159" s="5">
        <f>iferror(VLOOKUP($A159, TMUI!$A$2:$Z1000, 7, false), "")</f>
        <v>-1.290300206</v>
      </c>
      <c r="AI159" s="5">
        <f>iferror(VLOOKUP($A159, TMUI!$A$2:$Z1000, 8, false), "")</f>
        <v>-0.126120543</v>
      </c>
      <c r="AJ159" s="5">
        <f>iferror(VLOOKUP($A159, TMUI!$A$2:$Z1000, 9, false), "")</f>
        <v>-0.8353175375</v>
      </c>
      <c r="AK159" s="5">
        <f>iferror(VLOOKUP($A159, TMUI!$A$2:$Z1000, 10, false), "")</f>
        <v>0.1207141535</v>
      </c>
      <c r="AL159" s="5">
        <f>iferror(VLOOKUP($A159, TMUI!$A$2:$Z1000, 11, false), "")</f>
        <v>-0.5327560332</v>
      </c>
      <c r="AM159" s="8">
        <f t="shared" si="3"/>
        <v>-0.729901386</v>
      </c>
      <c r="AO159" s="5">
        <f t="shared" si="4"/>
        <v>-0.2757306534</v>
      </c>
      <c r="AP159" s="5">
        <f>iferror(vlookup(A159, 'November Scores'!A$1:AM1000, 3, false), "")</f>
        <v>0.01759081086</v>
      </c>
      <c r="AQ159" s="5">
        <f t="shared" si="5"/>
        <v>-0.2024002873</v>
      </c>
    </row>
    <row r="160">
      <c r="A160" s="5">
        <v>1018.0</v>
      </c>
      <c r="B160" s="2" t="s">
        <v>85</v>
      </c>
      <c r="C160" s="5">
        <f>lookup($A160, 'NIL - Dry'!$A$1:$A1000, 'NIL - Dry'!C$1:C1000)</f>
        <v>4</v>
      </c>
      <c r="D160" s="5">
        <f>lookup($A160, 'NIL - Dry'!$A$1:$A1000, 'NIL - Dry'!D$1:D1000)</f>
        <v>1</v>
      </c>
      <c r="E160" s="5">
        <f>lookup($A160, 'NIL - Dry'!$A$1:$A1000, 'NIL - Dry'!E$1:E1000)</f>
        <v>1</v>
      </c>
      <c r="F160" s="5">
        <f>lookup($A160, 'NIL - Dry'!$A$1:$A1000, 'NIL - Dry'!F$1:F1000)</f>
        <v>0</v>
      </c>
      <c r="G160" s="5">
        <f>lookup($A160, 'NIL - Dry'!$A$1:$A1000, 'NIL - Dry'!G$1:G1000)</f>
        <v>0</v>
      </c>
      <c r="H160" s="5">
        <f>lookup($A160, 'NIL - Dry'!$A$1:$A1000, 'NIL - Dry'!H$1:H1000)</f>
        <v>0</v>
      </c>
      <c r="I160" s="5">
        <f>lookup($A160, 'NIL - Dry'!$A$1:$A1000, 'NIL - Dry'!I$1:I1000)</f>
        <v>0.2045663318</v>
      </c>
      <c r="J160" s="5">
        <f>lookup($A160, 'NIL - Dry'!$A$1:$A1000, 'NIL - Dry'!J$1:J1000)</f>
        <v>0.4179095259</v>
      </c>
      <c r="K160" s="5">
        <f>lookup($A160, 'NIL - Dry'!$A$1:$A1000, 'NIL - Dry'!K$1:K1000)</f>
        <v>0.4485213235</v>
      </c>
      <c r="L160" s="5">
        <f>lookup($A160, 'NIL - Dry'!$A$1:$A1000, 'NIL - Dry'!L$1:L1000)</f>
        <v>-0.9812641676</v>
      </c>
      <c r="M160" s="5">
        <f>lookup($A160, 'NIL - Dry'!$A$1:$A1000, 'NIL - Dry'!M$1:M1000)</f>
        <v>-0.5405970393</v>
      </c>
      <c r="N160" s="5">
        <f>lookup($A160, 'NIL - Dry'!$A$1:$A1000, 'NIL - Dry'!N$1:N1000)</f>
        <v>-0.11274892</v>
      </c>
      <c r="O160" s="5">
        <f>lookup($A160, 'NIL - Dry'!$A$1:$A1000, 'NIL - Dry'!O$1:O1000)</f>
        <v>-0.09393549096</v>
      </c>
      <c r="P160" s="5">
        <f t="shared" si="1"/>
        <v>-0.3064889736</v>
      </c>
      <c r="R160" s="5">
        <f>iferror(VLOOKUP($A160, 'Awario - Old'!$A$3:$G1000, 3, false), "")</f>
        <v>1</v>
      </c>
      <c r="S160" s="2">
        <f>iferror(VLOOKUP($A160, 'Awario - Old'!$A$3:$Z1000, 4, false), "")</f>
        <v>0</v>
      </c>
      <c r="T160" s="5">
        <f>iferror(VLOOKUP($A160, 'Awario - Old'!$A$3:$Z1000, 5, false), "")</f>
        <v>0</v>
      </c>
      <c r="U160" s="5">
        <f>iferror(VLOOKUP($A160, 'Awario - Old'!$A$3:$G1000, 6, false), "")</f>
        <v>0</v>
      </c>
      <c r="V160" s="7" t="b">
        <f>iferror(VLOOKUP($A160, 'Awario - Old'!$A$3:$Z1000, 7, false), "")</f>
        <v>1</v>
      </c>
      <c r="W160" s="2" t="str">
        <f>iferror(VLOOKUP($A160, 'Awario - Old'!$A$3:$Z1000, 8, false), "")</f>
        <v/>
      </c>
      <c r="X160" s="5">
        <f>iferror(VLOOKUP($A160, 'Awario - Old'!$A$3:$Z1000, 9, false), "")</f>
        <v>-0.6906225891</v>
      </c>
      <c r="Y160" s="5">
        <f>iferror(VLOOKUP($A160, 'Awario - Old'!$A$3:$Z1000, 10, false), "")</f>
        <v>-0.456412352</v>
      </c>
      <c r="Z160" s="2" t="str">
        <f>iferror(VLOOKUP($A160, 'Awario - Old'!$A$3:$Z1000, 11, false), "")</f>
        <v/>
      </c>
      <c r="AA160" s="5">
        <f>iferror(VLOOKUP($A160, 'Awario - Old'!$A$3:$Z1000, 12, false), "")</f>
        <v>-0.5735174706</v>
      </c>
      <c r="AB160" s="5">
        <f t="shared" si="2"/>
        <v>-0.7573093625</v>
      </c>
      <c r="AD160" s="5">
        <f>iferror(VLOOKUP($A160, TMUI!$A$2:$G1000, 3, false), "")</f>
        <v>88.82</v>
      </c>
      <c r="AE160" s="5">
        <f>iferror(VLOOKUP($A160, TMUI!$A$2:$G1000, 4, false), "")</f>
        <v>67.43</v>
      </c>
      <c r="AF160" s="5">
        <f>iferror(VLOOKUP($A160, TMUI!$A$2:$G1000, 5, false), "")</f>
        <v>75.76</v>
      </c>
      <c r="AG160" s="5">
        <f>iferror(VLOOKUP($A160, TMUI!$A$2:$G1000, 6, false), "")</f>
        <v>38.04</v>
      </c>
      <c r="AH160" s="5">
        <f>iferror(VLOOKUP($A160, TMUI!$A$2:$Z1000, 7, false), "")</f>
        <v>0.9665239617</v>
      </c>
      <c r="AI160" s="5">
        <f>iferror(VLOOKUP($A160, TMUI!$A$2:$Z1000, 8, false), "")</f>
        <v>-0.1074086808</v>
      </c>
      <c r="AJ160" s="5">
        <f>iferror(VLOOKUP($A160, TMUI!$A$2:$Z1000, 9, false), "")</f>
        <v>0.3409464895</v>
      </c>
      <c r="AK160" s="5">
        <f>iferror(VLOOKUP($A160, TMUI!$A$2:$Z1000, 10, false), "")</f>
        <v>-1.045674777</v>
      </c>
      <c r="AL160" s="5">
        <f>iferror(VLOOKUP($A160, TMUI!$A$2:$Z1000, 11, false), "")</f>
        <v>0.03859674836</v>
      </c>
      <c r="AM160" s="8">
        <f t="shared" si="3"/>
        <v>0.1964605517</v>
      </c>
      <c r="AO160" s="5">
        <f t="shared" si="4"/>
        <v>-0.2891125948</v>
      </c>
      <c r="AP160" s="5">
        <f>iferror(vlookup(A160, 'November Scores'!A$1:AM1000, 3, false), "")</f>
        <v>0.06128619836</v>
      </c>
      <c r="AQ160" s="5">
        <f t="shared" si="5"/>
        <v>-0.2015128965</v>
      </c>
    </row>
    <row r="161">
      <c r="A161" s="5">
        <v>1997.0</v>
      </c>
      <c r="B161" s="2" t="s">
        <v>249</v>
      </c>
      <c r="C161" s="5">
        <f>lookup($A161, 'NIL - Dry'!$A$1:$A1000, 'NIL - Dry'!C$1:C1000)</f>
        <v>4</v>
      </c>
      <c r="D161" s="5">
        <f>lookup($A161, 'NIL - Dry'!$A$1:$A1000, 'NIL - Dry'!D$1:D1000)</f>
        <v>1</v>
      </c>
      <c r="E161" s="5">
        <f>lookup($A161, 'NIL - Dry'!$A$1:$A1000, 'NIL - Dry'!E$1:E1000)</f>
        <v>1</v>
      </c>
      <c r="F161" s="5">
        <f>lookup($A161, 'NIL - Dry'!$A$1:$A1000, 'NIL - Dry'!F$1:F1000)</f>
        <v>0</v>
      </c>
      <c r="G161" s="5">
        <f>lookup($A161, 'NIL - Dry'!$A$1:$A1000, 'NIL - Dry'!G$1:G1000)</f>
        <v>0</v>
      </c>
      <c r="H161" s="5">
        <f>lookup($A161, 'NIL - Dry'!$A$1:$A1000, 'NIL - Dry'!H$1:H1000)</f>
        <v>0</v>
      </c>
      <c r="I161" s="5">
        <f>lookup($A161, 'NIL - Dry'!$A$1:$A1000, 'NIL - Dry'!I$1:I1000)</f>
        <v>0.2045663318</v>
      </c>
      <c r="J161" s="5">
        <f>lookup($A161, 'NIL - Dry'!$A$1:$A1000, 'NIL - Dry'!J$1:J1000)</f>
        <v>0.4179095259</v>
      </c>
      <c r="K161" s="5">
        <f>lookup($A161, 'NIL - Dry'!$A$1:$A1000, 'NIL - Dry'!K$1:K1000)</f>
        <v>0.4485213235</v>
      </c>
      <c r="L161" s="5">
        <f>lookup($A161, 'NIL - Dry'!$A$1:$A1000, 'NIL - Dry'!L$1:L1000)</f>
        <v>-0.9812641676</v>
      </c>
      <c r="M161" s="5">
        <f>lookup($A161, 'NIL - Dry'!$A$1:$A1000, 'NIL - Dry'!M$1:M1000)</f>
        <v>-0.5405970393</v>
      </c>
      <c r="N161" s="5">
        <f>lookup($A161, 'NIL - Dry'!$A$1:$A1000, 'NIL - Dry'!N$1:N1000)</f>
        <v>-0.11274892</v>
      </c>
      <c r="O161" s="5">
        <f>lookup($A161, 'NIL - Dry'!$A$1:$A1000, 'NIL - Dry'!O$1:O1000)</f>
        <v>-0.09393549096</v>
      </c>
      <c r="P161" s="5">
        <f t="shared" si="1"/>
        <v>-0.3064889736</v>
      </c>
      <c r="R161" s="5">
        <f>iferror(VLOOKUP($A161, 'Awario - Old'!$A$3:$G1000, 3, false), "")</f>
        <v>0</v>
      </c>
      <c r="S161" s="2" t="str">
        <f>iferror(VLOOKUP($A161, 'Awario - Old'!$A$3:$Z1000, 4, false), "")</f>
        <v/>
      </c>
      <c r="T161" s="5">
        <f>iferror(VLOOKUP($A161, 'Awario - Old'!$A$3:$Z1000, 5, false), "")</f>
        <v>0</v>
      </c>
      <c r="U161" s="5">
        <f>iferror(VLOOKUP($A161, 'Awario - Old'!$A$3:$G1000, 6, false), "")</f>
        <v>0</v>
      </c>
      <c r="V161" s="7" t="b">
        <f>iferror(VLOOKUP($A161, 'Awario - Old'!$A$3:$Z1000, 7, false), "")</f>
        <v>1</v>
      </c>
      <c r="W161" s="2" t="str">
        <f>iferror(VLOOKUP($A161, 'Awario - Old'!$A$3:$Z1000, 8, false), "")</f>
        <v/>
      </c>
      <c r="X161" s="5">
        <f>iferror(VLOOKUP($A161, 'Awario - Old'!$A$3:$Z1000, 9, false), "")</f>
        <v>-0.6906225891</v>
      </c>
      <c r="Y161" s="5">
        <f>iferror(VLOOKUP($A161, 'Awario - Old'!$A$3:$Z1000, 10, false), "")</f>
        <v>-0.9458545452</v>
      </c>
      <c r="Z161" s="2" t="str">
        <f>iferror(VLOOKUP($A161, 'Awario - Old'!$A$3:$Z1000, 11, false), "")</f>
        <v/>
      </c>
      <c r="AA161" s="5">
        <f>iferror(VLOOKUP($A161, 'Awario - Old'!$A$3:$Z1000, 12, false), "")</f>
        <v>-0.8182385672</v>
      </c>
      <c r="AB161" s="5">
        <f t="shared" si="2"/>
        <v>-0.9045654024</v>
      </c>
      <c r="AD161" s="5">
        <f>iferror(VLOOKUP($A161, TMUI!$A$2:$G1000, 3, false), "")</f>
        <v>85.68</v>
      </c>
      <c r="AE161" s="5">
        <f>iferror(VLOOKUP($A161, TMUI!$A$2:$G1000, 4, false), "")</f>
        <v>71.35</v>
      </c>
      <c r="AF161" s="5">
        <f>iferror(VLOOKUP($A161, TMUI!$A$2:$G1000, 5, false), "")</f>
        <v>77.15</v>
      </c>
      <c r="AG161" s="5">
        <f>iferror(VLOOKUP($A161, TMUI!$A$2:$G1000, 6, false), "")</f>
        <v>54.35</v>
      </c>
      <c r="AH161" s="5">
        <f>iferror(VLOOKUP($A161, TMUI!$A$2:$Z1000, 7, false), "")</f>
        <v>0.7392491738</v>
      </c>
      <c r="AI161" s="5">
        <f>iferror(VLOOKUP($A161, TMUI!$A$2:$Z1000, 8, false), "")</f>
        <v>0.1642598369</v>
      </c>
      <c r="AJ161" s="5">
        <f>iferror(VLOOKUP($A161, TMUI!$A$2:$Z1000, 9, false), "")</f>
        <v>0.444427945</v>
      </c>
      <c r="AK161" s="5">
        <f>iferror(VLOOKUP($A161, TMUI!$A$2:$Z1000, 10, false), "")</f>
        <v>-0.03859148129</v>
      </c>
      <c r="AL161" s="5">
        <f>iferror(VLOOKUP($A161, TMUI!$A$2:$Z1000, 11, false), "")</f>
        <v>0.3273363686</v>
      </c>
      <c r="AM161" s="8">
        <f t="shared" si="3"/>
        <v>0.5721331738</v>
      </c>
      <c r="AO161" s="5">
        <f t="shared" si="4"/>
        <v>-0.2129737341</v>
      </c>
      <c r="AP161" s="5">
        <f>iferror(vlookup(A161, 'November Scores'!A$1:AM1000, 3, false), "")</f>
        <v>-0.1574608657</v>
      </c>
      <c r="AQ161" s="5">
        <f t="shared" si="5"/>
        <v>-0.199095517</v>
      </c>
    </row>
    <row r="162">
      <c r="A162" s="5">
        <v>924.0</v>
      </c>
      <c r="B162" s="2" t="s">
        <v>79</v>
      </c>
      <c r="C162" s="5">
        <f>lookup($A162, 'NIL - Dry'!$A$1:$A1000, 'NIL - Dry'!C$1:C1000)</f>
        <v>4</v>
      </c>
      <c r="D162" s="5">
        <f>lookup($A162, 'NIL - Dry'!$A$1:$A1000, 'NIL - Dry'!D$1:D1000)</f>
        <v>1</v>
      </c>
      <c r="E162" s="5">
        <f>lookup($A162, 'NIL - Dry'!$A$1:$A1000, 'NIL - Dry'!E$1:E1000)</f>
        <v>1</v>
      </c>
      <c r="F162" s="5">
        <f>lookup($A162, 'NIL - Dry'!$A$1:$A1000, 'NIL - Dry'!F$1:F1000)</f>
        <v>0</v>
      </c>
      <c r="G162" s="5">
        <f>lookup($A162, 'NIL - Dry'!$A$1:$A1000, 'NIL - Dry'!G$1:G1000)</f>
        <v>0</v>
      </c>
      <c r="H162" s="5">
        <f>lookup($A162, 'NIL - Dry'!$A$1:$A1000, 'NIL - Dry'!H$1:H1000)</f>
        <v>0</v>
      </c>
      <c r="I162" s="5">
        <f>lookup($A162, 'NIL - Dry'!$A$1:$A1000, 'NIL - Dry'!I$1:I1000)</f>
        <v>0.2045663318</v>
      </c>
      <c r="J162" s="5">
        <f>lookup($A162, 'NIL - Dry'!$A$1:$A1000, 'NIL - Dry'!J$1:J1000)</f>
        <v>0.4179095259</v>
      </c>
      <c r="K162" s="5">
        <f>lookup($A162, 'NIL - Dry'!$A$1:$A1000, 'NIL - Dry'!K$1:K1000)</f>
        <v>0.4485213235</v>
      </c>
      <c r="L162" s="5">
        <f>lookup($A162, 'NIL - Dry'!$A$1:$A1000, 'NIL - Dry'!L$1:L1000)</f>
        <v>-0.9812641676</v>
      </c>
      <c r="M162" s="5">
        <f>lookup($A162, 'NIL - Dry'!$A$1:$A1000, 'NIL - Dry'!M$1:M1000)</f>
        <v>-0.5405970393</v>
      </c>
      <c r="N162" s="5">
        <f>lookup($A162, 'NIL - Dry'!$A$1:$A1000, 'NIL - Dry'!N$1:N1000)</f>
        <v>-0.11274892</v>
      </c>
      <c r="O162" s="5">
        <f>lookup($A162, 'NIL - Dry'!$A$1:$A1000, 'NIL - Dry'!O$1:O1000)</f>
        <v>-0.09393549096</v>
      </c>
      <c r="P162" s="5">
        <f t="shared" si="1"/>
        <v>-0.3064889736</v>
      </c>
      <c r="R162" s="5">
        <f>iferror(VLOOKUP($A162, 'Awario - Old'!$A$3:$G1000, 3, false), "")</f>
        <v>4</v>
      </c>
      <c r="S162" s="2">
        <f>iferror(VLOOKUP($A162, 'Awario - Old'!$A$3:$Z1000, 4, false), "")</f>
        <v>76</v>
      </c>
      <c r="T162" s="5">
        <f>iferror(VLOOKUP($A162, 'Awario - Old'!$A$3:$Z1000, 5, false), "")</f>
        <v>215</v>
      </c>
      <c r="U162" s="5">
        <f>iferror(VLOOKUP($A162, 'Awario - Old'!$A$3:$G1000, 6, false), "")</f>
        <v>2.33243846</v>
      </c>
      <c r="V162" s="7" t="b">
        <f>iferror(VLOOKUP($A162, 'Awario - Old'!$A$3:$Z1000, 7, false), "")</f>
        <v>1</v>
      </c>
      <c r="W162" s="2" t="str">
        <f>iferror(VLOOKUP($A162, 'Awario - Old'!$A$3:$Z1000, 8, false), "")</f>
        <v/>
      </c>
      <c r="X162" s="5">
        <f>iferror(VLOOKUP($A162, 'Awario - Old'!$A$3:$Z1000, 9, false), "")</f>
        <v>0.7348614666</v>
      </c>
      <c r="Y162" s="5">
        <f>iferror(VLOOKUP($A162, 'Awario - Old'!$A$3:$Z1000, 10, false), "")</f>
        <v>1.011914228</v>
      </c>
      <c r="Z162" s="2" t="str">
        <f>iferror(VLOOKUP($A162, 'Awario - Old'!$A$3:$Z1000, 11, false), "")</f>
        <v/>
      </c>
      <c r="AA162" s="5">
        <f>iferror(VLOOKUP($A162, 'Awario - Old'!$A$3:$Z1000, 12, false), "")</f>
        <v>0.8733878472</v>
      </c>
      <c r="AB162" s="5">
        <f t="shared" si="2"/>
        <v>0.9345522175</v>
      </c>
      <c r="AD162" s="5">
        <f>iferror(VLOOKUP($A162, TMUI!$A$2:$G1000, 3, false), "")</f>
        <v>65.81</v>
      </c>
      <c r="AE162" s="5">
        <f>iferror(VLOOKUP($A162, TMUI!$A$2:$G1000, 4, false), "")</f>
        <v>55.46</v>
      </c>
      <c r="AF162" s="5">
        <f>iferror(VLOOKUP($A162, TMUI!$A$2:$G1000, 5, false), "")</f>
        <v>56.52</v>
      </c>
      <c r="AG162" s="5">
        <f>iferror(VLOOKUP($A162, TMUI!$A$2:$G1000, 6, false), "")</f>
        <v>33.61</v>
      </c>
      <c r="AH162" s="5">
        <f>iferror(VLOOKUP($A162, TMUI!$A$2:$Z1000, 7, false), "")</f>
        <v>-0.6989514744</v>
      </c>
      <c r="AI162" s="5">
        <f>iferror(VLOOKUP($A162, TMUI!$A$2:$Z1000, 8, false), "")</f>
        <v>-0.9369679043</v>
      </c>
      <c r="AJ162" s="5">
        <f>iferror(VLOOKUP($A162, TMUI!$A$2:$Z1000, 9, false), "")</f>
        <v>-1.091415528</v>
      </c>
      <c r="AK162" s="5">
        <f>iferror(VLOOKUP($A162, TMUI!$A$2:$Z1000, 10, false), "")</f>
        <v>-1.319211196</v>
      </c>
      <c r="AL162" s="5">
        <f>iferror(VLOOKUP($A162, TMUI!$A$2:$Z1000, 11, false), "")</f>
        <v>-1.011636526</v>
      </c>
      <c r="AM162" s="8">
        <f t="shared" si="3"/>
        <v>-1.005801435</v>
      </c>
      <c r="AO162" s="5">
        <f t="shared" si="4"/>
        <v>-0.1259127303</v>
      </c>
      <c r="AP162" s="5">
        <f>iferror(vlookup(A162, 'November Scores'!A$1:AM1000, 3, false), "")</f>
        <v>-0.4276478803</v>
      </c>
      <c r="AQ162" s="5">
        <f t="shared" si="5"/>
        <v>-0.2013465178</v>
      </c>
    </row>
    <row r="163">
      <c r="A163" s="5">
        <v>1349.0</v>
      </c>
      <c r="B163" s="2" t="s">
        <v>112</v>
      </c>
      <c r="C163" s="5">
        <f>lookup($A163, 'NIL - Dry'!$A$1:$A1000, 'NIL - Dry'!C$1:C1000)</f>
        <v>4</v>
      </c>
      <c r="D163" s="5">
        <f>lookup($A163, 'NIL - Dry'!$A$1:$A1000, 'NIL - Dry'!D$1:D1000)</f>
        <v>1</v>
      </c>
      <c r="E163" s="5">
        <f>lookup($A163, 'NIL - Dry'!$A$1:$A1000, 'NIL - Dry'!E$1:E1000)</f>
        <v>0</v>
      </c>
      <c r="F163" s="5">
        <f>lookup($A163, 'NIL - Dry'!$A$1:$A1000, 'NIL - Dry'!F$1:F1000)</f>
        <v>0</v>
      </c>
      <c r="G163" s="5">
        <f>lookup($A163, 'NIL - Dry'!$A$1:$A1000, 'NIL - Dry'!G$1:G1000)</f>
        <v>0</v>
      </c>
      <c r="H163" s="5">
        <f>lookup($A163, 'NIL - Dry'!$A$1:$A1000, 'NIL - Dry'!H$1:H1000)</f>
        <v>0</v>
      </c>
      <c r="I163" s="5">
        <f>lookup($A163, 'NIL - Dry'!$A$1:$A1000, 'NIL - Dry'!I$1:I1000)</f>
        <v>0.2045663318</v>
      </c>
      <c r="J163" s="5">
        <f>lookup($A163, 'NIL - Dry'!$A$1:$A1000, 'NIL - Dry'!J$1:J1000)</f>
        <v>0.4179095259</v>
      </c>
      <c r="K163" s="5">
        <f>lookup($A163, 'NIL - Dry'!$A$1:$A1000, 'NIL - Dry'!K$1:K1000)</f>
        <v>-2.220180551</v>
      </c>
      <c r="L163" s="5">
        <f>lookup($A163, 'NIL - Dry'!$A$1:$A1000, 'NIL - Dry'!L$1:L1000)</f>
        <v>-0.9812641676</v>
      </c>
      <c r="M163" s="5">
        <f>lookup($A163, 'NIL - Dry'!$A$1:$A1000, 'NIL - Dry'!M$1:M1000)</f>
        <v>-0.5405970393</v>
      </c>
      <c r="N163" s="5">
        <f>lookup($A163, 'NIL - Dry'!$A$1:$A1000, 'NIL - Dry'!N$1:N1000)</f>
        <v>-0.11274892</v>
      </c>
      <c r="O163" s="5">
        <f>lookup($A163, 'NIL - Dry'!$A$1:$A1000, 'NIL - Dry'!O$1:O1000)</f>
        <v>-0.5387191368</v>
      </c>
      <c r="P163" s="5">
        <f t="shared" si="1"/>
        <v>-0.7339748884</v>
      </c>
      <c r="R163" s="5">
        <f>iferror(VLOOKUP($A163, 'Awario - Old'!$A$3:$G1000, 3, false), "")</f>
        <v>0</v>
      </c>
      <c r="S163" s="2">
        <f>iferror(VLOOKUP($A163, 'Awario - Old'!$A$3:$Z1000, 4, false), "")</f>
        <v>0</v>
      </c>
      <c r="T163" s="5">
        <f>iferror(VLOOKUP($A163, 'Awario - Old'!$A$3:$Z1000, 5, false), "")</f>
        <v>0</v>
      </c>
      <c r="U163" s="5">
        <f>iferror(VLOOKUP($A163, 'Awario - Old'!$A$3:$G1000, 6, false), "")</f>
        <v>0</v>
      </c>
      <c r="V163" s="7" t="b">
        <f>iferror(VLOOKUP($A163, 'Awario - Old'!$A$3:$Z1000, 7, false), "")</f>
        <v>1</v>
      </c>
      <c r="W163" s="2" t="str">
        <f>iferror(VLOOKUP($A163, 'Awario - Old'!$A$3:$Z1000, 8, false), "")</f>
        <v/>
      </c>
      <c r="X163" s="5">
        <f>iferror(VLOOKUP($A163, 'Awario - Old'!$A$3:$Z1000, 9, false), "")</f>
        <v>-0.6906225891</v>
      </c>
      <c r="Y163" s="5">
        <f>iferror(VLOOKUP($A163, 'Awario - Old'!$A$3:$Z1000, 10, false), "")</f>
        <v>-0.9458545452</v>
      </c>
      <c r="Z163" s="2" t="str">
        <f>iferror(VLOOKUP($A163, 'Awario - Old'!$A$3:$Z1000, 11, false), "")</f>
        <v/>
      </c>
      <c r="AA163" s="5">
        <f>iferror(VLOOKUP($A163, 'Awario - Old'!$A$3:$Z1000, 12, false), "")</f>
        <v>-0.8182385672</v>
      </c>
      <c r="AB163" s="5">
        <f t="shared" si="2"/>
        <v>-0.9045654024</v>
      </c>
      <c r="AD163" s="5">
        <f>iferror(VLOOKUP($A163, TMUI!$A$2:$G1000, 3, false), "")</f>
        <v>84.35</v>
      </c>
      <c r="AE163" s="5">
        <f>iferror(VLOOKUP($A163, TMUI!$A$2:$G1000, 4, false), "")</f>
        <v>79.35</v>
      </c>
      <c r="AF163" s="5">
        <f>iferror(VLOOKUP($A163, TMUI!$A$2:$G1000, 5, false), "")</f>
        <v>75.29</v>
      </c>
      <c r="AG163" s="5">
        <f>iferror(VLOOKUP($A163, TMUI!$A$2:$G1000, 6, false), "")</f>
        <v>62.19</v>
      </c>
      <c r="AH163" s="5">
        <f>iferror(VLOOKUP($A163, TMUI!$A$2:$Z1000, 7, false), "")</f>
        <v>0.6429831013</v>
      </c>
      <c r="AI163" s="5">
        <f>iferror(VLOOKUP($A163, TMUI!$A$2:$Z1000, 8, false), "")</f>
        <v>0.7186853831</v>
      </c>
      <c r="AJ163" s="5">
        <f>iferror(VLOOKUP($A163, TMUI!$A$2:$Z1000, 9, false), "")</f>
        <v>0.3059563571</v>
      </c>
      <c r="AK163" s="5">
        <f>iferror(VLOOKUP($A163, TMUI!$A$2:$Z1000, 10, false), "")</f>
        <v>0.44550006</v>
      </c>
      <c r="AL163" s="5">
        <f>iferror(VLOOKUP($A163, TMUI!$A$2:$Z1000, 11, false), "")</f>
        <v>0.5282812254</v>
      </c>
      <c r="AM163" s="8">
        <f t="shared" si="3"/>
        <v>0.7268295711</v>
      </c>
      <c r="AO163" s="5">
        <f t="shared" si="4"/>
        <v>-0.3039035732</v>
      </c>
      <c r="AP163" s="5">
        <f>iferror(vlookup(A163, 'November Scores'!A$1:AM1000, 3, false), "")</f>
        <v>0.08547929275</v>
      </c>
      <c r="AQ163" s="5">
        <f t="shared" si="5"/>
        <v>-0.2065578567</v>
      </c>
    </row>
    <row r="164">
      <c r="A164" s="5">
        <v>1440.0</v>
      </c>
      <c r="B164" s="2" t="s">
        <v>132</v>
      </c>
      <c r="C164" s="5">
        <f>lookup($A164, 'NIL - Dry'!$A$1:$A1000, 'NIL - Dry'!C$1:C1000)</f>
        <v>4</v>
      </c>
      <c r="D164" s="5">
        <f>lookup($A164, 'NIL - Dry'!$A$1:$A1000, 'NIL - Dry'!D$1:D1000)</f>
        <v>1</v>
      </c>
      <c r="E164" s="5">
        <f>lookup($A164, 'NIL - Dry'!$A$1:$A1000, 'NIL - Dry'!E$1:E1000)</f>
        <v>1</v>
      </c>
      <c r="F164" s="5">
        <f>lookup($A164, 'NIL - Dry'!$A$1:$A1000, 'NIL - Dry'!F$1:F1000)</f>
        <v>1</v>
      </c>
      <c r="G164" s="5">
        <f>lookup($A164, 'NIL - Dry'!$A$1:$A1000, 'NIL - Dry'!G$1:G1000)</f>
        <v>1</v>
      </c>
      <c r="H164" s="5">
        <f>lookup($A164, 'NIL - Dry'!$A$1:$A1000, 'NIL - Dry'!H$1:H1000)</f>
        <v>0</v>
      </c>
      <c r="I164" s="5">
        <f>lookup($A164, 'NIL - Dry'!$A$1:$A1000, 'NIL - Dry'!I$1:I1000)</f>
        <v>0.2045663318</v>
      </c>
      <c r="J164" s="5">
        <f>lookup($A164, 'NIL - Dry'!$A$1:$A1000, 'NIL - Dry'!J$1:J1000)</f>
        <v>0.4179095259</v>
      </c>
      <c r="K164" s="5">
        <f>lookup($A164, 'NIL - Dry'!$A$1:$A1000, 'NIL - Dry'!K$1:K1000)</f>
        <v>0.4485213235</v>
      </c>
      <c r="L164" s="5">
        <f>lookup($A164, 'NIL - Dry'!$A$1:$A1000, 'NIL - Dry'!L$1:L1000)</f>
        <v>1.014811661</v>
      </c>
      <c r="M164" s="5">
        <f>lookup($A164, 'NIL - Dry'!$A$1:$A1000, 'NIL - Dry'!M$1:M1000)</f>
        <v>1.842034356</v>
      </c>
      <c r="N164" s="5">
        <f>lookup($A164, 'NIL - Dry'!$A$1:$A1000, 'NIL - Dry'!N$1:N1000)</f>
        <v>-0.11274892</v>
      </c>
      <c r="O164" s="5">
        <f>lookup($A164, 'NIL - Dry'!$A$1:$A1000, 'NIL - Dry'!O$1:O1000)</f>
        <v>0.6358490463</v>
      </c>
      <c r="P164" s="5">
        <f t="shared" si="1"/>
        <v>0.7974014336</v>
      </c>
      <c r="R164" s="5">
        <f>iferror(VLOOKUP($A164, 'Awario - Old'!$A$3:$G1000, 3, false), "")</f>
        <v>0</v>
      </c>
      <c r="S164" s="2">
        <f>iferror(VLOOKUP($A164, 'Awario - Old'!$A$3:$Z1000, 4, false), "")</f>
        <v>0</v>
      </c>
      <c r="T164" s="5">
        <f>iferror(VLOOKUP($A164, 'Awario - Old'!$A$3:$Z1000, 5, false), "")</f>
        <v>0</v>
      </c>
      <c r="U164" s="5">
        <f>iferror(VLOOKUP($A164, 'Awario - Old'!$A$3:$G1000, 6, false), "")</f>
        <v>0</v>
      </c>
      <c r="V164" s="7" t="b">
        <f>iferror(VLOOKUP($A164, 'Awario - Old'!$A$3:$Z1000, 7, false), "")</f>
        <v>1</v>
      </c>
      <c r="W164" s="2" t="str">
        <f>iferror(VLOOKUP($A164, 'Awario - Old'!$A$3:$Z1000, 8, false), "")</f>
        <v/>
      </c>
      <c r="X164" s="5">
        <f>iferror(VLOOKUP($A164, 'Awario - Old'!$A$3:$Z1000, 9, false), "")</f>
        <v>-0.6906225891</v>
      </c>
      <c r="Y164" s="5">
        <f>iferror(VLOOKUP($A164, 'Awario - Old'!$A$3:$Z1000, 10, false), "")</f>
        <v>-0.9458545452</v>
      </c>
      <c r="Z164" s="2" t="str">
        <f>iferror(VLOOKUP($A164, 'Awario - Old'!$A$3:$Z1000, 11, false), "")</f>
        <v/>
      </c>
      <c r="AA164" s="5">
        <f>iferror(VLOOKUP($A164, 'Awario - Old'!$A$3:$Z1000, 12, false), "")</f>
        <v>-0.8182385672</v>
      </c>
      <c r="AB164" s="5">
        <f t="shared" si="2"/>
        <v>-0.9045654024</v>
      </c>
      <c r="AD164" s="5">
        <f>iferror(VLOOKUP($A164, TMUI!$A$2:$G1000, 3, false), "")</f>
        <v>74.08</v>
      </c>
      <c r="AE164" s="5">
        <f>iferror(VLOOKUP($A164, TMUI!$A$2:$G1000, 4, false), "")</f>
        <v>63.92</v>
      </c>
      <c r="AF164" s="5">
        <f>iferror(VLOOKUP($A164, TMUI!$A$2:$G1000, 5, false), "")</f>
        <v>58.4</v>
      </c>
      <c r="AG164" s="5">
        <f>iferror(VLOOKUP($A164, TMUI!$A$2:$G1000, 6, false), "")</f>
        <v>36.2</v>
      </c>
      <c r="AH164" s="5">
        <f>iferror(VLOOKUP($A164, TMUI!$A$2:$Z1000, 7, false), "")</f>
        <v>-0.1003646923</v>
      </c>
      <c r="AI164" s="5">
        <f>iferror(VLOOKUP($A164, TMUI!$A$2:$Z1000, 8, false), "")</f>
        <v>-0.3506628892</v>
      </c>
      <c r="AJ164" s="5">
        <f>iferror(VLOOKUP($A164, TMUI!$A$2:$Z1000, 9, false), "")</f>
        <v>-0.9514549983</v>
      </c>
      <c r="AK164" s="5">
        <f>iferror(VLOOKUP($A164, TMUI!$A$2:$Z1000, 10, false), "")</f>
        <v>-1.159288098</v>
      </c>
      <c r="AL164" s="5">
        <f>iferror(VLOOKUP($A164, TMUI!$A$2:$Z1000, 11, false), "")</f>
        <v>-0.6404426694</v>
      </c>
      <c r="AM164" s="8">
        <f t="shared" si="3"/>
        <v>-0.8002766206</v>
      </c>
      <c r="AO164" s="5">
        <f t="shared" si="4"/>
        <v>-0.3024801964</v>
      </c>
      <c r="AP164" s="5">
        <f>iferror(vlookup(A164, 'November Scores'!A$1:AM1000, 3, false), "")</f>
        <v>0.06443820497</v>
      </c>
      <c r="AQ164" s="5">
        <f t="shared" si="5"/>
        <v>-0.2107505961</v>
      </c>
    </row>
    <row r="165">
      <c r="A165" s="5">
        <v>2299.0</v>
      </c>
      <c r="B165" s="2" t="s">
        <v>292</v>
      </c>
      <c r="C165" s="5">
        <f>lookup($A165, 'NIL - Dry'!$A$1:$A1000, 'NIL - Dry'!C$1:C1000)</f>
        <v>4</v>
      </c>
      <c r="D165" s="5">
        <f>lookup($A165, 'NIL - Dry'!$A$1:$A1000, 'NIL - Dry'!D$1:D1000)</f>
        <v>1</v>
      </c>
      <c r="E165" s="5">
        <f>lookup($A165, 'NIL - Dry'!$A$1:$A1000, 'NIL - Dry'!E$1:E1000)</f>
        <v>1</v>
      </c>
      <c r="F165" s="5">
        <f>lookup($A165, 'NIL - Dry'!$A$1:$A1000, 'NIL - Dry'!F$1:F1000)</f>
        <v>1</v>
      </c>
      <c r="G165" s="5">
        <f>lookup($A165, 'NIL - Dry'!$A$1:$A1000, 'NIL - Dry'!G$1:G1000)</f>
        <v>0</v>
      </c>
      <c r="H165" s="5">
        <f>lookup($A165, 'NIL - Dry'!$A$1:$A1000, 'NIL - Dry'!H$1:H1000)</f>
        <v>0</v>
      </c>
      <c r="I165" s="5">
        <f>lookup($A165, 'NIL - Dry'!$A$1:$A1000, 'NIL - Dry'!I$1:I1000)</f>
        <v>0.2045663318</v>
      </c>
      <c r="J165" s="5">
        <f>lookup($A165, 'NIL - Dry'!$A$1:$A1000, 'NIL - Dry'!J$1:J1000)</f>
        <v>0.4179095259</v>
      </c>
      <c r="K165" s="5">
        <f>lookup($A165, 'NIL - Dry'!$A$1:$A1000, 'NIL - Dry'!K$1:K1000)</f>
        <v>0.4485213235</v>
      </c>
      <c r="L165" s="5">
        <f>lookup($A165, 'NIL - Dry'!$A$1:$A1000, 'NIL - Dry'!L$1:L1000)</f>
        <v>1.014811661</v>
      </c>
      <c r="M165" s="5">
        <f>lookup($A165, 'NIL - Dry'!$A$1:$A1000, 'NIL - Dry'!M$1:M1000)</f>
        <v>-0.5405970393</v>
      </c>
      <c r="N165" s="5">
        <f>lookup($A165, 'NIL - Dry'!$A$1:$A1000, 'NIL - Dry'!N$1:N1000)</f>
        <v>-0.11274892</v>
      </c>
      <c r="O165" s="5">
        <f>lookup($A165, 'NIL - Dry'!$A$1:$A1000, 'NIL - Dry'!O$1:O1000)</f>
        <v>0.2387438137</v>
      </c>
      <c r="P165" s="5">
        <f t="shared" si="1"/>
        <v>0.4886141768</v>
      </c>
      <c r="R165" s="5" t="str">
        <f>iferror(VLOOKUP($A165, 'Awario - Old'!$A$3:$G1000, 3, false), "")</f>
        <v/>
      </c>
      <c r="S165" s="2" t="str">
        <f>iferror(VLOOKUP($A165, 'Awario - Old'!$A$3:$Z1000, 4, false), "")</f>
        <v/>
      </c>
      <c r="T165" s="5" t="str">
        <f>iferror(VLOOKUP($A165, 'Awario - Old'!$A$3:$Z1000, 5, false), "")</f>
        <v/>
      </c>
      <c r="U165" s="5" t="str">
        <f>iferror(VLOOKUP($A165, 'Awario - Old'!$A$3:$G1000, 6, false), "")</f>
        <v/>
      </c>
      <c r="V165" s="7" t="str">
        <f>iferror(VLOOKUP($A165, 'Awario - Old'!$A$3:$Z1000, 7, false), "")</f>
        <v/>
      </c>
      <c r="W165" s="2" t="str">
        <f>iferror(VLOOKUP($A165, 'Awario - Old'!$A$3:$Z1000, 8, false), "")</f>
        <v/>
      </c>
      <c r="X165" s="5" t="str">
        <f>iferror(VLOOKUP($A165, 'Awario - Old'!$A$3:$Z1000, 9, false), "")</f>
        <v/>
      </c>
      <c r="Y165" s="5" t="str">
        <f>iferror(VLOOKUP($A165, 'Awario - Old'!$A$3:$Z1000, 10, false), "")</f>
        <v/>
      </c>
      <c r="Z165" s="2" t="str">
        <f>iferror(VLOOKUP($A165, 'Awario - Old'!$A$3:$Z1000, 11, false), "")</f>
        <v/>
      </c>
      <c r="AA165" s="5" t="str">
        <f>iferror(VLOOKUP($A165, 'Awario - Old'!$A$3:$Z1000, 12, false), "")</f>
        <v/>
      </c>
      <c r="AB165" s="5" t="str">
        <f t="shared" si="2"/>
        <v/>
      </c>
      <c r="AD165" s="5">
        <f>iferror(VLOOKUP($A165, TMUI!$A$2:$G1000, 3, false), "")</f>
        <v>88.28</v>
      </c>
      <c r="AE165" s="5">
        <f>iferror(VLOOKUP($A165, TMUI!$A$2:$G1000, 4, false), "")</f>
        <v>67.19</v>
      </c>
      <c r="AF165" s="5">
        <f>iferror(VLOOKUP($A165, TMUI!$A$2:$G1000, 5, false), "")</f>
        <v>30.47</v>
      </c>
      <c r="AG165" s="5">
        <f>iferror(VLOOKUP($A165, TMUI!$A$2:$G1000, 6, false), "")</f>
        <v>37.5</v>
      </c>
      <c r="AH165" s="5">
        <f>iferror(VLOOKUP($A165, TMUI!$A$2:$Z1000, 7, false), "")</f>
        <v>0.9274384887</v>
      </c>
      <c r="AI165" s="5">
        <f>iferror(VLOOKUP($A165, TMUI!$A$2:$Z1000, 8, false), "")</f>
        <v>-0.1240414472</v>
      </c>
      <c r="AJ165" s="5">
        <f>iferror(VLOOKUP($A165, TMUI!$A$2:$Z1000, 9, false), "")</f>
        <v>-3.030762231</v>
      </c>
      <c r="AK165" s="5">
        <f>iferror(VLOOKUP($A165, TMUI!$A$2:$Z1000, 10, false), "")</f>
        <v>-1.079017817</v>
      </c>
      <c r="AL165" s="5">
        <f>iferror(VLOOKUP($A165, TMUI!$A$2:$Z1000, 11, false), "")</f>
        <v>-0.8265957515</v>
      </c>
      <c r="AM165" s="8">
        <f t="shared" si="3"/>
        <v>-0.9091731142</v>
      </c>
      <c r="AO165" s="5">
        <f t="shared" si="4"/>
        <v>-0.2102794687</v>
      </c>
      <c r="AP165" s="5" t="str">
        <f>iferror(vlookup(A165, 'November Scores'!A$1:AM1000, 3, false), "")</f>
        <v/>
      </c>
      <c r="AQ165" s="5">
        <f t="shared" si="5"/>
        <v>-0.2102794687</v>
      </c>
    </row>
    <row r="166">
      <c r="A166" s="5">
        <v>1895.0</v>
      </c>
      <c r="B166" s="2" t="s">
        <v>238</v>
      </c>
      <c r="C166" s="5">
        <f>lookup($A166, 'NIL - Dry'!$A$1:$A1000, 'NIL - Dry'!C$1:C1000)</f>
        <v>4</v>
      </c>
      <c r="D166" s="5">
        <f>lookup($A166, 'NIL - Dry'!$A$1:$A1000, 'NIL - Dry'!D$1:D1000)</f>
        <v>1</v>
      </c>
      <c r="E166" s="5">
        <f>lookup($A166, 'NIL - Dry'!$A$1:$A1000, 'NIL - Dry'!E$1:E1000)</f>
        <v>1</v>
      </c>
      <c r="F166" s="5">
        <f>lookup($A166, 'NIL - Dry'!$A$1:$A1000, 'NIL - Dry'!F$1:F1000)</f>
        <v>0</v>
      </c>
      <c r="G166" s="5">
        <f>lookup($A166, 'NIL - Dry'!$A$1:$A1000, 'NIL - Dry'!G$1:G1000)</f>
        <v>1</v>
      </c>
      <c r="H166" s="5">
        <f>lookup($A166, 'NIL - Dry'!$A$1:$A1000, 'NIL - Dry'!H$1:H1000)</f>
        <v>0</v>
      </c>
      <c r="I166" s="5">
        <f>lookup($A166, 'NIL - Dry'!$A$1:$A1000, 'NIL - Dry'!I$1:I1000)</f>
        <v>0.2045663318</v>
      </c>
      <c r="J166" s="5">
        <f>lookup($A166, 'NIL - Dry'!$A$1:$A1000, 'NIL - Dry'!J$1:J1000)</f>
        <v>0.4179095259</v>
      </c>
      <c r="K166" s="5">
        <f>lookup($A166, 'NIL - Dry'!$A$1:$A1000, 'NIL - Dry'!K$1:K1000)</f>
        <v>0.4485213235</v>
      </c>
      <c r="L166" s="5">
        <f>lookup($A166, 'NIL - Dry'!$A$1:$A1000, 'NIL - Dry'!L$1:L1000)</f>
        <v>-0.9812641676</v>
      </c>
      <c r="M166" s="5">
        <f>lookup($A166, 'NIL - Dry'!$A$1:$A1000, 'NIL - Dry'!M$1:M1000)</f>
        <v>1.842034356</v>
      </c>
      <c r="N166" s="5">
        <f>lookup($A166, 'NIL - Dry'!$A$1:$A1000, 'NIL - Dry'!N$1:N1000)</f>
        <v>-0.11274892</v>
      </c>
      <c r="O166" s="5">
        <f>lookup($A166, 'NIL - Dry'!$A$1:$A1000, 'NIL - Dry'!O$1:O1000)</f>
        <v>0.3031697416</v>
      </c>
      <c r="P166" s="5">
        <f t="shared" si="1"/>
        <v>0.5506085194</v>
      </c>
      <c r="R166" s="5" t="str">
        <f>iferror(VLOOKUP($A166, 'Awario - Old'!$A$3:$G1000, 3, false), "")</f>
        <v/>
      </c>
      <c r="S166" s="2" t="str">
        <f>iferror(VLOOKUP($A166, 'Awario - Old'!$A$3:$Z1000, 4, false), "")</f>
        <v/>
      </c>
      <c r="T166" s="5" t="str">
        <f>iferror(VLOOKUP($A166, 'Awario - Old'!$A$3:$Z1000, 5, false), "")</f>
        <v/>
      </c>
      <c r="U166" s="5" t="str">
        <f>iferror(VLOOKUP($A166, 'Awario - Old'!$A$3:$G1000, 6, false), "")</f>
        <v/>
      </c>
      <c r="V166" s="7" t="str">
        <f>iferror(VLOOKUP($A166, 'Awario - Old'!$A$3:$Z1000, 7, false), "")</f>
        <v/>
      </c>
      <c r="W166" s="2" t="str">
        <f>iferror(VLOOKUP($A166, 'Awario - Old'!$A$3:$Z1000, 8, false), "")</f>
        <v/>
      </c>
      <c r="X166" s="5" t="str">
        <f>iferror(VLOOKUP($A166, 'Awario - Old'!$A$3:$Z1000, 9, false), "")</f>
        <v/>
      </c>
      <c r="Y166" s="5" t="str">
        <f>iferror(VLOOKUP($A166, 'Awario - Old'!$A$3:$Z1000, 10, false), "")</f>
        <v/>
      </c>
      <c r="Z166" s="2" t="str">
        <f>iferror(VLOOKUP($A166, 'Awario - Old'!$A$3:$Z1000, 11, false), "")</f>
        <v/>
      </c>
      <c r="AA166" s="5" t="str">
        <f>iferror(VLOOKUP($A166, 'Awario - Old'!$A$3:$Z1000, 12, false), "")</f>
        <v/>
      </c>
      <c r="AB166" s="5" t="str">
        <f t="shared" si="2"/>
        <v/>
      </c>
      <c r="AD166" s="5">
        <f>iferror(VLOOKUP($A166, TMUI!$A$2:$G1000, 3, false), "")</f>
        <v>59.13</v>
      </c>
      <c r="AE166" s="5">
        <f>iferror(VLOOKUP($A166, TMUI!$A$2:$G1000, 4, false), "")</f>
        <v>45.31</v>
      </c>
      <c r="AF166" s="5">
        <f>iferror(VLOOKUP($A166, TMUI!$A$2:$G1000, 5, false), "")</f>
        <v>55.52</v>
      </c>
      <c r="AG166" s="5">
        <f>iferror(VLOOKUP($A166, TMUI!$A$2:$G1000, 6, false), "")</f>
        <v>45.77</v>
      </c>
      <c r="AH166" s="5">
        <f>iferror(VLOOKUP($A166, TMUI!$A$2:$Z1000, 7, false), "")</f>
        <v>-1.182453252</v>
      </c>
      <c r="AI166" s="5">
        <f>iferror(VLOOKUP($A166, TMUI!$A$2:$Z1000, 8, false), "")</f>
        <v>-1.640395316</v>
      </c>
      <c r="AJ166" s="5">
        <f>iferror(VLOOKUP($A166, TMUI!$A$2:$Z1000, 9, false), "")</f>
        <v>-1.165862618</v>
      </c>
      <c r="AK166" s="5">
        <f>iferror(VLOOKUP($A166, TMUI!$A$2:$Z1000, 10, false), "")</f>
        <v>-0.5683753364</v>
      </c>
      <c r="AL166" s="5">
        <f>iferror(VLOOKUP($A166, TMUI!$A$2:$Z1000, 11, false), "")</f>
        <v>-1.139271631</v>
      </c>
      <c r="AM166" s="8">
        <f t="shared" si="3"/>
        <v>-1.067366681</v>
      </c>
      <c r="AO166" s="5">
        <f t="shared" si="4"/>
        <v>-0.2583790806</v>
      </c>
      <c r="AP166" s="5">
        <f>iferror(vlookup(A166, 'November Scores'!A$1:AM1000, 3, false), "")</f>
        <v>-0.08756025802</v>
      </c>
      <c r="AQ166" s="5">
        <f t="shared" si="5"/>
        <v>-0.215674375</v>
      </c>
    </row>
    <row r="167">
      <c r="A167" s="5">
        <v>2283.0</v>
      </c>
      <c r="B167" s="2" t="s">
        <v>288</v>
      </c>
      <c r="C167" s="5">
        <f>lookup($A167, 'NIL - Dry'!$A$1:$A1000, 'NIL - Dry'!C$1:C1000)</f>
        <v>4</v>
      </c>
      <c r="D167" s="5">
        <f>lookup($A167, 'NIL - Dry'!$A$1:$A1000, 'NIL - Dry'!D$1:D1000)</f>
        <v>1</v>
      </c>
      <c r="E167" s="5">
        <f>lookup($A167, 'NIL - Dry'!$A$1:$A1000, 'NIL - Dry'!E$1:E1000)</f>
        <v>1</v>
      </c>
      <c r="F167" s="5">
        <f>lookup($A167, 'NIL - Dry'!$A$1:$A1000, 'NIL - Dry'!F$1:F1000)</f>
        <v>1</v>
      </c>
      <c r="G167" s="5">
        <f>lookup($A167, 'NIL - Dry'!$A$1:$A1000, 'NIL - Dry'!G$1:G1000)</f>
        <v>1</v>
      </c>
      <c r="H167" s="5">
        <f>lookup($A167, 'NIL - Dry'!$A$1:$A1000, 'NIL - Dry'!H$1:H1000)</f>
        <v>0</v>
      </c>
      <c r="I167" s="5">
        <f>lookup($A167, 'NIL - Dry'!$A$1:$A1000, 'NIL - Dry'!I$1:I1000)</f>
        <v>0.2045663318</v>
      </c>
      <c r="J167" s="5">
        <f>lookup($A167, 'NIL - Dry'!$A$1:$A1000, 'NIL - Dry'!J$1:J1000)</f>
        <v>0.4179095259</v>
      </c>
      <c r="K167" s="5">
        <f>lookup($A167, 'NIL - Dry'!$A$1:$A1000, 'NIL - Dry'!K$1:K1000)</f>
        <v>0.4485213235</v>
      </c>
      <c r="L167" s="5">
        <f>lookup($A167, 'NIL - Dry'!$A$1:$A1000, 'NIL - Dry'!L$1:L1000)</f>
        <v>1.014811661</v>
      </c>
      <c r="M167" s="5">
        <f>lookup($A167, 'NIL - Dry'!$A$1:$A1000, 'NIL - Dry'!M$1:M1000)</f>
        <v>1.842034356</v>
      </c>
      <c r="N167" s="5">
        <f>lookup($A167, 'NIL - Dry'!$A$1:$A1000, 'NIL - Dry'!N$1:N1000)</f>
        <v>-0.11274892</v>
      </c>
      <c r="O167" s="5">
        <f>lookup($A167, 'NIL - Dry'!$A$1:$A1000, 'NIL - Dry'!O$1:O1000)</f>
        <v>0.6358490463</v>
      </c>
      <c r="P167" s="5">
        <f t="shared" si="1"/>
        <v>0.7974014336</v>
      </c>
      <c r="R167" s="5" t="str">
        <f>iferror(VLOOKUP($A167, 'Awario - Old'!$A$3:$G1000, 3, false), "")</f>
        <v/>
      </c>
      <c r="S167" s="2" t="str">
        <f>iferror(VLOOKUP($A167, 'Awario - Old'!$A$3:$Z1000, 4, false), "")</f>
        <v/>
      </c>
      <c r="T167" s="5" t="str">
        <f>iferror(VLOOKUP($A167, 'Awario - Old'!$A$3:$Z1000, 5, false), "")</f>
        <v/>
      </c>
      <c r="U167" s="5" t="str">
        <f>iferror(VLOOKUP($A167, 'Awario - Old'!$A$3:$G1000, 6, false), "")</f>
        <v/>
      </c>
      <c r="V167" s="7" t="str">
        <f>iferror(VLOOKUP($A167, 'Awario - Old'!$A$3:$Z1000, 7, false), "")</f>
        <v/>
      </c>
      <c r="W167" s="2" t="str">
        <f>iferror(VLOOKUP($A167, 'Awario - Old'!$A$3:$Z1000, 8, false), "")</f>
        <v/>
      </c>
      <c r="X167" s="5" t="str">
        <f>iferror(VLOOKUP($A167, 'Awario - Old'!$A$3:$Z1000, 9, false), "")</f>
        <v/>
      </c>
      <c r="Y167" s="5" t="str">
        <f>iferror(VLOOKUP($A167, 'Awario - Old'!$A$3:$Z1000, 10, false), "")</f>
        <v/>
      </c>
      <c r="Z167" s="2" t="str">
        <f>iferror(VLOOKUP($A167, 'Awario - Old'!$A$3:$Z1000, 11, false), "")</f>
        <v/>
      </c>
      <c r="AA167" s="5" t="str">
        <f>iferror(VLOOKUP($A167, 'Awario - Old'!$A$3:$Z1000, 12, false), "")</f>
        <v/>
      </c>
      <c r="AB167" s="5" t="str">
        <f t="shared" si="2"/>
        <v/>
      </c>
      <c r="AD167" s="5">
        <f>iferror(VLOOKUP($A167, TMUI!$A$2:$G1000, 3, false), "")</f>
        <v>64.84</v>
      </c>
      <c r="AE167" s="5">
        <f>iferror(VLOOKUP($A167, TMUI!$A$2:$G1000, 4, false), "")</f>
        <v>42.97</v>
      </c>
      <c r="AF167" s="5">
        <f>iferror(VLOOKUP($A167, TMUI!$A$2:$G1000, 5, false), "")</f>
        <v>38.28</v>
      </c>
      <c r="AG167" s="5">
        <f>iferror(VLOOKUP($A167, TMUI!$A$2:$G1000, 6, false), "")</f>
        <v>32.03</v>
      </c>
      <c r="AH167" s="5">
        <f>iferror(VLOOKUP($A167, TMUI!$A$2:$Z1000, 7, false), "")</f>
        <v>-0.7691605649</v>
      </c>
      <c r="AI167" s="5">
        <f>iferror(VLOOKUP($A167, TMUI!$A$2:$Z1000, 8, false), "")</f>
        <v>-1.802564788</v>
      </c>
      <c r="AJ167" s="5">
        <f>iferror(VLOOKUP($A167, TMUI!$A$2:$Z1000, 9, false), "")</f>
        <v>-2.449330455</v>
      </c>
      <c r="AK167" s="5">
        <f>iferror(VLOOKUP($A167, TMUI!$A$2:$Z1000, 10, false), "")</f>
        <v>-1.416770461</v>
      </c>
      <c r="AL167" s="5">
        <f>iferror(VLOOKUP($A167, TMUI!$A$2:$Z1000, 11, false), "")</f>
        <v>-1.609456567</v>
      </c>
      <c r="AM167" s="8">
        <f t="shared" si="3"/>
        <v>-1.268643594</v>
      </c>
      <c r="AO167" s="5">
        <f t="shared" si="4"/>
        <v>-0.23562108</v>
      </c>
      <c r="AP167" s="5" t="str">
        <f>iferror(vlookup(A167, 'November Scores'!A$1:AM1000, 3, false), "")</f>
        <v/>
      </c>
      <c r="AQ167" s="5">
        <f t="shared" si="5"/>
        <v>-0.23562108</v>
      </c>
    </row>
    <row r="168">
      <c r="A168" s="5">
        <v>1462.0</v>
      </c>
      <c r="B168" s="2" t="s">
        <v>143</v>
      </c>
      <c r="C168" s="5">
        <f>lookup($A168, 'NIL - Dry'!$A$1:$A1000, 'NIL - Dry'!C$1:C1000)</f>
        <v>4</v>
      </c>
      <c r="D168" s="5">
        <f>lookup($A168, 'NIL - Dry'!$A$1:$A1000, 'NIL - Dry'!D$1:D1000)</f>
        <v>1</v>
      </c>
      <c r="E168" s="5">
        <f>lookup($A168, 'NIL - Dry'!$A$1:$A1000, 'NIL - Dry'!E$1:E1000)</f>
        <v>0</v>
      </c>
      <c r="F168" s="5">
        <f>lookup($A168, 'NIL - Dry'!$A$1:$A1000, 'NIL - Dry'!F$1:F1000)</f>
        <v>0</v>
      </c>
      <c r="G168" s="5">
        <f>lookup($A168, 'NIL - Dry'!$A$1:$A1000, 'NIL - Dry'!G$1:G1000)</f>
        <v>0</v>
      </c>
      <c r="H168" s="5">
        <f>lookup($A168, 'NIL - Dry'!$A$1:$A1000, 'NIL - Dry'!H$1:H1000)</f>
        <v>0</v>
      </c>
      <c r="I168" s="5">
        <f>lookup($A168, 'NIL - Dry'!$A$1:$A1000, 'NIL - Dry'!I$1:I1000)</f>
        <v>0.2045663318</v>
      </c>
      <c r="J168" s="5">
        <f>lookup($A168, 'NIL - Dry'!$A$1:$A1000, 'NIL - Dry'!J$1:J1000)</f>
        <v>0.4179095259</v>
      </c>
      <c r="K168" s="5">
        <f>lookup($A168, 'NIL - Dry'!$A$1:$A1000, 'NIL - Dry'!K$1:K1000)</f>
        <v>-2.220180551</v>
      </c>
      <c r="L168" s="5">
        <f>lookup($A168, 'NIL - Dry'!$A$1:$A1000, 'NIL - Dry'!L$1:L1000)</f>
        <v>-0.9812641676</v>
      </c>
      <c r="M168" s="5">
        <f>lookup($A168, 'NIL - Dry'!$A$1:$A1000, 'NIL - Dry'!M$1:M1000)</f>
        <v>-0.5405970393</v>
      </c>
      <c r="N168" s="5">
        <f>lookup($A168, 'NIL - Dry'!$A$1:$A1000, 'NIL - Dry'!N$1:N1000)</f>
        <v>-0.11274892</v>
      </c>
      <c r="O168" s="5">
        <f>lookup($A168, 'NIL - Dry'!$A$1:$A1000, 'NIL - Dry'!O$1:O1000)</f>
        <v>-0.5387191368</v>
      </c>
      <c r="P168" s="5">
        <f t="shared" si="1"/>
        <v>-0.7339748884</v>
      </c>
      <c r="R168" s="5">
        <f>iferror(VLOOKUP($A168, 'Awario - Old'!$A$3:$G1000, 3, false), "")</f>
        <v>0</v>
      </c>
      <c r="S168" s="2">
        <f>iferror(VLOOKUP($A168, 'Awario - Old'!$A$3:$Z1000, 4, false), "")</f>
        <v>0</v>
      </c>
      <c r="T168" s="5">
        <f>iferror(VLOOKUP($A168, 'Awario - Old'!$A$3:$Z1000, 5, false), "")</f>
        <v>0</v>
      </c>
      <c r="U168" s="5">
        <f>iferror(VLOOKUP($A168, 'Awario - Old'!$A$3:$G1000, 6, false), "")</f>
        <v>0</v>
      </c>
      <c r="V168" s="7" t="b">
        <f>iferror(VLOOKUP($A168, 'Awario - Old'!$A$3:$Z1000, 7, false), "")</f>
        <v>1</v>
      </c>
      <c r="W168" s="2" t="str">
        <f>iferror(VLOOKUP($A168, 'Awario - Old'!$A$3:$Z1000, 8, false), "")</f>
        <v/>
      </c>
      <c r="X168" s="5">
        <f>iferror(VLOOKUP($A168, 'Awario - Old'!$A$3:$Z1000, 9, false), "")</f>
        <v>-0.6906225891</v>
      </c>
      <c r="Y168" s="5">
        <f>iferror(VLOOKUP($A168, 'Awario - Old'!$A$3:$Z1000, 10, false), "")</f>
        <v>-0.9458545452</v>
      </c>
      <c r="Z168" s="2" t="str">
        <f>iferror(VLOOKUP($A168, 'Awario - Old'!$A$3:$Z1000, 11, false), "")</f>
        <v/>
      </c>
      <c r="AA168" s="5">
        <f>iferror(VLOOKUP($A168, 'Awario - Old'!$A$3:$Z1000, 12, false), "")</f>
        <v>-0.8182385672</v>
      </c>
      <c r="AB168" s="5">
        <f t="shared" si="2"/>
        <v>-0.9045654024</v>
      </c>
      <c r="AD168" s="5">
        <f>iferror(VLOOKUP($A168, TMUI!$A$2:$G1000, 3, false), "")</f>
        <v>81.29</v>
      </c>
      <c r="AE168" s="5">
        <f>iferror(VLOOKUP($A168, TMUI!$A$2:$G1000, 4, false), "")</f>
        <v>76.13</v>
      </c>
      <c r="AF168" s="5">
        <f>iferror(VLOOKUP($A168, TMUI!$A$2:$G1000, 5, false), "")</f>
        <v>69.18</v>
      </c>
      <c r="AG168" s="5">
        <f>iferror(VLOOKUP($A168, TMUI!$A$2:$G1000, 6, false), "")</f>
        <v>62.66</v>
      </c>
      <c r="AH168" s="5">
        <f>iferror(VLOOKUP($A168, TMUI!$A$2:$Z1000, 7, false), "")</f>
        <v>0.4214987538</v>
      </c>
      <c r="AI168" s="5">
        <f>iferror(VLOOKUP($A168, TMUI!$A$2:$Z1000, 8, false), "")</f>
        <v>0.4955291007</v>
      </c>
      <c r="AJ168" s="5">
        <f>iferror(VLOOKUP($A168, TMUI!$A$2:$Z1000, 9, false), "")</f>
        <v>-0.1489153648</v>
      </c>
      <c r="AK168" s="5">
        <f>iferror(VLOOKUP($A168, TMUI!$A$2:$Z1000, 10, false), "")</f>
        <v>0.4745208539</v>
      </c>
      <c r="AL168" s="5">
        <f>iferror(VLOOKUP($A168, TMUI!$A$2:$Z1000, 11, false), "")</f>
        <v>0.3106583359</v>
      </c>
      <c r="AM168" s="8">
        <f t="shared" si="3"/>
        <v>0.5573673259</v>
      </c>
      <c r="AO168" s="5">
        <f t="shared" si="4"/>
        <v>-0.3603909883</v>
      </c>
      <c r="AP168" s="5">
        <f>iferror(vlookup(A168, 'November Scores'!A$1:AM1000, 3, false), "")</f>
        <v>0.1247616808</v>
      </c>
      <c r="AQ168" s="5">
        <f t="shared" si="5"/>
        <v>-0.239102821</v>
      </c>
    </row>
    <row r="169">
      <c r="A169" s="5">
        <v>1097.0</v>
      </c>
      <c r="B169" s="20" t="s">
        <v>94</v>
      </c>
      <c r="C169" s="5">
        <f>lookup($A169, 'NIL - Dry'!$A$1:$A1000, 'NIL - Dry'!C$1:C1000)</f>
        <v>4</v>
      </c>
      <c r="D169" s="5">
        <f>lookup($A169, 'NIL - Dry'!$A$1:$A1000, 'NIL - Dry'!D$1:D1000)</f>
        <v>1</v>
      </c>
      <c r="E169" s="5">
        <f>lookup($A169, 'NIL - Dry'!$A$1:$A1000, 'NIL - Dry'!E$1:E1000)</f>
        <v>0</v>
      </c>
      <c r="F169" s="5">
        <f>lookup($A169, 'NIL - Dry'!$A$1:$A1000, 'NIL - Dry'!F$1:F1000)</f>
        <v>1</v>
      </c>
      <c r="G169" s="5">
        <f>lookup($A169, 'NIL - Dry'!$A$1:$A1000, 'NIL - Dry'!G$1:G1000)</f>
        <v>0</v>
      </c>
      <c r="H169" s="5">
        <f>lookup($A169, 'NIL - Dry'!$A$1:$A1000, 'NIL - Dry'!H$1:H1000)</f>
        <v>0</v>
      </c>
      <c r="I169" s="5">
        <f>lookup($A169, 'NIL - Dry'!$A$1:$A1000, 'NIL - Dry'!I$1:I1000)</f>
        <v>0.2045663318</v>
      </c>
      <c r="J169" s="5">
        <f>lookup($A169, 'NIL - Dry'!$A$1:$A1000, 'NIL - Dry'!J$1:J1000)</f>
        <v>0.4179095259</v>
      </c>
      <c r="K169" s="5">
        <f>lookup($A169, 'NIL - Dry'!$A$1:$A1000, 'NIL - Dry'!K$1:K1000)</f>
        <v>-2.220180551</v>
      </c>
      <c r="L169" s="5">
        <f>lookup($A169, 'NIL - Dry'!$A$1:$A1000, 'NIL - Dry'!L$1:L1000)</f>
        <v>1.014811661</v>
      </c>
      <c r="M169" s="5">
        <f>lookup($A169, 'NIL - Dry'!$A$1:$A1000, 'NIL - Dry'!M$1:M1000)</f>
        <v>-0.5405970393</v>
      </c>
      <c r="N169" s="5">
        <f>lookup($A169, 'NIL - Dry'!$A$1:$A1000, 'NIL - Dry'!N$1:N1000)</f>
        <v>-0.11274892</v>
      </c>
      <c r="O169" s="5">
        <f>lookup($A169, 'NIL - Dry'!$A$1:$A1000, 'NIL - Dry'!O$1:O1000)</f>
        <v>-0.2060398321</v>
      </c>
      <c r="P169" s="5">
        <f t="shared" si="1"/>
        <v>-0.4539161069</v>
      </c>
      <c r="R169" s="5">
        <f>iferror(VLOOKUP($A169, 'Awario - Old'!$A$3:$G1000, 3, false), "")</f>
        <v>1</v>
      </c>
      <c r="S169" s="2">
        <f>iferror(VLOOKUP($A169, 'Awario - Old'!$A$3:$Z1000, 4, false), "")</f>
        <v>336690</v>
      </c>
      <c r="T169" s="5">
        <f>iferror(VLOOKUP($A169, 'Awario - Old'!$A$3:$Z1000, 5, false), "")</f>
        <v>1355</v>
      </c>
      <c r="U169" s="5">
        <f>iferror(VLOOKUP($A169, 'Awario - Old'!$A$3:$G1000, 6, false), "")</f>
        <v>3.131939295</v>
      </c>
      <c r="V169" s="7" t="b">
        <f>iferror(VLOOKUP($A169, 'Awario - Old'!$A$3:$Z1000, 7, false), "")</f>
        <v>0</v>
      </c>
      <c r="W169" s="2">
        <f>iferror(VLOOKUP($A169, 'Awario - Old'!$A$3:$Z1000, 8, false), "")</f>
        <v>-0.9959755264</v>
      </c>
      <c r="X169" s="5">
        <f>iferror(VLOOKUP($A169, 'Awario - Old'!$A$3:$Z1000, 9, false), "")</f>
        <v>1.223481301</v>
      </c>
      <c r="Y169" s="5">
        <f>iferror(VLOOKUP($A169, 'Awario - Old'!$A$3:$Z1000, 10, false), "")</f>
        <v>-0.456412352</v>
      </c>
      <c r="Z169" s="2">
        <f>iferror(VLOOKUP($A169, 'Awario - Old'!$A$3:$Z1000, 11, false), "")</f>
        <v>-0.4863319754</v>
      </c>
      <c r="AA169" s="5">
        <f>iferror(VLOOKUP($A169, 'Awario - Old'!$A$3:$Z1000, 12, false), "")</f>
        <v>0.0935789911</v>
      </c>
      <c r="AB169" s="5">
        <f t="shared" si="2"/>
        <v>0.305906834</v>
      </c>
      <c r="AD169" s="5">
        <f>iferror(VLOOKUP($A169, TMUI!$A$2:$G1000, 3, false), "")</f>
        <v>56.44</v>
      </c>
      <c r="AE169" s="5">
        <f>iferror(VLOOKUP($A169, TMUI!$A$2:$G1000, 4, false), "")</f>
        <v>61.54</v>
      </c>
      <c r="AF169" s="5">
        <f>iferror(VLOOKUP($A169, TMUI!$A$2:$G1000, 5, false), "")</f>
        <v>63.92</v>
      </c>
      <c r="AG169" s="5">
        <f>iferror(VLOOKUP($A169, TMUI!$A$2:$G1000, 6, false), "")</f>
        <v>49.97</v>
      </c>
      <c r="AH169" s="5">
        <f>iferror(VLOOKUP($A169, TMUI!$A$2:$Z1000, 7, false), "")</f>
        <v>-1.377156813</v>
      </c>
      <c r="AI169" s="5">
        <f>iferror(VLOOKUP($A169, TMUI!$A$2:$Z1000, 8, false), "")</f>
        <v>-0.5156044892</v>
      </c>
      <c r="AJ169" s="5">
        <f>iferror(VLOOKUP($A169, TMUI!$A$2:$Z1000, 9, false), "")</f>
        <v>-0.5405070598</v>
      </c>
      <c r="AK169" s="5">
        <f>iferror(VLOOKUP($A169, TMUI!$A$2:$Z1000, 10, false), "")</f>
        <v>-0.3090405822</v>
      </c>
      <c r="AL169" s="5">
        <f>iferror(VLOOKUP($A169, TMUI!$A$2:$Z1000, 11, false), "")</f>
        <v>-0.685577236</v>
      </c>
      <c r="AM169" s="8">
        <f t="shared" si="3"/>
        <v>-0.8279959154</v>
      </c>
      <c r="AO169" s="5">
        <f t="shared" si="4"/>
        <v>-0.3253350628</v>
      </c>
      <c r="AP169" s="5">
        <f>iferror(vlookup(A169, 'November Scores'!A$1:AM1000, 3, false), "")</f>
        <v>-0.04824798943</v>
      </c>
      <c r="AQ169" s="5">
        <f t="shared" si="5"/>
        <v>-0.2560632944</v>
      </c>
    </row>
    <row r="170">
      <c r="A170" s="5">
        <v>2214.0</v>
      </c>
      <c r="B170" s="2" t="s">
        <v>286</v>
      </c>
      <c r="C170" s="5">
        <f>lookup($A170, 'NIL - Dry'!$A$1:$A1000, 'NIL - Dry'!C$1:C1000)</f>
        <v>4</v>
      </c>
      <c r="D170" s="5">
        <f>lookup($A170, 'NIL - Dry'!$A$1:$A1000, 'NIL - Dry'!D$1:D1000)</f>
        <v>1</v>
      </c>
      <c r="E170" s="5">
        <f>lookup($A170, 'NIL - Dry'!$A$1:$A1000, 'NIL - Dry'!E$1:E1000)</f>
        <v>1</v>
      </c>
      <c r="F170" s="5">
        <f>lookup($A170, 'NIL - Dry'!$A$1:$A1000, 'NIL - Dry'!F$1:F1000)</f>
        <v>0</v>
      </c>
      <c r="G170" s="5">
        <f>lookup($A170, 'NIL - Dry'!$A$1:$A1000, 'NIL - Dry'!G$1:G1000)</f>
        <v>0</v>
      </c>
      <c r="H170" s="5">
        <f>lookup($A170, 'NIL - Dry'!$A$1:$A1000, 'NIL - Dry'!H$1:H1000)</f>
        <v>0</v>
      </c>
      <c r="I170" s="5">
        <f>lookup($A170, 'NIL - Dry'!$A$1:$A1000, 'NIL - Dry'!I$1:I1000)</f>
        <v>0.2045663318</v>
      </c>
      <c r="J170" s="5">
        <f>lookup($A170, 'NIL - Dry'!$A$1:$A1000, 'NIL - Dry'!J$1:J1000)</f>
        <v>0.4179095259</v>
      </c>
      <c r="K170" s="5">
        <f>lookup($A170, 'NIL - Dry'!$A$1:$A1000, 'NIL - Dry'!K$1:K1000)</f>
        <v>0.4485213235</v>
      </c>
      <c r="L170" s="5">
        <f>lookup($A170, 'NIL - Dry'!$A$1:$A1000, 'NIL - Dry'!L$1:L1000)</f>
        <v>-0.9812641676</v>
      </c>
      <c r="M170" s="5">
        <f>lookup($A170, 'NIL - Dry'!$A$1:$A1000, 'NIL - Dry'!M$1:M1000)</f>
        <v>-0.5405970393</v>
      </c>
      <c r="N170" s="5">
        <f>lookup($A170, 'NIL - Dry'!$A$1:$A1000, 'NIL - Dry'!N$1:N1000)</f>
        <v>-0.11274892</v>
      </c>
      <c r="O170" s="5">
        <f>lookup($A170, 'NIL - Dry'!$A$1:$A1000, 'NIL - Dry'!O$1:O1000)</f>
        <v>-0.09393549096</v>
      </c>
      <c r="P170" s="5">
        <f t="shared" si="1"/>
        <v>-0.3064889736</v>
      </c>
      <c r="R170" s="5" t="str">
        <f>iferror(VLOOKUP($A170, 'Awario - Old'!$A$3:$G1000, 3, false), "")</f>
        <v/>
      </c>
      <c r="S170" s="2" t="str">
        <f>iferror(VLOOKUP($A170, 'Awario - Old'!$A$3:$Z1000, 4, false), "")</f>
        <v/>
      </c>
      <c r="T170" s="5" t="str">
        <f>iferror(VLOOKUP($A170, 'Awario - Old'!$A$3:$Z1000, 5, false), "")</f>
        <v/>
      </c>
      <c r="U170" s="5" t="str">
        <f>iferror(VLOOKUP($A170, 'Awario - Old'!$A$3:$G1000, 6, false), "")</f>
        <v/>
      </c>
      <c r="V170" s="7" t="str">
        <f>iferror(VLOOKUP($A170, 'Awario - Old'!$A$3:$Z1000, 7, false), "")</f>
        <v/>
      </c>
      <c r="W170" s="2" t="str">
        <f>iferror(VLOOKUP($A170, 'Awario - Old'!$A$3:$Z1000, 8, false), "")</f>
        <v/>
      </c>
      <c r="X170" s="5" t="str">
        <f>iferror(VLOOKUP($A170, 'Awario - Old'!$A$3:$Z1000, 9, false), "")</f>
        <v/>
      </c>
      <c r="Y170" s="5" t="str">
        <f>iferror(VLOOKUP($A170, 'Awario - Old'!$A$3:$Z1000, 10, false), "")</f>
        <v/>
      </c>
      <c r="Z170" s="2" t="str">
        <f>iferror(VLOOKUP($A170, 'Awario - Old'!$A$3:$Z1000, 11, false), "")</f>
        <v/>
      </c>
      <c r="AA170" s="5" t="str">
        <f>iferror(VLOOKUP($A170, 'Awario - Old'!$A$3:$Z1000, 12, false), "")</f>
        <v/>
      </c>
      <c r="AB170" s="5" t="str">
        <f t="shared" si="2"/>
        <v/>
      </c>
      <c r="AD170" s="5">
        <f>iferror(VLOOKUP($A170, TMUI!$A$2:$G1000, 3, false), "")</f>
        <v>79.69</v>
      </c>
      <c r="AE170" s="5">
        <f>iferror(VLOOKUP($A170, TMUI!$A$2:$G1000, 4, false), "")</f>
        <v>60.94</v>
      </c>
      <c r="AF170" s="5">
        <f>iferror(VLOOKUP($A170, TMUI!$A$2:$G1000, 5, false), "")</f>
        <v>75</v>
      </c>
      <c r="AG170" s="5">
        <f>iferror(VLOOKUP($A170, TMUI!$A$2:$G1000, 6, false), "")</f>
        <v>51.56</v>
      </c>
      <c r="AH170" s="5">
        <f>iferror(VLOOKUP($A170, TMUI!$A$2:$Z1000, 7, false), "")</f>
        <v>0.3056899447</v>
      </c>
      <c r="AI170" s="5">
        <f>iferror(VLOOKUP($A170, TMUI!$A$2:$Z1000, 8, false), "")</f>
        <v>-0.5571864051</v>
      </c>
      <c r="AJ170" s="5">
        <f>iferror(VLOOKUP($A170, TMUI!$A$2:$Z1000, 9, false), "")</f>
        <v>0.2843667009</v>
      </c>
      <c r="AK170" s="5">
        <f>iferror(VLOOKUP($A170, TMUI!$A$2:$Z1000, 10, false), "")</f>
        <v>-0.2108638538</v>
      </c>
      <c r="AL170" s="5">
        <f>iferror(VLOOKUP($A170, TMUI!$A$2:$Z1000, 11, false), "")</f>
        <v>-0.04449840333</v>
      </c>
      <c r="AM170" s="8">
        <f t="shared" si="3"/>
        <v>-0.2109464466</v>
      </c>
      <c r="AO170" s="5">
        <f t="shared" si="4"/>
        <v>-0.2587177101</v>
      </c>
      <c r="AP170" s="5" t="str">
        <f>iferror(vlookup(A170, 'November Scores'!A$1:AM1000, 3, false), "")</f>
        <v/>
      </c>
      <c r="AQ170" s="5">
        <f t="shared" si="5"/>
        <v>-0.2587177101</v>
      </c>
    </row>
    <row r="171">
      <c r="A171" s="5">
        <v>541.0</v>
      </c>
      <c r="B171" s="2" t="s">
        <v>55</v>
      </c>
      <c r="C171" s="5">
        <f>lookup($A171, 'NIL - Dry'!$A$1:$A1000, 'NIL - Dry'!C$1:C1000)</f>
        <v>4</v>
      </c>
      <c r="D171" s="5">
        <f>lookup($A171, 'NIL - Dry'!$A$1:$A1000, 'NIL - Dry'!D$1:D1000)</f>
        <v>1</v>
      </c>
      <c r="E171" s="5">
        <f>lookup($A171, 'NIL - Dry'!$A$1:$A1000, 'NIL - Dry'!E$1:E1000)</f>
        <v>0</v>
      </c>
      <c r="F171" s="5">
        <f>lookup($A171, 'NIL - Dry'!$A$1:$A1000, 'NIL - Dry'!F$1:F1000)</f>
        <v>0</v>
      </c>
      <c r="G171" s="5">
        <f>lookup($A171, 'NIL - Dry'!$A$1:$A1000, 'NIL - Dry'!G$1:G1000)</f>
        <v>0</v>
      </c>
      <c r="H171" s="5">
        <f>lookup($A171, 'NIL - Dry'!$A$1:$A1000, 'NIL - Dry'!H$1:H1000)</f>
        <v>0</v>
      </c>
      <c r="I171" s="5">
        <f>lookup($A171, 'NIL - Dry'!$A$1:$A1000, 'NIL - Dry'!I$1:I1000)</f>
        <v>0.2045663318</v>
      </c>
      <c r="J171" s="5">
        <f>lookup($A171, 'NIL - Dry'!$A$1:$A1000, 'NIL - Dry'!J$1:J1000)</f>
        <v>0.4179095259</v>
      </c>
      <c r="K171" s="5">
        <f>lookup($A171, 'NIL - Dry'!$A$1:$A1000, 'NIL - Dry'!K$1:K1000)</f>
        <v>-2.220180551</v>
      </c>
      <c r="L171" s="5">
        <f>lookup($A171, 'NIL - Dry'!$A$1:$A1000, 'NIL - Dry'!L$1:L1000)</f>
        <v>-0.9812641676</v>
      </c>
      <c r="M171" s="5">
        <f>lookup($A171, 'NIL - Dry'!$A$1:$A1000, 'NIL - Dry'!M$1:M1000)</f>
        <v>-0.5405970393</v>
      </c>
      <c r="N171" s="5">
        <f>lookup($A171, 'NIL - Dry'!$A$1:$A1000, 'NIL - Dry'!N$1:N1000)</f>
        <v>-0.11274892</v>
      </c>
      <c r="O171" s="5">
        <f>lookup($A171, 'NIL - Dry'!$A$1:$A1000, 'NIL - Dry'!O$1:O1000)</f>
        <v>-0.5387191368</v>
      </c>
      <c r="P171" s="5">
        <f t="shared" si="1"/>
        <v>-0.7339748884</v>
      </c>
      <c r="R171" s="5">
        <f>iferror(VLOOKUP($A171, 'Awario - Old'!$A$3:$G1000, 3, false), "")</f>
        <v>0</v>
      </c>
      <c r="S171" s="2">
        <f>iferror(VLOOKUP($A171, 'Awario - Old'!$A$3:$Z1000, 4, false), "")</f>
        <v>0</v>
      </c>
      <c r="T171" s="5">
        <f>iferror(VLOOKUP($A171, 'Awario - Old'!$A$3:$Z1000, 5, false), "")</f>
        <v>0</v>
      </c>
      <c r="U171" s="5">
        <f>iferror(VLOOKUP($A171, 'Awario - Old'!$A$3:$G1000, 6, false), "")</f>
        <v>0</v>
      </c>
      <c r="V171" s="7" t="b">
        <f>iferror(VLOOKUP($A171, 'Awario - Old'!$A$3:$Z1000, 7, false), "")</f>
        <v>1</v>
      </c>
      <c r="W171" s="2" t="str">
        <f>iferror(VLOOKUP($A171, 'Awario - Old'!$A$3:$Z1000, 8, false), "")</f>
        <v/>
      </c>
      <c r="X171" s="5">
        <f>iferror(VLOOKUP($A171, 'Awario - Old'!$A$3:$Z1000, 9, false), "")</f>
        <v>-0.6906225891</v>
      </c>
      <c r="Y171" s="5">
        <f>iferror(VLOOKUP($A171, 'Awario - Old'!$A$3:$Z1000, 10, false), "")</f>
        <v>-0.9458545452</v>
      </c>
      <c r="Z171" s="2" t="str">
        <f>iferror(VLOOKUP($A171, 'Awario - Old'!$A$3:$Z1000, 11, false), "")</f>
        <v/>
      </c>
      <c r="AA171" s="5">
        <f>iferror(VLOOKUP($A171, 'Awario - Old'!$A$3:$Z1000, 12, false), "")</f>
        <v>-0.8182385672</v>
      </c>
      <c r="AB171" s="5">
        <f t="shared" si="2"/>
        <v>-0.9045654024</v>
      </c>
      <c r="AD171" s="5">
        <f>iferror(VLOOKUP($A171, TMUI!$A$2:$G1000, 3, false), "")</f>
        <v>77.47</v>
      </c>
      <c r="AE171" s="5">
        <f>iferror(VLOOKUP($A171, TMUI!$A$2:$G1000, 4, false), "")</f>
        <v>69.56</v>
      </c>
      <c r="AF171" s="5">
        <f>iferror(VLOOKUP($A171, TMUI!$A$2:$G1000, 5, false), "")</f>
        <v>72</v>
      </c>
      <c r="AG171" s="5">
        <f>iferror(VLOOKUP($A171, TMUI!$A$2:$G1000, 6, false), "")</f>
        <v>66.68</v>
      </c>
      <c r="AH171" s="5">
        <f>iferror(VLOOKUP($A171, TMUI!$A$2:$Z1000, 7, false), "")</f>
        <v>0.145005222</v>
      </c>
      <c r="AI171" s="5">
        <f>iferror(VLOOKUP($A171, TMUI!$A$2:$Z1000, 8, false), "")</f>
        <v>0.04020712091</v>
      </c>
      <c r="AJ171" s="5">
        <f>iferror(VLOOKUP($A171, TMUI!$A$2:$Z1000, 9, false), "")</f>
        <v>0.06102542993</v>
      </c>
      <c r="AK171" s="5">
        <f>iferror(VLOOKUP($A171, TMUI!$A$2:$Z1000, 10, false), "")</f>
        <v>0.7227412616</v>
      </c>
      <c r="AL171" s="5">
        <f>iferror(VLOOKUP($A171, TMUI!$A$2:$Z1000, 11, false), "")</f>
        <v>0.2422447586</v>
      </c>
      <c r="AM171" s="8">
        <f t="shared" si="3"/>
        <v>0.4921836635</v>
      </c>
      <c r="AO171" s="5">
        <f t="shared" si="4"/>
        <v>-0.3821188758</v>
      </c>
      <c r="AP171" s="5">
        <f>iferror(vlookup(A171, 'November Scores'!A$1:AM1000, 3, false), "")</f>
        <v>0.05189325888</v>
      </c>
      <c r="AQ171" s="5">
        <f t="shared" si="5"/>
        <v>-0.2736158421</v>
      </c>
    </row>
    <row r="172">
      <c r="A172" s="5">
        <v>1517.0</v>
      </c>
      <c r="B172" s="2" t="s">
        <v>154</v>
      </c>
      <c r="C172" s="5">
        <f>lookup($A172, 'NIL - Dry'!$A$1:$A1000, 'NIL - Dry'!C$1:C1000)</f>
        <v>4</v>
      </c>
      <c r="D172" s="5">
        <f>lookup($A172, 'NIL - Dry'!$A$1:$A1000, 'NIL - Dry'!D$1:D1000)</f>
        <v>0</v>
      </c>
      <c r="E172" s="5">
        <f>lookup($A172, 'NIL - Dry'!$A$1:$A1000, 'NIL - Dry'!E$1:E1000)</f>
        <v>1</v>
      </c>
      <c r="F172" s="5">
        <f>lookup($A172, 'NIL - Dry'!$A$1:$A1000, 'NIL - Dry'!F$1:F1000)</f>
        <v>1</v>
      </c>
      <c r="G172" s="5">
        <f>lookup($A172, 'NIL - Dry'!$A$1:$A1000, 'NIL - Dry'!G$1:G1000)</f>
        <v>1</v>
      </c>
      <c r="H172" s="5">
        <f>lookup($A172, 'NIL - Dry'!$A$1:$A1000, 'NIL - Dry'!H$1:H1000)</f>
        <v>0</v>
      </c>
      <c r="I172" s="5">
        <f>lookup($A172, 'NIL - Dry'!$A$1:$A1000, 'NIL - Dry'!I$1:I1000)</f>
        <v>0.2045663318</v>
      </c>
      <c r="J172" s="5">
        <f>lookup($A172, 'NIL - Dry'!$A$1:$A1000, 'NIL - Dry'!J$1:J1000)</f>
        <v>-2.383213783</v>
      </c>
      <c r="K172" s="5">
        <f>lookup($A172, 'NIL - Dry'!$A$1:$A1000, 'NIL - Dry'!K$1:K1000)</f>
        <v>0.4485213235</v>
      </c>
      <c r="L172" s="5">
        <f>lookup($A172, 'NIL - Dry'!$A$1:$A1000, 'NIL - Dry'!L$1:L1000)</f>
        <v>1.014811661</v>
      </c>
      <c r="M172" s="5">
        <f>lookup($A172, 'NIL - Dry'!$A$1:$A1000, 'NIL - Dry'!M$1:M1000)</f>
        <v>1.842034356</v>
      </c>
      <c r="N172" s="5">
        <f>lookup($A172, 'NIL - Dry'!$A$1:$A1000, 'NIL - Dry'!N$1:N1000)</f>
        <v>-0.11274892</v>
      </c>
      <c r="O172" s="5">
        <f>lookup($A172, 'NIL - Dry'!$A$1:$A1000, 'NIL - Dry'!O$1:O1000)</f>
        <v>0.1689951616</v>
      </c>
      <c r="P172" s="5">
        <f t="shared" si="1"/>
        <v>0.411090211</v>
      </c>
      <c r="R172" s="5">
        <f>iferror(VLOOKUP($A172, 'Awario - Old'!$A$3:$G1000, 3, false), "")</f>
        <v>2</v>
      </c>
      <c r="S172" s="2">
        <f>iferror(VLOOKUP($A172, 'Awario - Old'!$A$3:$Z1000, 4, false), "")</f>
        <v>0</v>
      </c>
      <c r="T172" s="5">
        <f>iferror(VLOOKUP($A172, 'Awario - Old'!$A$3:$Z1000, 5, false), "")</f>
        <v>143</v>
      </c>
      <c r="U172" s="5">
        <f>iferror(VLOOKUP($A172, 'Awario - Old'!$A$3:$G1000, 6, false), "")</f>
        <v>2.155336037</v>
      </c>
      <c r="V172" s="7" t="b">
        <f>iferror(VLOOKUP($A172, 'Awario - Old'!$A$3:$Z1000, 7, false), "")</f>
        <v>1</v>
      </c>
      <c r="W172" s="2" t="str">
        <f>iferror(VLOOKUP($A172, 'Awario - Old'!$A$3:$Z1000, 8, false), "")</f>
        <v/>
      </c>
      <c r="X172" s="5">
        <f>iferror(VLOOKUP($A172, 'Awario - Old'!$A$3:$Z1000, 9, false), "")</f>
        <v>0.626624236</v>
      </c>
      <c r="Y172" s="5">
        <f>iferror(VLOOKUP($A172, 'Awario - Old'!$A$3:$Z1000, 10, false), "")</f>
        <v>0.03302984126</v>
      </c>
      <c r="Z172" s="2" t="str">
        <f>iferror(VLOOKUP($A172, 'Awario - Old'!$A$3:$Z1000, 11, false), "")</f>
        <v/>
      </c>
      <c r="AA172" s="5">
        <f>iferror(VLOOKUP($A172, 'Awario - Old'!$A$3:$Z1000, 12, false), "")</f>
        <v>0.3298270386</v>
      </c>
      <c r="AB172" s="5">
        <f t="shared" si="2"/>
        <v>0.5743057014</v>
      </c>
      <c r="AD172" s="5">
        <f>iferror(VLOOKUP($A172, TMUI!$A$2:$G1000, 3, false), "")</f>
        <v>50.93</v>
      </c>
      <c r="AE172" s="5">
        <f>iferror(VLOOKUP($A172, TMUI!$A$2:$G1000, 4, false), "")</f>
        <v>47.48</v>
      </c>
      <c r="AF172" s="5">
        <f>iferror(VLOOKUP($A172, TMUI!$A$2:$G1000, 5, false), "")</f>
        <v>54.24</v>
      </c>
      <c r="AG172" s="5">
        <f>iferror(VLOOKUP($A172, TMUI!$A$2:$G1000, 6, false), "")</f>
        <v>33.24</v>
      </c>
      <c r="AH172" s="5">
        <f>iferror(VLOOKUP($A172, TMUI!$A$2:$Z1000, 7, false), "")</f>
        <v>-1.775973399</v>
      </c>
      <c r="AI172" s="5">
        <f>iferror(VLOOKUP($A172, TMUI!$A$2:$Z1000, 8, false), "")</f>
        <v>-1.490007387</v>
      </c>
      <c r="AJ172" s="5">
        <f>iferror(VLOOKUP($A172, TMUI!$A$2:$Z1000, 9, false), "")</f>
        <v>-1.261154894</v>
      </c>
      <c r="AK172" s="5">
        <f>iferror(VLOOKUP($A172, TMUI!$A$2:$Z1000, 10, false), "")</f>
        <v>-1.342057353</v>
      </c>
      <c r="AL172" s="5">
        <f>iferror(VLOOKUP($A172, TMUI!$A$2:$Z1000, 11, false), "")</f>
        <v>-1.467298258</v>
      </c>
      <c r="AM172" s="8">
        <f t="shared" si="3"/>
        <v>-1.211320873</v>
      </c>
      <c r="AO172" s="5">
        <f t="shared" si="4"/>
        <v>-0.07530832034</v>
      </c>
      <c r="AP172" s="5">
        <f>iferror(vlookup(A172, 'November Scores'!A$1:AM1000, 3, false), "")</f>
        <v>-0.8923306782</v>
      </c>
      <c r="AQ172" s="5">
        <f t="shared" si="5"/>
        <v>-0.2795639098</v>
      </c>
    </row>
    <row r="173">
      <c r="A173" s="5">
        <v>1609.0</v>
      </c>
      <c r="B173" s="2" t="s">
        <v>319</v>
      </c>
      <c r="C173" s="5">
        <f>lookup($A173, 'NIL - Dry'!$A$1:$A1000, 'NIL - Dry'!C$1:C1000)</f>
        <v>4</v>
      </c>
      <c r="D173" s="5">
        <f>lookup($A173, 'NIL - Dry'!$A$1:$A1000, 'NIL - Dry'!D$1:D1000)</f>
        <v>0</v>
      </c>
      <c r="E173" s="5">
        <f>lookup($A173, 'NIL - Dry'!$A$1:$A1000, 'NIL - Dry'!E$1:E1000)</f>
        <v>1</v>
      </c>
      <c r="F173" s="5">
        <f>lookup($A173, 'NIL - Dry'!$A$1:$A1000, 'NIL - Dry'!F$1:F1000)</f>
        <v>0</v>
      </c>
      <c r="G173" s="5">
        <f>lookup($A173, 'NIL - Dry'!$A$1:$A1000, 'NIL - Dry'!G$1:G1000)</f>
        <v>0</v>
      </c>
      <c r="H173" s="5">
        <f>lookup($A173, 'NIL - Dry'!$A$1:$A1000, 'NIL - Dry'!H$1:H1000)</f>
        <v>0</v>
      </c>
      <c r="I173" s="5">
        <f>lookup($A173, 'NIL - Dry'!$A$1:$A1000, 'NIL - Dry'!I$1:I1000)</f>
        <v>0.2045663318</v>
      </c>
      <c r="J173" s="5">
        <f>lookup($A173, 'NIL - Dry'!$A$1:$A1000, 'NIL - Dry'!J$1:J1000)</f>
        <v>-2.383213783</v>
      </c>
      <c r="K173" s="5">
        <f>lookup($A173, 'NIL - Dry'!$A$1:$A1000, 'NIL - Dry'!K$1:K1000)</f>
        <v>0.4485213235</v>
      </c>
      <c r="L173" s="5">
        <f>lookup($A173, 'NIL - Dry'!$A$1:$A1000, 'NIL - Dry'!L$1:L1000)</f>
        <v>-0.9812641676</v>
      </c>
      <c r="M173" s="5">
        <f>lookup($A173, 'NIL - Dry'!$A$1:$A1000, 'NIL - Dry'!M$1:M1000)</f>
        <v>-0.5405970393</v>
      </c>
      <c r="N173" s="5">
        <f>lookup($A173, 'NIL - Dry'!$A$1:$A1000, 'NIL - Dry'!N$1:N1000)</f>
        <v>-0.11274892</v>
      </c>
      <c r="O173" s="5">
        <f>lookup($A173, 'NIL - Dry'!$A$1:$A1000, 'NIL - Dry'!O$1:O1000)</f>
        <v>-0.5607893757</v>
      </c>
      <c r="P173" s="5">
        <f t="shared" si="1"/>
        <v>-0.7488587155</v>
      </c>
      <c r="R173" s="5">
        <f>iferror(VLOOKUP($A173, 'Awario - Old'!$A$3:$G1000, 3, false), "")</f>
        <v>0</v>
      </c>
      <c r="S173" s="2">
        <f>iferror(VLOOKUP($A173, 'Awario - Old'!$A$3:$Z1000, 4, false), "")</f>
        <v>0</v>
      </c>
      <c r="T173" s="5">
        <f>iferror(VLOOKUP($A173, 'Awario - Old'!$A$3:$Z1000, 5, false), "")</f>
        <v>0</v>
      </c>
      <c r="U173" s="5">
        <f>iferror(VLOOKUP($A173, 'Awario - Old'!$A$3:$G1000, 6, false), "")</f>
        <v>0</v>
      </c>
      <c r="V173" s="7" t="b">
        <f>iferror(VLOOKUP($A173, 'Awario - Old'!$A$3:$Z1000, 7, false), "")</f>
        <v>1</v>
      </c>
      <c r="W173" s="2" t="str">
        <f>iferror(VLOOKUP($A173, 'Awario - Old'!$A$3:$Z1000, 8, false), "")</f>
        <v/>
      </c>
      <c r="X173" s="5">
        <f>iferror(VLOOKUP($A173, 'Awario - Old'!$A$3:$Z1000, 9, false), "")</f>
        <v>-0.6906225891</v>
      </c>
      <c r="Y173" s="5">
        <f>iferror(VLOOKUP($A173, 'Awario - Old'!$A$3:$Z1000, 10, false), "")</f>
        <v>-0.9458545452</v>
      </c>
      <c r="Z173" s="2" t="str">
        <f>iferror(VLOOKUP($A173, 'Awario - Old'!$A$3:$Z1000, 11, false), "")</f>
        <v/>
      </c>
      <c r="AA173" s="5">
        <f>iferror(VLOOKUP($A173, 'Awario - Old'!$A$3:$Z1000, 12, false), "")</f>
        <v>-0.8182385672</v>
      </c>
      <c r="AB173" s="5">
        <f t="shared" si="2"/>
        <v>-0.9045654024</v>
      </c>
      <c r="AD173" s="5" t="str">
        <f>iferror(VLOOKUP($A173, TMUI!$A$2:$G1000, 3, false), "")</f>
        <v/>
      </c>
      <c r="AE173" s="5" t="str">
        <f>iferror(VLOOKUP($A173, TMUI!$A$2:$G1000, 4, false), "")</f>
        <v/>
      </c>
      <c r="AF173" s="5" t="str">
        <f>iferror(VLOOKUP($A173, TMUI!$A$2:$G1000, 5, false), "")</f>
        <v/>
      </c>
      <c r="AG173" s="5" t="str">
        <f>iferror(VLOOKUP($A173, TMUI!$A$2:$G1000, 6, false), "")</f>
        <v/>
      </c>
      <c r="AH173" s="5" t="str">
        <f>iferror(VLOOKUP($A173, TMUI!$A$2:$Z1000, 7, false), "")</f>
        <v/>
      </c>
      <c r="AI173" s="5" t="str">
        <f>iferror(VLOOKUP($A173, TMUI!$A$2:$Z1000, 8, false), "")</f>
        <v/>
      </c>
      <c r="AJ173" s="5" t="str">
        <f>iferror(VLOOKUP($A173, TMUI!$A$2:$Z1000, 9, false), "")</f>
        <v/>
      </c>
      <c r="AK173" s="5" t="str">
        <f>iferror(VLOOKUP($A173, TMUI!$A$2:$Z1000, 10, false), "")</f>
        <v/>
      </c>
      <c r="AL173" s="5" t="str">
        <f>iferror(VLOOKUP($A173, TMUI!$A$2:$Z1000, 11, false), "")</f>
        <v/>
      </c>
      <c r="AM173" s="8">
        <f t="shared" si="3"/>
        <v>0</v>
      </c>
      <c r="AO173" s="5">
        <f t="shared" si="4"/>
        <v>-0.5511413726</v>
      </c>
      <c r="AP173" s="5">
        <f>iferror(vlookup(A173, 'November Scores'!A$1:AM1000, 3, false), "")</f>
        <v>-0.2933917288</v>
      </c>
      <c r="AQ173" s="5">
        <f t="shared" si="5"/>
        <v>-0.4867039617</v>
      </c>
    </row>
    <row r="174">
      <c r="A174" s="5">
        <v>1233.0</v>
      </c>
      <c r="B174" s="2" t="s">
        <v>103</v>
      </c>
      <c r="C174" s="5">
        <f>lookup($A174, 'NIL - Dry'!$A$1:$A1000, 'NIL - Dry'!C$1:C1000)</f>
        <v>4</v>
      </c>
      <c r="D174" s="5">
        <f>lookup($A174, 'NIL - Dry'!$A$1:$A1000, 'NIL - Dry'!D$1:D1000)</f>
        <v>1</v>
      </c>
      <c r="E174" s="5">
        <f>lookup($A174, 'NIL - Dry'!$A$1:$A1000, 'NIL - Dry'!E$1:E1000)</f>
        <v>1</v>
      </c>
      <c r="F174" s="5">
        <f>lookup($A174, 'NIL - Dry'!$A$1:$A1000, 'NIL - Dry'!F$1:F1000)</f>
        <v>1</v>
      </c>
      <c r="G174" s="5">
        <f>lookup($A174, 'NIL - Dry'!$A$1:$A1000, 'NIL - Dry'!G$1:G1000)</f>
        <v>0</v>
      </c>
      <c r="H174" s="5">
        <f>lookup($A174, 'NIL - Dry'!$A$1:$A1000, 'NIL - Dry'!H$1:H1000)</f>
        <v>0</v>
      </c>
      <c r="I174" s="5">
        <f>lookup($A174, 'NIL - Dry'!$A$1:$A1000, 'NIL - Dry'!I$1:I1000)</f>
        <v>0.2045663318</v>
      </c>
      <c r="J174" s="5">
        <f>lookup($A174, 'NIL - Dry'!$A$1:$A1000, 'NIL - Dry'!J$1:J1000)</f>
        <v>0.4179095259</v>
      </c>
      <c r="K174" s="5">
        <f>lookup($A174, 'NIL - Dry'!$A$1:$A1000, 'NIL - Dry'!K$1:K1000)</f>
        <v>0.4485213235</v>
      </c>
      <c r="L174" s="5">
        <f>lookup($A174, 'NIL - Dry'!$A$1:$A1000, 'NIL - Dry'!L$1:L1000)</f>
        <v>1.014811661</v>
      </c>
      <c r="M174" s="5">
        <f>lookup($A174, 'NIL - Dry'!$A$1:$A1000, 'NIL - Dry'!M$1:M1000)</f>
        <v>-0.5405970393</v>
      </c>
      <c r="N174" s="5">
        <f>lookup($A174, 'NIL - Dry'!$A$1:$A1000, 'NIL - Dry'!N$1:N1000)</f>
        <v>-0.11274892</v>
      </c>
      <c r="O174" s="5">
        <f>lookup($A174, 'NIL - Dry'!$A$1:$A1000, 'NIL - Dry'!O$1:O1000)</f>
        <v>0.2387438137</v>
      </c>
      <c r="P174" s="5">
        <f t="shared" si="1"/>
        <v>0.4886141768</v>
      </c>
      <c r="R174" s="5">
        <f>iferror(VLOOKUP($A174, 'Awario - Old'!$A$3:$G1000, 3, false), "")</f>
        <v>1</v>
      </c>
      <c r="S174" s="2">
        <f>iferror(VLOOKUP($A174, 'Awario - Old'!$A$3:$Z1000, 4, false), "")</f>
        <v>0</v>
      </c>
      <c r="T174" s="5">
        <f>iferror(VLOOKUP($A174, 'Awario - Old'!$A$3:$Z1000, 5, false), "")</f>
        <v>0</v>
      </c>
      <c r="U174" s="5">
        <f>iferror(VLOOKUP($A174, 'Awario - Old'!$A$3:$G1000, 6, false), "")</f>
        <v>0</v>
      </c>
      <c r="V174" s="7" t="b">
        <f>iferror(VLOOKUP($A174, 'Awario - Old'!$A$3:$Z1000, 7, false), "")</f>
        <v>1</v>
      </c>
      <c r="W174" s="2" t="str">
        <f>iferror(VLOOKUP($A174, 'Awario - Old'!$A$3:$Z1000, 8, false), "")</f>
        <v/>
      </c>
      <c r="X174" s="5">
        <f>iferror(VLOOKUP($A174, 'Awario - Old'!$A$3:$Z1000, 9, false), "")</f>
        <v>-0.6906225891</v>
      </c>
      <c r="Y174" s="5">
        <f>iferror(VLOOKUP($A174, 'Awario - Old'!$A$3:$Z1000, 10, false), "")</f>
        <v>-0.456412352</v>
      </c>
      <c r="Z174" s="2" t="str">
        <f>iferror(VLOOKUP($A174, 'Awario - Old'!$A$3:$Z1000, 11, false), "")</f>
        <v/>
      </c>
      <c r="AA174" s="5">
        <f>iferror(VLOOKUP($A174, 'Awario - Old'!$A$3:$Z1000, 12, false), "")</f>
        <v>-0.5735174706</v>
      </c>
      <c r="AB174" s="5">
        <f t="shared" si="2"/>
        <v>-0.7573093625</v>
      </c>
      <c r="AD174" s="5">
        <f>iferror(VLOOKUP($A174, TMUI!$A$2:$G1000, 3, false), "")</f>
        <v>52.3</v>
      </c>
      <c r="AE174" s="5">
        <f>iferror(VLOOKUP($A174, TMUI!$A$2:$G1000, 4, false), "")</f>
        <v>62.48</v>
      </c>
      <c r="AF174" s="5">
        <f>iferror(VLOOKUP($A174, TMUI!$A$2:$G1000, 5, false), "")</f>
        <v>72.75</v>
      </c>
      <c r="AG174" s="5">
        <f>iferror(VLOOKUP($A174, TMUI!$A$2:$G1000, 6, false), "")</f>
        <v>51.75</v>
      </c>
      <c r="AH174" s="5">
        <f>iferror(VLOOKUP($A174, TMUI!$A$2:$Z1000, 7, false), "")</f>
        <v>-1.676812106</v>
      </c>
      <c r="AI174" s="5">
        <f>iferror(VLOOKUP($A174, TMUI!$A$2:$Z1000, 8, false), "")</f>
        <v>-0.4504594875</v>
      </c>
      <c r="AJ174" s="5">
        <f>iferror(VLOOKUP($A174, TMUI!$A$2:$Z1000, 9, false), "")</f>
        <v>0.1168607477</v>
      </c>
      <c r="AK174" s="5">
        <f>iferror(VLOOKUP($A174, TMUI!$A$2:$Z1000, 10, false), "")</f>
        <v>-0.1991320435</v>
      </c>
      <c r="AL174" s="5">
        <f>iferror(VLOOKUP($A174, TMUI!$A$2:$Z1000, 11, false), "")</f>
        <v>-0.5523857224</v>
      </c>
      <c r="AM174" s="8">
        <f t="shared" si="3"/>
        <v>-0.743226562</v>
      </c>
      <c r="AO174" s="5">
        <f t="shared" si="4"/>
        <v>-0.3373072492</v>
      </c>
      <c r="AP174" s="5">
        <f>iferror(vlookup(A174, 'November Scores'!A$1:AM1000, 3, false), "")</f>
        <v>-0.2155426022</v>
      </c>
      <c r="AQ174" s="5">
        <f t="shared" si="5"/>
        <v>-0.3068660875</v>
      </c>
    </row>
    <row r="175">
      <c r="A175" s="5">
        <v>1222.0</v>
      </c>
      <c r="B175" s="2" t="s">
        <v>101</v>
      </c>
      <c r="C175" s="5">
        <f>lookup($A175, 'NIL - Dry'!$A$1:$A1000, 'NIL - Dry'!C$1:C1000)</f>
        <v>4</v>
      </c>
      <c r="D175" s="5">
        <f>lookup($A175, 'NIL - Dry'!$A$1:$A1000, 'NIL - Dry'!D$1:D1000)</f>
        <v>1</v>
      </c>
      <c r="E175" s="5">
        <f>lookup($A175, 'NIL - Dry'!$A$1:$A1000, 'NIL - Dry'!E$1:E1000)</f>
        <v>1</v>
      </c>
      <c r="F175" s="5">
        <f>lookup($A175, 'NIL - Dry'!$A$1:$A1000, 'NIL - Dry'!F$1:F1000)</f>
        <v>1</v>
      </c>
      <c r="G175" s="5">
        <f>lookup($A175, 'NIL - Dry'!$A$1:$A1000, 'NIL - Dry'!G$1:G1000)</f>
        <v>1</v>
      </c>
      <c r="H175" s="5">
        <f>lookup($A175, 'NIL - Dry'!$A$1:$A1000, 'NIL - Dry'!H$1:H1000)</f>
        <v>0</v>
      </c>
      <c r="I175" s="5">
        <f>lookup($A175, 'NIL - Dry'!$A$1:$A1000, 'NIL - Dry'!I$1:I1000)</f>
        <v>0.2045663318</v>
      </c>
      <c r="J175" s="5">
        <f>lookup($A175, 'NIL - Dry'!$A$1:$A1000, 'NIL - Dry'!J$1:J1000)</f>
        <v>0.4179095259</v>
      </c>
      <c r="K175" s="5">
        <f>lookup($A175, 'NIL - Dry'!$A$1:$A1000, 'NIL - Dry'!K$1:K1000)</f>
        <v>0.4485213235</v>
      </c>
      <c r="L175" s="5">
        <f>lookup($A175, 'NIL - Dry'!$A$1:$A1000, 'NIL - Dry'!L$1:L1000)</f>
        <v>1.014811661</v>
      </c>
      <c r="M175" s="5">
        <f>lookup($A175, 'NIL - Dry'!$A$1:$A1000, 'NIL - Dry'!M$1:M1000)</f>
        <v>1.842034356</v>
      </c>
      <c r="N175" s="5">
        <f>lookup($A175, 'NIL - Dry'!$A$1:$A1000, 'NIL - Dry'!N$1:N1000)</f>
        <v>-0.11274892</v>
      </c>
      <c r="O175" s="5">
        <f>lookup($A175, 'NIL - Dry'!$A$1:$A1000, 'NIL - Dry'!O$1:O1000)</f>
        <v>0.6358490463</v>
      </c>
      <c r="P175" s="5">
        <f t="shared" si="1"/>
        <v>0.7974014336</v>
      </c>
      <c r="R175" s="5">
        <f>iferror(VLOOKUP($A175, 'Awario - Old'!$A$3:$G1000, 3, false), "")</f>
        <v>0</v>
      </c>
      <c r="S175" s="2">
        <f>iferror(VLOOKUP($A175, 'Awario - Old'!$A$3:$Z1000, 4, false), "")</f>
        <v>0</v>
      </c>
      <c r="T175" s="5">
        <f>iferror(VLOOKUP($A175, 'Awario - Old'!$A$3:$Z1000, 5, false), "")</f>
        <v>0</v>
      </c>
      <c r="U175" s="5">
        <f>iferror(VLOOKUP($A175, 'Awario - Old'!$A$3:$G1000, 6, false), "")</f>
        <v>0</v>
      </c>
      <c r="V175" s="7" t="b">
        <f>iferror(VLOOKUP($A175, 'Awario - Old'!$A$3:$Z1000, 7, false), "")</f>
        <v>1</v>
      </c>
      <c r="W175" s="2" t="str">
        <f>iferror(VLOOKUP($A175, 'Awario - Old'!$A$3:$Z1000, 8, false), "")</f>
        <v/>
      </c>
      <c r="X175" s="5">
        <f>iferror(VLOOKUP($A175, 'Awario - Old'!$A$3:$Z1000, 9, false), "")</f>
        <v>-0.6906225891</v>
      </c>
      <c r="Y175" s="5">
        <f>iferror(VLOOKUP($A175, 'Awario - Old'!$A$3:$Z1000, 10, false), "")</f>
        <v>-0.9458545452</v>
      </c>
      <c r="Z175" s="2" t="str">
        <f>iferror(VLOOKUP($A175, 'Awario - Old'!$A$3:$Z1000, 11, false), "")</f>
        <v/>
      </c>
      <c r="AA175" s="5">
        <f>iferror(VLOOKUP($A175, 'Awario - Old'!$A$3:$Z1000, 12, false), "")</f>
        <v>-0.8182385672</v>
      </c>
      <c r="AB175" s="5">
        <f t="shared" si="2"/>
        <v>-0.9045654024</v>
      </c>
      <c r="AD175" s="5">
        <f>iferror(VLOOKUP($A175, TMUI!$A$2:$G1000, 3, false), "")</f>
        <v>62.83</v>
      </c>
      <c r="AE175" s="5">
        <f>iferror(VLOOKUP($A175, TMUI!$A$2:$G1000, 4, false), "")</f>
        <v>67.09</v>
      </c>
      <c r="AF175" s="5">
        <f>iferror(VLOOKUP($A175, TMUI!$A$2:$G1000, 5, false), "")</f>
        <v>61.01</v>
      </c>
      <c r="AG175" s="5">
        <f>iferror(VLOOKUP($A175, TMUI!$A$2:$G1000, 6, false), "")</f>
        <v>53.54</v>
      </c>
      <c r="AH175" s="5">
        <f>iferror(VLOOKUP($A175, TMUI!$A$2:$Z1000, 7, false), "")</f>
        <v>-0.9146453814</v>
      </c>
      <c r="AI175" s="5">
        <f>iferror(VLOOKUP($A175, TMUI!$A$2:$Z1000, 8, false), "")</f>
        <v>-0.1309717665</v>
      </c>
      <c r="AJ175" s="5">
        <f>iferror(VLOOKUP($A175, TMUI!$A$2:$Z1000, 9, false), "")</f>
        <v>-0.7571480926</v>
      </c>
      <c r="AK175" s="5">
        <f>iferror(VLOOKUP($A175, TMUI!$A$2:$Z1000, 10, false), "")</f>
        <v>-0.08860604104</v>
      </c>
      <c r="AL175" s="5">
        <f>iferror(VLOOKUP($A175, TMUI!$A$2:$Z1000, 11, false), "")</f>
        <v>-0.4728428204</v>
      </c>
      <c r="AM175" s="8">
        <f t="shared" si="3"/>
        <v>-0.6876356742</v>
      </c>
      <c r="AO175" s="5">
        <f t="shared" si="4"/>
        <v>-0.2649332143</v>
      </c>
      <c r="AP175" s="5">
        <f>iferror(vlookup(A175, 'November Scores'!A$1:AM1000, 3, false), "")</f>
        <v>-0.4392265539</v>
      </c>
      <c r="AQ175" s="5">
        <f t="shared" si="5"/>
        <v>-0.3085065492</v>
      </c>
    </row>
    <row r="176">
      <c r="A176" s="5">
        <v>1672.0</v>
      </c>
      <c r="B176" s="2" t="s">
        <v>174</v>
      </c>
      <c r="C176" s="5">
        <f>lookup($A176, 'NIL - Dry'!$A$1:$A1000, 'NIL - Dry'!C$1:C1000)</f>
        <v>2</v>
      </c>
      <c r="D176" s="5">
        <f>lookup($A176, 'NIL - Dry'!$A$1:$A1000, 'NIL - Dry'!D$1:D1000)</f>
        <v>0</v>
      </c>
      <c r="E176" s="5">
        <f>lookup($A176, 'NIL - Dry'!$A$1:$A1000, 'NIL - Dry'!E$1:E1000)</f>
        <v>1</v>
      </c>
      <c r="F176" s="5">
        <f>lookup($A176, 'NIL - Dry'!$A$1:$A1000, 'NIL - Dry'!F$1:F1000)</f>
        <v>0</v>
      </c>
      <c r="G176" s="5">
        <f>lookup($A176, 'NIL - Dry'!$A$1:$A1000, 'NIL - Dry'!G$1:G1000)</f>
        <v>0</v>
      </c>
      <c r="H176" s="5">
        <f>lookup($A176, 'NIL - Dry'!$A$1:$A1000, 'NIL - Dry'!H$1:H1000)</f>
        <v>0</v>
      </c>
      <c r="I176" s="5">
        <f>lookup($A176, 'NIL - Dry'!$A$1:$A1000, 'NIL - Dry'!I$1:I1000)</f>
        <v>-4.868678697</v>
      </c>
      <c r="J176" s="5">
        <f>lookup($A176, 'NIL - Dry'!$A$1:$A1000, 'NIL - Dry'!J$1:J1000)</f>
        <v>-2.383213783</v>
      </c>
      <c r="K176" s="5">
        <f>lookup($A176, 'NIL - Dry'!$A$1:$A1000, 'NIL - Dry'!K$1:K1000)</f>
        <v>0.4485213235</v>
      </c>
      <c r="L176" s="5">
        <f>lookup($A176, 'NIL - Dry'!$A$1:$A1000, 'NIL - Dry'!L$1:L1000)</f>
        <v>-0.9812641676</v>
      </c>
      <c r="M176" s="5">
        <f>lookup($A176, 'NIL - Dry'!$A$1:$A1000, 'NIL - Dry'!M$1:M1000)</f>
        <v>-0.5405970393</v>
      </c>
      <c r="N176" s="5">
        <f>lookup($A176, 'NIL - Dry'!$A$1:$A1000, 'NIL - Dry'!N$1:N1000)</f>
        <v>-0.11274892</v>
      </c>
      <c r="O176" s="5">
        <f>lookup($A176, 'NIL - Dry'!$A$1:$A1000, 'NIL - Dry'!O$1:O1000)</f>
        <v>-1.406330214</v>
      </c>
      <c r="P176" s="5">
        <f t="shared" si="1"/>
        <v>-1.185887943</v>
      </c>
      <c r="R176" s="5">
        <f>iferror(VLOOKUP($A176, 'Awario - Old'!$A$3:$G1000, 3, false), "")</f>
        <v>3</v>
      </c>
      <c r="S176" s="2">
        <f>iferror(VLOOKUP($A176, 'Awario - Old'!$A$3:$Z1000, 4, false), "")</f>
        <v>51</v>
      </c>
      <c r="T176" s="5">
        <f>iferror(VLOOKUP($A176, 'Awario - Old'!$A$3:$Z1000, 5, false), "")</f>
        <v>24262</v>
      </c>
      <c r="U176" s="5">
        <f>iferror(VLOOKUP($A176, 'Awario - Old'!$A$3:$G1000, 6, false), "")</f>
        <v>4.384926598</v>
      </c>
      <c r="V176" s="7" t="b">
        <f>iferror(VLOOKUP($A176, 'Awario - Old'!$A$3:$Z1000, 7, false), "")</f>
        <v>1</v>
      </c>
      <c r="W176" s="2" t="str">
        <f>iferror(VLOOKUP($A176, 'Awario - Old'!$A$3:$Z1000, 8, false), "")</f>
        <v/>
      </c>
      <c r="X176" s="5">
        <f>iferror(VLOOKUP($A176, 'Awario - Old'!$A$3:$Z1000, 9, false), "")</f>
        <v>1.989252168</v>
      </c>
      <c r="Y176" s="5">
        <f>iferror(VLOOKUP($A176, 'Awario - Old'!$A$3:$Z1000, 10, false), "")</f>
        <v>0.5224720345</v>
      </c>
      <c r="Z176" s="2" t="str">
        <f>iferror(VLOOKUP($A176, 'Awario - Old'!$A$3:$Z1000, 11, false), "")</f>
        <v/>
      </c>
      <c r="AA176" s="5">
        <f>iferror(VLOOKUP($A176, 'Awario - Old'!$A$3:$Z1000, 12, false), "")</f>
        <v>1.255862101</v>
      </c>
      <c r="AB176" s="5">
        <f t="shared" si="2"/>
        <v>1.120652534</v>
      </c>
      <c r="AD176" s="5">
        <f>iferror(VLOOKUP($A176, TMUI!$A$2:$G1000, 3, false), "")</f>
        <v>64.87</v>
      </c>
      <c r="AE176" s="5">
        <f>iferror(VLOOKUP($A176, TMUI!$A$2:$G1000, 4, false), "")</f>
        <v>69.74</v>
      </c>
      <c r="AF176" s="5">
        <f>iferror(VLOOKUP($A176, TMUI!$A$2:$G1000, 5, false), "")</f>
        <v>54.89</v>
      </c>
      <c r="AG176" s="5">
        <f>iferror(VLOOKUP($A176, TMUI!$A$2:$G1000, 6, false), "")</f>
        <v>55.31</v>
      </c>
      <c r="AH176" s="5">
        <f>iferror(VLOOKUP($A176, TMUI!$A$2:$Z1000, 7, false), "")</f>
        <v>-0.7669891498</v>
      </c>
      <c r="AI176" s="5">
        <f>iferror(VLOOKUP($A176, TMUI!$A$2:$Z1000, 8, false), "")</f>
        <v>0.0526816957</v>
      </c>
      <c r="AJ176" s="5">
        <f>iferror(VLOOKUP($A176, TMUI!$A$2:$Z1000, 9, false), "")</f>
        <v>-1.212764285</v>
      </c>
      <c r="AK176" s="5">
        <f>iferror(VLOOKUP($A176, TMUI!$A$2:$Z1000, 10, false), "")</f>
        <v>0.02068503397</v>
      </c>
      <c r="AL176" s="5">
        <f>iferror(VLOOKUP($A176, TMUI!$A$2:$Z1000, 11, false), "")</f>
        <v>-0.4765966764</v>
      </c>
      <c r="AM176" s="8">
        <f t="shared" si="3"/>
        <v>-0.6903598166</v>
      </c>
      <c r="AO176" s="5">
        <f t="shared" si="4"/>
        <v>-0.2518650754</v>
      </c>
      <c r="AP176" s="5">
        <f>iferror(vlookup(A176, 'November Scores'!A$1:AM1000, 3, false), "")</f>
        <v>-0.4878962597</v>
      </c>
      <c r="AQ176" s="5">
        <f t="shared" si="5"/>
        <v>-0.3108728715</v>
      </c>
    </row>
    <row r="177">
      <c r="A177" s="5">
        <v>1323.0</v>
      </c>
      <c r="B177" s="2" t="s">
        <v>111</v>
      </c>
      <c r="C177" s="5">
        <f>lookup($A177, 'NIL - Dry'!$A$1:$A1000, 'NIL - Dry'!C$1:C1000)</f>
        <v>4</v>
      </c>
      <c r="D177" s="5">
        <f>lookup($A177, 'NIL - Dry'!$A$1:$A1000, 'NIL - Dry'!D$1:D1000)</f>
        <v>0</v>
      </c>
      <c r="E177" s="5">
        <f>lookup($A177, 'NIL - Dry'!$A$1:$A1000, 'NIL - Dry'!E$1:E1000)</f>
        <v>1</v>
      </c>
      <c r="F177" s="5">
        <f>lookup($A177, 'NIL - Dry'!$A$1:$A1000, 'NIL - Dry'!F$1:F1000)</f>
        <v>0</v>
      </c>
      <c r="G177" s="5">
        <f>lookup($A177, 'NIL - Dry'!$A$1:$A1000, 'NIL - Dry'!G$1:G1000)</f>
        <v>0</v>
      </c>
      <c r="H177" s="5">
        <f>lookup($A177, 'NIL - Dry'!$A$1:$A1000, 'NIL - Dry'!H$1:H1000)</f>
        <v>0</v>
      </c>
      <c r="I177" s="5">
        <f>lookup($A177, 'NIL - Dry'!$A$1:$A1000, 'NIL - Dry'!I$1:I1000)</f>
        <v>0.2045663318</v>
      </c>
      <c r="J177" s="5">
        <f>lookup($A177, 'NIL - Dry'!$A$1:$A1000, 'NIL - Dry'!J$1:J1000)</f>
        <v>-2.383213783</v>
      </c>
      <c r="K177" s="5">
        <f>lookup($A177, 'NIL - Dry'!$A$1:$A1000, 'NIL - Dry'!K$1:K1000)</f>
        <v>0.4485213235</v>
      </c>
      <c r="L177" s="5">
        <f>lookup($A177, 'NIL - Dry'!$A$1:$A1000, 'NIL - Dry'!L$1:L1000)</f>
        <v>-0.9812641676</v>
      </c>
      <c r="M177" s="5">
        <f>lookup($A177, 'NIL - Dry'!$A$1:$A1000, 'NIL - Dry'!M$1:M1000)</f>
        <v>-0.5405970393</v>
      </c>
      <c r="N177" s="5">
        <f>lookup($A177, 'NIL - Dry'!$A$1:$A1000, 'NIL - Dry'!N$1:N1000)</f>
        <v>-0.11274892</v>
      </c>
      <c r="O177" s="5">
        <f>lookup($A177, 'NIL - Dry'!$A$1:$A1000, 'NIL - Dry'!O$1:O1000)</f>
        <v>-0.5607893757</v>
      </c>
      <c r="P177" s="5">
        <f t="shared" si="1"/>
        <v>-0.7488587155</v>
      </c>
      <c r="R177" s="5">
        <f>iferror(VLOOKUP($A177, 'Awario - Old'!$A$3:$G1000, 3, false), "")</f>
        <v>0</v>
      </c>
      <c r="S177" s="2">
        <f>iferror(VLOOKUP($A177, 'Awario - Old'!$A$3:$Z1000, 4, false), "")</f>
        <v>0</v>
      </c>
      <c r="T177" s="5">
        <f>iferror(VLOOKUP($A177, 'Awario - Old'!$A$3:$Z1000, 5, false), "")</f>
        <v>0</v>
      </c>
      <c r="U177" s="5">
        <f>iferror(VLOOKUP($A177, 'Awario - Old'!$A$3:$G1000, 6, false), "")</f>
        <v>0</v>
      </c>
      <c r="V177" s="7" t="b">
        <f>iferror(VLOOKUP($A177, 'Awario - Old'!$A$3:$Z1000, 7, false), "")</f>
        <v>1</v>
      </c>
      <c r="W177" s="2" t="str">
        <f>iferror(VLOOKUP($A177, 'Awario - Old'!$A$3:$Z1000, 8, false), "")</f>
        <v/>
      </c>
      <c r="X177" s="5">
        <f>iferror(VLOOKUP($A177, 'Awario - Old'!$A$3:$Z1000, 9, false), "")</f>
        <v>-0.6906225891</v>
      </c>
      <c r="Y177" s="5">
        <f>iferror(VLOOKUP($A177, 'Awario - Old'!$A$3:$Z1000, 10, false), "")</f>
        <v>-0.9458545452</v>
      </c>
      <c r="Z177" s="2" t="str">
        <f>iferror(VLOOKUP($A177, 'Awario - Old'!$A$3:$Z1000, 11, false), "")</f>
        <v/>
      </c>
      <c r="AA177" s="5">
        <f>iferror(VLOOKUP($A177, 'Awario - Old'!$A$3:$Z1000, 12, false), "")</f>
        <v>-0.8182385672</v>
      </c>
      <c r="AB177" s="5">
        <f t="shared" si="2"/>
        <v>-0.9045654024</v>
      </c>
      <c r="AD177" s="5">
        <f>iferror(VLOOKUP($A177, TMUI!$A$2:$G1000, 3, false), "")</f>
        <v>82.92</v>
      </c>
      <c r="AE177" s="5">
        <f>iferror(VLOOKUP($A177, TMUI!$A$2:$G1000, 4, false), "")</f>
        <v>78.01</v>
      </c>
      <c r="AF177" s="5">
        <f>iferror(VLOOKUP($A177, TMUI!$A$2:$G1000, 5, false), "")</f>
        <v>77.69</v>
      </c>
      <c r="AG177" s="5">
        <f>iferror(VLOOKUP($A177, TMUI!$A$2:$G1000, 6, false), "")</f>
        <v>66.57</v>
      </c>
      <c r="AH177" s="5">
        <f>iferror(VLOOKUP($A177, TMUI!$A$2:$Z1000, 7, false), "")</f>
        <v>0.5394789781</v>
      </c>
      <c r="AI177" s="5">
        <f>iferror(VLOOKUP($A177, TMUI!$A$2:$Z1000, 8, false), "")</f>
        <v>0.6258191041</v>
      </c>
      <c r="AJ177" s="5">
        <f>iferror(VLOOKUP($A177, TMUI!$A$2:$Z1000, 9, false), "")</f>
        <v>0.4846293738</v>
      </c>
      <c r="AK177" s="5">
        <f>iferror(VLOOKUP($A177, TMUI!$A$2:$Z1000, 10, false), "")</f>
        <v>0.7159491609</v>
      </c>
      <c r="AL177" s="5">
        <f>iferror(VLOOKUP($A177, TMUI!$A$2:$Z1000, 11, false), "")</f>
        <v>0.5914691542</v>
      </c>
      <c r="AM177" s="8">
        <f t="shared" si="3"/>
        <v>0.7690703181</v>
      </c>
      <c r="AO177" s="5">
        <f t="shared" si="4"/>
        <v>-0.2947845999</v>
      </c>
      <c r="AP177" s="5">
        <f>iferror(vlookup(A177, 'November Scores'!A$1:AM1000, 3, false), "")</f>
        <v>-0.3672953571</v>
      </c>
      <c r="AQ177" s="5">
        <f t="shared" si="5"/>
        <v>-0.3129122892</v>
      </c>
    </row>
    <row r="178">
      <c r="A178" s="5">
        <v>2010.0</v>
      </c>
      <c r="B178" s="2" t="s">
        <v>254</v>
      </c>
      <c r="C178" s="5">
        <f>lookup($A178, 'NIL - Dry'!$A$1:$A1000, 'NIL - Dry'!C$1:C1000)</f>
        <v>4</v>
      </c>
      <c r="D178" s="5">
        <f>lookup($A178, 'NIL - Dry'!$A$1:$A1000, 'NIL - Dry'!D$1:D1000)</f>
        <v>1</v>
      </c>
      <c r="E178" s="5">
        <f>lookup($A178, 'NIL - Dry'!$A$1:$A1000, 'NIL - Dry'!E$1:E1000)</f>
        <v>1</v>
      </c>
      <c r="F178" s="5">
        <f>lookup($A178, 'NIL - Dry'!$A$1:$A1000, 'NIL - Dry'!F$1:F1000)</f>
        <v>0</v>
      </c>
      <c r="G178" s="5">
        <f>lookup($A178, 'NIL - Dry'!$A$1:$A1000, 'NIL - Dry'!G$1:G1000)</f>
        <v>0</v>
      </c>
      <c r="H178" s="5">
        <f>lookup($A178, 'NIL - Dry'!$A$1:$A1000, 'NIL - Dry'!H$1:H1000)</f>
        <v>0</v>
      </c>
      <c r="I178" s="5">
        <f>lookup($A178, 'NIL - Dry'!$A$1:$A1000, 'NIL - Dry'!I$1:I1000)</f>
        <v>0.2045663318</v>
      </c>
      <c r="J178" s="5">
        <f>lookup($A178, 'NIL - Dry'!$A$1:$A1000, 'NIL - Dry'!J$1:J1000)</f>
        <v>0.4179095259</v>
      </c>
      <c r="K178" s="5">
        <f>lookup($A178, 'NIL - Dry'!$A$1:$A1000, 'NIL - Dry'!K$1:K1000)</f>
        <v>0.4485213235</v>
      </c>
      <c r="L178" s="5">
        <f>lookup($A178, 'NIL - Dry'!$A$1:$A1000, 'NIL - Dry'!L$1:L1000)</f>
        <v>-0.9812641676</v>
      </c>
      <c r="M178" s="5">
        <f>lookup($A178, 'NIL - Dry'!$A$1:$A1000, 'NIL - Dry'!M$1:M1000)</f>
        <v>-0.5405970393</v>
      </c>
      <c r="N178" s="5">
        <f>lookup($A178, 'NIL - Dry'!$A$1:$A1000, 'NIL - Dry'!N$1:N1000)</f>
        <v>-0.11274892</v>
      </c>
      <c r="O178" s="5">
        <f>lookup($A178, 'NIL - Dry'!$A$1:$A1000, 'NIL - Dry'!O$1:O1000)</f>
        <v>-0.09393549096</v>
      </c>
      <c r="P178" s="5">
        <f t="shared" si="1"/>
        <v>-0.3064889736</v>
      </c>
      <c r="R178" s="5" t="str">
        <f>iferror(VLOOKUP($A178, 'Awario - Old'!$A$3:$G1000, 3, false), "")</f>
        <v/>
      </c>
      <c r="S178" s="2" t="str">
        <f>iferror(VLOOKUP($A178, 'Awario - Old'!$A$3:$Z1000, 4, false), "")</f>
        <v/>
      </c>
      <c r="T178" s="5" t="str">
        <f>iferror(VLOOKUP($A178, 'Awario - Old'!$A$3:$Z1000, 5, false), "")</f>
        <v/>
      </c>
      <c r="U178" s="5" t="str">
        <f>iferror(VLOOKUP($A178, 'Awario - Old'!$A$3:$G1000, 6, false), "")</f>
        <v/>
      </c>
      <c r="V178" s="7" t="str">
        <f>iferror(VLOOKUP($A178, 'Awario - Old'!$A$3:$Z1000, 7, false), "")</f>
        <v/>
      </c>
      <c r="W178" s="2" t="str">
        <f>iferror(VLOOKUP($A178, 'Awario - Old'!$A$3:$Z1000, 8, false), "")</f>
        <v/>
      </c>
      <c r="X178" s="5" t="str">
        <f>iferror(VLOOKUP($A178, 'Awario - Old'!$A$3:$Z1000, 9, false), "")</f>
        <v/>
      </c>
      <c r="Y178" s="5" t="str">
        <f>iferror(VLOOKUP($A178, 'Awario - Old'!$A$3:$Z1000, 10, false), "")</f>
        <v/>
      </c>
      <c r="Z178" s="2" t="str">
        <f>iferror(VLOOKUP($A178, 'Awario - Old'!$A$3:$Z1000, 11, false), "")</f>
        <v/>
      </c>
      <c r="AA178" s="5" t="str">
        <f>iferror(VLOOKUP($A178, 'Awario - Old'!$A$3:$Z1000, 12, false), "")</f>
        <v/>
      </c>
      <c r="AB178" s="5" t="str">
        <f t="shared" si="2"/>
        <v/>
      </c>
      <c r="AD178" s="5">
        <f>iferror(VLOOKUP($A178, TMUI!$A$2:$G1000, 3, false), "")</f>
        <v>69.64</v>
      </c>
      <c r="AE178" s="5">
        <f>iferror(VLOOKUP($A178, TMUI!$A$2:$G1000, 4, false), "")</f>
        <v>64.97</v>
      </c>
      <c r="AF178" s="5">
        <f>iferror(VLOOKUP($A178, TMUI!$A$2:$G1000, 5, false), "")</f>
        <v>70.14</v>
      </c>
      <c r="AG178" s="5">
        <f>iferror(VLOOKUP($A178, TMUI!$A$2:$G1000, 6, false), "")</f>
        <v>55.8</v>
      </c>
      <c r="AH178" s="5">
        <f>iferror(VLOOKUP($A178, TMUI!$A$2:$Z1000, 7, false), "")</f>
        <v>-0.4217341376</v>
      </c>
      <c r="AI178" s="5">
        <f>iferror(VLOOKUP($A178, TMUI!$A$2:$Z1000, 8, false), "")</f>
        <v>-0.2778945362</v>
      </c>
      <c r="AJ178" s="5">
        <f>iferror(VLOOKUP($A178, TMUI!$A$2:$Z1000, 9, false), "")</f>
        <v>-0.07744615806</v>
      </c>
      <c r="AK178" s="5">
        <f>iferror(VLOOKUP($A178, TMUI!$A$2:$Z1000, 10, false), "")</f>
        <v>0.0509407553</v>
      </c>
      <c r="AL178" s="5">
        <f>iferror(VLOOKUP($A178, TMUI!$A$2:$Z1000, 11, false), "")</f>
        <v>-0.1815335191</v>
      </c>
      <c r="AM178" s="8">
        <f t="shared" si="3"/>
        <v>-0.4260675054</v>
      </c>
      <c r="AO178" s="5">
        <f t="shared" si="4"/>
        <v>-0.3662782395</v>
      </c>
      <c r="AP178" s="5">
        <f>iferror(vlookup(A178, 'November Scores'!A$1:AM1000, 3, false), "")</f>
        <v>-0.1837743251</v>
      </c>
      <c r="AQ178" s="5">
        <f t="shared" si="5"/>
        <v>-0.3206522609</v>
      </c>
    </row>
    <row r="179">
      <c r="A179" s="5">
        <v>1446.0</v>
      </c>
      <c r="B179" s="2" t="s">
        <v>135</v>
      </c>
      <c r="C179" s="5">
        <f>lookup($A179, 'NIL - Dry'!$A$1:$A1000, 'NIL - Dry'!C$1:C1000)</f>
        <v>4</v>
      </c>
      <c r="D179" s="5">
        <f>lookup($A179, 'NIL - Dry'!$A$1:$A1000, 'NIL - Dry'!D$1:D1000)</f>
        <v>1</v>
      </c>
      <c r="E179" s="5">
        <f>lookup($A179, 'NIL - Dry'!$A$1:$A1000, 'NIL - Dry'!E$1:E1000)</f>
        <v>1</v>
      </c>
      <c r="F179" s="5">
        <f>lookup($A179, 'NIL - Dry'!$A$1:$A1000, 'NIL - Dry'!F$1:F1000)</f>
        <v>1</v>
      </c>
      <c r="G179" s="5">
        <f>lookup($A179, 'NIL - Dry'!$A$1:$A1000, 'NIL - Dry'!G$1:G1000)</f>
        <v>1</v>
      </c>
      <c r="H179" s="5">
        <f>lookup($A179, 'NIL - Dry'!$A$1:$A1000, 'NIL - Dry'!H$1:H1000)</f>
        <v>0</v>
      </c>
      <c r="I179" s="5">
        <f>lookup($A179, 'NIL - Dry'!$A$1:$A1000, 'NIL - Dry'!I$1:I1000)</f>
        <v>0.2045663318</v>
      </c>
      <c r="J179" s="5">
        <f>lookup($A179, 'NIL - Dry'!$A$1:$A1000, 'NIL - Dry'!J$1:J1000)</f>
        <v>0.4179095259</v>
      </c>
      <c r="K179" s="5">
        <f>lookup($A179, 'NIL - Dry'!$A$1:$A1000, 'NIL - Dry'!K$1:K1000)</f>
        <v>0.4485213235</v>
      </c>
      <c r="L179" s="5">
        <f>lookup($A179, 'NIL - Dry'!$A$1:$A1000, 'NIL - Dry'!L$1:L1000)</f>
        <v>1.014811661</v>
      </c>
      <c r="M179" s="5">
        <f>lookup($A179, 'NIL - Dry'!$A$1:$A1000, 'NIL - Dry'!M$1:M1000)</f>
        <v>1.842034356</v>
      </c>
      <c r="N179" s="5">
        <f>lookup($A179, 'NIL - Dry'!$A$1:$A1000, 'NIL - Dry'!N$1:N1000)</f>
        <v>-0.11274892</v>
      </c>
      <c r="O179" s="5">
        <f>lookup($A179, 'NIL - Dry'!$A$1:$A1000, 'NIL - Dry'!O$1:O1000)</f>
        <v>0.6358490463</v>
      </c>
      <c r="P179" s="5">
        <f t="shared" si="1"/>
        <v>0.7974014336</v>
      </c>
      <c r="R179" s="5">
        <f>iferror(VLOOKUP($A179, 'Awario - Old'!$A$3:$G1000, 3, false), "")</f>
        <v>0</v>
      </c>
      <c r="S179" s="2">
        <f>iferror(VLOOKUP($A179, 'Awario - Old'!$A$3:$Z1000, 4, false), "")</f>
        <v>0</v>
      </c>
      <c r="T179" s="5">
        <f>iferror(VLOOKUP($A179, 'Awario - Old'!$A$3:$Z1000, 5, false), "")</f>
        <v>0</v>
      </c>
      <c r="U179" s="5">
        <f>iferror(VLOOKUP($A179, 'Awario - Old'!$A$3:$G1000, 6, false), "")</f>
        <v>0</v>
      </c>
      <c r="V179" s="7" t="b">
        <f>iferror(VLOOKUP($A179, 'Awario - Old'!$A$3:$Z1000, 7, false), "")</f>
        <v>1</v>
      </c>
      <c r="W179" s="2" t="str">
        <f>iferror(VLOOKUP($A179, 'Awario - Old'!$A$3:$Z1000, 8, false), "")</f>
        <v/>
      </c>
      <c r="X179" s="5">
        <f>iferror(VLOOKUP($A179, 'Awario - Old'!$A$3:$Z1000, 9, false), "")</f>
        <v>-0.6906225891</v>
      </c>
      <c r="Y179" s="5">
        <f>iferror(VLOOKUP($A179, 'Awario - Old'!$A$3:$Z1000, 10, false), "")</f>
        <v>-0.9458545452</v>
      </c>
      <c r="Z179" s="2" t="str">
        <f>iferror(VLOOKUP($A179, 'Awario - Old'!$A$3:$Z1000, 11, false), "")</f>
        <v/>
      </c>
      <c r="AA179" s="5">
        <f>iferror(VLOOKUP($A179, 'Awario - Old'!$A$3:$Z1000, 12, false), "")</f>
        <v>-0.8182385672</v>
      </c>
      <c r="AB179" s="5">
        <f t="shared" si="2"/>
        <v>-0.9045654024</v>
      </c>
      <c r="AD179" s="5">
        <f>iferror(VLOOKUP($A179, TMUI!$A$2:$G1000, 3, false), "")</f>
        <v>68.79</v>
      </c>
      <c r="AE179" s="5">
        <f>iferror(VLOOKUP($A179, TMUI!$A$2:$G1000, 4, false), "")</f>
        <v>51.14</v>
      </c>
      <c r="AF179" s="5">
        <f>iferror(VLOOKUP($A179, TMUI!$A$2:$G1000, 5, false), "")</f>
        <v>77.94</v>
      </c>
      <c r="AG179" s="5">
        <f>iferror(VLOOKUP($A179, TMUI!$A$2:$G1000, 6, false), "")</f>
        <v>39.2</v>
      </c>
      <c r="AH179" s="5">
        <f>iferror(VLOOKUP($A179, TMUI!$A$2:$Z1000, 7, false), "")</f>
        <v>-0.4832575674</v>
      </c>
      <c r="AI179" s="5">
        <f>iferror(VLOOKUP($A179, TMUI!$A$2:$Z1000, 8, false), "")</f>
        <v>-1.236357699</v>
      </c>
      <c r="AJ179" s="5">
        <f>iferror(VLOOKUP($A179, TMUI!$A$2:$Z1000, 9, false), "")</f>
        <v>0.5032411464</v>
      </c>
      <c r="AK179" s="5">
        <f>iferror(VLOOKUP($A179, TMUI!$A$2:$Z1000, 10, false), "")</f>
        <v>-0.9740489878</v>
      </c>
      <c r="AL179" s="5">
        <f>iferror(VLOOKUP($A179, TMUI!$A$2:$Z1000, 11, false), "")</f>
        <v>-0.547605777</v>
      </c>
      <c r="AM179" s="8">
        <f t="shared" si="3"/>
        <v>-0.7400039034</v>
      </c>
      <c r="AO179" s="5">
        <f t="shared" si="4"/>
        <v>-0.2823892907</v>
      </c>
      <c r="AP179" s="5">
        <f>iferror(vlookup(A179, 'November Scores'!A$1:AM1000, 3, false), "")</f>
        <v>-0.4408073606</v>
      </c>
      <c r="AQ179" s="5">
        <f t="shared" si="5"/>
        <v>-0.3219938082</v>
      </c>
    </row>
    <row r="180">
      <c r="A180" s="5">
        <v>2203.0</v>
      </c>
      <c r="B180" s="2" t="s">
        <v>281</v>
      </c>
      <c r="C180" s="5">
        <f>lookup($A180, 'NIL - Dry'!$A$1:$A1000, 'NIL - Dry'!C$1:C1000)</f>
        <v>4</v>
      </c>
      <c r="D180" s="5">
        <f>lookup($A180, 'NIL - Dry'!$A$1:$A1000, 'NIL - Dry'!D$1:D1000)</f>
        <v>1</v>
      </c>
      <c r="E180" s="5">
        <f>lookup($A180, 'NIL - Dry'!$A$1:$A1000, 'NIL - Dry'!E$1:E1000)</f>
        <v>1</v>
      </c>
      <c r="F180" s="5">
        <f>lookup($A180, 'NIL - Dry'!$A$1:$A1000, 'NIL - Dry'!F$1:F1000)</f>
        <v>0</v>
      </c>
      <c r="G180" s="5">
        <f>lookup($A180, 'NIL - Dry'!$A$1:$A1000, 'NIL - Dry'!G$1:G1000)</f>
        <v>0</v>
      </c>
      <c r="H180" s="5">
        <f>lookup($A180, 'NIL - Dry'!$A$1:$A1000, 'NIL - Dry'!H$1:H1000)</f>
        <v>0</v>
      </c>
      <c r="I180" s="5">
        <f>lookup($A180, 'NIL - Dry'!$A$1:$A1000, 'NIL - Dry'!I$1:I1000)</f>
        <v>0.2045663318</v>
      </c>
      <c r="J180" s="5">
        <f>lookup($A180, 'NIL - Dry'!$A$1:$A1000, 'NIL - Dry'!J$1:J1000)</f>
        <v>0.4179095259</v>
      </c>
      <c r="K180" s="5">
        <f>lookup($A180, 'NIL - Dry'!$A$1:$A1000, 'NIL - Dry'!K$1:K1000)</f>
        <v>0.4485213235</v>
      </c>
      <c r="L180" s="5">
        <f>lookup($A180, 'NIL - Dry'!$A$1:$A1000, 'NIL - Dry'!L$1:L1000)</f>
        <v>-0.9812641676</v>
      </c>
      <c r="M180" s="5">
        <f>lookup($A180, 'NIL - Dry'!$A$1:$A1000, 'NIL - Dry'!M$1:M1000)</f>
        <v>-0.5405970393</v>
      </c>
      <c r="N180" s="5">
        <f>lookup($A180, 'NIL - Dry'!$A$1:$A1000, 'NIL - Dry'!N$1:N1000)</f>
        <v>-0.11274892</v>
      </c>
      <c r="O180" s="5">
        <f>lookup($A180, 'NIL - Dry'!$A$1:$A1000, 'NIL - Dry'!O$1:O1000)</f>
        <v>-0.09393549096</v>
      </c>
      <c r="P180" s="5">
        <f t="shared" si="1"/>
        <v>-0.3064889736</v>
      </c>
      <c r="R180" s="5" t="str">
        <f>iferror(VLOOKUP($A180, 'Awario - Old'!$A$3:$G1000, 3, false), "")</f>
        <v/>
      </c>
      <c r="S180" s="2" t="str">
        <f>iferror(VLOOKUP($A180, 'Awario - Old'!$A$3:$Z1000, 4, false), "")</f>
        <v/>
      </c>
      <c r="T180" s="5" t="str">
        <f>iferror(VLOOKUP($A180, 'Awario - Old'!$A$3:$Z1000, 5, false), "")</f>
        <v/>
      </c>
      <c r="U180" s="5" t="str">
        <f>iferror(VLOOKUP($A180, 'Awario - Old'!$A$3:$G1000, 6, false), "")</f>
        <v/>
      </c>
      <c r="V180" s="7" t="str">
        <f>iferror(VLOOKUP($A180, 'Awario - Old'!$A$3:$Z1000, 7, false), "")</f>
        <v/>
      </c>
      <c r="W180" s="2" t="str">
        <f>iferror(VLOOKUP($A180, 'Awario - Old'!$A$3:$Z1000, 8, false), "")</f>
        <v/>
      </c>
      <c r="X180" s="5" t="str">
        <f>iferror(VLOOKUP($A180, 'Awario - Old'!$A$3:$Z1000, 9, false), "")</f>
        <v/>
      </c>
      <c r="Y180" s="5" t="str">
        <f>iferror(VLOOKUP($A180, 'Awario - Old'!$A$3:$Z1000, 10, false), "")</f>
        <v/>
      </c>
      <c r="Z180" s="2" t="str">
        <f>iferror(VLOOKUP($A180, 'Awario - Old'!$A$3:$Z1000, 11, false), "")</f>
        <v/>
      </c>
      <c r="AA180" s="5" t="str">
        <f>iferror(VLOOKUP($A180, 'Awario - Old'!$A$3:$Z1000, 12, false), "")</f>
        <v/>
      </c>
      <c r="AB180" s="5" t="str">
        <f t="shared" si="2"/>
        <v/>
      </c>
      <c r="AD180" s="5">
        <f>iferror(VLOOKUP($A180, TMUI!$A$2:$G1000, 3, false), "")</f>
        <v>73.44</v>
      </c>
      <c r="AE180" s="5">
        <f>iferror(VLOOKUP($A180, TMUI!$A$2:$G1000, 4, false), "")</f>
        <v>65.63</v>
      </c>
      <c r="AF180" s="5">
        <f>iferror(VLOOKUP($A180, TMUI!$A$2:$G1000, 5, false), "")</f>
        <v>72.66</v>
      </c>
      <c r="AG180" s="5">
        <f>iferror(VLOOKUP($A180, TMUI!$A$2:$G1000, 6, false), "")</f>
        <v>51.56</v>
      </c>
      <c r="AH180" s="5">
        <f>iferror(VLOOKUP($A180, TMUI!$A$2:$Z1000, 7, false), "")</f>
        <v>-0.1466882159</v>
      </c>
      <c r="AI180" s="5">
        <f>iferror(VLOOKUP($A180, TMUI!$A$2:$Z1000, 8, false), "")</f>
        <v>-0.2321544287</v>
      </c>
      <c r="AJ180" s="5">
        <f>iferror(VLOOKUP($A180, TMUI!$A$2:$Z1000, 9, false), "")</f>
        <v>0.1101605095</v>
      </c>
      <c r="AK180" s="5">
        <f>iferror(VLOOKUP($A180, TMUI!$A$2:$Z1000, 10, false), "")</f>
        <v>-0.2108638538</v>
      </c>
      <c r="AL180" s="5">
        <f>iferror(VLOOKUP($A180, TMUI!$A$2:$Z1000, 11, false), "")</f>
        <v>-0.1198864972</v>
      </c>
      <c r="AM180" s="8">
        <f t="shared" si="3"/>
        <v>-0.3462462956</v>
      </c>
      <c r="AO180" s="5">
        <f t="shared" si="4"/>
        <v>-0.3263676346</v>
      </c>
      <c r="AP180" s="5" t="str">
        <f>iferror(vlookup(A180, 'November Scores'!A$1:AM1000, 3, false), "")</f>
        <v/>
      </c>
      <c r="AQ180" s="5">
        <f t="shared" si="5"/>
        <v>-0.3263676346</v>
      </c>
    </row>
    <row r="181">
      <c r="A181" s="5">
        <v>245.0</v>
      </c>
      <c r="B181" s="2" t="s">
        <v>47</v>
      </c>
      <c r="C181" s="5">
        <f>lookup($A181, 'NIL - Dry'!$A$1:$A1000, 'NIL - Dry'!C$1:C1000)</f>
        <v>2</v>
      </c>
      <c r="D181" s="5">
        <f>lookup($A181, 'NIL - Dry'!$A$1:$A1000, 'NIL - Dry'!D$1:D1000)</f>
        <v>1</v>
      </c>
      <c r="E181" s="5">
        <f>lookup($A181, 'NIL - Dry'!$A$1:$A1000, 'NIL - Dry'!E$1:E1000)</f>
        <v>1</v>
      </c>
      <c r="F181" s="5">
        <f>lookup($A181, 'NIL - Dry'!$A$1:$A1000, 'NIL - Dry'!F$1:F1000)</f>
        <v>0</v>
      </c>
      <c r="G181" s="5">
        <f>lookup($A181, 'NIL - Dry'!$A$1:$A1000, 'NIL - Dry'!G$1:G1000)</f>
        <v>1</v>
      </c>
      <c r="H181" s="5">
        <f>lookup($A181, 'NIL - Dry'!$A$1:$A1000, 'NIL - Dry'!H$1:H1000)</f>
        <v>0</v>
      </c>
      <c r="I181" s="5">
        <f>lookup($A181, 'NIL - Dry'!$A$1:$A1000, 'NIL - Dry'!I$1:I1000)</f>
        <v>-4.868678697</v>
      </c>
      <c r="J181" s="5">
        <f>lookup($A181, 'NIL - Dry'!$A$1:$A1000, 'NIL - Dry'!J$1:J1000)</f>
        <v>0.4179095259</v>
      </c>
      <c r="K181" s="5">
        <f>lookup($A181, 'NIL - Dry'!$A$1:$A1000, 'NIL - Dry'!K$1:K1000)</f>
        <v>0.4485213235</v>
      </c>
      <c r="L181" s="5">
        <f>lookup($A181, 'NIL - Dry'!$A$1:$A1000, 'NIL - Dry'!L$1:L1000)</f>
        <v>-0.9812641676</v>
      </c>
      <c r="M181" s="5">
        <f>lookup($A181, 'NIL - Dry'!$A$1:$A1000, 'NIL - Dry'!M$1:M1000)</f>
        <v>1.842034356</v>
      </c>
      <c r="N181" s="5">
        <f>lookup($A181, 'NIL - Dry'!$A$1:$A1000, 'NIL - Dry'!N$1:N1000)</f>
        <v>-0.11274892</v>
      </c>
      <c r="O181" s="5">
        <f>lookup($A181, 'NIL - Dry'!$A$1:$A1000, 'NIL - Dry'!O$1:O1000)</f>
        <v>-0.5423710966</v>
      </c>
      <c r="P181" s="5">
        <f t="shared" si="1"/>
        <v>-0.7364584826</v>
      </c>
      <c r="R181" s="5">
        <f>iferror(VLOOKUP($A181, 'Awario - Old'!$A$3:$G1000, 3, false), "")</f>
        <v>1</v>
      </c>
      <c r="S181" s="2">
        <f>iferror(VLOOKUP($A181, 'Awario - Old'!$A$3:$Z1000, 4, false), "")</f>
        <v>0</v>
      </c>
      <c r="T181" s="5">
        <f>iferror(VLOOKUP($A181, 'Awario - Old'!$A$3:$Z1000, 5, false), "")</f>
        <v>779</v>
      </c>
      <c r="U181" s="5">
        <f>iferror(VLOOKUP($A181, 'Awario - Old'!$A$3:$G1000, 6, false), "")</f>
        <v>2.891537458</v>
      </c>
      <c r="V181" s="7" t="b">
        <f>iferror(VLOOKUP($A181, 'Awario - Old'!$A$3:$Z1000, 7, false), "")</f>
        <v>1</v>
      </c>
      <c r="W181" s="2" t="str">
        <f>iferror(VLOOKUP($A181, 'Awario - Old'!$A$3:$Z1000, 8, false), "")</f>
        <v/>
      </c>
      <c r="X181" s="5">
        <f>iferror(VLOOKUP($A181, 'Awario - Old'!$A$3:$Z1000, 9, false), "")</f>
        <v>1.076558245</v>
      </c>
      <c r="Y181" s="5">
        <f>iferror(VLOOKUP($A181, 'Awario - Old'!$A$3:$Z1000, 10, false), "")</f>
        <v>-0.456412352</v>
      </c>
      <c r="Z181" s="2" t="str">
        <f>iferror(VLOOKUP($A181, 'Awario - Old'!$A$3:$Z1000, 11, false), "")</f>
        <v/>
      </c>
      <c r="AA181" s="5">
        <f>iferror(VLOOKUP($A181, 'Awario - Old'!$A$3:$Z1000, 12, false), "")</f>
        <v>0.3100729464</v>
      </c>
      <c r="AB181" s="5">
        <f t="shared" si="2"/>
        <v>0.5568419402</v>
      </c>
      <c r="AD181" s="5">
        <f>iferror(VLOOKUP($A181, TMUI!$A$2:$G1000, 3, false), "")</f>
        <v>66.5</v>
      </c>
      <c r="AE181" s="5">
        <f>iferror(VLOOKUP($A181, TMUI!$A$2:$G1000, 4, false), "")</f>
        <v>63.67</v>
      </c>
      <c r="AF181" s="5">
        <f>iferror(VLOOKUP($A181, TMUI!$A$2:$G1000, 5, false), "")</f>
        <v>64.73</v>
      </c>
      <c r="AG181" s="5">
        <f>iferror(VLOOKUP($A181, TMUI!$A$2:$G1000, 6, false), "")</f>
        <v>53.04</v>
      </c>
      <c r="AH181" s="5">
        <f>iferror(VLOOKUP($A181, TMUI!$A$2:$Z1000, 7, false), "")</f>
        <v>-0.6490089255</v>
      </c>
      <c r="AI181" s="5">
        <f>iferror(VLOOKUP($A181, TMUI!$A$2:$Z1000, 8, false), "")</f>
        <v>-0.3679886875</v>
      </c>
      <c r="AJ181" s="5">
        <f>iferror(VLOOKUP($A181, TMUI!$A$2:$Z1000, 9, false), "")</f>
        <v>-0.4802049167</v>
      </c>
      <c r="AK181" s="5">
        <f>iferror(VLOOKUP($A181, TMUI!$A$2:$Z1000, 10, false), "")</f>
        <v>-0.1194792261</v>
      </c>
      <c r="AL181" s="5">
        <f>iferror(VLOOKUP($A181, TMUI!$A$2:$Z1000, 11, false), "")</f>
        <v>-0.4041704389</v>
      </c>
      <c r="AM181" s="8">
        <f t="shared" si="3"/>
        <v>-0.6357440042</v>
      </c>
      <c r="AO181" s="5">
        <f t="shared" si="4"/>
        <v>-0.2717868489</v>
      </c>
      <c r="AP181" s="5">
        <f>iferror(vlookup(A181, 'November Scores'!A$1:AM1000, 3, false), "")</f>
        <v>-0.4982766907</v>
      </c>
      <c r="AQ181" s="5">
        <f t="shared" si="5"/>
        <v>-0.3284093093</v>
      </c>
    </row>
    <row r="182">
      <c r="A182" s="5">
        <v>2019.0</v>
      </c>
      <c r="B182" s="2" t="s">
        <v>258</v>
      </c>
      <c r="C182" s="5">
        <f>lookup($A182, 'NIL - Dry'!$A$1:$A1000, 'NIL - Dry'!C$1:C1000)</f>
        <v>4</v>
      </c>
      <c r="D182" s="5">
        <f>lookup($A182, 'NIL - Dry'!$A$1:$A1000, 'NIL - Dry'!D$1:D1000)</f>
        <v>1</v>
      </c>
      <c r="E182" s="5">
        <f>lookup($A182, 'NIL - Dry'!$A$1:$A1000, 'NIL - Dry'!E$1:E1000)</f>
        <v>1</v>
      </c>
      <c r="F182" s="5">
        <f>lookup($A182, 'NIL - Dry'!$A$1:$A1000, 'NIL - Dry'!F$1:F1000)</f>
        <v>0</v>
      </c>
      <c r="G182" s="5">
        <f>lookup($A182, 'NIL - Dry'!$A$1:$A1000, 'NIL - Dry'!G$1:G1000)</f>
        <v>0</v>
      </c>
      <c r="H182" s="5">
        <f>lookup($A182, 'NIL - Dry'!$A$1:$A1000, 'NIL - Dry'!H$1:H1000)</f>
        <v>0</v>
      </c>
      <c r="I182" s="5">
        <f>lookup($A182, 'NIL - Dry'!$A$1:$A1000, 'NIL - Dry'!I$1:I1000)</f>
        <v>0.2045663318</v>
      </c>
      <c r="J182" s="5">
        <f>lookup($A182, 'NIL - Dry'!$A$1:$A1000, 'NIL - Dry'!J$1:J1000)</f>
        <v>0.4179095259</v>
      </c>
      <c r="K182" s="5">
        <f>lookup($A182, 'NIL - Dry'!$A$1:$A1000, 'NIL - Dry'!K$1:K1000)</f>
        <v>0.4485213235</v>
      </c>
      <c r="L182" s="5">
        <f>lookup($A182, 'NIL - Dry'!$A$1:$A1000, 'NIL - Dry'!L$1:L1000)</f>
        <v>-0.9812641676</v>
      </c>
      <c r="M182" s="5">
        <f>lookup($A182, 'NIL - Dry'!$A$1:$A1000, 'NIL - Dry'!M$1:M1000)</f>
        <v>-0.5405970393</v>
      </c>
      <c r="N182" s="5">
        <f>lookup($A182, 'NIL - Dry'!$A$1:$A1000, 'NIL - Dry'!N$1:N1000)</f>
        <v>-0.11274892</v>
      </c>
      <c r="O182" s="5">
        <f>lookup($A182, 'NIL - Dry'!$A$1:$A1000, 'NIL - Dry'!O$1:O1000)</f>
        <v>-0.09393549096</v>
      </c>
      <c r="P182" s="5">
        <f t="shared" si="1"/>
        <v>-0.3064889736</v>
      </c>
      <c r="R182" s="5">
        <f>iferror(VLOOKUP($A182, 'Awario - Old'!$A$3:$G1000, 3, false), "")</f>
        <v>1</v>
      </c>
      <c r="S182" s="2" t="str">
        <f>iferror(VLOOKUP($A182, 'Awario - Old'!$A$3:$Z1000, 4, false), "")</f>
        <v/>
      </c>
      <c r="T182" s="5">
        <f>iferror(VLOOKUP($A182, 'Awario - Old'!$A$3:$Z1000, 5, false), "")</f>
        <v>0</v>
      </c>
      <c r="U182" s="5">
        <f>iferror(VLOOKUP($A182, 'Awario - Old'!$A$3:$G1000, 6, false), "")</f>
        <v>0</v>
      </c>
      <c r="V182" s="7" t="b">
        <f>iferror(VLOOKUP($A182, 'Awario - Old'!$A$3:$Z1000, 7, false), "")</f>
        <v>1</v>
      </c>
      <c r="W182" s="2" t="str">
        <f>iferror(VLOOKUP($A182, 'Awario - Old'!$A$3:$Z1000, 8, false), "")</f>
        <v/>
      </c>
      <c r="X182" s="5">
        <f>iferror(VLOOKUP($A182, 'Awario - Old'!$A$3:$Z1000, 9, false), "")</f>
        <v>-0.6906225891</v>
      </c>
      <c r="Y182" s="5">
        <f>iferror(VLOOKUP($A182, 'Awario - Old'!$A$3:$Z1000, 10, false), "")</f>
        <v>-0.456412352</v>
      </c>
      <c r="Z182" s="2" t="str">
        <f>iferror(VLOOKUP($A182, 'Awario - Old'!$A$3:$Z1000, 11, false), "")</f>
        <v/>
      </c>
      <c r="AA182" s="5">
        <f>iferror(VLOOKUP($A182, 'Awario - Old'!$A$3:$Z1000, 12, false), "")</f>
        <v>-0.5735174706</v>
      </c>
      <c r="AB182" s="5">
        <f t="shared" si="2"/>
        <v>-0.7573093625</v>
      </c>
      <c r="AD182" s="5">
        <f>iferror(VLOOKUP($A182, TMUI!$A$2:$G1000, 3, false), "")</f>
        <v>64.57</v>
      </c>
      <c r="AE182" s="5">
        <f>iferror(VLOOKUP($A182, TMUI!$A$2:$G1000, 4, false), "")</f>
        <v>63.67</v>
      </c>
      <c r="AF182" s="5">
        <f>iferror(VLOOKUP($A182, TMUI!$A$2:$G1000, 5, false), "")</f>
        <v>79.85</v>
      </c>
      <c r="AG182" s="5">
        <f>iferror(VLOOKUP($A182, TMUI!$A$2:$G1000, 6, false), "")</f>
        <v>55.12</v>
      </c>
      <c r="AH182" s="5">
        <f>iferror(VLOOKUP($A182, TMUI!$A$2:$Z1000, 7, false), "")</f>
        <v>-0.7887033015</v>
      </c>
      <c r="AI182" s="5">
        <f>iferror(VLOOKUP($A182, TMUI!$A$2:$Z1000, 8, false), "")</f>
        <v>-0.3679886875</v>
      </c>
      <c r="AJ182" s="5">
        <f>iferror(VLOOKUP($A182, TMUI!$A$2:$Z1000, 9, false), "")</f>
        <v>0.6454350889</v>
      </c>
      <c r="AK182" s="5">
        <f>iferror(VLOOKUP($A182, TMUI!$A$2:$Z1000, 10, false), "")</f>
        <v>0.008953223659</v>
      </c>
      <c r="AL182" s="5">
        <f>iferror(VLOOKUP($A182, TMUI!$A$2:$Z1000, 11, false), "")</f>
        <v>-0.1255759191</v>
      </c>
      <c r="AM182" s="8">
        <f t="shared" si="3"/>
        <v>-0.3543669272</v>
      </c>
      <c r="AO182" s="5">
        <f t="shared" si="4"/>
        <v>-0.4727217545</v>
      </c>
      <c r="AP182" s="5">
        <f>iferror(vlookup(A182, 'November Scores'!A$1:AM1000, 3, false), "")</f>
        <v>0.09174943785</v>
      </c>
      <c r="AQ182" s="5">
        <f t="shared" si="5"/>
        <v>-0.3316039564</v>
      </c>
    </row>
    <row r="183">
      <c r="A183" s="5">
        <v>1717.0</v>
      </c>
      <c r="B183" s="2" t="s">
        <v>185</v>
      </c>
      <c r="C183" s="5">
        <f>lookup($A183, 'NIL - Dry'!$A$1:$A1000, 'NIL - Dry'!C$1:C1000)</f>
        <v>4</v>
      </c>
      <c r="D183" s="5">
        <f>lookup($A183, 'NIL - Dry'!$A$1:$A1000, 'NIL - Dry'!D$1:D1000)</f>
        <v>1</v>
      </c>
      <c r="E183" s="5" t="str">
        <f>lookup($A183, 'NIL - Dry'!$A$1:$A1000, 'NIL - Dry'!E$1:E1000)</f>
        <v/>
      </c>
      <c r="F183" s="5" t="str">
        <f>lookup($A183, 'NIL - Dry'!$A$1:$A1000, 'NIL - Dry'!F$1:F1000)</f>
        <v/>
      </c>
      <c r="G183" s="5" t="str">
        <f>lookup($A183, 'NIL - Dry'!$A$1:$A1000, 'NIL - Dry'!G$1:G1000)</f>
        <v/>
      </c>
      <c r="H183" s="5" t="str">
        <f>lookup($A183, 'NIL - Dry'!$A$1:$A1000, 'NIL - Dry'!H$1:H1000)</f>
        <v/>
      </c>
      <c r="I183" s="5">
        <f>lookup($A183, 'NIL - Dry'!$A$1:$A1000, 'NIL - Dry'!I$1:I1000)</f>
        <v>0.2045663318</v>
      </c>
      <c r="J183" s="5">
        <f>lookup($A183, 'NIL - Dry'!$A$1:$A1000, 'NIL - Dry'!J$1:J1000)</f>
        <v>0.4179095259</v>
      </c>
      <c r="K183" s="5">
        <f>lookup($A183, 'NIL - Dry'!$A$1:$A1000, 'NIL - Dry'!K$1:K1000)</f>
        <v>-2.220180551</v>
      </c>
      <c r="L183" s="5">
        <f>lookup($A183, 'NIL - Dry'!$A$1:$A1000, 'NIL - Dry'!L$1:L1000)</f>
        <v>-0.9812641676</v>
      </c>
      <c r="M183" s="5">
        <f>lookup($A183, 'NIL - Dry'!$A$1:$A1000, 'NIL - Dry'!M$1:M1000)</f>
        <v>-0.5405970393</v>
      </c>
      <c r="N183" s="5">
        <f>lookup($A183, 'NIL - Dry'!$A$1:$A1000, 'NIL - Dry'!N$1:N1000)</f>
        <v>-0.11274892</v>
      </c>
      <c r="O183" s="5">
        <f>lookup($A183, 'NIL - Dry'!$A$1:$A1000, 'NIL - Dry'!O$1:O1000)</f>
        <v>-0.5387191368</v>
      </c>
      <c r="P183" s="5">
        <f t="shared" si="1"/>
        <v>-0.7339748884</v>
      </c>
      <c r="R183" s="5">
        <f>iferror(VLOOKUP($A183, 'Awario - Old'!$A$3:$G1000, 3, false), "")</f>
        <v>4</v>
      </c>
      <c r="S183" s="2">
        <f>iferror(VLOOKUP($A183, 'Awario - Old'!$A$3:$Z1000, 4, false), "")</f>
        <v>225377</v>
      </c>
      <c r="T183" s="5">
        <f>iferror(VLOOKUP($A183, 'Awario - Old'!$A$3:$Z1000, 5, false), "")</f>
        <v>0</v>
      </c>
      <c r="U183" s="5">
        <f>iferror(VLOOKUP($A183, 'Awario - Old'!$A$3:$G1000, 6, false), "")</f>
        <v>0</v>
      </c>
      <c r="V183" s="7" t="b">
        <f>iferror(VLOOKUP($A183, 'Awario - Old'!$A$3:$Z1000, 7, false), "")</f>
        <v>0</v>
      </c>
      <c r="W183" s="2">
        <f>iferror(VLOOKUP($A183, 'Awario - Old'!$A$3:$Z1000, 8, false), "")</f>
        <v>-1</v>
      </c>
      <c r="X183" s="5">
        <f>iferror(VLOOKUP($A183, 'Awario - Old'!$A$3:$Z1000, 9, false), "")</f>
        <v>-0.6906225891</v>
      </c>
      <c r="Y183" s="5">
        <f>iferror(VLOOKUP($A183, 'Awario - Old'!$A$3:$Z1000, 10, false), "")</f>
        <v>1.011914228</v>
      </c>
      <c r="Z183" s="2">
        <f>iferror(VLOOKUP($A183, 'Awario - Old'!$A$3:$Z1000, 11, false), "")</f>
        <v>-0.5555421004</v>
      </c>
      <c r="AA183" s="5">
        <f>iferror(VLOOKUP($A183, 'Awario - Old'!$A$3:$Z1000, 12, false), "")</f>
        <v>-0.07808348725</v>
      </c>
      <c r="AB183" s="5">
        <f t="shared" si="2"/>
        <v>-0.279434227</v>
      </c>
      <c r="AD183" s="5">
        <f>iferror(VLOOKUP($A183, TMUI!$A$2:$G1000, 3, false), "")</f>
        <v>64.05</v>
      </c>
      <c r="AE183" s="5">
        <f>iferror(VLOOKUP($A183, TMUI!$A$2:$G1000, 4, false), "")</f>
        <v>52.25</v>
      </c>
      <c r="AF183" s="5">
        <f>iferror(VLOOKUP($A183, TMUI!$A$2:$G1000, 5, false), "")</f>
        <v>49.92</v>
      </c>
      <c r="AG183" s="5">
        <f>iferror(VLOOKUP($A183, TMUI!$A$2:$G1000, 6, false), "")</f>
        <v>40.58</v>
      </c>
      <c r="AH183" s="5">
        <f>iferror(VLOOKUP($A183, TMUI!$A$2:$Z1000, 7, false), "")</f>
        <v>-0.8263411644</v>
      </c>
      <c r="AI183" s="5">
        <f>iferror(VLOOKUP($A183, TMUI!$A$2:$Z1000, 8, false), "")</f>
        <v>-1.159431155</v>
      </c>
      <c r="AJ183" s="5">
        <f>iferror(VLOOKUP($A183, TMUI!$A$2:$Z1000, 9, false), "")</f>
        <v>-1.582766324</v>
      </c>
      <c r="AK183" s="5">
        <f>iferror(VLOOKUP($A183, TMUI!$A$2:$Z1000, 10, false), "")</f>
        <v>-0.8888389971</v>
      </c>
      <c r="AL183" s="5">
        <f>iferror(VLOOKUP($A183, TMUI!$A$2:$Z1000, 11, false), "")</f>
        <v>-1.11434441</v>
      </c>
      <c r="AM183" s="8">
        <f t="shared" si="3"/>
        <v>-1.055625128</v>
      </c>
      <c r="AO183" s="5">
        <f t="shared" si="4"/>
        <v>-0.689678081</v>
      </c>
      <c r="AP183" s="5">
        <f>iferror(vlookup(A183, 'November Scores'!A$1:AM1000, 3, false), "")</f>
        <v>0.7008619726</v>
      </c>
      <c r="AQ183" s="5">
        <f t="shared" si="5"/>
        <v>-0.3420430676</v>
      </c>
    </row>
    <row r="184">
      <c r="A184" s="5">
        <v>871.0</v>
      </c>
      <c r="B184" s="2" t="s">
        <v>76</v>
      </c>
      <c r="C184" s="5">
        <f>lookup($A184, 'NIL - Dry'!$A$1:$A1000, 'NIL - Dry'!C$1:C1000)</f>
        <v>4</v>
      </c>
      <c r="D184" s="5">
        <f>lookup($A184, 'NIL - Dry'!$A$1:$A1000, 'NIL - Dry'!D$1:D1000)</f>
        <v>1</v>
      </c>
      <c r="E184" s="5">
        <f>lookup($A184, 'NIL - Dry'!$A$1:$A1000, 'NIL - Dry'!E$1:E1000)</f>
        <v>1</v>
      </c>
      <c r="F184" s="5">
        <f>lookup($A184, 'NIL - Dry'!$A$1:$A1000, 'NIL - Dry'!F$1:F1000)</f>
        <v>0</v>
      </c>
      <c r="G184" s="5">
        <f>lookup($A184, 'NIL - Dry'!$A$1:$A1000, 'NIL - Dry'!G$1:G1000)</f>
        <v>0</v>
      </c>
      <c r="H184" s="5">
        <f>lookup($A184, 'NIL - Dry'!$A$1:$A1000, 'NIL - Dry'!H$1:H1000)</f>
        <v>0</v>
      </c>
      <c r="I184" s="5">
        <f>lookup($A184, 'NIL - Dry'!$A$1:$A1000, 'NIL - Dry'!I$1:I1000)</f>
        <v>0.2045663318</v>
      </c>
      <c r="J184" s="5">
        <f>lookup($A184, 'NIL - Dry'!$A$1:$A1000, 'NIL - Dry'!J$1:J1000)</f>
        <v>0.4179095259</v>
      </c>
      <c r="K184" s="5">
        <f>lookup($A184, 'NIL - Dry'!$A$1:$A1000, 'NIL - Dry'!K$1:K1000)</f>
        <v>0.4485213235</v>
      </c>
      <c r="L184" s="5">
        <f>lookup($A184, 'NIL - Dry'!$A$1:$A1000, 'NIL - Dry'!L$1:L1000)</f>
        <v>-0.9812641676</v>
      </c>
      <c r="M184" s="5">
        <f>lookup($A184, 'NIL - Dry'!$A$1:$A1000, 'NIL - Dry'!M$1:M1000)</f>
        <v>-0.5405970393</v>
      </c>
      <c r="N184" s="5">
        <f>lookup($A184, 'NIL - Dry'!$A$1:$A1000, 'NIL - Dry'!N$1:N1000)</f>
        <v>-0.11274892</v>
      </c>
      <c r="O184" s="5">
        <f>lookup($A184, 'NIL - Dry'!$A$1:$A1000, 'NIL - Dry'!O$1:O1000)</f>
        <v>-0.09393549096</v>
      </c>
      <c r="P184" s="5">
        <f t="shared" si="1"/>
        <v>-0.3064889736</v>
      </c>
      <c r="R184" s="5">
        <f>iferror(VLOOKUP($A184, 'Awario - Old'!$A$3:$G1000, 3, false), "")</f>
        <v>0</v>
      </c>
      <c r="S184" s="2">
        <f>iferror(VLOOKUP($A184, 'Awario - Old'!$A$3:$Z1000, 4, false), "")</f>
        <v>0</v>
      </c>
      <c r="T184" s="5">
        <f>iferror(VLOOKUP($A184, 'Awario - Old'!$A$3:$Z1000, 5, false), "")</f>
        <v>0</v>
      </c>
      <c r="U184" s="5">
        <f>iferror(VLOOKUP($A184, 'Awario - Old'!$A$3:$G1000, 6, false), "")</f>
        <v>0</v>
      </c>
      <c r="V184" s="7" t="b">
        <f>iferror(VLOOKUP($A184, 'Awario - Old'!$A$3:$Z1000, 7, false), "")</f>
        <v>1</v>
      </c>
      <c r="W184" s="2" t="str">
        <f>iferror(VLOOKUP($A184, 'Awario - Old'!$A$3:$Z1000, 8, false), "")</f>
        <v/>
      </c>
      <c r="X184" s="5">
        <f>iferror(VLOOKUP($A184, 'Awario - Old'!$A$3:$Z1000, 9, false), "")</f>
        <v>-0.6906225891</v>
      </c>
      <c r="Y184" s="5">
        <f>iferror(VLOOKUP($A184, 'Awario - Old'!$A$3:$Z1000, 10, false), "")</f>
        <v>-0.9458545452</v>
      </c>
      <c r="Z184" s="2" t="str">
        <f>iferror(VLOOKUP($A184, 'Awario - Old'!$A$3:$Z1000, 11, false), "")</f>
        <v/>
      </c>
      <c r="AA184" s="5">
        <f>iferror(VLOOKUP($A184, 'Awario - Old'!$A$3:$Z1000, 12, false), "")</f>
        <v>-0.8182385672</v>
      </c>
      <c r="AB184" s="5">
        <f t="shared" si="2"/>
        <v>-0.9045654024</v>
      </c>
      <c r="AD184" s="5">
        <f>iferror(VLOOKUP($A184, TMUI!$A$2:$G1000, 3, false), "")</f>
        <v>79.45</v>
      </c>
      <c r="AE184" s="5">
        <f>iferror(VLOOKUP($A184, TMUI!$A$2:$G1000, 4, false), "")</f>
        <v>71.42</v>
      </c>
      <c r="AF184" s="5">
        <f>iferror(VLOOKUP($A184, TMUI!$A$2:$G1000, 5, false), "")</f>
        <v>65.41</v>
      </c>
      <c r="AG184" s="5">
        <f>iferror(VLOOKUP($A184, TMUI!$A$2:$G1000, 6, false), "")</f>
        <v>52.09</v>
      </c>
      <c r="AH184" s="5">
        <f>iferror(VLOOKUP($A184, TMUI!$A$2:$Z1000, 7, false), "")</f>
        <v>0.2883186233</v>
      </c>
      <c r="AI184" s="5">
        <f>iferror(VLOOKUP($A184, TMUI!$A$2:$Z1000, 8, false), "")</f>
        <v>0.1691110604</v>
      </c>
      <c r="AJ184" s="5">
        <f>iferror(VLOOKUP($A184, TMUI!$A$2:$Z1000, 9, false), "")</f>
        <v>-0.4295808952</v>
      </c>
      <c r="AK184" s="5">
        <f>iferror(VLOOKUP($A184, TMUI!$A$2:$Z1000, 10, false), "")</f>
        <v>-0.1781382776</v>
      </c>
      <c r="AL184" s="5">
        <f>iferror(VLOOKUP($A184, TMUI!$A$2:$Z1000, 11, false), "")</f>
        <v>-0.03757237228</v>
      </c>
      <c r="AM184" s="8">
        <f t="shared" si="3"/>
        <v>-0.1938359417</v>
      </c>
      <c r="AO184" s="5">
        <f t="shared" si="4"/>
        <v>-0.4682967726</v>
      </c>
      <c r="AP184" s="5">
        <f>iferror(vlookup(A184, 'November Scores'!A$1:AM1000, 3, false), "")</f>
        <v>0.04026473882</v>
      </c>
      <c r="AQ184" s="5">
        <f t="shared" si="5"/>
        <v>-0.3411563947</v>
      </c>
    </row>
    <row r="185">
      <c r="A185" s="5">
        <v>205.0</v>
      </c>
      <c r="B185" s="2" t="s">
        <v>45</v>
      </c>
      <c r="C185" s="5">
        <f>lookup($A185, 'NIL - Dry'!$A$1:$A1000, 'NIL - Dry'!C$1:C1000)</f>
        <v>4</v>
      </c>
      <c r="D185" s="5">
        <f>lookup($A185, 'NIL - Dry'!$A$1:$A1000, 'NIL - Dry'!D$1:D1000)</f>
        <v>1</v>
      </c>
      <c r="E185" s="5">
        <f>lookup($A185, 'NIL - Dry'!$A$1:$A1000, 'NIL - Dry'!E$1:E1000)</f>
        <v>1</v>
      </c>
      <c r="F185" s="5">
        <f>lookup($A185, 'NIL - Dry'!$A$1:$A1000, 'NIL - Dry'!F$1:F1000)</f>
        <v>1</v>
      </c>
      <c r="G185" s="5">
        <f>lookup($A185, 'NIL - Dry'!$A$1:$A1000, 'NIL - Dry'!G$1:G1000)</f>
        <v>1</v>
      </c>
      <c r="H185" s="5">
        <f>lookup($A185, 'NIL - Dry'!$A$1:$A1000, 'NIL - Dry'!H$1:H1000)</f>
        <v>0</v>
      </c>
      <c r="I185" s="5">
        <f>lookup($A185, 'NIL - Dry'!$A$1:$A1000, 'NIL - Dry'!I$1:I1000)</f>
        <v>0.2045663318</v>
      </c>
      <c r="J185" s="5">
        <f>lookup($A185, 'NIL - Dry'!$A$1:$A1000, 'NIL - Dry'!J$1:J1000)</f>
        <v>0.4179095259</v>
      </c>
      <c r="K185" s="5">
        <f>lookup($A185, 'NIL - Dry'!$A$1:$A1000, 'NIL - Dry'!K$1:K1000)</f>
        <v>0.4485213235</v>
      </c>
      <c r="L185" s="5">
        <f>lookup($A185, 'NIL - Dry'!$A$1:$A1000, 'NIL - Dry'!L$1:L1000)</f>
        <v>1.014811661</v>
      </c>
      <c r="M185" s="5">
        <f>lookup($A185, 'NIL - Dry'!$A$1:$A1000, 'NIL - Dry'!M$1:M1000)</f>
        <v>1.842034356</v>
      </c>
      <c r="N185" s="5">
        <f>lookup($A185, 'NIL - Dry'!$A$1:$A1000, 'NIL - Dry'!N$1:N1000)</f>
        <v>-0.11274892</v>
      </c>
      <c r="O185" s="5">
        <f>lookup($A185, 'NIL - Dry'!$A$1:$A1000, 'NIL - Dry'!O$1:O1000)</f>
        <v>0.6358490463</v>
      </c>
      <c r="P185" s="5">
        <f t="shared" si="1"/>
        <v>0.7974014336</v>
      </c>
      <c r="R185" s="5" t="str">
        <f>iferror(VLOOKUP($A185, 'Awario - Old'!$A$3:$G1000, 3, false), "")</f>
        <v/>
      </c>
      <c r="S185" s="2" t="str">
        <f>iferror(VLOOKUP($A185, 'Awario - Old'!$A$3:$Z1000, 4, false), "")</f>
        <v/>
      </c>
      <c r="T185" s="5" t="str">
        <f>iferror(VLOOKUP($A185, 'Awario - Old'!$A$3:$Z1000, 5, false), "")</f>
        <v/>
      </c>
      <c r="U185" s="5" t="str">
        <f>iferror(VLOOKUP($A185, 'Awario - Old'!$A$3:$G1000, 6, false), "")</f>
        <v/>
      </c>
      <c r="V185" s="7" t="str">
        <f>iferror(VLOOKUP($A185, 'Awario - Old'!$A$3:$Z1000, 7, false), "")</f>
        <v/>
      </c>
      <c r="W185" s="2" t="str">
        <f>iferror(VLOOKUP($A185, 'Awario - Old'!$A$3:$Z1000, 8, false), "")</f>
        <v/>
      </c>
      <c r="X185" s="5" t="str">
        <f>iferror(VLOOKUP($A185, 'Awario - Old'!$A$3:$Z1000, 9, false), "")</f>
        <v/>
      </c>
      <c r="Y185" s="5" t="str">
        <f>iferror(VLOOKUP($A185, 'Awario - Old'!$A$3:$Z1000, 10, false), "")</f>
        <v/>
      </c>
      <c r="Z185" s="2" t="str">
        <f>iferror(VLOOKUP($A185, 'Awario - Old'!$A$3:$Z1000, 11, false), "")</f>
        <v/>
      </c>
      <c r="AA185" s="5" t="str">
        <f>iferror(VLOOKUP($A185, 'Awario - Old'!$A$3:$Z1000, 12, false), "")</f>
        <v/>
      </c>
      <c r="AB185" s="5" t="str">
        <f t="shared" si="2"/>
        <v/>
      </c>
      <c r="AD185" s="5">
        <f>iferror(VLOOKUP($A185, TMUI!$A$2:$G1000, 3, false), "")</f>
        <v>37.67</v>
      </c>
      <c r="AE185" s="5">
        <f>iferror(VLOOKUP($A185, TMUI!$A$2:$G1000, 4, false), "")</f>
        <v>41.16</v>
      </c>
      <c r="AF185" s="5">
        <f>iferror(VLOOKUP($A185, TMUI!$A$2:$G1000, 5, false), "")</f>
        <v>36.57</v>
      </c>
      <c r="AG185" s="5">
        <f>iferror(VLOOKUP($A185, TMUI!$A$2:$G1000, 6, false), "")</f>
        <v>28.74</v>
      </c>
      <c r="AH185" s="5">
        <f>iferror(VLOOKUP($A185, TMUI!$A$2:$Z1000, 7, false), "")</f>
        <v>-2.735738905</v>
      </c>
      <c r="AI185" s="5">
        <f>iferror(VLOOKUP($A185, TMUI!$A$2:$Z1000, 8, false), "")</f>
        <v>-1.928003568</v>
      </c>
      <c r="AJ185" s="5">
        <f>iferror(VLOOKUP($A185, TMUI!$A$2:$Z1000, 9, false), "")</f>
        <v>-2.57663498</v>
      </c>
      <c r="AK185" s="5">
        <f>iferror(VLOOKUP($A185, TMUI!$A$2:$Z1000, 10, false), "")</f>
        <v>-1.619916019</v>
      </c>
      <c r="AL185" s="5">
        <f>iferror(VLOOKUP($A185, TMUI!$A$2:$Z1000, 11, false), "")</f>
        <v>-2.215073368</v>
      </c>
      <c r="AM185" s="8">
        <f t="shared" si="3"/>
        <v>-1.488312255</v>
      </c>
      <c r="AO185" s="5">
        <f t="shared" si="4"/>
        <v>-0.3454554106</v>
      </c>
      <c r="AP185" s="5" t="str">
        <f>iferror(vlookup(A185, 'November Scores'!A$1:AM1000, 3, false), "")</f>
        <v/>
      </c>
      <c r="AQ185" s="5">
        <f t="shared" si="5"/>
        <v>-0.3454554106</v>
      </c>
    </row>
    <row r="186">
      <c r="A186" s="5">
        <v>1870.0</v>
      </c>
      <c r="B186" s="2" t="s">
        <v>229</v>
      </c>
      <c r="C186" s="5">
        <f>lookup($A186, 'NIL - Dry'!$A$1:$A1000, 'NIL - Dry'!C$1:C1000)</f>
        <v>4</v>
      </c>
      <c r="D186" s="5">
        <f>lookup($A186, 'NIL - Dry'!$A$1:$A1000, 'NIL - Dry'!D$1:D1000)</f>
        <v>1</v>
      </c>
      <c r="E186" s="5">
        <f>lookup($A186, 'NIL - Dry'!$A$1:$A1000, 'NIL - Dry'!E$1:E1000)</f>
        <v>1</v>
      </c>
      <c r="F186" s="5">
        <f>lookup($A186, 'NIL - Dry'!$A$1:$A1000, 'NIL - Dry'!F$1:F1000)</f>
        <v>1</v>
      </c>
      <c r="G186" s="5">
        <f>lookup($A186, 'NIL - Dry'!$A$1:$A1000, 'NIL - Dry'!G$1:G1000)</f>
        <v>0</v>
      </c>
      <c r="H186" s="5">
        <f>lookup($A186, 'NIL - Dry'!$A$1:$A1000, 'NIL - Dry'!H$1:H1000)</f>
        <v>0</v>
      </c>
      <c r="I186" s="5">
        <f>lookup($A186, 'NIL - Dry'!$A$1:$A1000, 'NIL - Dry'!I$1:I1000)</f>
        <v>0.2045663318</v>
      </c>
      <c r="J186" s="5">
        <f>lookup($A186, 'NIL - Dry'!$A$1:$A1000, 'NIL - Dry'!J$1:J1000)</f>
        <v>0.4179095259</v>
      </c>
      <c r="K186" s="5">
        <f>lookup($A186, 'NIL - Dry'!$A$1:$A1000, 'NIL - Dry'!K$1:K1000)</f>
        <v>0.4485213235</v>
      </c>
      <c r="L186" s="5">
        <f>lookup($A186, 'NIL - Dry'!$A$1:$A1000, 'NIL - Dry'!L$1:L1000)</f>
        <v>1.014811661</v>
      </c>
      <c r="M186" s="5">
        <f>lookup($A186, 'NIL - Dry'!$A$1:$A1000, 'NIL - Dry'!M$1:M1000)</f>
        <v>-0.5405970393</v>
      </c>
      <c r="N186" s="5">
        <f>lookup($A186, 'NIL - Dry'!$A$1:$A1000, 'NIL - Dry'!N$1:N1000)</f>
        <v>-0.11274892</v>
      </c>
      <c r="O186" s="5">
        <f>lookup($A186, 'NIL - Dry'!$A$1:$A1000, 'NIL - Dry'!O$1:O1000)</f>
        <v>0.2387438137</v>
      </c>
      <c r="P186" s="5">
        <f t="shared" si="1"/>
        <v>0.4886141768</v>
      </c>
      <c r="R186" s="5" t="str">
        <f>iferror(VLOOKUP($A186, 'Awario - Old'!$A$3:$G1000, 3, false), "")</f>
        <v/>
      </c>
      <c r="S186" s="2" t="str">
        <f>iferror(VLOOKUP($A186, 'Awario - Old'!$A$3:$Z1000, 4, false), "")</f>
        <v/>
      </c>
      <c r="T186" s="5" t="str">
        <f>iferror(VLOOKUP($A186, 'Awario - Old'!$A$3:$Z1000, 5, false), "")</f>
        <v/>
      </c>
      <c r="U186" s="5" t="str">
        <f>iferror(VLOOKUP($A186, 'Awario - Old'!$A$3:$G1000, 6, false), "")</f>
        <v/>
      </c>
      <c r="V186" s="7" t="str">
        <f>iferror(VLOOKUP($A186, 'Awario - Old'!$A$3:$Z1000, 7, false), "")</f>
        <v/>
      </c>
      <c r="W186" s="2" t="str">
        <f>iferror(VLOOKUP($A186, 'Awario - Old'!$A$3:$Z1000, 8, false), "")</f>
        <v/>
      </c>
      <c r="X186" s="5" t="str">
        <f>iferror(VLOOKUP($A186, 'Awario - Old'!$A$3:$Z1000, 9, false), "")</f>
        <v/>
      </c>
      <c r="Y186" s="5" t="str">
        <f>iferror(VLOOKUP($A186, 'Awario - Old'!$A$3:$Z1000, 10, false), "")</f>
        <v/>
      </c>
      <c r="Z186" s="2" t="str">
        <f>iferror(VLOOKUP($A186, 'Awario - Old'!$A$3:$Z1000, 11, false), "")</f>
        <v/>
      </c>
      <c r="AA186" s="5" t="str">
        <f>iferror(VLOOKUP($A186, 'Awario - Old'!$A$3:$Z1000, 12, false), "")</f>
        <v/>
      </c>
      <c r="AB186" s="5" t="str">
        <f t="shared" si="2"/>
        <v/>
      </c>
      <c r="AD186" s="5">
        <f>iferror(VLOOKUP($A186, TMUI!$A$2:$G1000, 3, false), "")</f>
        <v>37.25</v>
      </c>
      <c r="AE186" s="5">
        <f>iferror(VLOOKUP($A186, TMUI!$A$2:$G1000, 4, false), "")</f>
        <v>43.05</v>
      </c>
      <c r="AF186" s="5">
        <f>iferror(VLOOKUP($A186, TMUI!$A$2:$G1000, 5, false), "")</f>
        <v>60.53</v>
      </c>
      <c r="AG186" s="5">
        <f>iferror(VLOOKUP($A186, TMUI!$A$2:$G1000, 6, false), "")</f>
        <v>34.49</v>
      </c>
      <c r="AH186" s="5">
        <f>iferror(VLOOKUP($A186, TMUI!$A$2:$Z1000, 7, false), "")</f>
        <v>-2.766138717</v>
      </c>
      <c r="AI186" s="5">
        <f>iferror(VLOOKUP($A186, TMUI!$A$2:$Z1000, 8, false), "")</f>
        <v>-1.797020533</v>
      </c>
      <c r="AJ186" s="5">
        <f>iferror(VLOOKUP($A186, TMUI!$A$2:$Z1000, 9, false), "")</f>
        <v>-0.792882696</v>
      </c>
      <c r="AK186" s="5">
        <f>iferror(VLOOKUP($A186, TMUI!$A$2:$Z1000, 10, false), "")</f>
        <v>-1.264874391</v>
      </c>
      <c r="AL186" s="5">
        <f>iferror(VLOOKUP($A186, TMUI!$A$2:$Z1000, 11, false), "")</f>
        <v>-1.655229084</v>
      </c>
      <c r="AM186" s="8">
        <f t="shared" si="3"/>
        <v>-1.286557066</v>
      </c>
      <c r="AO186" s="5">
        <f t="shared" si="4"/>
        <v>-0.3989714446</v>
      </c>
      <c r="AP186" s="5">
        <f>iferror(vlookup(A186, 'November Scores'!A$1:AM1000, 3, false), "")</f>
        <v>-0.1956456558</v>
      </c>
      <c r="AQ186" s="5">
        <f t="shared" si="5"/>
        <v>-0.3481399974</v>
      </c>
    </row>
    <row r="187">
      <c r="A187" s="5">
        <v>2105.0</v>
      </c>
      <c r="B187" s="2" t="s">
        <v>271</v>
      </c>
      <c r="C187" s="5">
        <f>lookup($A187, 'NIL - Dry'!$A$1:$A1000, 'NIL - Dry'!C$1:C1000)</f>
        <v>4</v>
      </c>
      <c r="D187" s="5">
        <f>lookup($A187, 'NIL - Dry'!$A$1:$A1000, 'NIL - Dry'!D$1:D1000)</f>
        <v>1</v>
      </c>
      <c r="E187" s="5" t="str">
        <f>lookup($A187, 'NIL - Dry'!$A$1:$A1000, 'NIL - Dry'!E$1:E1000)</f>
        <v/>
      </c>
      <c r="F187" s="5" t="str">
        <f>lookup($A187, 'NIL - Dry'!$A$1:$A1000, 'NIL - Dry'!F$1:F1000)</f>
        <v/>
      </c>
      <c r="G187" s="5" t="str">
        <f>lookup($A187, 'NIL - Dry'!$A$1:$A1000, 'NIL - Dry'!G$1:G1000)</f>
        <v/>
      </c>
      <c r="H187" s="5" t="str">
        <f>lookup($A187, 'NIL - Dry'!$A$1:$A1000, 'NIL - Dry'!H$1:H1000)</f>
        <v/>
      </c>
      <c r="I187" s="5">
        <f>lookup($A187, 'NIL - Dry'!$A$1:$A1000, 'NIL - Dry'!I$1:I1000)</f>
        <v>0.2045663318</v>
      </c>
      <c r="J187" s="5">
        <f>lookup($A187, 'NIL - Dry'!$A$1:$A1000, 'NIL - Dry'!J$1:J1000)</f>
        <v>0.4179095259</v>
      </c>
      <c r="K187" s="5">
        <f>lookup($A187, 'NIL - Dry'!$A$1:$A1000, 'NIL - Dry'!K$1:K1000)</f>
        <v>-2.220180551</v>
      </c>
      <c r="L187" s="5">
        <f>lookup($A187, 'NIL - Dry'!$A$1:$A1000, 'NIL - Dry'!L$1:L1000)</f>
        <v>-0.9812641676</v>
      </c>
      <c r="M187" s="5">
        <f>lookup($A187, 'NIL - Dry'!$A$1:$A1000, 'NIL - Dry'!M$1:M1000)</f>
        <v>-0.5405970393</v>
      </c>
      <c r="N187" s="5">
        <f>lookup($A187, 'NIL - Dry'!$A$1:$A1000, 'NIL - Dry'!N$1:N1000)</f>
        <v>-0.11274892</v>
      </c>
      <c r="O187" s="5">
        <f>lookup($A187, 'NIL - Dry'!$A$1:$A1000, 'NIL - Dry'!O$1:O1000)</f>
        <v>-0.5387191368</v>
      </c>
      <c r="P187" s="5">
        <f t="shared" si="1"/>
        <v>-0.7339748884</v>
      </c>
      <c r="R187" s="5" t="str">
        <f>iferror(VLOOKUP($A187, 'Awario - Old'!$A$3:$G1000, 3, false), "")</f>
        <v/>
      </c>
      <c r="S187" s="2" t="str">
        <f>iferror(VLOOKUP($A187, 'Awario - Old'!$A$3:$Z1000, 4, false), "")</f>
        <v/>
      </c>
      <c r="T187" s="5" t="str">
        <f>iferror(VLOOKUP($A187, 'Awario - Old'!$A$3:$Z1000, 5, false), "")</f>
        <v/>
      </c>
      <c r="U187" s="5" t="str">
        <f>iferror(VLOOKUP($A187, 'Awario - Old'!$A$3:$G1000, 6, false), "")</f>
        <v/>
      </c>
      <c r="V187" s="7" t="str">
        <f>iferror(VLOOKUP($A187, 'Awario - Old'!$A$3:$Z1000, 7, false), "")</f>
        <v/>
      </c>
      <c r="W187" s="2" t="str">
        <f>iferror(VLOOKUP($A187, 'Awario - Old'!$A$3:$Z1000, 8, false), "")</f>
        <v/>
      </c>
      <c r="X187" s="5" t="str">
        <f>iferror(VLOOKUP($A187, 'Awario - Old'!$A$3:$Z1000, 9, false), "")</f>
        <v/>
      </c>
      <c r="Y187" s="5" t="str">
        <f>iferror(VLOOKUP($A187, 'Awario - Old'!$A$3:$Z1000, 10, false), "")</f>
        <v/>
      </c>
      <c r="Z187" s="2" t="str">
        <f>iferror(VLOOKUP($A187, 'Awario - Old'!$A$3:$Z1000, 11, false), "")</f>
        <v/>
      </c>
      <c r="AA187" s="5" t="str">
        <f>iferror(VLOOKUP($A187, 'Awario - Old'!$A$3:$Z1000, 12, false), "")</f>
        <v/>
      </c>
      <c r="AB187" s="5" t="str">
        <f t="shared" si="2"/>
        <v/>
      </c>
      <c r="AD187" s="5" t="str">
        <f>iferror(VLOOKUP($A187, TMUI!$A$2:$G1000, 3, false), "")</f>
        <v/>
      </c>
      <c r="AE187" s="5" t="str">
        <f>iferror(VLOOKUP($A187, TMUI!$A$2:$G1000, 4, false), "")</f>
        <v/>
      </c>
      <c r="AF187" s="5" t="str">
        <f>iferror(VLOOKUP($A187, TMUI!$A$2:$G1000, 5, false), "")</f>
        <v/>
      </c>
      <c r="AG187" s="5" t="str">
        <f>iferror(VLOOKUP($A187, TMUI!$A$2:$G1000, 6, false), "")</f>
        <v/>
      </c>
      <c r="AH187" s="5" t="str">
        <f>iferror(VLOOKUP($A187, TMUI!$A$2:$Z1000, 7, false), "")</f>
        <v/>
      </c>
      <c r="AI187" s="5" t="str">
        <f>iferror(VLOOKUP($A187, TMUI!$A$2:$Z1000, 8, false), "")</f>
        <v/>
      </c>
      <c r="AJ187" s="5" t="str">
        <f>iferror(VLOOKUP($A187, TMUI!$A$2:$Z1000, 9, false), "")</f>
        <v/>
      </c>
      <c r="AK187" s="5" t="str">
        <f>iferror(VLOOKUP($A187, TMUI!$A$2:$Z1000, 10, false), "")</f>
        <v/>
      </c>
      <c r="AL187" s="5" t="str">
        <f>iferror(VLOOKUP($A187, TMUI!$A$2:$Z1000, 11, false), "")</f>
        <v/>
      </c>
      <c r="AM187" s="8">
        <f t="shared" si="3"/>
        <v>0</v>
      </c>
      <c r="AO187" s="5">
        <f t="shared" si="4"/>
        <v>-0.3669874442</v>
      </c>
      <c r="AP187" s="5" t="str">
        <f>iferror(vlookup(A187, 'November Scores'!A$1:AM1000, 3, false), "")</f>
        <v/>
      </c>
      <c r="AQ187" s="5">
        <f t="shared" si="5"/>
        <v>-0.3669874442</v>
      </c>
    </row>
    <row r="188">
      <c r="A188" s="5">
        <v>869.0</v>
      </c>
      <c r="B188" s="2" t="s">
        <v>75</v>
      </c>
      <c r="C188" s="5">
        <f>lookup($A188, 'NIL - Dry'!$A$1:$A1000, 'NIL - Dry'!C$1:C1000)</f>
        <v>4</v>
      </c>
      <c r="D188" s="5">
        <f>lookup($A188, 'NIL - Dry'!$A$1:$A1000, 'NIL - Dry'!D$1:D1000)</f>
        <v>1</v>
      </c>
      <c r="E188" s="5">
        <f>lookup($A188, 'NIL - Dry'!$A$1:$A1000, 'NIL - Dry'!E$1:E1000)</f>
        <v>1</v>
      </c>
      <c r="F188" s="5">
        <f>lookup($A188, 'NIL - Dry'!$A$1:$A1000, 'NIL - Dry'!F$1:F1000)</f>
        <v>0</v>
      </c>
      <c r="G188" s="5">
        <f>lookup($A188, 'NIL - Dry'!$A$1:$A1000, 'NIL - Dry'!G$1:G1000)</f>
        <v>0</v>
      </c>
      <c r="H188" s="5">
        <f>lookup($A188, 'NIL - Dry'!$A$1:$A1000, 'NIL - Dry'!H$1:H1000)</f>
        <v>0</v>
      </c>
      <c r="I188" s="5">
        <f>lookup($A188, 'NIL - Dry'!$A$1:$A1000, 'NIL - Dry'!I$1:I1000)</f>
        <v>0.2045663318</v>
      </c>
      <c r="J188" s="5">
        <f>lookup($A188, 'NIL - Dry'!$A$1:$A1000, 'NIL - Dry'!J$1:J1000)</f>
        <v>0.4179095259</v>
      </c>
      <c r="K188" s="5">
        <f>lookup($A188, 'NIL - Dry'!$A$1:$A1000, 'NIL - Dry'!K$1:K1000)</f>
        <v>0.4485213235</v>
      </c>
      <c r="L188" s="5">
        <f>lookup($A188, 'NIL - Dry'!$A$1:$A1000, 'NIL - Dry'!L$1:L1000)</f>
        <v>-0.9812641676</v>
      </c>
      <c r="M188" s="5">
        <f>lookup($A188, 'NIL - Dry'!$A$1:$A1000, 'NIL - Dry'!M$1:M1000)</f>
        <v>-0.5405970393</v>
      </c>
      <c r="N188" s="5">
        <f>lookup($A188, 'NIL - Dry'!$A$1:$A1000, 'NIL - Dry'!N$1:N1000)</f>
        <v>-0.11274892</v>
      </c>
      <c r="O188" s="5">
        <f>lookup($A188, 'NIL - Dry'!$A$1:$A1000, 'NIL - Dry'!O$1:O1000)</f>
        <v>-0.09393549096</v>
      </c>
      <c r="P188" s="5">
        <f t="shared" si="1"/>
        <v>-0.3064889736</v>
      </c>
      <c r="R188" s="5">
        <f>iferror(VLOOKUP($A188, 'Awario - Old'!$A$3:$G1000, 3, false), "")</f>
        <v>0</v>
      </c>
      <c r="S188" s="2">
        <f>iferror(VLOOKUP($A188, 'Awario - Old'!$A$3:$Z1000, 4, false), "")</f>
        <v>0</v>
      </c>
      <c r="T188" s="5">
        <f>iferror(VLOOKUP($A188, 'Awario - Old'!$A$3:$Z1000, 5, false), "")</f>
        <v>0</v>
      </c>
      <c r="U188" s="5">
        <f>iferror(VLOOKUP($A188, 'Awario - Old'!$A$3:$G1000, 6, false), "")</f>
        <v>0</v>
      </c>
      <c r="V188" s="7" t="b">
        <f>iferror(VLOOKUP($A188, 'Awario - Old'!$A$3:$Z1000, 7, false), "")</f>
        <v>1</v>
      </c>
      <c r="W188" s="2" t="str">
        <f>iferror(VLOOKUP($A188, 'Awario - Old'!$A$3:$Z1000, 8, false), "")</f>
        <v/>
      </c>
      <c r="X188" s="5">
        <f>iferror(VLOOKUP($A188, 'Awario - Old'!$A$3:$Z1000, 9, false), "")</f>
        <v>-0.6906225891</v>
      </c>
      <c r="Y188" s="5">
        <f>iferror(VLOOKUP($A188, 'Awario - Old'!$A$3:$Z1000, 10, false), "")</f>
        <v>-0.9458545452</v>
      </c>
      <c r="Z188" s="2" t="str">
        <f>iferror(VLOOKUP($A188, 'Awario - Old'!$A$3:$Z1000, 11, false), "")</f>
        <v/>
      </c>
      <c r="AA188" s="5">
        <f>iferror(VLOOKUP($A188, 'Awario - Old'!$A$3:$Z1000, 12, false), "")</f>
        <v>-0.8182385672</v>
      </c>
      <c r="AB188" s="5">
        <f t="shared" si="2"/>
        <v>-0.9045654024</v>
      </c>
      <c r="AD188" s="5">
        <f>iferror(VLOOKUP($A188, TMUI!$A$2:$G1000, 3, false), "")</f>
        <v>76.63</v>
      </c>
      <c r="AE188" s="5">
        <f>iferror(VLOOKUP($A188, TMUI!$A$2:$G1000, 4, false), "")</f>
        <v>71.6</v>
      </c>
      <c r="AF188" s="5">
        <f>iferror(VLOOKUP($A188, TMUI!$A$2:$G1000, 5, false), "")</f>
        <v>65.38</v>
      </c>
      <c r="AG188" s="5">
        <f>iferror(VLOOKUP($A188, TMUI!$A$2:$G1000, 6, false), "")</f>
        <v>54.56</v>
      </c>
      <c r="AH188" s="5">
        <f>iferror(VLOOKUP($A188, TMUI!$A$2:$Z1000, 7, false), "")</f>
        <v>0.08420559726</v>
      </c>
      <c r="AI188" s="5">
        <f>iferror(VLOOKUP($A188, TMUI!$A$2:$Z1000, 8, false), "")</f>
        <v>0.1815856352</v>
      </c>
      <c r="AJ188" s="5">
        <f>iferror(VLOOKUP($A188, TMUI!$A$2:$Z1000, 9, false), "")</f>
        <v>-0.431814308</v>
      </c>
      <c r="AK188" s="5">
        <f>iferror(VLOOKUP($A188, TMUI!$A$2:$Z1000, 10, false), "")</f>
        <v>-0.02562474358</v>
      </c>
      <c r="AL188" s="5">
        <f>iferror(VLOOKUP($A188, TMUI!$A$2:$Z1000, 11, false), "")</f>
        <v>-0.04791195477</v>
      </c>
      <c r="AM188" s="8">
        <f t="shared" si="3"/>
        <v>-0.2188879959</v>
      </c>
      <c r="AO188" s="5">
        <f t="shared" si="4"/>
        <v>-0.4766474573</v>
      </c>
      <c r="AP188" s="5">
        <f>iferror(vlookup(A188, 'November Scores'!A$1:AM1000, 3, false), "")</f>
        <v>-0.09608754801</v>
      </c>
      <c r="AQ188" s="5">
        <f t="shared" si="5"/>
        <v>-0.38150748</v>
      </c>
    </row>
    <row r="189">
      <c r="A189" s="5">
        <v>676.0</v>
      </c>
      <c r="B189" s="2" t="s">
        <v>56</v>
      </c>
      <c r="C189" s="5">
        <f>lookup($A189, 'NIL - Dry'!$A$1:$A1000, 'NIL - Dry'!C$1:C1000)</f>
        <v>4</v>
      </c>
      <c r="D189" s="5">
        <f>lookup($A189, 'NIL - Dry'!$A$1:$A1000, 'NIL - Dry'!D$1:D1000)</f>
        <v>1</v>
      </c>
      <c r="E189" s="5">
        <f>lookup($A189, 'NIL - Dry'!$A$1:$A1000, 'NIL - Dry'!E$1:E1000)</f>
        <v>1</v>
      </c>
      <c r="F189" s="5">
        <f>lookup($A189, 'NIL - Dry'!$A$1:$A1000, 'NIL - Dry'!F$1:F1000)</f>
        <v>0</v>
      </c>
      <c r="G189" s="5">
        <f>lookup($A189, 'NIL - Dry'!$A$1:$A1000, 'NIL - Dry'!G$1:G1000)</f>
        <v>0</v>
      </c>
      <c r="H189" s="5">
        <f>lookup($A189, 'NIL - Dry'!$A$1:$A1000, 'NIL - Dry'!H$1:H1000)</f>
        <v>0</v>
      </c>
      <c r="I189" s="5">
        <f>lookup($A189, 'NIL - Dry'!$A$1:$A1000, 'NIL - Dry'!I$1:I1000)</f>
        <v>0.2045663318</v>
      </c>
      <c r="J189" s="5">
        <f>lookup($A189, 'NIL - Dry'!$A$1:$A1000, 'NIL - Dry'!J$1:J1000)</f>
        <v>0.4179095259</v>
      </c>
      <c r="K189" s="5">
        <f>lookup($A189, 'NIL - Dry'!$A$1:$A1000, 'NIL - Dry'!K$1:K1000)</f>
        <v>0.4485213235</v>
      </c>
      <c r="L189" s="5">
        <f>lookup($A189, 'NIL - Dry'!$A$1:$A1000, 'NIL - Dry'!L$1:L1000)</f>
        <v>-0.9812641676</v>
      </c>
      <c r="M189" s="5">
        <f>lookup($A189, 'NIL - Dry'!$A$1:$A1000, 'NIL - Dry'!M$1:M1000)</f>
        <v>-0.5405970393</v>
      </c>
      <c r="N189" s="5">
        <f>lookup($A189, 'NIL - Dry'!$A$1:$A1000, 'NIL - Dry'!N$1:N1000)</f>
        <v>-0.11274892</v>
      </c>
      <c r="O189" s="5">
        <f>lookup($A189, 'NIL - Dry'!$A$1:$A1000, 'NIL - Dry'!O$1:O1000)</f>
        <v>-0.09393549096</v>
      </c>
      <c r="P189" s="5">
        <f t="shared" si="1"/>
        <v>-0.3064889736</v>
      </c>
      <c r="R189" s="5" t="str">
        <f>iferror(VLOOKUP($A189, 'Awario - Old'!$A$3:$G1000, 3, false), "")</f>
        <v/>
      </c>
      <c r="S189" s="2" t="str">
        <f>iferror(VLOOKUP($A189, 'Awario - Old'!$A$3:$Z1000, 4, false), "")</f>
        <v/>
      </c>
      <c r="T189" s="5" t="str">
        <f>iferror(VLOOKUP($A189, 'Awario - Old'!$A$3:$Z1000, 5, false), "")</f>
        <v/>
      </c>
      <c r="U189" s="5" t="str">
        <f>iferror(VLOOKUP($A189, 'Awario - Old'!$A$3:$G1000, 6, false), "")</f>
        <v/>
      </c>
      <c r="V189" s="7" t="str">
        <f>iferror(VLOOKUP($A189, 'Awario - Old'!$A$3:$Z1000, 7, false), "")</f>
        <v/>
      </c>
      <c r="W189" s="2" t="str">
        <f>iferror(VLOOKUP($A189, 'Awario - Old'!$A$3:$Z1000, 8, false), "")</f>
        <v/>
      </c>
      <c r="X189" s="5" t="str">
        <f>iferror(VLOOKUP($A189, 'Awario - Old'!$A$3:$Z1000, 9, false), "")</f>
        <v/>
      </c>
      <c r="Y189" s="5" t="str">
        <f>iferror(VLOOKUP($A189, 'Awario - Old'!$A$3:$Z1000, 10, false), "")</f>
        <v/>
      </c>
      <c r="Z189" s="2" t="str">
        <f>iferror(VLOOKUP($A189, 'Awario - Old'!$A$3:$Z1000, 11, false), "")</f>
        <v/>
      </c>
      <c r="AA189" s="5" t="str">
        <f>iferror(VLOOKUP($A189, 'Awario - Old'!$A$3:$Z1000, 12, false), "")</f>
        <v/>
      </c>
      <c r="AB189" s="5" t="str">
        <f t="shared" si="2"/>
        <v/>
      </c>
      <c r="AD189" s="5">
        <f>iferror(VLOOKUP($A189, TMUI!$A$2:$G1000, 3, false), "")</f>
        <v>68.68</v>
      </c>
      <c r="AE189" s="5">
        <f>iferror(VLOOKUP($A189, TMUI!$A$2:$G1000, 4, false), "")</f>
        <v>63.02</v>
      </c>
      <c r="AF189" s="5">
        <f>iferror(VLOOKUP($A189, TMUI!$A$2:$G1000, 5, false), "")</f>
        <v>77.09</v>
      </c>
      <c r="AG189" s="5">
        <f>iferror(VLOOKUP($A189, TMUI!$A$2:$G1000, 6, false), "")</f>
        <v>48.67</v>
      </c>
      <c r="AH189" s="5">
        <f>iferror(VLOOKUP($A189, TMUI!$A$2:$Z1000, 7, false), "")</f>
        <v>-0.4912194231</v>
      </c>
      <c r="AI189" s="5">
        <f>iferror(VLOOKUP($A189, TMUI!$A$2:$Z1000, 8, false), "")</f>
        <v>-0.4130357631</v>
      </c>
      <c r="AJ189" s="5">
        <f>iferror(VLOOKUP($A189, TMUI!$A$2:$Z1000, 9, false), "")</f>
        <v>0.4399611196</v>
      </c>
      <c r="AK189" s="5">
        <f>iferror(VLOOKUP($A189, TMUI!$A$2:$Z1000, 10, false), "")</f>
        <v>-0.3893108633</v>
      </c>
      <c r="AL189" s="5">
        <f>iferror(VLOOKUP($A189, TMUI!$A$2:$Z1000, 11, false), "")</f>
        <v>-0.2134012324</v>
      </c>
      <c r="AM189" s="8">
        <f t="shared" si="3"/>
        <v>-0.4619537125</v>
      </c>
      <c r="AO189" s="5">
        <f t="shared" si="4"/>
        <v>-0.384221343</v>
      </c>
      <c r="AP189" s="5" t="str">
        <f>iferror(vlookup(A189, 'November Scores'!A$1:AM1000, 3, false), "")</f>
        <v/>
      </c>
      <c r="AQ189" s="5">
        <f t="shared" si="5"/>
        <v>-0.384221343</v>
      </c>
    </row>
    <row r="190">
      <c r="A190" s="5">
        <v>1591.0</v>
      </c>
      <c r="B190" s="2" t="s">
        <v>162</v>
      </c>
      <c r="C190" s="5">
        <f>lookup($A190, 'NIL - Dry'!$A$1:$A1000, 'NIL - Dry'!C$1:C1000)</f>
        <v>2</v>
      </c>
      <c r="D190" s="5">
        <f>lookup($A190, 'NIL - Dry'!$A$1:$A1000, 'NIL - Dry'!D$1:D1000)</f>
        <v>0</v>
      </c>
      <c r="E190" s="5">
        <f>lookup($A190, 'NIL - Dry'!$A$1:$A1000, 'NIL - Dry'!E$1:E1000)</f>
        <v>1</v>
      </c>
      <c r="F190" s="5">
        <f>lookup($A190, 'NIL - Dry'!$A$1:$A1000, 'NIL - Dry'!F$1:F1000)</f>
        <v>0</v>
      </c>
      <c r="G190" s="5">
        <f>lookup($A190, 'NIL - Dry'!$A$1:$A1000, 'NIL - Dry'!G$1:G1000)</f>
        <v>0</v>
      </c>
      <c r="H190" s="5">
        <f>lookup($A190, 'NIL - Dry'!$A$1:$A1000, 'NIL - Dry'!H$1:H1000)</f>
        <v>0</v>
      </c>
      <c r="I190" s="5">
        <f>lookup($A190, 'NIL - Dry'!$A$1:$A1000, 'NIL - Dry'!I$1:I1000)</f>
        <v>-4.868678697</v>
      </c>
      <c r="J190" s="5">
        <f>lookup($A190, 'NIL - Dry'!$A$1:$A1000, 'NIL - Dry'!J$1:J1000)</f>
        <v>-2.383213783</v>
      </c>
      <c r="K190" s="5">
        <f>lookup($A190, 'NIL - Dry'!$A$1:$A1000, 'NIL - Dry'!K$1:K1000)</f>
        <v>0.4485213235</v>
      </c>
      <c r="L190" s="5">
        <f>lookup($A190, 'NIL - Dry'!$A$1:$A1000, 'NIL - Dry'!L$1:L1000)</f>
        <v>-0.9812641676</v>
      </c>
      <c r="M190" s="5">
        <f>lookup($A190, 'NIL - Dry'!$A$1:$A1000, 'NIL - Dry'!M$1:M1000)</f>
        <v>-0.5405970393</v>
      </c>
      <c r="N190" s="5">
        <f>lookup($A190, 'NIL - Dry'!$A$1:$A1000, 'NIL - Dry'!N$1:N1000)</f>
        <v>-0.11274892</v>
      </c>
      <c r="O190" s="5">
        <f>lookup($A190, 'NIL - Dry'!$A$1:$A1000, 'NIL - Dry'!O$1:O1000)</f>
        <v>-1.406330214</v>
      </c>
      <c r="P190" s="5">
        <f t="shared" si="1"/>
        <v>-1.185887943</v>
      </c>
      <c r="R190" s="5">
        <f>iferror(VLOOKUP($A190, 'Awario - Old'!$A$3:$G1000, 3, false), "")</f>
        <v>5</v>
      </c>
      <c r="S190" s="2">
        <f>iferror(VLOOKUP($A190, 'Awario - Old'!$A$3:$Z1000, 4, false), "")</f>
        <v>290245</v>
      </c>
      <c r="T190" s="5">
        <f>iferror(VLOOKUP($A190, 'Awario - Old'!$A$3:$Z1000, 5, false), "")</f>
        <v>3172</v>
      </c>
      <c r="U190" s="5">
        <f>iferror(VLOOKUP($A190, 'Awario - Old'!$A$3:$G1000, 6, false), "")</f>
        <v>3.501333179</v>
      </c>
      <c r="V190" s="7" t="b">
        <f>iferror(VLOOKUP($A190, 'Awario - Old'!$A$3:$Z1000, 7, false), "")</f>
        <v>0</v>
      </c>
      <c r="W190" s="2">
        <f>iferror(VLOOKUP($A190, 'Awario - Old'!$A$3:$Z1000, 8, false), "")</f>
        <v>-0.9890713018</v>
      </c>
      <c r="X190" s="5">
        <f>iferror(VLOOKUP($A190, 'Awario - Old'!$A$3:$Z1000, 9, false), "")</f>
        <v>1.449238636</v>
      </c>
      <c r="Y190" s="5">
        <f>iferror(VLOOKUP($A190, 'Awario - Old'!$A$3:$Z1000, 10, false), "")</f>
        <v>1.501356421</v>
      </c>
      <c r="Z190" s="2">
        <f>iferror(VLOOKUP($A190, 'Awario - Old'!$A$3:$Z1000, 11, false), "")</f>
        <v>-0.3675978745</v>
      </c>
      <c r="AA190" s="5">
        <f>iferror(VLOOKUP($A190, 'Awario - Old'!$A$3:$Z1000, 12, false), "")</f>
        <v>0.8609990608</v>
      </c>
      <c r="AB190" s="5">
        <f t="shared" si="2"/>
        <v>0.9279003507</v>
      </c>
      <c r="AD190" s="5">
        <f>iferror(VLOOKUP($A190, TMUI!$A$2:$G1000, 3, false), "")</f>
        <v>57.16</v>
      </c>
      <c r="AE190" s="5">
        <f>iferror(VLOOKUP($A190, TMUI!$A$2:$G1000, 4, false), "")</f>
        <v>64.36</v>
      </c>
      <c r="AF190" s="5">
        <f>iferror(VLOOKUP($A190, TMUI!$A$2:$G1000, 5, false), "")</f>
        <v>60.75</v>
      </c>
      <c r="AG190" s="5">
        <f>iferror(VLOOKUP($A190, TMUI!$A$2:$G1000, 6, false), "")</f>
        <v>43.3</v>
      </c>
      <c r="AH190" s="5">
        <f>iferror(VLOOKUP($A190, TMUI!$A$2:$Z1000, 7, false), "")</f>
        <v>-1.325042849</v>
      </c>
      <c r="AI190" s="5">
        <f>iferror(VLOOKUP($A190, TMUI!$A$2:$Z1000, 8, false), "")</f>
        <v>-0.3201694841</v>
      </c>
      <c r="AJ190" s="5">
        <f>iferror(VLOOKUP($A190, TMUI!$A$2:$Z1000, 9, false), "")</f>
        <v>-0.7765043361</v>
      </c>
      <c r="AK190" s="5">
        <f>iferror(VLOOKUP($A190, TMUI!$A$2:$Z1000, 10, false), "")</f>
        <v>-0.7208888705</v>
      </c>
      <c r="AL190" s="5">
        <f>iferror(VLOOKUP($A190, TMUI!$A$2:$Z1000, 11, false), "")</f>
        <v>-0.7856513849</v>
      </c>
      <c r="AM190" s="8">
        <f t="shared" si="3"/>
        <v>-0.8863697789</v>
      </c>
      <c r="AO190" s="5">
        <f t="shared" si="4"/>
        <v>-0.3814524571</v>
      </c>
      <c r="AP190" s="5">
        <f>iferror(vlookup(A190, 'November Scores'!A$1:AM1000, 3, false), "")</f>
        <v>-0.4088294165</v>
      </c>
      <c r="AQ190" s="5">
        <f t="shared" si="5"/>
        <v>-0.388296697</v>
      </c>
    </row>
    <row r="191">
      <c r="A191" s="5">
        <v>1849.0</v>
      </c>
      <c r="B191" s="2" t="s">
        <v>215</v>
      </c>
      <c r="C191" s="5">
        <f>lookup($A191, 'NIL - Dry'!$A$1:$A1000, 'NIL - Dry'!C$1:C1000)</f>
        <v>4</v>
      </c>
      <c r="D191" s="5">
        <f>lookup($A191, 'NIL - Dry'!$A$1:$A1000, 'NIL - Dry'!D$1:D1000)</f>
        <v>0</v>
      </c>
      <c r="E191" s="5">
        <f>lookup($A191, 'NIL - Dry'!$A$1:$A1000, 'NIL - Dry'!E$1:E1000)</f>
        <v>1</v>
      </c>
      <c r="F191" s="5">
        <f>lookup($A191, 'NIL - Dry'!$A$1:$A1000, 'NIL - Dry'!F$1:F1000)</f>
        <v>0</v>
      </c>
      <c r="G191" s="5">
        <f>lookup($A191, 'NIL - Dry'!$A$1:$A1000, 'NIL - Dry'!G$1:G1000)</f>
        <v>0</v>
      </c>
      <c r="H191" s="5">
        <f>lookup($A191, 'NIL - Dry'!$A$1:$A1000, 'NIL - Dry'!H$1:H1000)</f>
        <v>0</v>
      </c>
      <c r="I191" s="5">
        <f>lookup($A191, 'NIL - Dry'!$A$1:$A1000, 'NIL - Dry'!I$1:I1000)</f>
        <v>0.2045663318</v>
      </c>
      <c r="J191" s="5">
        <f>lookup($A191, 'NIL - Dry'!$A$1:$A1000, 'NIL - Dry'!J$1:J1000)</f>
        <v>-2.383213783</v>
      </c>
      <c r="K191" s="5">
        <f>lookup($A191, 'NIL - Dry'!$A$1:$A1000, 'NIL - Dry'!K$1:K1000)</f>
        <v>0.4485213235</v>
      </c>
      <c r="L191" s="5">
        <f>lookup($A191, 'NIL - Dry'!$A$1:$A1000, 'NIL - Dry'!L$1:L1000)</f>
        <v>-0.9812641676</v>
      </c>
      <c r="M191" s="5">
        <f>lookup($A191, 'NIL - Dry'!$A$1:$A1000, 'NIL - Dry'!M$1:M1000)</f>
        <v>-0.5405970393</v>
      </c>
      <c r="N191" s="5">
        <f>lookup($A191, 'NIL - Dry'!$A$1:$A1000, 'NIL - Dry'!N$1:N1000)</f>
        <v>-0.11274892</v>
      </c>
      <c r="O191" s="5">
        <f>lookup($A191, 'NIL - Dry'!$A$1:$A1000, 'NIL - Dry'!O$1:O1000)</f>
        <v>-0.5607893757</v>
      </c>
      <c r="P191" s="5">
        <f t="shared" si="1"/>
        <v>-0.7488587155</v>
      </c>
      <c r="R191" s="5">
        <f>iferror(VLOOKUP($A191, 'Awario - Old'!$A$3:$G1000, 3, false), "")</f>
        <v>0</v>
      </c>
      <c r="S191" s="2">
        <f>iferror(VLOOKUP($A191, 'Awario - Old'!$A$3:$Z1000, 4, false), "")</f>
        <v>0</v>
      </c>
      <c r="T191" s="5">
        <f>iferror(VLOOKUP($A191, 'Awario - Old'!$A$3:$Z1000, 5, false), "")</f>
        <v>0</v>
      </c>
      <c r="U191" s="5">
        <f>iferror(VLOOKUP($A191, 'Awario - Old'!$A$3:$G1000, 6, false), "")</f>
        <v>0</v>
      </c>
      <c r="V191" s="7" t="b">
        <f>iferror(VLOOKUP($A191, 'Awario - Old'!$A$3:$Z1000, 7, false), "")</f>
        <v>1</v>
      </c>
      <c r="W191" s="2" t="str">
        <f>iferror(VLOOKUP($A191, 'Awario - Old'!$A$3:$Z1000, 8, false), "")</f>
        <v/>
      </c>
      <c r="X191" s="5">
        <f>iferror(VLOOKUP($A191, 'Awario - Old'!$A$3:$Z1000, 9, false), "")</f>
        <v>-0.6906225891</v>
      </c>
      <c r="Y191" s="5">
        <f>iferror(VLOOKUP($A191, 'Awario - Old'!$A$3:$Z1000, 10, false), "")</f>
        <v>-0.9458545452</v>
      </c>
      <c r="Z191" s="2" t="str">
        <f>iferror(VLOOKUP($A191, 'Awario - Old'!$A$3:$Z1000, 11, false), "")</f>
        <v/>
      </c>
      <c r="AA191" s="5">
        <f>iferror(VLOOKUP($A191, 'Awario - Old'!$A$3:$Z1000, 12, false), "")</f>
        <v>-0.8182385672</v>
      </c>
      <c r="AB191" s="5">
        <f t="shared" si="2"/>
        <v>-0.9045654024</v>
      </c>
      <c r="AD191" s="5">
        <f>iferror(VLOOKUP($A191, TMUI!$A$2:$G1000, 3, false), "")</f>
        <v>79.14</v>
      </c>
      <c r="AE191" s="5">
        <f>iferror(VLOOKUP($A191, TMUI!$A$2:$G1000, 4, false), "")</f>
        <v>75.7</v>
      </c>
      <c r="AF191" s="5">
        <f>iferror(VLOOKUP($A191, TMUI!$A$2:$G1000, 5, false), "")</f>
        <v>71.76</v>
      </c>
      <c r="AG191" s="5">
        <f>iferror(VLOOKUP($A191, TMUI!$A$2:$G1000, 6, false), "")</f>
        <v>60.63</v>
      </c>
      <c r="AH191" s="5">
        <f>iferror(VLOOKUP($A191, TMUI!$A$2:$Z1000, 7, false), "")</f>
        <v>0.2658806666</v>
      </c>
      <c r="AI191" s="5">
        <f>iferror(VLOOKUP($A191, TMUI!$A$2:$Z1000, 8, false), "")</f>
        <v>0.4657287276</v>
      </c>
      <c r="AJ191" s="5">
        <f>iferror(VLOOKUP($A191, TMUI!$A$2:$Z1000, 9, false), "")</f>
        <v>0.04315812825</v>
      </c>
      <c r="AK191" s="5">
        <f>iferror(VLOOKUP($A191, TMUI!$A$2:$Z1000, 10, false), "")</f>
        <v>0.3491757227</v>
      </c>
      <c r="AL191" s="5">
        <f>iferror(VLOOKUP($A191, TMUI!$A$2:$Z1000, 11, false), "")</f>
        <v>0.2809858113</v>
      </c>
      <c r="AM191" s="8">
        <f t="shared" si="3"/>
        <v>0.5300809479</v>
      </c>
      <c r="AO191" s="5">
        <f t="shared" si="4"/>
        <v>-0.3744477233</v>
      </c>
      <c r="AP191" s="5">
        <f>iferror(vlookup(A191, 'November Scores'!A$1:AM1000, 3, false), "")</f>
        <v>-0.4357790302</v>
      </c>
      <c r="AQ191" s="5">
        <f t="shared" si="5"/>
        <v>-0.38978055</v>
      </c>
    </row>
    <row r="192">
      <c r="A192" s="5">
        <v>1581.0</v>
      </c>
      <c r="B192" s="2" t="s">
        <v>160</v>
      </c>
      <c r="C192" s="5">
        <f>lookup($A192, 'NIL - Dry'!$A$1:$A1000, 'NIL - Dry'!C$1:C1000)</f>
        <v>4</v>
      </c>
      <c r="D192" s="5">
        <f>lookup($A192, 'NIL - Dry'!$A$1:$A1000, 'NIL - Dry'!D$1:D1000)</f>
        <v>0</v>
      </c>
      <c r="E192" s="5">
        <f>lookup($A192, 'NIL - Dry'!$A$1:$A1000, 'NIL - Dry'!E$1:E1000)</f>
        <v>1</v>
      </c>
      <c r="F192" s="5">
        <f>lookup($A192, 'NIL - Dry'!$A$1:$A1000, 'NIL - Dry'!F$1:F1000)</f>
        <v>0</v>
      </c>
      <c r="G192" s="5">
        <f>lookup($A192, 'NIL - Dry'!$A$1:$A1000, 'NIL - Dry'!G$1:G1000)</f>
        <v>0</v>
      </c>
      <c r="H192" s="5">
        <f>lookup($A192, 'NIL - Dry'!$A$1:$A1000, 'NIL - Dry'!H$1:H1000)</f>
        <v>0</v>
      </c>
      <c r="I192" s="5">
        <f>lookup($A192, 'NIL - Dry'!$A$1:$A1000, 'NIL - Dry'!I$1:I1000)</f>
        <v>0.2045663318</v>
      </c>
      <c r="J192" s="5">
        <f>lookup($A192, 'NIL - Dry'!$A$1:$A1000, 'NIL - Dry'!J$1:J1000)</f>
        <v>-2.383213783</v>
      </c>
      <c r="K192" s="5">
        <f>lookup($A192, 'NIL - Dry'!$A$1:$A1000, 'NIL - Dry'!K$1:K1000)</f>
        <v>0.4485213235</v>
      </c>
      <c r="L192" s="5">
        <f>lookup($A192, 'NIL - Dry'!$A$1:$A1000, 'NIL - Dry'!L$1:L1000)</f>
        <v>-0.9812641676</v>
      </c>
      <c r="M192" s="5">
        <f>lookup($A192, 'NIL - Dry'!$A$1:$A1000, 'NIL - Dry'!M$1:M1000)</f>
        <v>-0.5405970393</v>
      </c>
      <c r="N192" s="5">
        <f>lookup($A192, 'NIL - Dry'!$A$1:$A1000, 'NIL - Dry'!N$1:N1000)</f>
        <v>-0.11274892</v>
      </c>
      <c r="O192" s="5">
        <f>lookup($A192, 'NIL - Dry'!$A$1:$A1000, 'NIL - Dry'!O$1:O1000)</f>
        <v>-0.5607893757</v>
      </c>
      <c r="P192" s="5">
        <f t="shared" si="1"/>
        <v>-0.7488587155</v>
      </c>
      <c r="R192" s="5">
        <f>iferror(VLOOKUP($A192, 'Awario - Old'!$A$3:$G1000, 3, false), "")</f>
        <v>0</v>
      </c>
      <c r="S192" s="2">
        <f>iferror(VLOOKUP($A192, 'Awario - Old'!$A$3:$Z1000, 4, false), "")</f>
        <v>562</v>
      </c>
      <c r="T192" s="5">
        <f>iferror(VLOOKUP($A192, 'Awario - Old'!$A$3:$Z1000, 5, false), "")</f>
        <v>365</v>
      </c>
      <c r="U192" s="5">
        <f>iferror(VLOOKUP($A192, 'Awario - Old'!$A$3:$G1000, 6, false), "")</f>
        <v>2.562292864</v>
      </c>
      <c r="V192" s="7" t="b">
        <f>iferror(VLOOKUP($A192, 'Awario - Old'!$A$3:$Z1000, 7, false), "")</f>
        <v>1</v>
      </c>
      <c r="W192" s="2" t="str">
        <f>iferror(VLOOKUP($A192, 'Awario - Old'!$A$3:$Z1000, 8, false), "")</f>
        <v/>
      </c>
      <c r="X192" s="5">
        <f>iferror(VLOOKUP($A192, 'Awario - Old'!$A$3:$Z1000, 9, false), "")</f>
        <v>0.8753383943</v>
      </c>
      <c r="Y192" s="5">
        <f>iferror(VLOOKUP($A192, 'Awario - Old'!$A$3:$Z1000, 10, false), "")</f>
        <v>-0.9458545452</v>
      </c>
      <c r="Z192" s="2" t="str">
        <f>iferror(VLOOKUP($A192, 'Awario - Old'!$A$3:$Z1000, 11, false), "")</f>
        <v/>
      </c>
      <c r="AA192" s="5">
        <f>iferror(VLOOKUP($A192, 'Awario - Old'!$A$3:$Z1000, 12, false), "")</f>
        <v>-0.03525807549</v>
      </c>
      <c r="AB192" s="5">
        <f t="shared" si="2"/>
        <v>-0.1877713383</v>
      </c>
      <c r="AD192" s="5">
        <f>iferror(VLOOKUP($A192, TMUI!$A$2:$G1000, 3, false), "")</f>
        <v>72.33</v>
      </c>
      <c r="AE192" s="5">
        <f>iferror(VLOOKUP($A192, TMUI!$A$2:$G1000, 4, false), "")</f>
        <v>61.13</v>
      </c>
      <c r="AF192" s="5">
        <f>iferror(VLOOKUP($A192, TMUI!$A$2:$G1000, 5, false), "")</f>
        <v>64.48</v>
      </c>
      <c r="AG192" s="5">
        <f>iferror(VLOOKUP($A192, TMUI!$A$2:$G1000, 6, false), "")</f>
        <v>46.64</v>
      </c>
      <c r="AH192" s="5">
        <f>iferror(VLOOKUP($A192, TMUI!$A$2:$Z1000, 7, false), "")</f>
        <v>-0.2270305772</v>
      </c>
      <c r="AI192" s="5">
        <f>iferror(VLOOKUP($A192, TMUI!$A$2:$Z1000, 8, false), "")</f>
        <v>-0.5440187984</v>
      </c>
      <c r="AJ192" s="5">
        <f>iferror(VLOOKUP($A192, TMUI!$A$2:$Z1000, 9, false), "")</f>
        <v>-0.4988166892</v>
      </c>
      <c r="AK192" s="5">
        <f>iferror(VLOOKUP($A192, TMUI!$A$2:$Z1000, 10, false), "")</f>
        <v>-0.5146559945</v>
      </c>
      <c r="AL192" s="5">
        <f>iferror(VLOOKUP($A192, TMUI!$A$2:$Z1000, 11, false), "")</f>
        <v>-0.4461305148</v>
      </c>
      <c r="AM192" s="8">
        <f t="shared" si="3"/>
        <v>-0.6679300224</v>
      </c>
      <c r="AO192" s="5">
        <f t="shared" si="4"/>
        <v>-0.5348533587</v>
      </c>
      <c r="AP192" s="5">
        <f>iferror(vlookup(A192, 'November Scores'!A$1:AM1000, 3, false), "")</f>
        <v>0.001839309426</v>
      </c>
      <c r="AQ192" s="5">
        <f t="shared" si="5"/>
        <v>-0.4006801917</v>
      </c>
    </row>
    <row r="193">
      <c r="A193" s="5">
        <v>1949.0</v>
      </c>
      <c r="B193" s="2" t="s">
        <v>243</v>
      </c>
      <c r="C193" s="5">
        <f>lookup($A193, 'NIL - Dry'!$A$1:$A1000, 'NIL - Dry'!C$1:C1000)</f>
        <v>4</v>
      </c>
      <c r="D193" s="5">
        <f>lookup($A193, 'NIL - Dry'!$A$1:$A1000, 'NIL - Dry'!D$1:D1000)</f>
        <v>1</v>
      </c>
      <c r="E193" s="5" t="str">
        <f>lookup($A193, 'NIL - Dry'!$A$1:$A1000, 'NIL - Dry'!E$1:E1000)</f>
        <v/>
      </c>
      <c r="F193" s="5" t="str">
        <f>lookup($A193, 'NIL - Dry'!$A$1:$A1000, 'NIL - Dry'!F$1:F1000)</f>
        <v/>
      </c>
      <c r="G193" s="5" t="str">
        <f>lookup($A193, 'NIL - Dry'!$A$1:$A1000, 'NIL - Dry'!G$1:G1000)</f>
        <v/>
      </c>
      <c r="H193" s="5" t="str">
        <f>lookup($A193, 'NIL - Dry'!$A$1:$A1000, 'NIL - Dry'!H$1:H1000)</f>
        <v/>
      </c>
      <c r="I193" s="5">
        <f>lookup($A193, 'NIL - Dry'!$A$1:$A1000, 'NIL - Dry'!I$1:I1000)</f>
        <v>0.2045663318</v>
      </c>
      <c r="J193" s="5">
        <f>lookup($A193, 'NIL - Dry'!$A$1:$A1000, 'NIL - Dry'!J$1:J1000)</f>
        <v>0.4179095259</v>
      </c>
      <c r="K193" s="5">
        <f>lookup($A193, 'NIL - Dry'!$A$1:$A1000, 'NIL - Dry'!K$1:K1000)</f>
        <v>-2.220180551</v>
      </c>
      <c r="L193" s="5">
        <f>lookup($A193, 'NIL - Dry'!$A$1:$A1000, 'NIL - Dry'!L$1:L1000)</f>
        <v>-0.9812641676</v>
      </c>
      <c r="M193" s="5">
        <f>lookup($A193, 'NIL - Dry'!$A$1:$A1000, 'NIL - Dry'!M$1:M1000)</f>
        <v>-0.5405970393</v>
      </c>
      <c r="N193" s="5">
        <f>lookup($A193, 'NIL - Dry'!$A$1:$A1000, 'NIL - Dry'!N$1:N1000)</f>
        <v>-0.11274892</v>
      </c>
      <c r="O193" s="5">
        <f>lookup($A193, 'NIL - Dry'!$A$1:$A1000, 'NIL - Dry'!O$1:O1000)</f>
        <v>-0.5387191368</v>
      </c>
      <c r="P193" s="5">
        <f t="shared" si="1"/>
        <v>-0.7339748884</v>
      </c>
      <c r="R193" s="5" t="str">
        <f>iferror(VLOOKUP($A193, 'Awario - Old'!$A$3:$G1000, 3, false), "")</f>
        <v/>
      </c>
      <c r="S193" s="2" t="str">
        <f>iferror(VLOOKUP($A193, 'Awario - Old'!$A$3:$Z1000, 4, false), "")</f>
        <v/>
      </c>
      <c r="T193" s="5" t="str">
        <f>iferror(VLOOKUP($A193, 'Awario - Old'!$A$3:$Z1000, 5, false), "")</f>
        <v/>
      </c>
      <c r="U193" s="5" t="str">
        <f>iferror(VLOOKUP($A193, 'Awario - Old'!$A$3:$G1000, 6, false), "")</f>
        <v/>
      </c>
      <c r="V193" s="7" t="str">
        <f>iferror(VLOOKUP($A193, 'Awario - Old'!$A$3:$Z1000, 7, false), "")</f>
        <v/>
      </c>
      <c r="W193" s="2" t="str">
        <f>iferror(VLOOKUP($A193, 'Awario - Old'!$A$3:$Z1000, 8, false), "")</f>
        <v/>
      </c>
      <c r="X193" s="5" t="str">
        <f>iferror(VLOOKUP($A193, 'Awario - Old'!$A$3:$Z1000, 9, false), "")</f>
        <v/>
      </c>
      <c r="Y193" s="5" t="str">
        <f>iferror(VLOOKUP($A193, 'Awario - Old'!$A$3:$Z1000, 10, false), "")</f>
        <v/>
      </c>
      <c r="Z193" s="2" t="str">
        <f>iferror(VLOOKUP($A193, 'Awario - Old'!$A$3:$Z1000, 11, false), "")</f>
        <v/>
      </c>
      <c r="AA193" s="5" t="str">
        <f>iferror(VLOOKUP($A193, 'Awario - Old'!$A$3:$Z1000, 12, false), "")</f>
        <v/>
      </c>
      <c r="AB193" s="5" t="str">
        <f t="shared" si="2"/>
        <v/>
      </c>
      <c r="AD193" s="5">
        <f>iferror(VLOOKUP($A193, TMUI!$A$2:$G1000, 3, false), "")</f>
        <v>79.07</v>
      </c>
      <c r="AE193" s="5">
        <f>iferror(VLOOKUP($A193, TMUI!$A$2:$G1000, 4, false), "")</f>
        <v>59</v>
      </c>
      <c r="AF193" s="5">
        <f>iferror(VLOOKUP($A193, TMUI!$A$2:$G1000, 5, false), "")</f>
        <v>68.01</v>
      </c>
      <c r="AG193" s="5">
        <f>iferror(VLOOKUP($A193, TMUI!$A$2:$G1000, 6, false), "")</f>
        <v>51.71</v>
      </c>
      <c r="AH193" s="5">
        <f>iferror(VLOOKUP($A193, TMUI!$A$2:$Z1000, 7, false), "")</f>
        <v>0.2608140312</v>
      </c>
      <c r="AI193" s="5">
        <f>iferror(VLOOKUP($A193, TMUI!$A$2:$Z1000, 8, false), "")</f>
        <v>-0.6916346001</v>
      </c>
      <c r="AJ193" s="5">
        <f>iferror(VLOOKUP($A193, TMUI!$A$2:$Z1000, 9, false), "")</f>
        <v>-0.2360184604</v>
      </c>
      <c r="AK193" s="5">
        <f>iferror(VLOOKUP($A193, TMUI!$A$2:$Z1000, 10, false), "")</f>
        <v>-0.2016018983</v>
      </c>
      <c r="AL193" s="5">
        <f>iferror(VLOOKUP($A193, TMUI!$A$2:$Z1000, 11, false), "")</f>
        <v>-0.2171102319</v>
      </c>
      <c r="AM193" s="8">
        <f t="shared" si="3"/>
        <v>-0.46595089</v>
      </c>
      <c r="AO193" s="5">
        <f t="shared" si="4"/>
        <v>-0.5999628892</v>
      </c>
      <c r="AP193" s="5">
        <f>iferror(vlookup(A193, 'November Scores'!A$1:AM1000, 3, false), "")</f>
        <v>0.1993420418</v>
      </c>
      <c r="AQ193" s="5">
        <f t="shared" si="5"/>
        <v>-0.4001366564</v>
      </c>
    </row>
    <row r="194">
      <c r="A194" s="5">
        <v>1251.0</v>
      </c>
      <c r="B194" s="2" t="s">
        <v>106</v>
      </c>
      <c r="C194" s="5">
        <f>lookup($A194, 'NIL - Dry'!$A$1:$A1000, 'NIL - Dry'!C$1:C1000)</f>
        <v>4</v>
      </c>
      <c r="D194" s="5">
        <f>lookup($A194, 'NIL - Dry'!$A$1:$A1000, 'NIL - Dry'!D$1:D1000)</f>
        <v>1</v>
      </c>
      <c r="E194" s="5">
        <f>lookup($A194, 'NIL - Dry'!$A$1:$A1000, 'NIL - Dry'!E$1:E1000)</f>
        <v>1</v>
      </c>
      <c r="F194" s="5">
        <f>lookup($A194, 'NIL - Dry'!$A$1:$A1000, 'NIL - Dry'!F$1:F1000)</f>
        <v>0</v>
      </c>
      <c r="G194" s="5">
        <f>lookup($A194, 'NIL - Dry'!$A$1:$A1000, 'NIL - Dry'!G$1:G1000)</f>
        <v>0</v>
      </c>
      <c r="H194" s="5">
        <f>lookup($A194, 'NIL - Dry'!$A$1:$A1000, 'NIL - Dry'!H$1:H1000)</f>
        <v>0</v>
      </c>
      <c r="I194" s="5">
        <f>lookup($A194, 'NIL - Dry'!$A$1:$A1000, 'NIL - Dry'!I$1:I1000)</f>
        <v>0.2045663318</v>
      </c>
      <c r="J194" s="5">
        <f>lookup($A194, 'NIL - Dry'!$A$1:$A1000, 'NIL - Dry'!J$1:J1000)</f>
        <v>0.4179095259</v>
      </c>
      <c r="K194" s="5">
        <f>lookup($A194, 'NIL - Dry'!$A$1:$A1000, 'NIL - Dry'!K$1:K1000)</f>
        <v>0.4485213235</v>
      </c>
      <c r="L194" s="5">
        <f>lookup($A194, 'NIL - Dry'!$A$1:$A1000, 'NIL - Dry'!L$1:L1000)</f>
        <v>-0.9812641676</v>
      </c>
      <c r="M194" s="5">
        <f>lookup($A194, 'NIL - Dry'!$A$1:$A1000, 'NIL - Dry'!M$1:M1000)</f>
        <v>-0.5405970393</v>
      </c>
      <c r="N194" s="5">
        <f>lookup($A194, 'NIL - Dry'!$A$1:$A1000, 'NIL - Dry'!N$1:N1000)</f>
        <v>-0.11274892</v>
      </c>
      <c r="O194" s="5">
        <f>lookup($A194, 'NIL - Dry'!$A$1:$A1000, 'NIL - Dry'!O$1:O1000)</f>
        <v>-0.09393549096</v>
      </c>
      <c r="P194" s="5">
        <f t="shared" si="1"/>
        <v>-0.3064889736</v>
      </c>
      <c r="R194" s="5">
        <f>iferror(VLOOKUP($A194, 'Awario - Old'!$A$3:$G1000, 3, false), "")</f>
        <v>3</v>
      </c>
      <c r="S194" s="2">
        <f>iferror(VLOOKUP($A194, 'Awario - Old'!$A$3:$Z1000, 4, false), "")</f>
        <v>0</v>
      </c>
      <c r="T194" s="5">
        <f>iferror(VLOOKUP($A194, 'Awario - Old'!$A$3:$Z1000, 5, false), "")</f>
        <v>0</v>
      </c>
      <c r="U194" s="5">
        <f>iferror(VLOOKUP($A194, 'Awario - Old'!$A$3:$G1000, 6, false), "")</f>
        <v>0</v>
      </c>
      <c r="V194" s="7" t="b">
        <f>iferror(VLOOKUP($A194, 'Awario - Old'!$A$3:$Z1000, 7, false), "")</f>
        <v>1</v>
      </c>
      <c r="W194" s="2" t="str">
        <f>iferror(VLOOKUP($A194, 'Awario - Old'!$A$3:$Z1000, 8, false), "")</f>
        <v/>
      </c>
      <c r="X194" s="5">
        <f>iferror(VLOOKUP($A194, 'Awario - Old'!$A$3:$Z1000, 9, false), "")</f>
        <v>-0.6906225891</v>
      </c>
      <c r="Y194" s="5">
        <f>iferror(VLOOKUP($A194, 'Awario - Old'!$A$3:$Z1000, 10, false), "")</f>
        <v>0.5224720345</v>
      </c>
      <c r="Z194" s="2" t="str">
        <f>iferror(VLOOKUP($A194, 'Awario - Old'!$A$3:$Z1000, 11, false), "")</f>
        <v/>
      </c>
      <c r="AA194" s="5">
        <f>iferror(VLOOKUP($A194, 'Awario - Old'!$A$3:$Z1000, 12, false), "")</f>
        <v>-0.08407527731</v>
      </c>
      <c r="AB194" s="5">
        <f t="shared" si="2"/>
        <v>-0.2899573715</v>
      </c>
      <c r="AD194" s="5">
        <f>iferror(VLOOKUP($A194, TMUI!$A$2:$G1000, 3, false), "")</f>
        <v>44.81</v>
      </c>
      <c r="AE194" s="5">
        <f>iferror(VLOOKUP($A194, TMUI!$A$2:$G1000, 4, false), "")</f>
        <v>60.08</v>
      </c>
      <c r="AF194" s="5">
        <f>iferror(VLOOKUP($A194, TMUI!$A$2:$G1000, 5, false), "")</f>
        <v>70.24</v>
      </c>
      <c r="AG194" s="5">
        <f>iferror(VLOOKUP($A194, TMUI!$A$2:$G1000, 6, false), "")</f>
        <v>39.47</v>
      </c>
      <c r="AH194" s="5">
        <f>iferror(VLOOKUP($A194, TMUI!$A$2:$Z1000, 7, false), "")</f>
        <v>-2.218942094</v>
      </c>
      <c r="AI194" s="5">
        <f>iferror(VLOOKUP($A194, TMUI!$A$2:$Z1000, 8, false), "")</f>
        <v>-0.6167871513</v>
      </c>
      <c r="AJ194" s="5">
        <f>iferror(VLOOKUP($A194, TMUI!$A$2:$Z1000, 9, false), "")</f>
        <v>-0.07000144903</v>
      </c>
      <c r="AK194" s="5">
        <f>iferror(VLOOKUP($A194, TMUI!$A$2:$Z1000, 10, false), "")</f>
        <v>-0.9573774678</v>
      </c>
      <c r="AL194" s="5">
        <f>iferror(VLOOKUP($A194, TMUI!$A$2:$Z1000, 11, false), "")</f>
        <v>-0.9657770406</v>
      </c>
      <c r="AM194" s="8">
        <f t="shared" si="3"/>
        <v>-0.9827395589</v>
      </c>
      <c r="AO194" s="5">
        <f t="shared" si="4"/>
        <v>-0.5263953014</v>
      </c>
      <c r="AP194" s="5">
        <f>iferror(vlookup(A194, 'November Scores'!A$1:AM1000, 3, false), "")</f>
        <v>-0.07530404387</v>
      </c>
      <c r="AQ194" s="5">
        <f t="shared" si="5"/>
        <v>-0.413622487</v>
      </c>
    </row>
    <row r="195">
      <c r="A195" s="5">
        <v>1850.0</v>
      </c>
      <c r="B195" s="2" t="s">
        <v>216</v>
      </c>
      <c r="C195" s="5">
        <f>lookup($A195, 'NIL - Dry'!$A$1:$A1000, 'NIL - Dry'!C$1:C1000)</f>
        <v>4</v>
      </c>
      <c r="D195" s="5">
        <f>lookup($A195, 'NIL - Dry'!$A$1:$A1000, 'NIL - Dry'!D$1:D1000)</f>
        <v>0</v>
      </c>
      <c r="E195" s="5">
        <f>lookup($A195, 'NIL - Dry'!$A$1:$A1000, 'NIL - Dry'!E$1:E1000)</f>
        <v>1</v>
      </c>
      <c r="F195" s="5">
        <f>lookup($A195, 'NIL - Dry'!$A$1:$A1000, 'NIL - Dry'!F$1:F1000)</f>
        <v>1</v>
      </c>
      <c r="G195" s="5">
        <f>lookup($A195, 'NIL - Dry'!$A$1:$A1000, 'NIL - Dry'!G$1:G1000)</f>
        <v>1</v>
      </c>
      <c r="H195" s="5">
        <f>lookup($A195, 'NIL - Dry'!$A$1:$A1000, 'NIL - Dry'!H$1:H1000)</f>
        <v>0</v>
      </c>
      <c r="I195" s="5">
        <f>lookup($A195, 'NIL - Dry'!$A$1:$A1000, 'NIL - Dry'!I$1:I1000)</f>
        <v>0.2045663318</v>
      </c>
      <c r="J195" s="5">
        <f>lookup($A195, 'NIL - Dry'!$A$1:$A1000, 'NIL - Dry'!J$1:J1000)</f>
        <v>-2.383213783</v>
      </c>
      <c r="K195" s="5">
        <f>lookup($A195, 'NIL - Dry'!$A$1:$A1000, 'NIL - Dry'!K$1:K1000)</f>
        <v>0.4485213235</v>
      </c>
      <c r="L195" s="5">
        <f>lookup($A195, 'NIL - Dry'!$A$1:$A1000, 'NIL - Dry'!L$1:L1000)</f>
        <v>1.014811661</v>
      </c>
      <c r="M195" s="5">
        <f>lookup($A195, 'NIL - Dry'!$A$1:$A1000, 'NIL - Dry'!M$1:M1000)</f>
        <v>1.842034356</v>
      </c>
      <c r="N195" s="5">
        <f>lookup($A195, 'NIL - Dry'!$A$1:$A1000, 'NIL - Dry'!N$1:N1000)</f>
        <v>-0.11274892</v>
      </c>
      <c r="O195" s="5">
        <f>lookup($A195, 'NIL - Dry'!$A$1:$A1000, 'NIL - Dry'!O$1:O1000)</f>
        <v>0.1689951616</v>
      </c>
      <c r="P195" s="5">
        <f t="shared" si="1"/>
        <v>0.411090211</v>
      </c>
      <c r="R195" s="5">
        <f>iferror(VLOOKUP($A195, 'Awario - Old'!$A$3:$G1000, 3, false), "")</f>
        <v>0</v>
      </c>
      <c r="S195" s="2" t="str">
        <f>iferror(VLOOKUP($A195, 'Awario - Old'!$A$3:$Z1000, 4, false), "")</f>
        <v/>
      </c>
      <c r="T195" s="5">
        <f>iferror(VLOOKUP($A195, 'Awario - Old'!$A$3:$Z1000, 5, false), "")</f>
        <v>0</v>
      </c>
      <c r="U195" s="5">
        <f>iferror(VLOOKUP($A195, 'Awario - Old'!$A$3:$G1000, 6, false), "")</f>
        <v>0</v>
      </c>
      <c r="V195" s="7" t="b">
        <f>iferror(VLOOKUP($A195, 'Awario - Old'!$A$3:$Z1000, 7, false), "")</f>
        <v>1</v>
      </c>
      <c r="W195" s="2" t="str">
        <f>iferror(VLOOKUP($A195, 'Awario - Old'!$A$3:$Z1000, 8, false), "")</f>
        <v/>
      </c>
      <c r="X195" s="5">
        <f>iferror(VLOOKUP($A195, 'Awario - Old'!$A$3:$Z1000, 9, false), "")</f>
        <v>-0.6906225891</v>
      </c>
      <c r="Y195" s="5">
        <f>iferror(VLOOKUP($A195, 'Awario - Old'!$A$3:$Z1000, 10, false), "")</f>
        <v>-0.9458545452</v>
      </c>
      <c r="Z195" s="2" t="str">
        <f>iferror(VLOOKUP($A195, 'Awario - Old'!$A$3:$Z1000, 11, false), "")</f>
        <v/>
      </c>
      <c r="AA195" s="5">
        <f>iferror(VLOOKUP($A195, 'Awario - Old'!$A$3:$Z1000, 12, false), "")</f>
        <v>-0.8182385672</v>
      </c>
      <c r="AB195" s="5">
        <f t="shared" si="2"/>
        <v>-0.9045654024</v>
      </c>
      <c r="AD195" s="5">
        <f>iferror(VLOOKUP($A195, TMUI!$A$2:$G1000, 3, false), "")</f>
        <v>85.13</v>
      </c>
      <c r="AE195" s="5">
        <f>iferror(VLOOKUP($A195, TMUI!$A$2:$G1000, 4, false), "")</f>
        <v>61.47</v>
      </c>
      <c r="AF195" s="5">
        <f>iferror(VLOOKUP($A195, TMUI!$A$2:$G1000, 5, false), "")</f>
        <v>77.15</v>
      </c>
      <c r="AG195" s="5">
        <f>iferror(VLOOKUP($A195, TMUI!$A$2:$G1000, 6, false), "")</f>
        <v>32.56</v>
      </c>
      <c r="AH195" s="5">
        <f>iferror(VLOOKUP($A195, TMUI!$A$2:$Z1000, 7, false), "")</f>
        <v>0.6994398957</v>
      </c>
      <c r="AI195" s="5">
        <f>iferror(VLOOKUP($A195, TMUI!$A$2:$Z1000, 8, false), "")</f>
        <v>-0.5204557127</v>
      </c>
      <c r="AJ195" s="5">
        <f>iferror(VLOOKUP($A195, TMUI!$A$2:$Z1000, 9, false), "")</f>
        <v>0.444427945</v>
      </c>
      <c r="AK195" s="5">
        <f>iferror(VLOOKUP($A195, TMUI!$A$2:$Z1000, 10, false), "")</f>
        <v>-1.384044885</v>
      </c>
      <c r="AL195" s="5">
        <f>iferror(VLOOKUP($A195, TMUI!$A$2:$Z1000, 11, false), "")</f>
        <v>-0.1901581892</v>
      </c>
      <c r="AM195" s="8">
        <f t="shared" si="3"/>
        <v>-0.4360713121</v>
      </c>
      <c r="AO195" s="5">
        <f t="shared" si="4"/>
        <v>-0.3098488345</v>
      </c>
      <c r="AP195" s="5">
        <f>iferror(vlookup(A195, 'November Scores'!A$1:AM1000, 3, false), "")</f>
        <v>-0.6909532327</v>
      </c>
      <c r="AQ195" s="5">
        <f t="shared" si="5"/>
        <v>-0.405124934</v>
      </c>
    </row>
    <row r="196">
      <c r="A196" s="5">
        <v>1827.0</v>
      </c>
      <c r="B196" s="2" t="s">
        <v>210</v>
      </c>
      <c r="C196" s="5">
        <f>lookup($A196, 'NIL - Dry'!$A$1:$A1000, 'NIL - Dry'!C$1:C1000)</f>
        <v>4</v>
      </c>
      <c r="D196" s="5">
        <f>lookup($A196, 'NIL - Dry'!$A$1:$A1000, 'NIL - Dry'!D$1:D1000)</f>
        <v>1</v>
      </c>
      <c r="E196" s="5">
        <f>lookup($A196, 'NIL - Dry'!$A$1:$A1000, 'NIL - Dry'!E$1:E1000)</f>
        <v>1</v>
      </c>
      <c r="F196" s="5">
        <f>lookup($A196, 'NIL - Dry'!$A$1:$A1000, 'NIL - Dry'!F$1:F1000)</f>
        <v>1</v>
      </c>
      <c r="G196" s="5">
        <f>lookup($A196, 'NIL - Dry'!$A$1:$A1000, 'NIL - Dry'!G$1:G1000)</f>
        <v>0</v>
      </c>
      <c r="H196" s="5">
        <f>lookup($A196, 'NIL - Dry'!$A$1:$A1000, 'NIL - Dry'!H$1:H1000)</f>
        <v>0</v>
      </c>
      <c r="I196" s="5">
        <f>lookup($A196, 'NIL - Dry'!$A$1:$A1000, 'NIL - Dry'!I$1:I1000)</f>
        <v>0.2045663318</v>
      </c>
      <c r="J196" s="5">
        <f>lookup($A196, 'NIL - Dry'!$A$1:$A1000, 'NIL - Dry'!J$1:J1000)</f>
        <v>0.4179095259</v>
      </c>
      <c r="K196" s="5">
        <f>lookup($A196, 'NIL - Dry'!$A$1:$A1000, 'NIL - Dry'!K$1:K1000)</f>
        <v>0.4485213235</v>
      </c>
      <c r="L196" s="5">
        <f>lookup($A196, 'NIL - Dry'!$A$1:$A1000, 'NIL - Dry'!L$1:L1000)</f>
        <v>1.014811661</v>
      </c>
      <c r="M196" s="5">
        <f>lookup($A196, 'NIL - Dry'!$A$1:$A1000, 'NIL - Dry'!M$1:M1000)</f>
        <v>-0.5405970393</v>
      </c>
      <c r="N196" s="5">
        <f>lookup($A196, 'NIL - Dry'!$A$1:$A1000, 'NIL - Dry'!N$1:N1000)</f>
        <v>-0.11274892</v>
      </c>
      <c r="O196" s="5">
        <f>lookup($A196, 'NIL - Dry'!$A$1:$A1000, 'NIL - Dry'!O$1:O1000)</f>
        <v>0.2387438137</v>
      </c>
      <c r="P196" s="5">
        <f t="shared" si="1"/>
        <v>0.4886141768</v>
      </c>
      <c r="R196" s="5">
        <f>iferror(VLOOKUP($A196, 'Awario - Old'!$A$3:$G1000, 3, false), "")</f>
        <v>0</v>
      </c>
      <c r="S196" s="2" t="str">
        <f>iferror(VLOOKUP($A196, 'Awario - Old'!$A$3:$Z1000, 4, false), "")</f>
        <v/>
      </c>
      <c r="T196" s="5">
        <f>iferror(VLOOKUP($A196, 'Awario - Old'!$A$3:$Z1000, 5, false), "")</f>
        <v>0</v>
      </c>
      <c r="U196" s="5">
        <f>iferror(VLOOKUP($A196, 'Awario - Old'!$A$3:$G1000, 6, false), "")</f>
        <v>0</v>
      </c>
      <c r="V196" s="7" t="b">
        <f>iferror(VLOOKUP($A196, 'Awario - Old'!$A$3:$Z1000, 7, false), "")</f>
        <v>1</v>
      </c>
      <c r="W196" s="2" t="str">
        <f>iferror(VLOOKUP($A196, 'Awario - Old'!$A$3:$Z1000, 8, false), "")</f>
        <v/>
      </c>
      <c r="X196" s="5">
        <f>iferror(VLOOKUP($A196, 'Awario - Old'!$A$3:$Z1000, 9, false), "")</f>
        <v>-0.6906225891</v>
      </c>
      <c r="Y196" s="5">
        <f>iferror(VLOOKUP($A196, 'Awario - Old'!$A$3:$Z1000, 10, false), "")</f>
        <v>-0.9458545452</v>
      </c>
      <c r="Z196" s="2" t="str">
        <f>iferror(VLOOKUP($A196, 'Awario - Old'!$A$3:$Z1000, 11, false), "")</f>
        <v/>
      </c>
      <c r="AA196" s="5">
        <f>iferror(VLOOKUP($A196, 'Awario - Old'!$A$3:$Z1000, 12, false), "")</f>
        <v>-0.8182385672</v>
      </c>
      <c r="AB196" s="5">
        <f t="shared" si="2"/>
        <v>-0.9045654024</v>
      </c>
      <c r="AD196" s="5">
        <f>iferror(VLOOKUP($A196, TMUI!$A$2:$G1000, 3, false), "")</f>
        <v>77.93</v>
      </c>
      <c r="AE196" s="5">
        <f>iferror(VLOOKUP($A196, TMUI!$A$2:$G1000, 4, false), "")</f>
        <v>46.99</v>
      </c>
      <c r="AF196" s="5">
        <f>iferror(VLOOKUP($A196, TMUI!$A$2:$G1000, 5, false), "")</f>
        <v>58.2</v>
      </c>
      <c r="AG196" s="5">
        <f>iferror(VLOOKUP($A196, TMUI!$A$2:$G1000, 6, false), "")</f>
        <v>46.45</v>
      </c>
      <c r="AH196" s="5">
        <f>iferror(VLOOKUP($A196, TMUI!$A$2:$Z1000, 7, false), "")</f>
        <v>0.1783002547</v>
      </c>
      <c r="AI196" s="5">
        <f>iferror(VLOOKUP($A196, TMUI!$A$2:$Z1000, 8, false), "")</f>
        <v>-1.523965951</v>
      </c>
      <c r="AJ196" s="5">
        <f>iferror(VLOOKUP($A196, TMUI!$A$2:$Z1000, 9, false), "")</f>
        <v>-0.9663444164</v>
      </c>
      <c r="AK196" s="5">
        <f>iferror(VLOOKUP($A196, TMUI!$A$2:$Z1000, 10, false), "")</f>
        <v>-0.5263878048</v>
      </c>
      <c r="AL196" s="5">
        <f>iferror(VLOOKUP($A196, TMUI!$A$2:$Z1000, 11, false), "")</f>
        <v>-0.7095994795</v>
      </c>
      <c r="AM196" s="8">
        <f t="shared" si="3"/>
        <v>-0.8423772786</v>
      </c>
      <c r="AO196" s="5">
        <f t="shared" si="4"/>
        <v>-0.4194428347</v>
      </c>
      <c r="AP196" s="5">
        <f>iferror(vlookup(A196, 'November Scores'!A$1:AM1000, 3, false), "")</f>
        <v>-0.4155642937</v>
      </c>
      <c r="AQ196" s="5">
        <f t="shared" si="5"/>
        <v>-0.4184731995</v>
      </c>
    </row>
    <row r="197">
      <c r="A197" s="5">
        <v>1426.0</v>
      </c>
      <c r="B197" s="2" t="s">
        <v>128</v>
      </c>
      <c r="C197" s="5">
        <f>lookup($A197, 'NIL - Dry'!$A$1:$A1000, 'NIL - Dry'!C$1:C1000)</f>
        <v>4</v>
      </c>
      <c r="D197" s="5">
        <f>lookup($A197, 'NIL - Dry'!$A$1:$A1000, 'NIL - Dry'!D$1:D1000)</f>
        <v>1</v>
      </c>
      <c r="E197" s="5">
        <f>lookup($A197, 'NIL - Dry'!$A$1:$A1000, 'NIL - Dry'!E$1:E1000)</f>
        <v>1</v>
      </c>
      <c r="F197" s="5">
        <f>lookup($A197, 'NIL - Dry'!$A$1:$A1000, 'NIL - Dry'!F$1:F1000)</f>
        <v>0</v>
      </c>
      <c r="G197" s="5">
        <f>lookup($A197, 'NIL - Dry'!$A$1:$A1000, 'NIL - Dry'!G$1:G1000)</f>
        <v>0</v>
      </c>
      <c r="H197" s="5">
        <f>lookup($A197, 'NIL - Dry'!$A$1:$A1000, 'NIL - Dry'!H$1:H1000)</f>
        <v>0</v>
      </c>
      <c r="I197" s="5">
        <f>lookup($A197, 'NIL - Dry'!$A$1:$A1000, 'NIL - Dry'!I$1:I1000)</f>
        <v>0.2045663318</v>
      </c>
      <c r="J197" s="5">
        <f>lookup($A197, 'NIL - Dry'!$A$1:$A1000, 'NIL - Dry'!J$1:J1000)</f>
        <v>0.4179095259</v>
      </c>
      <c r="K197" s="5">
        <f>lookup($A197, 'NIL - Dry'!$A$1:$A1000, 'NIL - Dry'!K$1:K1000)</f>
        <v>0.4485213235</v>
      </c>
      <c r="L197" s="5">
        <f>lookup($A197, 'NIL - Dry'!$A$1:$A1000, 'NIL - Dry'!L$1:L1000)</f>
        <v>-0.9812641676</v>
      </c>
      <c r="M197" s="5">
        <f>lookup($A197, 'NIL - Dry'!$A$1:$A1000, 'NIL - Dry'!M$1:M1000)</f>
        <v>-0.5405970393</v>
      </c>
      <c r="N197" s="5">
        <f>lookup($A197, 'NIL - Dry'!$A$1:$A1000, 'NIL - Dry'!N$1:N1000)</f>
        <v>-0.11274892</v>
      </c>
      <c r="O197" s="5">
        <f>lookup($A197, 'NIL - Dry'!$A$1:$A1000, 'NIL - Dry'!O$1:O1000)</f>
        <v>-0.09393549096</v>
      </c>
      <c r="P197" s="5">
        <f t="shared" si="1"/>
        <v>-0.3064889736</v>
      </c>
      <c r="R197" s="5">
        <f>iferror(VLOOKUP($A197, 'Awario - Old'!$A$3:$G1000, 3, false), "")</f>
        <v>0</v>
      </c>
      <c r="S197" s="2">
        <f>iferror(VLOOKUP($A197, 'Awario - Old'!$A$3:$Z1000, 4, false), "")</f>
        <v>0</v>
      </c>
      <c r="T197" s="5">
        <f>iferror(VLOOKUP($A197, 'Awario - Old'!$A$3:$Z1000, 5, false), "")</f>
        <v>0</v>
      </c>
      <c r="U197" s="5">
        <f>iferror(VLOOKUP($A197, 'Awario - Old'!$A$3:$G1000, 6, false), "")</f>
        <v>0</v>
      </c>
      <c r="V197" s="7" t="b">
        <f>iferror(VLOOKUP($A197, 'Awario - Old'!$A$3:$Z1000, 7, false), "")</f>
        <v>1</v>
      </c>
      <c r="W197" s="2" t="str">
        <f>iferror(VLOOKUP($A197, 'Awario - Old'!$A$3:$Z1000, 8, false), "")</f>
        <v/>
      </c>
      <c r="X197" s="5">
        <f>iferror(VLOOKUP($A197, 'Awario - Old'!$A$3:$Z1000, 9, false), "")</f>
        <v>-0.6906225891</v>
      </c>
      <c r="Y197" s="5">
        <f>iferror(VLOOKUP($A197, 'Awario - Old'!$A$3:$Z1000, 10, false), "")</f>
        <v>-0.9458545452</v>
      </c>
      <c r="Z197" s="2" t="str">
        <f>iferror(VLOOKUP($A197, 'Awario - Old'!$A$3:$Z1000, 11, false), "")</f>
        <v/>
      </c>
      <c r="AA197" s="5">
        <f>iferror(VLOOKUP($A197, 'Awario - Old'!$A$3:$Z1000, 12, false), "")</f>
        <v>-0.8182385672</v>
      </c>
      <c r="AB197" s="5">
        <f t="shared" si="2"/>
        <v>-0.9045654024</v>
      </c>
      <c r="AD197" s="5">
        <f>iferror(VLOOKUP($A197, TMUI!$A$2:$G1000, 3, false), "")</f>
        <v>71.26</v>
      </c>
      <c r="AE197" s="5">
        <f>iferror(VLOOKUP($A197, TMUI!$A$2:$G1000, 4, false), "")</f>
        <v>65.58</v>
      </c>
      <c r="AF197" s="5">
        <f>iferror(VLOOKUP($A197, TMUI!$A$2:$G1000, 5, false), "")</f>
        <v>71.02</v>
      </c>
      <c r="AG197" s="5">
        <f>iferror(VLOOKUP($A197, TMUI!$A$2:$G1000, 6, false), "")</f>
        <v>57.37</v>
      </c>
      <c r="AH197" s="5">
        <f>iferror(VLOOKUP($A197, TMUI!$A$2:$Z1000, 7, false), "")</f>
        <v>-0.3044777183</v>
      </c>
      <c r="AI197" s="5">
        <f>iferror(VLOOKUP($A197, TMUI!$A$2:$Z1000, 8, false), "")</f>
        <v>-0.2356195883</v>
      </c>
      <c r="AJ197" s="5">
        <f>iferror(VLOOKUP($A197, TMUI!$A$2:$Z1000, 9, false), "")</f>
        <v>-0.01193271858</v>
      </c>
      <c r="AK197" s="5">
        <f>iferror(VLOOKUP($A197, TMUI!$A$2:$Z1000, 10, false), "")</f>
        <v>0.1478825563</v>
      </c>
      <c r="AL197" s="5">
        <f>iferror(VLOOKUP($A197, TMUI!$A$2:$Z1000, 11, false), "")</f>
        <v>-0.1010368672</v>
      </c>
      <c r="AM197" s="8">
        <f t="shared" si="3"/>
        <v>-0.3178629693</v>
      </c>
      <c r="AO197" s="5">
        <f t="shared" si="4"/>
        <v>-0.5096391151</v>
      </c>
      <c r="AP197" s="5">
        <f>iferror(vlookup(A197, 'November Scores'!A$1:AM1000, 3, false), "")</f>
        <v>-0.151855485</v>
      </c>
      <c r="AQ197" s="5">
        <f t="shared" si="5"/>
        <v>-0.4201932076</v>
      </c>
    </row>
    <row r="198">
      <c r="A198" s="5">
        <v>2296.0</v>
      </c>
      <c r="B198" s="2" t="s">
        <v>290</v>
      </c>
      <c r="C198" s="5">
        <f>lookup($A198, 'NIL - Dry'!$A$1:$A1000, 'NIL - Dry'!C$1:C1000)</f>
        <v>4</v>
      </c>
      <c r="D198" s="5">
        <f>lookup($A198, 'NIL - Dry'!$A$1:$A1000, 'NIL - Dry'!D$1:D1000)</f>
        <v>1</v>
      </c>
      <c r="E198" s="5">
        <f>lookup($A198, 'NIL - Dry'!$A$1:$A1000, 'NIL - Dry'!E$1:E1000)</f>
        <v>1</v>
      </c>
      <c r="F198" s="5">
        <f>lookup($A198, 'NIL - Dry'!$A$1:$A1000, 'NIL - Dry'!F$1:F1000)</f>
        <v>1</v>
      </c>
      <c r="G198" s="5">
        <f>lookup($A198, 'NIL - Dry'!$A$1:$A1000, 'NIL - Dry'!G$1:G1000)</f>
        <v>0</v>
      </c>
      <c r="H198" s="5">
        <f>lookup($A198, 'NIL - Dry'!$A$1:$A1000, 'NIL - Dry'!H$1:H1000)</f>
        <v>0</v>
      </c>
      <c r="I198" s="5">
        <f>lookup($A198, 'NIL - Dry'!$A$1:$A1000, 'NIL - Dry'!I$1:I1000)</f>
        <v>0.2045663318</v>
      </c>
      <c r="J198" s="5">
        <f>lookup($A198, 'NIL - Dry'!$A$1:$A1000, 'NIL - Dry'!J$1:J1000)</f>
        <v>0.4179095259</v>
      </c>
      <c r="K198" s="5">
        <f>lookup($A198, 'NIL - Dry'!$A$1:$A1000, 'NIL - Dry'!K$1:K1000)</f>
        <v>0.4485213235</v>
      </c>
      <c r="L198" s="5">
        <f>lookup($A198, 'NIL - Dry'!$A$1:$A1000, 'NIL - Dry'!L$1:L1000)</f>
        <v>1.014811661</v>
      </c>
      <c r="M198" s="5">
        <f>lookup($A198, 'NIL - Dry'!$A$1:$A1000, 'NIL - Dry'!M$1:M1000)</f>
        <v>-0.5405970393</v>
      </c>
      <c r="N198" s="5">
        <f>lookup($A198, 'NIL - Dry'!$A$1:$A1000, 'NIL - Dry'!N$1:N1000)</f>
        <v>-0.11274892</v>
      </c>
      <c r="O198" s="5">
        <f>lookup($A198, 'NIL - Dry'!$A$1:$A1000, 'NIL - Dry'!O$1:O1000)</f>
        <v>0.2387438137</v>
      </c>
      <c r="P198" s="5">
        <f t="shared" si="1"/>
        <v>0.4886141768</v>
      </c>
      <c r="R198" s="5" t="str">
        <f>iferror(VLOOKUP($A198, 'Awario - Old'!$A$3:$G1000, 3, false), "")</f>
        <v/>
      </c>
      <c r="S198" s="2" t="str">
        <f>iferror(VLOOKUP($A198, 'Awario - Old'!$A$3:$Z1000, 4, false), "")</f>
        <v/>
      </c>
      <c r="T198" s="5" t="str">
        <f>iferror(VLOOKUP($A198, 'Awario - Old'!$A$3:$Z1000, 5, false), "")</f>
        <v/>
      </c>
      <c r="U198" s="5" t="str">
        <f>iferror(VLOOKUP($A198, 'Awario - Old'!$A$3:$G1000, 6, false), "")</f>
        <v/>
      </c>
      <c r="V198" s="7" t="str">
        <f>iferror(VLOOKUP($A198, 'Awario - Old'!$A$3:$Z1000, 7, false), "")</f>
        <v/>
      </c>
      <c r="W198" s="2" t="str">
        <f>iferror(VLOOKUP($A198, 'Awario - Old'!$A$3:$Z1000, 8, false), "")</f>
        <v/>
      </c>
      <c r="X198" s="5" t="str">
        <f>iferror(VLOOKUP($A198, 'Awario - Old'!$A$3:$Z1000, 9, false), "")</f>
        <v/>
      </c>
      <c r="Y198" s="5" t="str">
        <f>iferror(VLOOKUP($A198, 'Awario - Old'!$A$3:$Z1000, 10, false), "")</f>
        <v/>
      </c>
      <c r="Z198" s="2" t="str">
        <f>iferror(VLOOKUP($A198, 'Awario - Old'!$A$3:$Z1000, 11, false), "")</f>
        <v/>
      </c>
      <c r="AA198" s="5" t="str">
        <f>iferror(VLOOKUP($A198, 'Awario - Old'!$A$3:$Z1000, 12, false), "")</f>
        <v/>
      </c>
      <c r="AB198" s="5" t="str">
        <f t="shared" si="2"/>
        <v/>
      </c>
      <c r="AD198" s="5">
        <f>iferror(VLOOKUP($A198, TMUI!$A$2:$G1000, 3, false), "")</f>
        <v>40.63</v>
      </c>
      <c r="AE198" s="5">
        <f>iferror(VLOOKUP($A198, TMUI!$A$2:$G1000, 4, false), "")</f>
        <v>43.75</v>
      </c>
      <c r="AF198" s="5">
        <f>iferror(VLOOKUP($A198, TMUI!$A$2:$G1000, 5, false), "")</f>
        <v>51.56</v>
      </c>
      <c r="AG198" s="5">
        <f>iferror(VLOOKUP($A198, TMUI!$A$2:$G1000, 6, false), "")</f>
        <v>30.47</v>
      </c>
      <c r="AH198" s="5">
        <f>iferror(VLOOKUP($A198, TMUI!$A$2:$Z1000, 7, false), "")</f>
        <v>-2.521492608</v>
      </c>
      <c r="AI198" s="5">
        <f>iferror(VLOOKUP($A198, TMUI!$A$2:$Z1000, 8, false), "")</f>
        <v>-1.748508298</v>
      </c>
      <c r="AJ198" s="5">
        <f>iferror(VLOOKUP($A198, TMUI!$A$2:$Z1000, 9, false), "")</f>
        <v>-1.460673096</v>
      </c>
      <c r="AK198" s="5">
        <f>iferror(VLOOKUP($A198, TMUI!$A$2:$Z1000, 10, false), "")</f>
        <v>-1.513094798</v>
      </c>
      <c r="AL198" s="5">
        <f>iferror(VLOOKUP($A198, TMUI!$A$2:$Z1000, 11, false), "")</f>
        <v>-1.8109422</v>
      </c>
      <c r="AM198" s="8">
        <f t="shared" si="3"/>
        <v>-1.345712525</v>
      </c>
      <c r="AO198" s="5">
        <f t="shared" si="4"/>
        <v>-0.4285491741</v>
      </c>
      <c r="AP198" s="5" t="str">
        <f>iferror(vlookup(A198, 'November Scores'!A$1:AM1000, 3, false), "")</f>
        <v/>
      </c>
      <c r="AQ198" s="5">
        <f t="shared" si="5"/>
        <v>-0.4285491741</v>
      </c>
    </row>
    <row r="199">
      <c r="A199" s="5">
        <v>2023.0</v>
      </c>
      <c r="B199" s="2" t="s">
        <v>259</v>
      </c>
      <c r="C199" s="5">
        <f>lookup($A199, 'NIL - Dry'!$A$1:$A1000, 'NIL - Dry'!C$1:C1000)</f>
        <v>4</v>
      </c>
      <c r="D199" s="5">
        <f>lookup($A199, 'NIL - Dry'!$A$1:$A1000, 'NIL - Dry'!D$1:D1000)</f>
        <v>1</v>
      </c>
      <c r="E199" s="5">
        <f>lookup($A199, 'NIL - Dry'!$A$1:$A1000, 'NIL - Dry'!E$1:E1000)</f>
        <v>1</v>
      </c>
      <c r="F199" s="5">
        <f>lookup($A199, 'NIL - Dry'!$A$1:$A1000, 'NIL - Dry'!F$1:F1000)</f>
        <v>1</v>
      </c>
      <c r="G199" s="5">
        <f>lookup($A199, 'NIL - Dry'!$A$1:$A1000, 'NIL - Dry'!G$1:G1000)</f>
        <v>0</v>
      </c>
      <c r="H199" s="5">
        <f>lookup($A199, 'NIL - Dry'!$A$1:$A1000, 'NIL - Dry'!H$1:H1000)</f>
        <v>0</v>
      </c>
      <c r="I199" s="5">
        <f>lookup($A199, 'NIL - Dry'!$A$1:$A1000, 'NIL - Dry'!I$1:I1000)</f>
        <v>0.2045663318</v>
      </c>
      <c r="J199" s="5">
        <f>lookup($A199, 'NIL - Dry'!$A$1:$A1000, 'NIL - Dry'!J$1:J1000)</f>
        <v>0.4179095259</v>
      </c>
      <c r="K199" s="5">
        <f>lookup($A199, 'NIL - Dry'!$A$1:$A1000, 'NIL - Dry'!K$1:K1000)</f>
        <v>0.4485213235</v>
      </c>
      <c r="L199" s="5">
        <f>lookup($A199, 'NIL - Dry'!$A$1:$A1000, 'NIL - Dry'!L$1:L1000)</f>
        <v>1.014811661</v>
      </c>
      <c r="M199" s="5">
        <f>lookup($A199, 'NIL - Dry'!$A$1:$A1000, 'NIL - Dry'!M$1:M1000)</f>
        <v>-0.5405970393</v>
      </c>
      <c r="N199" s="5">
        <f>lookup($A199, 'NIL - Dry'!$A$1:$A1000, 'NIL - Dry'!N$1:N1000)</f>
        <v>-0.11274892</v>
      </c>
      <c r="O199" s="5">
        <f>lookup($A199, 'NIL - Dry'!$A$1:$A1000, 'NIL - Dry'!O$1:O1000)</f>
        <v>0.2387438137</v>
      </c>
      <c r="P199" s="5">
        <f t="shared" si="1"/>
        <v>0.4886141768</v>
      </c>
      <c r="R199" s="5" t="str">
        <f>iferror(VLOOKUP($A199, 'Awario - Old'!$A$3:$G1000, 3, false), "")</f>
        <v/>
      </c>
      <c r="S199" s="2" t="str">
        <f>iferror(VLOOKUP($A199, 'Awario - Old'!$A$3:$Z1000, 4, false), "")</f>
        <v/>
      </c>
      <c r="T199" s="5" t="str">
        <f>iferror(VLOOKUP($A199, 'Awario - Old'!$A$3:$Z1000, 5, false), "")</f>
        <v/>
      </c>
      <c r="U199" s="5" t="str">
        <f>iferror(VLOOKUP($A199, 'Awario - Old'!$A$3:$G1000, 6, false), "")</f>
        <v/>
      </c>
      <c r="V199" s="7" t="str">
        <f>iferror(VLOOKUP($A199, 'Awario - Old'!$A$3:$Z1000, 7, false), "")</f>
        <v/>
      </c>
      <c r="W199" s="2" t="str">
        <f>iferror(VLOOKUP($A199, 'Awario - Old'!$A$3:$Z1000, 8, false), "")</f>
        <v/>
      </c>
      <c r="X199" s="5" t="str">
        <f>iferror(VLOOKUP($A199, 'Awario - Old'!$A$3:$Z1000, 9, false), "")</f>
        <v/>
      </c>
      <c r="Y199" s="5" t="str">
        <f>iferror(VLOOKUP($A199, 'Awario - Old'!$A$3:$Z1000, 10, false), "")</f>
        <v/>
      </c>
      <c r="Z199" s="2" t="str">
        <f>iferror(VLOOKUP($A199, 'Awario - Old'!$A$3:$Z1000, 11, false), "")</f>
        <v/>
      </c>
      <c r="AA199" s="5" t="str">
        <f>iferror(VLOOKUP($A199, 'Awario - Old'!$A$3:$Z1000, 12, false), "")</f>
        <v/>
      </c>
      <c r="AB199" s="5" t="str">
        <f t="shared" si="2"/>
        <v/>
      </c>
      <c r="AD199" s="5">
        <f>iferror(VLOOKUP($A199, TMUI!$A$2:$G1000, 3, false), "")</f>
        <v>54.69</v>
      </c>
      <c r="AE199" s="5">
        <f>iferror(VLOOKUP($A199, TMUI!$A$2:$G1000, 4, false), "")</f>
        <v>41.41</v>
      </c>
      <c r="AF199" s="5">
        <f>iferror(VLOOKUP($A199, TMUI!$A$2:$G1000, 5, false), "")</f>
        <v>41.41</v>
      </c>
      <c r="AG199" s="5">
        <f>iferror(VLOOKUP($A199, TMUI!$A$2:$G1000, 6, false), "")</f>
        <v>22.66</v>
      </c>
      <c r="AH199" s="5">
        <f>iferror(VLOOKUP($A199, TMUI!$A$2:$Z1000, 7, false), "")</f>
        <v>-1.503822698</v>
      </c>
      <c r="AI199" s="5">
        <f>iferror(VLOOKUP($A199, TMUI!$A$2:$Z1000, 8, false), "")</f>
        <v>-1.91067777</v>
      </c>
      <c r="AJ199" s="5">
        <f>iferror(VLOOKUP($A199, TMUI!$A$2:$Z1000, 9, false), "")</f>
        <v>-2.216311063</v>
      </c>
      <c r="AK199" s="5">
        <f>iferror(VLOOKUP($A199, TMUI!$A$2:$Z1000, 10, false), "")</f>
        <v>-1.995333949</v>
      </c>
      <c r="AL199" s="5">
        <f>iferror(VLOOKUP($A199, TMUI!$A$2:$Z1000, 11, false), "")</f>
        <v>-1.90653637</v>
      </c>
      <c r="AM199" s="8">
        <f t="shared" si="3"/>
        <v>-1.38077383</v>
      </c>
      <c r="AO199" s="5">
        <f t="shared" si="4"/>
        <v>-0.4460798266</v>
      </c>
      <c r="AP199" s="5">
        <f>iferror(vlookup(A199, 'November Scores'!A$1:AM1000, 3, false), "")</f>
        <v>-0.387397071</v>
      </c>
      <c r="AQ199" s="5">
        <f t="shared" si="5"/>
        <v>-0.4314091377</v>
      </c>
    </row>
    <row r="200">
      <c r="A200" s="5">
        <v>1851.0</v>
      </c>
      <c r="B200" s="2" t="s">
        <v>217</v>
      </c>
      <c r="C200" s="5">
        <f>lookup($A200, 'NIL - Dry'!$A$1:$A1000, 'NIL - Dry'!C$1:C1000)</f>
        <v>4</v>
      </c>
      <c r="D200" s="5">
        <f>lookup($A200, 'NIL - Dry'!$A$1:$A1000, 'NIL - Dry'!D$1:D1000)</f>
        <v>0</v>
      </c>
      <c r="E200" s="5">
        <f>lookup($A200, 'NIL - Dry'!$A$1:$A1000, 'NIL - Dry'!E$1:E1000)</f>
        <v>1</v>
      </c>
      <c r="F200" s="5">
        <f>lookup($A200, 'NIL - Dry'!$A$1:$A1000, 'NIL - Dry'!F$1:F1000)</f>
        <v>1</v>
      </c>
      <c r="G200" s="5">
        <f>lookup($A200, 'NIL - Dry'!$A$1:$A1000, 'NIL - Dry'!G$1:G1000)</f>
        <v>1</v>
      </c>
      <c r="H200" s="5">
        <f>lookup($A200, 'NIL - Dry'!$A$1:$A1000, 'NIL - Dry'!H$1:H1000)</f>
        <v>0</v>
      </c>
      <c r="I200" s="5">
        <f>lookup($A200, 'NIL - Dry'!$A$1:$A1000, 'NIL - Dry'!I$1:I1000)</f>
        <v>0.2045663318</v>
      </c>
      <c r="J200" s="5">
        <f>lookup($A200, 'NIL - Dry'!$A$1:$A1000, 'NIL - Dry'!J$1:J1000)</f>
        <v>-2.383213783</v>
      </c>
      <c r="K200" s="5">
        <f>lookup($A200, 'NIL - Dry'!$A$1:$A1000, 'NIL - Dry'!K$1:K1000)</f>
        <v>0.4485213235</v>
      </c>
      <c r="L200" s="5">
        <f>lookup($A200, 'NIL - Dry'!$A$1:$A1000, 'NIL - Dry'!L$1:L1000)</f>
        <v>1.014811661</v>
      </c>
      <c r="M200" s="5">
        <f>lookup($A200, 'NIL - Dry'!$A$1:$A1000, 'NIL - Dry'!M$1:M1000)</f>
        <v>1.842034356</v>
      </c>
      <c r="N200" s="5">
        <f>lookup($A200, 'NIL - Dry'!$A$1:$A1000, 'NIL - Dry'!N$1:N1000)</f>
        <v>-0.11274892</v>
      </c>
      <c r="O200" s="5">
        <f>lookup($A200, 'NIL - Dry'!$A$1:$A1000, 'NIL - Dry'!O$1:O1000)</f>
        <v>0.1689951616</v>
      </c>
      <c r="P200" s="5">
        <f t="shared" si="1"/>
        <v>0.411090211</v>
      </c>
      <c r="R200" s="5" t="str">
        <f>iferror(VLOOKUP($A200, 'Awario - Old'!$A$3:$G1000, 3, false), "")</f>
        <v/>
      </c>
      <c r="S200" s="2" t="str">
        <f>iferror(VLOOKUP($A200, 'Awario - Old'!$A$3:$Z1000, 4, false), "")</f>
        <v/>
      </c>
      <c r="T200" s="5" t="str">
        <f>iferror(VLOOKUP($A200, 'Awario - Old'!$A$3:$Z1000, 5, false), "")</f>
        <v/>
      </c>
      <c r="U200" s="5" t="str">
        <f>iferror(VLOOKUP($A200, 'Awario - Old'!$A$3:$G1000, 6, false), "")</f>
        <v/>
      </c>
      <c r="V200" s="7" t="str">
        <f>iferror(VLOOKUP($A200, 'Awario - Old'!$A$3:$Z1000, 7, false), "")</f>
        <v/>
      </c>
      <c r="W200" s="2" t="str">
        <f>iferror(VLOOKUP($A200, 'Awario - Old'!$A$3:$Z1000, 8, false), "")</f>
        <v/>
      </c>
      <c r="X200" s="5" t="str">
        <f>iferror(VLOOKUP($A200, 'Awario - Old'!$A$3:$Z1000, 9, false), "")</f>
        <v/>
      </c>
      <c r="Y200" s="5" t="str">
        <f>iferror(VLOOKUP($A200, 'Awario - Old'!$A$3:$Z1000, 10, false), "")</f>
        <v/>
      </c>
      <c r="Z200" s="2" t="str">
        <f>iferror(VLOOKUP($A200, 'Awario - Old'!$A$3:$Z1000, 11, false), "")</f>
        <v/>
      </c>
      <c r="AA200" s="5" t="str">
        <f>iferror(VLOOKUP($A200, 'Awario - Old'!$A$3:$Z1000, 12, false), "")</f>
        <v/>
      </c>
      <c r="AB200" s="5" t="str">
        <f t="shared" si="2"/>
        <v/>
      </c>
      <c r="AD200" s="5">
        <f>iferror(VLOOKUP($A200, TMUI!$A$2:$G1000, 3, false), "")</f>
        <v>58.87</v>
      </c>
      <c r="AE200" s="5">
        <f>iferror(VLOOKUP($A200, TMUI!$A$2:$G1000, 4, false), "")</f>
        <v>54.65</v>
      </c>
      <c r="AF200" s="5">
        <f>iferror(VLOOKUP($A200, TMUI!$A$2:$G1000, 5, false), "")</f>
        <v>59.3</v>
      </c>
      <c r="AG200" s="5">
        <f>iferror(VLOOKUP($A200, TMUI!$A$2:$G1000, 6, false), "")</f>
        <v>42.5</v>
      </c>
      <c r="AH200" s="5">
        <f>iferror(VLOOKUP($A200, TMUI!$A$2:$Z1000, 7, false), "")</f>
        <v>-1.201272184</v>
      </c>
      <c r="AI200" s="5">
        <f>iferror(VLOOKUP($A200, TMUI!$A$2:$Z1000, 8, false), "")</f>
        <v>-0.9931034908</v>
      </c>
      <c r="AJ200" s="5">
        <f>iferror(VLOOKUP($A200, TMUI!$A$2:$Z1000, 9, false), "")</f>
        <v>-0.8844526171</v>
      </c>
      <c r="AK200" s="5">
        <f>iferror(VLOOKUP($A200, TMUI!$A$2:$Z1000, 10, false), "")</f>
        <v>-0.7702859665</v>
      </c>
      <c r="AL200" s="5">
        <f>iferror(VLOOKUP($A200, TMUI!$A$2:$Z1000, 11, false), "")</f>
        <v>-0.9622785646</v>
      </c>
      <c r="AM200" s="8">
        <f t="shared" si="3"/>
        <v>-0.9809579831</v>
      </c>
      <c r="AO200" s="5">
        <f t="shared" si="4"/>
        <v>-0.2849338861</v>
      </c>
      <c r="AP200" s="5">
        <f>iferror(vlookup(A200, 'November Scores'!A$1:AM1000, 3, false), "")</f>
        <v>-0.8958459063</v>
      </c>
      <c r="AQ200" s="5">
        <f t="shared" si="5"/>
        <v>-0.4376618911</v>
      </c>
    </row>
    <row r="201">
      <c r="A201" s="5">
        <v>1304.0</v>
      </c>
      <c r="B201" s="2" t="s">
        <v>108</v>
      </c>
      <c r="C201" s="5">
        <f>lookup($A201, 'NIL - Dry'!$A$1:$A1000, 'NIL - Dry'!C$1:C1000)</f>
        <v>4</v>
      </c>
      <c r="D201" s="5">
        <f>lookup($A201, 'NIL - Dry'!$A$1:$A1000, 'NIL - Dry'!D$1:D1000)</f>
        <v>1</v>
      </c>
      <c r="E201" s="5">
        <f>lookup($A201, 'NIL - Dry'!$A$1:$A1000, 'NIL - Dry'!E$1:E1000)</f>
        <v>1</v>
      </c>
      <c r="F201" s="5">
        <f>lookup($A201, 'NIL - Dry'!$A$1:$A1000, 'NIL - Dry'!F$1:F1000)</f>
        <v>0</v>
      </c>
      <c r="G201" s="5">
        <f>lookup($A201, 'NIL - Dry'!$A$1:$A1000, 'NIL - Dry'!G$1:G1000)</f>
        <v>0</v>
      </c>
      <c r="H201" s="5">
        <f>lookup($A201, 'NIL - Dry'!$A$1:$A1000, 'NIL - Dry'!H$1:H1000)</f>
        <v>0</v>
      </c>
      <c r="I201" s="5">
        <f>lookup($A201, 'NIL - Dry'!$A$1:$A1000, 'NIL - Dry'!I$1:I1000)</f>
        <v>0.2045663318</v>
      </c>
      <c r="J201" s="5">
        <f>lookup($A201, 'NIL - Dry'!$A$1:$A1000, 'NIL - Dry'!J$1:J1000)</f>
        <v>0.4179095259</v>
      </c>
      <c r="K201" s="5">
        <f>lookup($A201, 'NIL - Dry'!$A$1:$A1000, 'NIL - Dry'!K$1:K1000)</f>
        <v>0.4485213235</v>
      </c>
      <c r="L201" s="5">
        <f>lookup($A201, 'NIL - Dry'!$A$1:$A1000, 'NIL - Dry'!L$1:L1000)</f>
        <v>-0.9812641676</v>
      </c>
      <c r="M201" s="5">
        <f>lookup($A201, 'NIL - Dry'!$A$1:$A1000, 'NIL - Dry'!M$1:M1000)</f>
        <v>-0.5405970393</v>
      </c>
      <c r="N201" s="5">
        <f>lookup($A201, 'NIL - Dry'!$A$1:$A1000, 'NIL - Dry'!N$1:N1000)</f>
        <v>-0.11274892</v>
      </c>
      <c r="O201" s="5">
        <f>lookup($A201, 'NIL - Dry'!$A$1:$A1000, 'NIL - Dry'!O$1:O1000)</f>
        <v>-0.09393549096</v>
      </c>
      <c r="P201" s="5">
        <f t="shared" si="1"/>
        <v>-0.3064889736</v>
      </c>
      <c r="R201" s="5">
        <f>iferror(VLOOKUP($A201, 'Awario - Old'!$A$3:$G1000, 3, false), "")</f>
        <v>0</v>
      </c>
      <c r="S201" s="2">
        <f>iferror(VLOOKUP($A201, 'Awario - Old'!$A$3:$Z1000, 4, false), "")</f>
        <v>0</v>
      </c>
      <c r="T201" s="5">
        <f>iferror(VLOOKUP($A201, 'Awario - Old'!$A$3:$Z1000, 5, false), "")</f>
        <v>0</v>
      </c>
      <c r="U201" s="5">
        <f>iferror(VLOOKUP($A201, 'Awario - Old'!$A$3:$G1000, 6, false), "")</f>
        <v>0</v>
      </c>
      <c r="V201" s="7" t="b">
        <f>iferror(VLOOKUP($A201, 'Awario - Old'!$A$3:$Z1000, 7, false), "")</f>
        <v>1</v>
      </c>
      <c r="W201" s="2" t="str">
        <f>iferror(VLOOKUP($A201, 'Awario - Old'!$A$3:$Z1000, 8, false), "")</f>
        <v/>
      </c>
      <c r="X201" s="5">
        <f>iferror(VLOOKUP($A201, 'Awario - Old'!$A$3:$Z1000, 9, false), "")</f>
        <v>-0.6906225891</v>
      </c>
      <c r="Y201" s="5">
        <f>iferror(VLOOKUP($A201, 'Awario - Old'!$A$3:$Z1000, 10, false), "")</f>
        <v>-0.9458545452</v>
      </c>
      <c r="Z201" s="2" t="str">
        <f>iferror(VLOOKUP($A201, 'Awario - Old'!$A$3:$Z1000, 11, false), "")</f>
        <v/>
      </c>
      <c r="AA201" s="5">
        <f>iferror(VLOOKUP($A201, 'Awario - Old'!$A$3:$Z1000, 12, false), "")</f>
        <v>-0.8182385672</v>
      </c>
      <c r="AB201" s="5">
        <f t="shared" si="2"/>
        <v>-0.9045654024</v>
      </c>
      <c r="AD201" s="5">
        <f>iferror(VLOOKUP($A201, TMUI!$A$2:$G1000, 3, false), "")</f>
        <v>79.9</v>
      </c>
      <c r="AE201" s="5">
        <f>iferror(VLOOKUP($A201, TMUI!$A$2:$G1000, 4, false), "")</f>
        <v>67.18</v>
      </c>
      <c r="AF201" s="5">
        <f>iferror(VLOOKUP($A201, TMUI!$A$2:$G1000, 5, false), "")</f>
        <v>68.43</v>
      </c>
      <c r="AG201" s="5">
        <f>iferror(VLOOKUP($A201, TMUI!$A$2:$G1000, 6, false), "")</f>
        <v>46.56</v>
      </c>
      <c r="AH201" s="5">
        <f>iferror(VLOOKUP($A201, TMUI!$A$2:$Z1000, 7, false), "")</f>
        <v>0.3208898509</v>
      </c>
      <c r="AI201" s="5">
        <f>iferror(VLOOKUP($A201, TMUI!$A$2:$Z1000, 8, false), "")</f>
        <v>-0.1247344791</v>
      </c>
      <c r="AJ201" s="5">
        <f>iferror(VLOOKUP($A201, TMUI!$A$2:$Z1000, 9, false), "")</f>
        <v>-0.2047506825</v>
      </c>
      <c r="AK201" s="5">
        <f>iferror(VLOOKUP($A201, TMUI!$A$2:$Z1000, 10, false), "")</f>
        <v>-0.5195957041</v>
      </c>
      <c r="AL201" s="5">
        <f>iferror(VLOOKUP($A201, TMUI!$A$2:$Z1000, 11, false), "")</f>
        <v>-0.1320477537</v>
      </c>
      <c r="AM201" s="8">
        <f t="shared" si="3"/>
        <v>-0.3633837554</v>
      </c>
      <c r="AO201" s="5">
        <f t="shared" si="4"/>
        <v>-0.5248127105</v>
      </c>
      <c r="AP201" s="5">
        <f>iferror(vlookup(A201, 'November Scores'!A$1:AM1000, 3, false), "")</f>
        <v>-0.2013901432</v>
      </c>
      <c r="AQ201" s="5">
        <f t="shared" si="5"/>
        <v>-0.4439570687</v>
      </c>
    </row>
    <row r="202">
      <c r="A202" s="5">
        <v>1449.0</v>
      </c>
      <c r="B202" s="2" t="s">
        <v>138</v>
      </c>
      <c r="C202" s="5">
        <f>lookup($A202, 'NIL - Dry'!$A$1:$A1000, 'NIL - Dry'!C$1:C1000)</f>
        <v>4</v>
      </c>
      <c r="D202" s="5">
        <f>lookup($A202, 'NIL - Dry'!$A$1:$A1000, 'NIL - Dry'!D$1:D1000)</f>
        <v>1</v>
      </c>
      <c r="E202" s="5">
        <f>lookup($A202, 'NIL - Dry'!$A$1:$A1000, 'NIL - Dry'!E$1:E1000)</f>
        <v>1</v>
      </c>
      <c r="F202" s="5">
        <f>lookup($A202, 'NIL - Dry'!$A$1:$A1000, 'NIL - Dry'!F$1:F1000)</f>
        <v>1</v>
      </c>
      <c r="G202" s="5">
        <f>lookup($A202, 'NIL - Dry'!$A$1:$A1000, 'NIL - Dry'!G$1:G1000)</f>
        <v>1</v>
      </c>
      <c r="H202" s="5">
        <f>lookup($A202, 'NIL - Dry'!$A$1:$A1000, 'NIL - Dry'!H$1:H1000)</f>
        <v>0</v>
      </c>
      <c r="I202" s="5">
        <f>lookup($A202, 'NIL - Dry'!$A$1:$A1000, 'NIL - Dry'!I$1:I1000)</f>
        <v>0.2045663318</v>
      </c>
      <c r="J202" s="5">
        <f>lookup($A202, 'NIL - Dry'!$A$1:$A1000, 'NIL - Dry'!J$1:J1000)</f>
        <v>0.4179095259</v>
      </c>
      <c r="K202" s="5">
        <f>lookup($A202, 'NIL - Dry'!$A$1:$A1000, 'NIL - Dry'!K$1:K1000)</f>
        <v>0.4485213235</v>
      </c>
      <c r="L202" s="5">
        <f>lookup($A202, 'NIL - Dry'!$A$1:$A1000, 'NIL - Dry'!L$1:L1000)</f>
        <v>1.014811661</v>
      </c>
      <c r="M202" s="5">
        <f>lookup($A202, 'NIL - Dry'!$A$1:$A1000, 'NIL - Dry'!M$1:M1000)</f>
        <v>1.842034356</v>
      </c>
      <c r="N202" s="5">
        <f>lookup($A202, 'NIL - Dry'!$A$1:$A1000, 'NIL - Dry'!N$1:N1000)</f>
        <v>-0.11274892</v>
      </c>
      <c r="O202" s="5">
        <f>lookup($A202, 'NIL - Dry'!$A$1:$A1000, 'NIL - Dry'!O$1:O1000)</f>
        <v>0.6358490463</v>
      </c>
      <c r="P202" s="5">
        <f t="shared" si="1"/>
        <v>0.7974014336</v>
      </c>
      <c r="R202" s="5">
        <f>iferror(VLOOKUP($A202, 'Awario - Old'!$A$3:$G1000, 3, false), "")</f>
        <v>0</v>
      </c>
      <c r="S202" s="2">
        <f>iferror(VLOOKUP($A202, 'Awario - Old'!$A$3:$Z1000, 4, false), "")</f>
        <v>0</v>
      </c>
      <c r="T202" s="5">
        <f>iferror(VLOOKUP($A202, 'Awario - Old'!$A$3:$Z1000, 5, false), "")</f>
        <v>0</v>
      </c>
      <c r="U202" s="5">
        <f>iferror(VLOOKUP($A202, 'Awario - Old'!$A$3:$G1000, 6, false), "")</f>
        <v>0</v>
      </c>
      <c r="V202" s="7" t="b">
        <f>iferror(VLOOKUP($A202, 'Awario - Old'!$A$3:$Z1000, 7, false), "")</f>
        <v>1</v>
      </c>
      <c r="W202" s="2" t="str">
        <f>iferror(VLOOKUP($A202, 'Awario - Old'!$A$3:$Z1000, 8, false), "")</f>
        <v/>
      </c>
      <c r="X202" s="5">
        <f>iferror(VLOOKUP($A202, 'Awario - Old'!$A$3:$Z1000, 9, false), "")</f>
        <v>-0.6906225891</v>
      </c>
      <c r="Y202" s="5">
        <f>iferror(VLOOKUP($A202, 'Awario - Old'!$A$3:$Z1000, 10, false), "")</f>
        <v>-0.9458545452</v>
      </c>
      <c r="Z202" s="2" t="str">
        <f>iferror(VLOOKUP($A202, 'Awario - Old'!$A$3:$Z1000, 11, false), "")</f>
        <v/>
      </c>
      <c r="AA202" s="5">
        <f>iferror(VLOOKUP($A202, 'Awario - Old'!$A$3:$Z1000, 12, false), "")</f>
        <v>-0.8182385672</v>
      </c>
      <c r="AB202" s="5">
        <f t="shared" si="2"/>
        <v>-0.9045654024</v>
      </c>
      <c r="AD202" s="5">
        <f>iferror(VLOOKUP($A202, TMUI!$A$2:$G1000, 3, false), "")</f>
        <v>64.81</v>
      </c>
      <c r="AE202" s="5">
        <f>iferror(VLOOKUP($A202, TMUI!$A$2:$G1000, 4, false), "")</f>
        <v>43.83</v>
      </c>
      <c r="AF202" s="5">
        <f>iferror(VLOOKUP($A202, TMUI!$A$2:$G1000, 5, false), "")</f>
        <v>51.21</v>
      </c>
      <c r="AG202" s="5">
        <f>iferror(VLOOKUP($A202, TMUI!$A$2:$G1000, 6, false), "")</f>
        <v>24.53</v>
      </c>
      <c r="AH202" s="5">
        <f>iferror(VLOOKUP($A202, TMUI!$A$2:$Z1000, 7, false), "")</f>
        <v>-0.7713319801</v>
      </c>
      <c r="AI202" s="5">
        <f>iferror(VLOOKUP($A202, TMUI!$A$2:$Z1000, 8, false), "")</f>
        <v>-1.742964042</v>
      </c>
      <c r="AJ202" s="5">
        <f>iferror(VLOOKUP($A202, TMUI!$A$2:$Z1000, 9, false), "")</f>
        <v>-1.486729578</v>
      </c>
      <c r="AK202" s="5">
        <f>iferror(VLOOKUP($A202, TMUI!$A$2:$Z1000, 10, false), "")</f>
        <v>-1.879868237</v>
      </c>
      <c r="AL202" s="5">
        <f>iferror(VLOOKUP($A202, TMUI!$A$2:$Z1000, 11, false), "")</f>
        <v>-1.470223459</v>
      </c>
      <c r="AM202" s="8">
        <f t="shared" si="3"/>
        <v>-1.212527715</v>
      </c>
      <c r="AO202" s="5">
        <f t="shared" si="4"/>
        <v>-0.4398972279</v>
      </c>
      <c r="AP202" s="5">
        <f>iferror(vlookup(A202, 'November Scores'!A$1:AM1000, 3, false), "")</f>
        <v>-0.4583613827</v>
      </c>
      <c r="AQ202" s="5">
        <f t="shared" si="5"/>
        <v>-0.4445132666</v>
      </c>
    </row>
    <row r="203">
      <c r="A203" s="5">
        <v>1868.0</v>
      </c>
      <c r="B203" s="2" t="s">
        <v>227</v>
      </c>
      <c r="C203" s="5">
        <f>lookup($A203, 'NIL - Dry'!$A$1:$A1000, 'NIL - Dry'!C$1:C1000)</f>
        <v>4</v>
      </c>
      <c r="D203" s="5">
        <f>lookup($A203, 'NIL - Dry'!$A$1:$A1000, 'NIL - Dry'!D$1:D1000)</f>
        <v>1</v>
      </c>
      <c r="E203" s="5">
        <f>lookup($A203, 'NIL - Dry'!$A$1:$A1000, 'NIL - Dry'!E$1:E1000)</f>
        <v>1</v>
      </c>
      <c r="F203" s="5">
        <f>lookup($A203, 'NIL - Dry'!$A$1:$A1000, 'NIL - Dry'!F$1:F1000)</f>
        <v>0</v>
      </c>
      <c r="G203" s="5">
        <f>lookup($A203, 'NIL - Dry'!$A$1:$A1000, 'NIL - Dry'!G$1:G1000)</f>
        <v>0</v>
      </c>
      <c r="H203" s="5">
        <f>lookup($A203, 'NIL - Dry'!$A$1:$A1000, 'NIL - Dry'!H$1:H1000)</f>
        <v>0</v>
      </c>
      <c r="I203" s="5">
        <f>lookup($A203, 'NIL - Dry'!$A$1:$A1000, 'NIL - Dry'!I$1:I1000)</f>
        <v>0.2045663318</v>
      </c>
      <c r="J203" s="5">
        <f>lookup($A203, 'NIL - Dry'!$A$1:$A1000, 'NIL - Dry'!J$1:J1000)</f>
        <v>0.4179095259</v>
      </c>
      <c r="K203" s="5">
        <f>lookup($A203, 'NIL - Dry'!$A$1:$A1000, 'NIL - Dry'!K$1:K1000)</f>
        <v>0.4485213235</v>
      </c>
      <c r="L203" s="5">
        <f>lookup($A203, 'NIL - Dry'!$A$1:$A1000, 'NIL - Dry'!L$1:L1000)</f>
        <v>-0.9812641676</v>
      </c>
      <c r="M203" s="5">
        <f>lookup($A203, 'NIL - Dry'!$A$1:$A1000, 'NIL - Dry'!M$1:M1000)</f>
        <v>-0.5405970393</v>
      </c>
      <c r="N203" s="5">
        <f>lookup($A203, 'NIL - Dry'!$A$1:$A1000, 'NIL - Dry'!N$1:N1000)</f>
        <v>-0.11274892</v>
      </c>
      <c r="O203" s="5">
        <f>lookup($A203, 'NIL - Dry'!$A$1:$A1000, 'NIL - Dry'!O$1:O1000)</f>
        <v>-0.09393549096</v>
      </c>
      <c r="P203" s="5">
        <f t="shared" si="1"/>
        <v>-0.3064889736</v>
      </c>
      <c r="R203" s="5">
        <f>iferror(VLOOKUP($A203, 'Awario - Old'!$A$3:$G1000, 3, false), "")</f>
        <v>0</v>
      </c>
      <c r="S203" s="2">
        <f>iferror(VLOOKUP($A203, 'Awario - Old'!$A$3:$Z1000, 4, false), "")</f>
        <v>0</v>
      </c>
      <c r="T203" s="5">
        <f>iferror(VLOOKUP($A203, 'Awario - Old'!$A$3:$Z1000, 5, false), "")</f>
        <v>0</v>
      </c>
      <c r="U203" s="5">
        <f>iferror(VLOOKUP($A203, 'Awario - Old'!$A$3:$G1000, 6, false), "")</f>
        <v>0</v>
      </c>
      <c r="V203" s="7" t="b">
        <f>iferror(VLOOKUP($A203, 'Awario - Old'!$A$3:$Z1000, 7, false), "")</f>
        <v>1</v>
      </c>
      <c r="W203" s="2" t="str">
        <f>iferror(VLOOKUP($A203, 'Awario - Old'!$A$3:$Z1000, 8, false), "")</f>
        <v/>
      </c>
      <c r="X203" s="5">
        <f>iferror(VLOOKUP($A203, 'Awario - Old'!$A$3:$Z1000, 9, false), "")</f>
        <v>-0.6906225891</v>
      </c>
      <c r="Y203" s="5">
        <f>iferror(VLOOKUP($A203, 'Awario - Old'!$A$3:$Z1000, 10, false), "")</f>
        <v>-0.9458545452</v>
      </c>
      <c r="Z203" s="2" t="str">
        <f>iferror(VLOOKUP($A203, 'Awario - Old'!$A$3:$Z1000, 11, false), "")</f>
        <v/>
      </c>
      <c r="AA203" s="5">
        <f>iferror(VLOOKUP($A203, 'Awario - Old'!$A$3:$Z1000, 12, false), "")</f>
        <v>-0.8182385672</v>
      </c>
      <c r="AB203" s="5">
        <f t="shared" si="2"/>
        <v>-0.9045654024</v>
      </c>
      <c r="AD203" s="5">
        <f>iferror(VLOOKUP($A203, TMUI!$A$2:$G1000, 3, false), "")</f>
        <v>83.56</v>
      </c>
      <c r="AE203" s="5">
        <f>iferror(VLOOKUP($A203, TMUI!$A$2:$G1000, 4, false), "")</f>
        <v>61.68</v>
      </c>
      <c r="AF203" s="5">
        <f>iferror(VLOOKUP($A203, TMUI!$A$2:$G1000, 5, false), "")</f>
        <v>78.83</v>
      </c>
      <c r="AG203" s="5">
        <f>iferror(VLOOKUP($A203, TMUI!$A$2:$G1000, 6, false), "")</f>
        <v>31</v>
      </c>
      <c r="AH203" s="5">
        <f>iferror(VLOOKUP($A203, TMUI!$A$2:$Z1000, 7, false), "")</f>
        <v>0.5858025018</v>
      </c>
      <c r="AI203" s="5">
        <f>iferror(VLOOKUP($A203, TMUI!$A$2:$Z1000, 8, false), "")</f>
        <v>-0.5059020421</v>
      </c>
      <c r="AJ203" s="5">
        <f>iferror(VLOOKUP($A203, TMUI!$A$2:$Z1000, 9, false), "")</f>
        <v>0.5694990568</v>
      </c>
      <c r="AK203" s="5">
        <f>iferror(VLOOKUP($A203, TMUI!$A$2:$Z1000, 10, false), "")</f>
        <v>-1.480369222</v>
      </c>
      <c r="AL203" s="5">
        <f>iferror(VLOOKUP($A203, TMUI!$A$2:$Z1000, 11, false), "")</f>
        <v>-0.2077424265</v>
      </c>
      <c r="AM203" s="8">
        <f t="shared" si="3"/>
        <v>-0.4557876989</v>
      </c>
      <c r="AO203" s="5">
        <f t="shared" si="4"/>
        <v>-0.555614025</v>
      </c>
      <c r="AP203" s="5">
        <f>iferror(vlookup(A203, 'November Scores'!A$1:AM1000, 3, false), "")</f>
        <v>-0.1792969611</v>
      </c>
      <c r="AQ203" s="5">
        <f t="shared" si="5"/>
        <v>-0.461534759</v>
      </c>
    </row>
    <row r="204">
      <c r="A204" s="5">
        <v>826.0</v>
      </c>
      <c r="B204" s="2" t="s">
        <v>69</v>
      </c>
      <c r="C204" s="5">
        <f>lookup($A204, 'NIL - Dry'!$A$1:$A1000, 'NIL - Dry'!C$1:C1000)</f>
        <v>2</v>
      </c>
      <c r="D204" s="5">
        <f>lookup($A204, 'NIL - Dry'!$A$1:$A1000, 'NIL - Dry'!D$1:D1000)</f>
        <v>0</v>
      </c>
      <c r="E204" s="5">
        <f>lookup($A204, 'NIL - Dry'!$A$1:$A1000, 'NIL - Dry'!E$1:E1000)</f>
        <v>0</v>
      </c>
      <c r="F204" s="5">
        <f>lookup($A204, 'NIL - Dry'!$A$1:$A1000, 'NIL - Dry'!F$1:F1000)</f>
        <v>1</v>
      </c>
      <c r="G204" s="5">
        <f>lookup($A204, 'NIL - Dry'!$A$1:$A1000, 'NIL - Dry'!G$1:G1000)</f>
        <v>0</v>
      </c>
      <c r="H204" s="5">
        <f>lookup($A204, 'NIL - Dry'!$A$1:$A1000, 'NIL - Dry'!H$1:H1000)</f>
        <v>0</v>
      </c>
      <c r="I204" s="5">
        <f>lookup($A204, 'NIL - Dry'!$A$1:$A1000, 'NIL - Dry'!I$1:I1000)</f>
        <v>-4.868678697</v>
      </c>
      <c r="J204" s="5">
        <f>lookup($A204, 'NIL - Dry'!$A$1:$A1000, 'NIL - Dry'!J$1:J1000)</f>
        <v>-2.383213783</v>
      </c>
      <c r="K204" s="5">
        <f>lookup($A204, 'NIL - Dry'!$A$1:$A1000, 'NIL - Dry'!K$1:K1000)</f>
        <v>-2.220180551</v>
      </c>
      <c r="L204" s="5">
        <f>lookup($A204, 'NIL - Dry'!$A$1:$A1000, 'NIL - Dry'!L$1:L1000)</f>
        <v>1.014811661</v>
      </c>
      <c r="M204" s="5">
        <f>lookup($A204, 'NIL - Dry'!$A$1:$A1000, 'NIL - Dry'!M$1:M1000)</f>
        <v>-0.5405970393</v>
      </c>
      <c r="N204" s="5">
        <f>lookup($A204, 'NIL - Dry'!$A$1:$A1000, 'NIL - Dry'!N$1:N1000)</f>
        <v>-0.11274892</v>
      </c>
      <c r="O204" s="5">
        <f>lookup($A204, 'NIL - Dry'!$A$1:$A1000, 'NIL - Dry'!O$1:O1000)</f>
        <v>-1.518434555</v>
      </c>
      <c r="P204" s="5">
        <f t="shared" si="1"/>
        <v>-1.232247765</v>
      </c>
      <c r="R204" s="5" t="str">
        <f>iferror(VLOOKUP($A204, 'Awario - Old'!$A$3:$G1000, 3, false), "")</f>
        <v/>
      </c>
      <c r="S204" s="2" t="str">
        <f>iferror(VLOOKUP($A204, 'Awario - Old'!$A$3:$Z1000, 4, false), "")</f>
        <v/>
      </c>
      <c r="T204" s="5" t="str">
        <f>iferror(VLOOKUP($A204, 'Awario - Old'!$A$3:$Z1000, 5, false), "")</f>
        <v/>
      </c>
      <c r="U204" s="5" t="str">
        <f>iferror(VLOOKUP($A204, 'Awario - Old'!$A$3:$G1000, 6, false), "")</f>
        <v/>
      </c>
      <c r="V204" s="7" t="str">
        <f>iferror(VLOOKUP($A204, 'Awario - Old'!$A$3:$Z1000, 7, false), "")</f>
        <v/>
      </c>
      <c r="W204" s="2" t="str">
        <f>iferror(VLOOKUP($A204, 'Awario - Old'!$A$3:$Z1000, 8, false), "")</f>
        <v/>
      </c>
      <c r="X204" s="5" t="str">
        <f>iferror(VLOOKUP($A204, 'Awario - Old'!$A$3:$Z1000, 9, false), "")</f>
        <v/>
      </c>
      <c r="Y204" s="5" t="str">
        <f>iferror(VLOOKUP($A204, 'Awario - Old'!$A$3:$Z1000, 10, false), "")</f>
        <v/>
      </c>
      <c r="Z204" s="2" t="str">
        <f>iferror(VLOOKUP($A204, 'Awario - Old'!$A$3:$Z1000, 11, false), "")</f>
        <v/>
      </c>
      <c r="AA204" s="5" t="str">
        <f>iferror(VLOOKUP($A204, 'Awario - Old'!$A$3:$Z1000, 12, false), "")</f>
        <v/>
      </c>
      <c r="AB204" s="5" t="str">
        <f t="shared" si="2"/>
        <v/>
      </c>
      <c r="AD204" s="5">
        <f>iferror(VLOOKUP($A204, TMUI!$A$2:$G1000, 3, false), "")</f>
        <v>81.87</v>
      </c>
      <c r="AE204" s="5">
        <f>iferror(VLOOKUP($A204, TMUI!$A$2:$G1000, 4, false), "")</f>
        <v>74.79</v>
      </c>
      <c r="AF204" s="5">
        <f>iferror(VLOOKUP($A204, TMUI!$A$2:$G1000, 5, false), "")</f>
        <v>70.89</v>
      </c>
      <c r="AG204" s="5">
        <f>iferror(VLOOKUP($A204, TMUI!$A$2:$G1000, 6, false), "")</f>
        <v>55.31</v>
      </c>
      <c r="AH204" s="5">
        <f>iferror(VLOOKUP($A204, TMUI!$A$2:$Z1000, 7, false), "")</f>
        <v>0.4634794471</v>
      </c>
      <c r="AI204" s="5">
        <f>iferror(VLOOKUP($A204, TMUI!$A$2:$Z1000, 8, false), "")</f>
        <v>0.4026628217</v>
      </c>
      <c r="AJ204" s="5">
        <f>iferror(VLOOKUP($A204, TMUI!$A$2:$Z1000, 9, false), "")</f>
        <v>-0.02161084032</v>
      </c>
      <c r="AK204" s="5">
        <f>iferror(VLOOKUP($A204, TMUI!$A$2:$Z1000, 10, false), "")</f>
        <v>0.02068503397</v>
      </c>
      <c r="AL204" s="5">
        <f>iferror(VLOOKUP($A204, TMUI!$A$2:$Z1000, 11, false), "")</f>
        <v>0.2163041156</v>
      </c>
      <c r="AM204" s="8">
        <f t="shared" si="3"/>
        <v>0.4650850628</v>
      </c>
      <c r="AO204" s="5">
        <f t="shared" si="4"/>
        <v>-0.3835813512</v>
      </c>
      <c r="AP204" s="5">
        <f>iferror(vlookup(A204, 'November Scores'!A$1:AM1000, 3, false), "")</f>
        <v>-0.7080908509</v>
      </c>
      <c r="AQ204" s="5">
        <f t="shared" si="5"/>
        <v>-0.4647087262</v>
      </c>
    </row>
    <row r="205">
      <c r="A205" s="5">
        <v>2209.0</v>
      </c>
      <c r="B205" s="2" t="s">
        <v>283</v>
      </c>
      <c r="C205" s="5">
        <f>lookup($A205, 'NIL - Dry'!$A$1:$A1000, 'NIL - Dry'!C$1:C1000)</f>
        <v>4</v>
      </c>
      <c r="D205" s="5">
        <f>lookup($A205, 'NIL - Dry'!$A$1:$A1000, 'NIL - Dry'!D$1:D1000)</f>
        <v>1</v>
      </c>
      <c r="E205" s="5">
        <f>lookup($A205, 'NIL - Dry'!$A$1:$A1000, 'NIL - Dry'!E$1:E1000)</f>
        <v>0</v>
      </c>
      <c r="F205" s="5">
        <f>lookup($A205, 'NIL - Dry'!$A$1:$A1000, 'NIL - Dry'!F$1:F1000)</f>
        <v>1</v>
      </c>
      <c r="G205" s="5">
        <f>lookup($A205, 'NIL - Dry'!$A$1:$A1000, 'NIL - Dry'!G$1:G1000)</f>
        <v>0</v>
      </c>
      <c r="H205" s="5">
        <f>lookup($A205, 'NIL - Dry'!$A$1:$A1000, 'NIL - Dry'!H$1:H1000)</f>
        <v>0</v>
      </c>
      <c r="I205" s="5">
        <f>lookup($A205, 'NIL - Dry'!$A$1:$A1000, 'NIL - Dry'!I$1:I1000)</f>
        <v>0.2045663318</v>
      </c>
      <c r="J205" s="5">
        <f>lookup($A205, 'NIL - Dry'!$A$1:$A1000, 'NIL - Dry'!J$1:J1000)</f>
        <v>0.4179095259</v>
      </c>
      <c r="K205" s="5">
        <f>lookup($A205, 'NIL - Dry'!$A$1:$A1000, 'NIL - Dry'!K$1:K1000)</f>
        <v>-2.220180551</v>
      </c>
      <c r="L205" s="5">
        <f>lookup($A205, 'NIL - Dry'!$A$1:$A1000, 'NIL - Dry'!L$1:L1000)</f>
        <v>1.014811661</v>
      </c>
      <c r="M205" s="5">
        <f>lookup($A205, 'NIL - Dry'!$A$1:$A1000, 'NIL - Dry'!M$1:M1000)</f>
        <v>-0.5405970393</v>
      </c>
      <c r="N205" s="5">
        <f>lookup($A205, 'NIL - Dry'!$A$1:$A1000, 'NIL - Dry'!N$1:N1000)</f>
        <v>-0.11274892</v>
      </c>
      <c r="O205" s="5">
        <f>lookup($A205, 'NIL - Dry'!$A$1:$A1000, 'NIL - Dry'!O$1:O1000)</f>
        <v>-0.2060398321</v>
      </c>
      <c r="P205" s="5">
        <f t="shared" si="1"/>
        <v>-0.4539161069</v>
      </c>
      <c r="R205" s="5" t="str">
        <f>iferror(VLOOKUP($A205, 'Awario - Old'!$A$3:$G1000, 3, false), "")</f>
        <v/>
      </c>
      <c r="S205" s="2" t="str">
        <f>iferror(VLOOKUP($A205, 'Awario - Old'!$A$3:$Z1000, 4, false), "")</f>
        <v/>
      </c>
      <c r="T205" s="5" t="str">
        <f>iferror(VLOOKUP($A205, 'Awario - Old'!$A$3:$Z1000, 5, false), "")</f>
        <v/>
      </c>
      <c r="U205" s="5" t="str">
        <f>iferror(VLOOKUP($A205, 'Awario - Old'!$A$3:$G1000, 6, false), "")</f>
        <v/>
      </c>
      <c r="V205" s="7" t="str">
        <f>iferror(VLOOKUP($A205, 'Awario - Old'!$A$3:$Z1000, 7, false), "")</f>
        <v/>
      </c>
      <c r="W205" s="2" t="str">
        <f>iferror(VLOOKUP($A205, 'Awario - Old'!$A$3:$Z1000, 8, false), "")</f>
        <v/>
      </c>
      <c r="X205" s="5" t="str">
        <f>iferror(VLOOKUP($A205, 'Awario - Old'!$A$3:$Z1000, 9, false), "")</f>
        <v/>
      </c>
      <c r="Y205" s="5" t="str">
        <f>iferror(VLOOKUP($A205, 'Awario - Old'!$A$3:$Z1000, 10, false), "")</f>
        <v/>
      </c>
      <c r="Z205" s="2" t="str">
        <f>iferror(VLOOKUP($A205, 'Awario - Old'!$A$3:$Z1000, 11, false), "")</f>
        <v/>
      </c>
      <c r="AA205" s="5" t="str">
        <f>iferror(VLOOKUP($A205, 'Awario - Old'!$A$3:$Z1000, 12, false), "")</f>
        <v/>
      </c>
      <c r="AB205" s="5" t="str">
        <f t="shared" si="2"/>
        <v/>
      </c>
      <c r="AD205" s="5">
        <f>iferror(VLOOKUP($A205, TMUI!$A$2:$G1000, 3, false), "")</f>
        <v>81.25</v>
      </c>
      <c r="AE205" s="5">
        <f>iferror(VLOOKUP($A205, TMUI!$A$2:$G1000, 4, false), "")</f>
        <v>57.03</v>
      </c>
      <c r="AF205" s="5">
        <f>iferror(VLOOKUP($A205, TMUI!$A$2:$G1000, 5, false), "")</f>
        <v>71.09</v>
      </c>
      <c r="AG205" s="5">
        <f>iferror(VLOOKUP($A205, TMUI!$A$2:$G1000, 6, false), "")</f>
        <v>44.53</v>
      </c>
      <c r="AH205" s="5">
        <f>iferror(VLOOKUP($A205, TMUI!$A$2:$Z1000, 7, false), "")</f>
        <v>0.4186035336</v>
      </c>
      <c r="AI205" s="5">
        <f>iferror(VLOOKUP($A205, TMUI!$A$2:$Z1000, 8, false), "")</f>
        <v>-0.8281618908</v>
      </c>
      <c r="AJ205" s="5">
        <f>iferror(VLOOKUP($A205, TMUI!$A$2:$Z1000, 9, false), "")</f>
        <v>-0.00672142226</v>
      </c>
      <c r="AK205" s="5">
        <f>iferror(VLOOKUP($A205, TMUI!$A$2:$Z1000, 10, false), "")</f>
        <v>-0.6449408353</v>
      </c>
      <c r="AL205" s="5">
        <f>iferror(VLOOKUP($A205, TMUI!$A$2:$Z1000, 11, false), "")</f>
        <v>-0.2653051537</v>
      </c>
      <c r="AM205" s="8">
        <f t="shared" si="3"/>
        <v>-0.5150778133</v>
      </c>
      <c r="AO205" s="5">
        <f t="shared" si="4"/>
        <v>-0.4844969601</v>
      </c>
      <c r="AP205" s="5" t="str">
        <f>iferror(vlookup(A205, 'November Scores'!A$1:AM1000, 3, false), "")</f>
        <v/>
      </c>
      <c r="AQ205" s="5">
        <f t="shared" si="5"/>
        <v>-0.4844969601</v>
      </c>
    </row>
    <row r="206">
      <c r="A206" s="5">
        <v>1984.0</v>
      </c>
      <c r="B206" s="2" t="s">
        <v>246</v>
      </c>
      <c r="C206" s="5">
        <f>lookup($A206, 'NIL - Dry'!$A$1:$A1000, 'NIL - Dry'!C$1:C1000)</f>
        <v>4</v>
      </c>
      <c r="D206" s="5">
        <f>lookup($A206, 'NIL - Dry'!$A$1:$A1000, 'NIL - Dry'!D$1:D1000)</f>
        <v>1</v>
      </c>
      <c r="E206" s="5">
        <f>lookup($A206, 'NIL - Dry'!$A$1:$A1000, 'NIL - Dry'!E$1:E1000)</f>
        <v>1</v>
      </c>
      <c r="F206" s="5">
        <f>lookup($A206, 'NIL - Dry'!$A$1:$A1000, 'NIL - Dry'!F$1:F1000)</f>
        <v>0</v>
      </c>
      <c r="G206" s="5">
        <f>lookup($A206, 'NIL - Dry'!$A$1:$A1000, 'NIL - Dry'!G$1:G1000)</f>
        <v>0</v>
      </c>
      <c r="H206" s="5">
        <f>lookup($A206, 'NIL - Dry'!$A$1:$A1000, 'NIL - Dry'!H$1:H1000)</f>
        <v>0</v>
      </c>
      <c r="I206" s="5">
        <f>lookup($A206, 'NIL - Dry'!$A$1:$A1000, 'NIL - Dry'!I$1:I1000)</f>
        <v>0.2045663318</v>
      </c>
      <c r="J206" s="5">
        <f>lookup($A206, 'NIL - Dry'!$A$1:$A1000, 'NIL - Dry'!J$1:J1000)</f>
        <v>0.4179095259</v>
      </c>
      <c r="K206" s="5">
        <f>lookup($A206, 'NIL - Dry'!$A$1:$A1000, 'NIL - Dry'!K$1:K1000)</f>
        <v>0.4485213235</v>
      </c>
      <c r="L206" s="5">
        <f>lookup($A206, 'NIL - Dry'!$A$1:$A1000, 'NIL - Dry'!L$1:L1000)</f>
        <v>-0.9812641676</v>
      </c>
      <c r="M206" s="5">
        <f>lookup($A206, 'NIL - Dry'!$A$1:$A1000, 'NIL - Dry'!M$1:M1000)</f>
        <v>-0.5405970393</v>
      </c>
      <c r="N206" s="5">
        <f>lookup($A206, 'NIL - Dry'!$A$1:$A1000, 'NIL - Dry'!N$1:N1000)</f>
        <v>-0.11274892</v>
      </c>
      <c r="O206" s="5">
        <f>lookup($A206, 'NIL - Dry'!$A$1:$A1000, 'NIL - Dry'!O$1:O1000)</f>
        <v>-0.09393549096</v>
      </c>
      <c r="P206" s="5">
        <f t="shared" si="1"/>
        <v>-0.3064889736</v>
      </c>
      <c r="R206" s="5" t="str">
        <f>iferror(VLOOKUP($A206, 'Awario - Old'!$A$3:$G1000, 3, false), "")</f>
        <v/>
      </c>
      <c r="S206" s="2" t="str">
        <f>iferror(VLOOKUP($A206, 'Awario - Old'!$A$3:$Z1000, 4, false), "")</f>
        <v/>
      </c>
      <c r="T206" s="5" t="str">
        <f>iferror(VLOOKUP($A206, 'Awario - Old'!$A$3:$Z1000, 5, false), "")</f>
        <v/>
      </c>
      <c r="U206" s="5" t="str">
        <f>iferror(VLOOKUP($A206, 'Awario - Old'!$A$3:$G1000, 6, false), "")</f>
        <v/>
      </c>
      <c r="V206" s="7" t="str">
        <f>iferror(VLOOKUP($A206, 'Awario - Old'!$A$3:$Z1000, 7, false), "")</f>
        <v/>
      </c>
      <c r="W206" s="2" t="str">
        <f>iferror(VLOOKUP($A206, 'Awario - Old'!$A$3:$Z1000, 8, false), "")</f>
        <v/>
      </c>
      <c r="X206" s="5" t="str">
        <f>iferror(VLOOKUP($A206, 'Awario - Old'!$A$3:$Z1000, 9, false), "")</f>
        <v/>
      </c>
      <c r="Y206" s="5" t="str">
        <f>iferror(VLOOKUP($A206, 'Awario - Old'!$A$3:$Z1000, 10, false), "")</f>
        <v/>
      </c>
      <c r="Z206" s="2" t="str">
        <f>iferror(VLOOKUP($A206, 'Awario - Old'!$A$3:$Z1000, 11, false), "")</f>
        <v/>
      </c>
      <c r="AA206" s="5" t="str">
        <f>iferror(VLOOKUP($A206, 'Awario - Old'!$A$3:$Z1000, 12, false), "")</f>
        <v/>
      </c>
      <c r="AB206" s="5" t="str">
        <f t="shared" si="2"/>
        <v/>
      </c>
      <c r="AD206" s="5">
        <f>iferror(VLOOKUP($A206, TMUI!$A$2:$G1000, 3, false), "")</f>
        <v>71.77</v>
      </c>
      <c r="AE206" s="5">
        <f>iferror(VLOOKUP($A206, TMUI!$A$2:$G1000, 4, false), "")</f>
        <v>50.62</v>
      </c>
      <c r="AF206" s="5">
        <f>iferror(VLOOKUP($A206, TMUI!$A$2:$G1000, 5, false), "")</f>
        <v>63.26</v>
      </c>
      <c r="AG206" s="5">
        <f>iferror(VLOOKUP($A206, TMUI!$A$2:$G1000, 6, false), "")</f>
        <v>35.72</v>
      </c>
      <c r="AH206" s="5">
        <f>iferror(VLOOKUP($A206, TMUI!$A$2:$Z1000, 7, false), "")</f>
        <v>-0.2675636604</v>
      </c>
      <c r="AI206" s="5">
        <f>iferror(VLOOKUP($A206, TMUI!$A$2:$Z1000, 8, false), "")</f>
        <v>-1.27239536</v>
      </c>
      <c r="AJ206" s="5">
        <f>iferror(VLOOKUP($A206, TMUI!$A$2:$Z1000, 9, false), "")</f>
        <v>-0.5896421394</v>
      </c>
      <c r="AK206" s="5">
        <f>iferror(VLOOKUP($A206, TMUI!$A$2:$Z1000, 10, false), "")</f>
        <v>-1.188926356</v>
      </c>
      <c r="AL206" s="5">
        <f>iferror(VLOOKUP($A206, TMUI!$A$2:$Z1000, 11, false), "")</f>
        <v>-0.8296318788</v>
      </c>
      <c r="AM206" s="8">
        <f t="shared" si="3"/>
        <v>-0.9108413027</v>
      </c>
      <c r="AO206" s="5">
        <f t="shared" si="4"/>
        <v>-0.6086651382</v>
      </c>
      <c r="AP206" s="5">
        <f>iferror(vlookup(A206, 'November Scores'!A$1:AM1000, 3, false), "")</f>
        <v>-0.1153846194</v>
      </c>
      <c r="AQ206" s="5">
        <f t="shared" si="5"/>
        <v>-0.4853450085</v>
      </c>
    </row>
    <row r="207">
      <c r="A207" s="5">
        <v>2205.0</v>
      </c>
      <c r="B207" s="2" t="s">
        <v>282</v>
      </c>
      <c r="C207" s="5">
        <f>lookup($A207, 'NIL - Dry'!$A$1:$A1000, 'NIL - Dry'!C$1:C1000)</f>
        <v>4</v>
      </c>
      <c r="D207" s="5">
        <f>lookup($A207, 'NIL - Dry'!$A$1:$A1000, 'NIL - Dry'!D$1:D1000)</f>
        <v>1</v>
      </c>
      <c r="E207" s="5">
        <f>lookup($A207, 'NIL - Dry'!$A$1:$A1000, 'NIL - Dry'!E$1:E1000)</f>
        <v>1</v>
      </c>
      <c r="F207" s="5">
        <f>lookup($A207, 'NIL - Dry'!$A$1:$A1000, 'NIL - Dry'!F$1:F1000)</f>
        <v>1</v>
      </c>
      <c r="G207" s="5">
        <f>lookup($A207, 'NIL - Dry'!$A$1:$A1000, 'NIL - Dry'!G$1:G1000)</f>
        <v>0</v>
      </c>
      <c r="H207" s="5">
        <f>lookup($A207, 'NIL - Dry'!$A$1:$A1000, 'NIL - Dry'!H$1:H1000)</f>
        <v>0</v>
      </c>
      <c r="I207" s="5">
        <f>lookup($A207, 'NIL - Dry'!$A$1:$A1000, 'NIL - Dry'!I$1:I1000)</f>
        <v>0.2045663318</v>
      </c>
      <c r="J207" s="5">
        <f>lookup($A207, 'NIL - Dry'!$A$1:$A1000, 'NIL - Dry'!J$1:J1000)</f>
        <v>0.4179095259</v>
      </c>
      <c r="K207" s="5">
        <f>lookup($A207, 'NIL - Dry'!$A$1:$A1000, 'NIL - Dry'!K$1:K1000)</f>
        <v>0.4485213235</v>
      </c>
      <c r="L207" s="5">
        <f>lookup($A207, 'NIL - Dry'!$A$1:$A1000, 'NIL - Dry'!L$1:L1000)</f>
        <v>1.014811661</v>
      </c>
      <c r="M207" s="5">
        <f>lookup($A207, 'NIL - Dry'!$A$1:$A1000, 'NIL - Dry'!M$1:M1000)</f>
        <v>-0.5405970393</v>
      </c>
      <c r="N207" s="5">
        <f>lookup($A207, 'NIL - Dry'!$A$1:$A1000, 'NIL - Dry'!N$1:N1000)</f>
        <v>-0.11274892</v>
      </c>
      <c r="O207" s="5">
        <f>lookup($A207, 'NIL - Dry'!$A$1:$A1000, 'NIL - Dry'!O$1:O1000)</f>
        <v>0.2387438137</v>
      </c>
      <c r="P207" s="5">
        <f t="shared" si="1"/>
        <v>0.4886141768</v>
      </c>
      <c r="R207" s="5" t="str">
        <f>iferror(VLOOKUP($A207, 'Awario - Old'!$A$3:$G1000, 3, false), "")</f>
        <v/>
      </c>
      <c r="S207" s="2" t="str">
        <f>iferror(VLOOKUP($A207, 'Awario - Old'!$A$3:$Z1000, 4, false), "")</f>
        <v/>
      </c>
      <c r="T207" s="5" t="str">
        <f>iferror(VLOOKUP($A207, 'Awario - Old'!$A$3:$Z1000, 5, false), "")</f>
        <v/>
      </c>
      <c r="U207" s="5" t="str">
        <f>iferror(VLOOKUP($A207, 'Awario - Old'!$A$3:$G1000, 6, false), "")</f>
        <v/>
      </c>
      <c r="V207" s="7" t="str">
        <f>iferror(VLOOKUP($A207, 'Awario - Old'!$A$3:$Z1000, 7, false), "")</f>
        <v/>
      </c>
      <c r="W207" s="2" t="str">
        <f>iferror(VLOOKUP($A207, 'Awario - Old'!$A$3:$Z1000, 8, false), "")</f>
        <v/>
      </c>
      <c r="X207" s="5" t="str">
        <f>iferror(VLOOKUP($A207, 'Awario - Old'!$A$3:$Z1000, 9, false), "")</f>
        <v/>
      </c>
      <c r="Y207" s="5" t="str">
        <f>iferror(VLOOKUP($A207, 'Awario - Old'!$A$3:$Z1000, 10, false), "")</f>
        <v/>
      </c>
      <c r="Z207" s="2" t="str">
        <f>iferror(VLOOKUP($A207, 'Awario - Old'!$A$3:$Z1000, 11, false), "")</f>
        <v/>
      </c>
      <c r="AA207" s="5" t="str">
        <f>iferror(VLOOKUP($A207, 'Awario - Old'!$A$3:$Z1000, 12, false), "")</f>
        <v/>
      </c>
      <c r="AB207" s="5" t="str">
        <f t="shared" si="2"/>
        <v/>
      </c>
      <c r="AD207" s="5">
        <f>iferror(VLOOKUP($A207, TMUI!$A$2:$G1000, 3, false), "")</f>
        <v>48.44</v>
      </c>
      <c r="AE207" s="5">
        <f>iferror(VLOOKUP($A207, TMUI!$A$2:$G1000, 4, false), "")</f>
        <v>40.63</v>
      </c>
      <c r="AF207" s="5">
        <f>iferror(VLOOKUP($A207, TMUI!$A$2:$G1000, 5, false), "")</f>
        <v>35.16</v>
      </c>
      <c r="AG207" s="5">
        <f>iferror(VLOOKUP($A207, TMUI!$A$2:$G1000, 6, false), "")</f>
        <v>23.44</v>
      </c>
      <c r="AH207" s="5">
        <f>iferror(VLOOKUP($A207, TMUI!$A$2:$Z1000, 7, false), "")</f>
        <v>-1.956200858</v>
      </c>
      <c r="AI207" s="5">
        <f>iferror(VLOOKUP($A207, TMUI!$A$2:$Z1000, 8, false), "")</f>
        <v>-1.964734261</v>
      </c>
      <c r="AJ207" s="5">
        <f>iferror(VLOOKUP($A207, TMUI!$A$2:$Z1000, 9, false), "")</f>
        <v>-2.681605377</v>
      </c>
      <c r="AK207" s="5">
        <f>iferror(VLOOKUP($A207, TMUI!$A$2:$Z1000, 10, false), "")</f>
        <v>-1.94717178</v>
      </c>
      <c r="AL207" s="5">
        <f>iferror(VLOOKUP($A207, TMUI!$A$2:$Z1000, 11, false), "")</f>
        <v>-2.137428069</v>
      </c>
      <c r="AM207" s="8">
        <f t="shared" si="3"/>
        <v>-1.461994552</v>
      </c>
      <c r="AO207" s="5">
        <f t="shared" si="4"/>
        <v>-0.4866901874</v>
      </c>
      <c r="AP207" s="5" t="str">
        <f>iferror(vlookup(A207, 'November Scores'!A$1:AM1000, 3, false), "")</f>
        <v/>
      </c>
      <c r="AQ207" s="5">
        <f t="shared" si="5"/>
        <v>-0.4866901874</v>
      </c>
    </row>
    <row r="208">
      <c r="A208" s="5">
        <v>1904.0</v>
      </c>
      <c r="B208" s="2" t="s">
        <v>240</v>
      </c>
      <c r="C208" s="5">
        <f>lookup($A208, 'NIL - Dry'!$A$1:$A1000, 'NIL - Dry'!C$1:C1000)</f>
        <v>4</v>
      </c>
      <c r="D208" s="5">
        <f>lookup($A208, 'NIL - Dry'!$A$1:$A1000, 'NIL - Dry'!D$1:D1000)</f>
        <v>1</v>
      </c>
      <c r="E208" s="5">
        <f>lookup($A208, 'NIL - Dry'!$A$1:$A1000, 'NIL - Dry'!E$1:E1000)</f>
        <v>1</v>
      </c>
      <c r="F208" s="5">
        <f>lookup($A208, 'NIL - Dry'!$A$1:$A1000, 'NIL - Dry'!F$1:F1000)</f>
        <v>1</v>
      </c>
      <c r="G208" s="5">
        <f>lookup($A208, 'NIL - Dry'!$A$1:$A1000, 'NIL - Dry'!G$1:G1000)</f>
        <v>0</v>
      </c>
      <c r="H208" s="5">
        <f>lookup($A208, 'NIL - Dry'!$A$1:$A1000, 'NIL - Dry'!H$1:H1000)</f>
        <v>0</v>
      </c>
      <c r="I208" s="5">
        <f>lookup($A208, 'NIL - Dry'!$A$1:$A1000, 'NIL - Dry'!I$1:I1000)</f>
        <v>0.2045663318</v>
      </c>
      <c r="J208" s="5">
        <f>lookup($A208, 'NIL - Dry'!$A$1:$A1000, 'NIL - Dry'!J$1:J1000)</f>
        <v>0.4179095259</v>
      </c>
      <c r="K208" s="5">
        <f>lookup($A208, 'NIL - Dry'!$A$1:$A1000, 'NIL - Dry'!K$1:K1000)</f>
        <v>0.4485213235</v>
      </c>
      <c r="L208" s="5">
        <f>lookup($A208, 'NIL - Dry'!$A$1:$A1000, 'NIL - Dry'!L$1:L1000)</f>
        <v>1.014811661</v>
      </c>
      <c r="M208" s="5">
        <f>lookup($A208, 'NIL - Dry'!$A$1:$A1000, 'NIL - Dry'!M$1:M1000)</f>
        <v>-0.5405970393</v>
      </c>
      <c r="N208" s="5">
        <f>lookup($A208, 'NIL - Dry'!$A$1:$A1000, 'NIL - Dry'!N$1:N1000)</f>
        <v>-0.11274892</v>
      </c>
      <c r="O208" s="5">
        <f>lookup($A208, 'NIL - Dry'!$A$1:$A1000, 'NIL - Dry'!O$1:O1000)</f>
        <v>0.2387438137</v>
      </c>
      <c r="P208" s="5">
        <f t="shared" si="1"/>
        <v>0.4886141768</v>
      </c>
      <c r="R208" s="5">
        <f>iferror(VLOOKUP($A208, 'Awario - Old'!$A$3:$G1000, 3, false), "")</f>
        <v>0</v>
      </c>
      <c r="S208" s="2" t="str">
        <f>iferror(VLOOKUP($A208, 'Awario - Old'!$A$3:$Z1000, 4, false), "")</f>
        <v/>
      </c>
      <c r="T208" s="5">
        <f>iferror(VLOOKUP($A208, 'Awario - Old'!$A$3:$Z1000, 5, false), "")</f>
        <v>0</v>
      </c>
      <c r="U208" s="5">
        <f>iferror(VLOOKUP($A208, 'Awario - Old'!$A$3:$G1000, 6, false), "")</f>
        <v>0</v>
      </c>
      <c r="V208" s="7" t="b">
        <f>iferror(VLOOKUP($A208, 'Awario - Old'!$A$3:$Z1000, 7, false), "")</f>
        <v>1</v>
      </c>
      <c r="W208" s="2" t="str">
        <f>iferror(VLOOKUP($A208, 'Awario - Old'!$A$3:$Z1000, 8, false), "")</f>
        <v/>
      </c>
      <c r="X208" s="5">
        <f>iferror(VLOOKUP($A208, 'Awario - Old'!$A$3:$Z1000, 9, false), "")</f>
        <v>-0.6906225891</v>
      </c>
      <c r="Y208" s="5">
        <f>iferror(VLOOKUP($A208, 'Awario - Old'!$A$3:$Z1000, 10, false), "")</f>
        <v>-0.9458545452</v>
      </c>
      <c r="Z208" s="2" t="str">
        <f>iferror(VLOOKUP($A208, 'Awario - Old'!$A$3:$Z1000, 11, false), "")</f>
        <v/>
      </c>
      <c r="AA208" s="5">
        <f>iferror(VLOOKUP($A208, 'Awario - Old'!$A$3:$Z1000, 12, false), "")</f>
        <v>-0.8182385672</v>
      </c>
      <c r="AB208" s="5">
        <f t="shared" si="2"/>
        <v>-0.9045654024</v>
      </c>
      <c r="AD208" s="5">
        <f>iferror(VLOOKUP($A208, TMUI!$A$2:$G1000, 3, false), "")</f>
        <v>66.95</v>
      </c>
      <c r="AE208" s="5">
        <f>iferror(VLOOKUP($A208, TMUI!$A$2:$G1000, 4, false), "")</f>
        <v>50.04</v>
      </c>
      <c r="AF208" s="5">
        <f>iferror(VLOOKUP($A208, TMUI!$A$2:$G1000, 5, false), "")</f>
        <v>48.44</v>
      </c>
      <c r="AG208" s="5">
        <f>iferror(VLOOKUP($A208, TMUI!$A$2:$G1000, 6, false), "")</f>
        <v>32.35</v>
      </c>
      <c r="AH208" s="5">
        <f>iferror(VLOOKUP($A208, TMUI!$A$2:$Z1000, 7, false), "")</f>
        <v>-0.6164376979</v>
      </c>
      <c r="AI208" s="5">
        <f>iferror(VLOOKUP($A208, TMUI!$A$2:$Z1000, 8, false), "")</f>
        <v>-1.312591212</v>
      </c>
      <c r="AJ208" s="5">
        <f>iferror(VLOOKUP($A208, TMUI!$A$2:$Z1000, 9, false), "")</f>
        <v>-1.692948018</v>
      </c>
      <c r="AK208" s="5">
        <f>iferror(VLOOKUP($A208, TMUI!$A$2:$Z1000, 10, false), "")</f>
        <v>-1.397011623</v>
      </c>
      <c r="AL208" s="5">
        <f>iferror(VLOOKUP($A208, TMUI!$A$2:$Z1000, 11, false), "")</f>
        <v>-1.254747138</v>
      </c>
      <c r="AM208" s="8">
        <f t="shared" si="3"/>
        <v>-1.120154961</v>
      </c>
      <c r="AO208" s="5">
        <f t="shared" si="4"/>
        <v>-0.5120353957</v>
      </c>
      <c r="AP208" s="5">
        <f>iferror(vlookup(A208, 'November Scores'!A$1:AM1000, 3, false), "")</f>
        <v>-0.4399921815</v>
      </c>
      <c r="AQ208" s="5">
        <f t="shared" si="5"/>
        <v>-0.4940245921</v>
      </c>
    </row>
    <row r="209">
      <c r="A209" s="5">
        <v>1755.0</v>
      </c>
      <c r="B209" s="2" t="s">
        <v>198</v>
      </c>
      <c r="C209" s="5">
        <f>lookup($A209, 'NIL - Dry'!$A$1:$A1000, 'NIL - Dry'!C$1:C1000)</f>
        <v>4</v>
      </c>
      <c r="D209" s="5">
        <f>lookup($A209, 'NIL - Dry'!$A$1:$A1000, 'NIL - Dry'!D$1:D1000)</f>
        <v>1</v>
      </c>
      <c r="E209" s="5">
        <f>lookup($A209, 'NIL - Dry'!$A$1:$A1000, 'NIL - Dry'!E$1:E1000)</f>
        <v>1</v>
      </c>
      <c r="F209" s="5">
        <f>lookup($A209, 'NIL - Dry'!$A$1:$A1000, 'NIL - Dry'!F$1:F1000)</f>
        <v>1</v>
      </c>
      <c r="G209" s="5">
        <f>lookup($A209, 'NIL - Dry'!$A$1:$A1000, 'NIL - Dry'!G$1:G1000)</f>
        <v>0</v>
      </c>
      <c r="H209" s="5">
        <f>lookup($A209, 'NIL - Dry'!$A$1:$A1000, 'NIL - Dry'!H$1:H1000)</f>
        <v>0</v>
      </c>
      <c r="I209" s="5">
        <f>lookup($A209, 'NIL - Dry'!$A$1:$A1000, 'NIL - Dry'!I$1:I1000)</f>
        <v>0.2045663318</v>
      </c>
      <c r="J209" s="5">
        <f>lookup($A209, 'NIL - Dry'!$A$1:$A1000, 'NIL - Dry'!J$1:J1000)</f>
        <v>0.4179095259</v>
      </c>
      <c r="K209" s="5">
        <f>lookup($A209, 'NIL - Dry'!$A$1:$A1000, 'NIL - Dry'!K$1:K1000)</f>
        <v>0.4485213235</v>
      </c>
      <c r="L209" s="5">
        <f>lookup($A209, 'NIL - Dry'!$A$1:$A1000, 'NIL - Dry'!L$1:L1000)</f>
        <v>1.014811661</v>
      </c>
      <c r="M209" s="5">
        <f>lookup($A209, 'NIL - Dry'!$A$1:$A1000, 'NIL - Dry'!M$1:M1000)</f>
        <v>-0.5405970393</v>
      </c>
      <c r="N209" s="5">
        <f>lookup($A209, 'NIL - Dry'!$A$1:$A1000, 'NIL - Dry'!N$1:N1000)</f>
        <v>-0.11274892</v>
      </c>
      <c r="O209" s="5">
        <f>lookup($A209, 'NIL - Dry'!$A$1:$A1000, 'NIL - Dry'!O$1:O1000)</f>
        <v>0.2387438137</v>
      </c>
      <c r="P209" s="5">
        <f t="shared" si="1"/>
        <v>0.4886141768</v>
      </c>
      <c r="R209" s="5">
        <f>iferror(VLOOKUP($A209, 'Awario - Old'!$A$3:$G1000, 3, false), "")</f>
        <v>0</v>
      </c>
      <c r="S209" s="2">
        <f>iferror(VLOOKUP($A209, 'Awario - Old'!$A$3:$Z1000, 4, false), "")</f>
        <v>0</v>
      </c>
      <c r="T209" s="5">
        <f>iferror(VLOOKUP($A209, 'Awario - Old'!$A$3:$Z1000, 5, false), "")</f>
        <v>0</v>
      </c>
      <c r="U209" s="5">
        <f>iferror(VLOOKUP($A209, 'Awario - Old'!$A$3:$G1000, 6, false), "")</f>
        <v>0</v>
      </c>
      <c r="V209" s="7" t="b">
        <f>iferror(VLOOKUP($A209, 'Awario - Old'!$A$3:$Z1000, 7, false), "")</f>
        <v>1</v>
      </c>
      <c r="W209" s="2" t="str">
        <f>iferror(VLOOKUP($A209, 'Awario - Old'!$A$3:$Z1000, 8, false), "")</f>
        <v/>
      </c>
      <c r="X209" s="5">
        <f>iferror(VLOOKUP($A209, 'Awario - Old'!$A$3:$Z1000, 9, false), "")</f>
        <v>-0.6906225891</v>
      </c>
      <c r="Y209" s="5">
        <f>iferror(VLOOKUP($A209, 'Awario - Old'!$A$3:$Z1000, 10, false), "")</f>
        <v>-0.9458545452</v>
      </c>
      <c r="Z209" s="2" t="str">
        <f>iferror(VLOOKUP($A209, 'Awario - Old'!$A$3:$Z1000, 11, false), "")</f>
        <v/>
      </c>
      <c r="AA209" s="5">
        <f>iferror(VLOOKUP($A209, 'Awario - Old'!$A$3:$Z1000, 12, false), "")</f>
        <v>-0.8182385672</v>
      </c>
      <c r="AB209" s="5">
        <f t="shared" si="2"/>
        <v>-0.9045654024</v>
      </c>
      <c r="AD209" s="5">
        <f>iferror(VLOOKUP($A209, TMUI!$A$2:$G1000, 3, false), "")</f>
        <v>66.48</v>
      </c>
      <c r="AE209" s="5">
        <f>iferror(VLOOKUP($A209, TMUI!$A$2:$G1000, 4, false), "")</f>
        <v>37.04</v>
      </c>
      <c r="AF209" s="5">
        <f>iferror(VLOOKUP($A209, TMUI!$A$2:$G1000, 5, false), "")</f>
        <v>62.38</v>
      </c>
      <c r="AG209" s="5">
        <f>iferror(VLOOKUP($A209, TMUI!$A$2:$G1000, 6, false), "")</f>
        <v>33.67</v>
      </c>
      <c r="AH209" s="5">
        <f>iferror(VLOOKUP($A209, TMUI!$A$2:$Z1000, 7, false), "")</f>
        <v>-0.6504565356</v>
      </c>
      <c r="AI209" s="5">
        <f>iferror(VLOOKUP($A209, TMUI!$A$2:$Z1000, 8, false), "")</f>
        <v>-2.213532724</v>
      </c>
      <c r="AJ209" s="5">
        <f>iferror(VLOOKUP($A209, TMUI!$A$2:$Z1000, 9, false), "")</f>
        <v>-0.6551555789</v>
      </c>
      <c r="AK209" s="5">
        <f>iferror(VLOOKUP($A209, TMUI!$A$2:$Z1000, 10, false), "")</f>
        <v>-1.315506414</v>
      </c>
      <c r="AL209" s="5">
        <f>iferror(VLOOKUP($A209, TMUI!$A$2:$Z1000, 11, false), "")</f>
        <v>-1.208662813</v>
      </c>
      <c r="AM209" s="8">
        <f t="shared" si="3"/>
        <v>-1.09939202</v>
      </c>
      <c r="AO209" s="5">
        <f t="shared" si="4"/>
        <v>-0.5051144152</v>
      </c>
      <c r="AP209" s="5">
        <f>iferror(vlookup(A209, 'November Scores'!A$1:AM1000, 3, false), "")</f>
        <v>-0.5038817951</v>
      </c>
      <c r="AQ209" s="5">
        <f t="shared" si="5"/>
        <v>-0.5048062601</v>
      </c>
    </row>
    <row r="210">
      <c r="A210" s="5">
        <v>1746.0</v>
      </c>
      <c r="B210" s="2" t="s">
        <v>194</v>
      </c>
      <c r="C210" s="5">
        <f>lookup($A210, 'NIL - Dry'!$A$1:$A1000, 'NIL - Dry'!C$1:C1000)</f>
        <v>4</v>
      </c>
      <c r="D210" s="5">
        <f>lookup($A210, 'NIL - Dry'!$A$1:$A1000, 'NIL - Dry'!D$1:D1000)</f>
        <v>1</v>
      </c>
      <c r="E210" s="5">
        <f>lookup($A210, 'NIL - Dry'!$A$1:$A1000, 'NIL - Dry'!E$1:E1000)</f>
        <v>1</v>
      </c>
      <c r="F210" s="5">
        <f>lookup($A210, 'NIL - Dry'!$A$1:$A1000, 'NIL - Dry'!F$1:F1000)</f>
        <v>0</v>
      </c>
      <c r="G210" s="5">
        <f>lookup($A210, 'NIL - Dry'!$A$1:$A1000, 'NIL - Dry'!G$1:G1000)</f>
        <v>0</v>
      </c>
      <c r="H210" s="5">
        <f>lookup($A210, 'NIL - Dry'!$A$1:$A1000, 'NIL - Dry'!H$1:H1000)</f>
        <v>0</v>
      </c>
      <c r="I210" s="5">
        <f>lookup($A210, 'NIL - Dry'!$A$1:$A1000, 'NIL - Dry'!I$1:I1000)</f>
        <v>0.2045663318</v>
      </c>
      <c r="J210" s="5">
        <f>lookup($A210, 'NIL - Dry'!$A$1:$A1000, 'NIL - Dry'!J$1:J1000)</f>
        <v>0.4179095259</v>
      </c>
      <c r="K210" s="5">
        <f>lookup($A210, 'NIL - Dry'!$A$1:$A1000, 'NIL - Dry'!K$1:K1000)</f>
        <v>0.4485213235</v>
      </c>
      <c r="L210" s="5">
        <f>lookup($A210, 'NIL - Dry'!$A$1:$A1000, 'NIL - Dry'!L$1:L1000)</f>
        <v>-0.9812641676</v>
      </c>
      <c r="M210" s="5">
        <f>lookup($A210, 'NIL - Dry'!$A$1:$A1000, 'NIL - Dry'!M$1:M1000)</f>
        <v>-0.5405970393</v>
      </c>
      <c r="N210" s="5">
        <f>lookup($A210, 'NIL - Dry'!$A$1:$A1000, 'NIL - Dry'!N$1:N1000)</f>
        <v>-0.11274892</v>
      </c>
      <c r="O210" s="5">
        <f>lookup($A210, 'NIL - Dry'!$A$1:$A1000, 'NIL - Dry'!O$1:O1000)</f>
        <v>-0.09393549096</v>
      </c>
      <c r="P210" s="5">
        <f t="shared" si="1"/>
        <v>-0.3064889736</v>
      </c>
      <c r="R210" s="5" t="str">
        <f>iferror(VLOOKUP($A210, 'Awario - Old'!$A$3:$G1000, 3, false), "")</f>
        <v/>
      </c>
      <c r="S210" s="2" t="str">
        <f>iferror(VLOOKUP($A210, 'Awario - Old'!$A$3:$Z1000, 4, false), "")</f>
        <v/>
      </c>
      <c r="T210" s="5" t="str">
        <f>iferror(VLOOKUP($A210, 'Awario - Old'!$A$3:$Z1000, 5, false), "")</f>
        <v/>
      </c>
      <c r="U210" s="5" t="str">
        <f>iferror(VLOOKUP($A210, 'Awario - Old'!$A$3:$G1000, 6, false), "")</f>
        <v/>
      </c>
      <c r="V210" s="7" t="str">
        <f>iferror(VLOOKUP($A210, 'Awario - Old'!$A$3:$Z1000, 7, false), "")</f>
        <v/>
      </c>
      <c r="W210" s="2" t="str">
        <f>iferror(VLOOKUP($A210, 'Awario - Old'!$A$3:$Z1000, 8, false), "")</f>
        <v/>
      </c>
      <c r="X210" s="5" t="str">
        <f>iferror(VLOOKUP($A210, 'Awario - Old'!$A$3:$Z1000, 9, false), "")</f>
        <v/>
      </c>
      <c r="Y210" s="5" t="str">
        <f>iferror(VLOOKUP($A210, 'Awario - Old'!$A$3:$Z1000, 10, false), "")</f>
        <v/>
      </c>
      <c r="Z210" s="2" t="str">
        <f>iferror(VLOOKUP($A210, 'Awario - Old'!$A$3:$Z1000, 11, false), "")</f>
        <v/>
      </c>
      <c r="AA210" s="5" t="str">
        <f>iferror(VLOOKUP($A210, 'Awario - Old'!$A$3:$Z1000, 12, false), "")</f>
        <v/>
      </c>
      <c r="AB210" s="5" t="str">
        <f t="shared" si="2"/>
        <v/>
      </c>
      <c r="AD210" s="5">
        <f>iferror(VLOOKUP($A210, TMUI!$A$2:$G1000, 3, false), "")</f>
        <v>70.26</v>
      </c>
      <c r="AE210" s="5">
        <f>iferror(VLOOKUP($A210, TMUI!$A$2:$G1000, 4, false), "")</f>
        <v>43.7</v>
      </c>
      <c r="AF210" s="5">
        <f>iferror(VLOOKUP($A210, TMUI!$A$2:$G1000, 5, false), "")</f>
        <v>59.55</v>
      </c>
      <c r="AG210" s="5">
        <f>iferror(VLOOKUP($A210, TMUI!$A$2:$G1000, 6, false), "")</f>
        <v>31.36</v>
      </c>
      <c r="AH210" s="5">
        <f>iferror(VLOOKUP($A210, TMUI!$A$2:$Z1000, 7, false), "")</f>
        <v>-0.376858224</v>
      </c>
      <c r="AI210" s="5">
        <f>iferror(VLOOKUP($A210, TMUI!$A$2:$Z1000, 8, false), "")</f>
        <v>-1.751973457</v>
      </c>
      <c r="AJ210" s="5">
        <f>iferror(VLOOKUP($A210, TMUI!$A$2:$Z1000, 9, false), "")</f>
        <v>-0.8658408445</v>
      </c>
      <c r="AK210" s="5">
        <f>iferror(VLOOKUP($A210, TMUI!$A$2:$Z1000, 10, false), "")</f>
        <v>-1.458140529</v>
      </c>
      <c r="AL210" s="5">
        <f>iferror(VLOOKUP($A210, TMUI!$A$2:$Z1000, 11, false), "")</f>
        <v>-1.113203264</v>
      </c>
      <c r="AM210" s="8">
        <f t="shared" si="3"/>
        <v>-1.055084482</v>
      </c>
      <c r="AO210" s="5">
        <f t="shared" si="4"/>
        <v>-0.6807867277</v>
      </c>
      <c r="AP210" s="5">
        <f>iferror(vlookup(A210, 'November Scores'!A$1:AM1000, 3, false), "")</f>
        <v>0.02020435503</v>
      </c>
      <c r="AQ210" s="5">
        <f t="shared" si="5"/>
        <v>-0.505538957</v>
      </c>
    </row>
    <row r="211">
      <c r="A211" s="5">
        <v>1833.0</v>
      </c>
      <c r="B211" s="2" t="s">
        <v>212</v>
      </c>
      <c r="C211" s="5">
        <f>lookup($A211, 'NIL - Dry'!$A$1:$A1000, 'NIL - Dry'!C$1:C1000)</f>
        <v>4</v>
      </c>
      <c r="D211" s="5">
        <f>lookup($A211, 'NIL - Dry'!$A$1:$A1000, 'NIL - Dry'!D$1:D1000)</f>
        <v>1</v>
      </c>
      <c r="E211" s="5">
        <f>lookup($A211, 'NIL - Dry'!$A$1:$A1000, 'NIL - Dry'!E$1:E1000)</f>
        <v>1</v>
      </c>
      <c r="F211" s="5">
        <f>lookup($A211, 'NIL - Dry'!$A$1:$A1000, 'NIL - Dry'!F$1:F1000)</f>
        <v>1</v>
      </c>
      <c r="G211" s="5">
        <f>lookup($A211, 'NIL - Dry'!$A$1:$A1000, 'NIL - Dry'!G$1:G1000)</f>
        <v>0</v>
      </c>
      <c r="H211" s="5">
        <f>lookup($A211, 'NIL - Dry'!$A$1:$A1000, 'NIL - Dry'!H$1:H1000)</f>
        <v>0</v>
      </c>
      <c r="I211" s="5">
        <f>lookup($A211, 'NIL - Dry'!$A$1:$A1000, 'NIL - Dry'!I$1:I1000)</f>
        <v>0.2045663318</v>
      </c>
      <c r="J211" s="5">
        <f>lookup($A211, 'NIL - Dry'!$A$1:$A1000, 'NIL - Dry'!J$1:J1000)</f>
        <v>0.4179095259</v>
      </c>
      <c r="K211" s="5">
        <f>lookup($A211, 'NIL - Dry'!$A$1:$A1000, 'NIL - Dry'!K$1:K1000)</f>
        <v>0.4485213235</v>
      </c>
      <c r="L211" s="5">
        <f>lookup($A211, 'NIL - Dry'!$A$1:$A1000, 'NIL - Dry'!L$1:L1000)</f>
        <v>1.014811661</v>
      </c>
      <c r="M211" s="5">
        <f>lookup($A211, 'NIL - Dry'!$A$1:$A1000, 'NIL - Dry'!M$1:M1000)</f>
        <v>-0.5405970393</v>
      </c>
      <c r="N211" s="5">
        <f>lookup($A211, 'NIL - Dry'!$A$1:$A1000, 'NIL - Dry'!N$1:N1000)</f>
        <v>-0.11274892</v>
      </c>
      <c r="O211" s="5">
        <f>lookup($A211, 'NIL - Dry'!$A$1:$A1000, 'NIL - Dry'!O$1:O1000)</f>
        <v>0.2387438137</v>
      </c>
      <c r="P211" s="5">
        <f t="shared" si="1"/>
        <v>0.4886141768</v>
      </c>
      <c r="R211" s="5">
        <f>iferror(VLOOKUP($A211, 'Awario - Old'!$A$3:$G1000, 3, false), "")</f>
        <v>0</v>
      </c>
      <c r="S211" s="2">
        <f>iferror(VLOOKUP($A211, 'Awario - Old'!$A$3:$Z1000, 4, false), "")</f>
        <v>0</v>
      </c>
      <c r="T211" s="5">
        <f>iferror(VLOOKUP($A211, 'Awario - Old'!$A$3:$Z1000, 5, false), "")</f>
        <v>0</v>
      </c>
      <c r="U211" s="5">
        <f>iferror(VLOOKUP($A211, 'Awario - Old'!$A$3:$G1000, 6, false), "")</f>
        <v>0</v>
      </c>
      <c r="V211" s="7" t="b">
        <f>iferror(VLOOKUP($A211, 'Awario - Old'!$A$3:$Z1000, 7, false), "")</f>
        <v>1</v>
      </c>
      <c r="W211" s="2" t="str">
        <f>iferror(VLOOKUP($A211, 'Awario - Old'!$A$3:$Z1000, 8, false), "")</f>
        <v/>
      </c>
      <c r="X211" s="5">
        <f>iferror(VLOOKUP($A211, 'Awario - Old'!$A$3:$Z1000, 9, false), "")</f>
        <v>-0.6906225891</v>
      </c>
      <c r="Y211" s="5">
        <f>iferror(VLOOKUP($A211, 'Awario - Old'!$A$3:$Z1000, 10, false), "")</f>
        <v>-0.9458545452</v>
      </c>
      <c r="Z211" s="2" t="str">
        <f>iferror(VLOOKUP($A211, 'Awario - Old'!$A$3:$Z1000, 11, false), "")</f>
        <v/>
      </c>
      <c r="AA211" s="5">
        <f>iferror(VLOOKUP($A211, 'Awario - Old'!$A$3:$Z1000, 12, false), "")</f>
        <v>-0.8182385672</v>
      </c>
      <c r="AB211" s="5">
        <f t="shared" si="2"/>
        <v>-0.9045654024</v>
      </c>
      <c r="AD211" s="5">
        <f>iferror(VLOOKUP($A211, TMUI!$A$2:$G1000, 3, false), "")</f>
        <v>70.82</v>
      </c>
      <c r="AE211" s="5">
        <f>iferror(VLOOKUP($A211, TMUI!$A$2:$G1000, 4, false), "")</f>
        <v>40.85</v>
      </c>
      <c r="AF211" s="5">
        <f>iferror(VLOOKUP($A211, TMUI!$A$2:$G1000, 5, false), "")</f>
        <v>60.65</v>
      </c>
      <c r="AG211" s="5">
        <f>iferror(VLOOKUP($A211, TMUI!$A$2:$G1000, 6, false), "")</f>
        <v>26.13</v>
      </c>
      <c r="AH211" s="5">
        <f>iferror(VLOOKUP($A211, TMUI!$A$2:$Z1000, 7, false), "")</f>
        <v>-0.3363251409</v>
      </c>
      <c r="AI211" s="5">
        <f>iferror(VLOOKUP($A211, TMUI!$A$2:$Z1000, 8, false), "")</f>
        <v>-1.949487558</v>
      </c>
      <c r="AJ211" s="5">
        <f>iferror(VLOOKUP($A211, TMUI!$A$2:$Z1000, 9, false), "")</f>
        <v>-0.7839490451</v>
      </c>
      <c r="AK211" s="5">
        <f>iferror(VLOOKUP($A211, TMUI!$A$2:$Z1000, 10, false), "")</f>
        <v>-1.781074044</v>
      </c>
      <c r="AL211" s="5">
        <f>iferror(VLOOKUP($A211, TMUI!$A$2:$Z1000, 11, false), "")</f>
        <v>-1.212708947</v>
      </c>
      <c r="AM211" s="8">
        <f t="shared" si="3"/>
        <v>-1.101230651</v>
      </c>
      <c r="AO211" s="5">
        <f t="shared" si="4"/>
        <v>-0.5057272923</v>
      </c>
      <c r="AP211" s="5">
        <f>iferror(vlookup(A211, 'November Scores'!A$1:AM1000, 3, false), "")</f>
        <v>-0.5348475833</v>
      </c>
      <c r="AQ211" s="5">
        <f t="shared" si="5"/>
        <v>-0.513007365</v>
      </c>
    </row>
    <row r="212">
      <c r="A212" s="5">
        <v>1721.0</v>
      </c>
      <c r="B212" s="2" t="s">
        <v>187</v>
      </c>
      <c r="C212" s="5">
        <f>lookup($A212, 'NIL - Dry'!$A$1:$A1000, 'NIL - Dry'!C$1:C1000)</f>
        <v>4</v>
      </c>
      <c r="D212" s="5">
        <f>lookup($A212, 'NIL - Dry'!$A$1:$A1000, 'NIL - Dry'!D$1:D1000)</f>
        <v>1</v>
      </c>
      <c r="E212" s="5">
        <f>lookup($A212, 'NIL - Dry'!$A$1:$A1000, 'NIL - Dry'!E$1:E1000)</f>
        <v>1</v>
      </c>
      <c r="F212" s="5">
        <f>lookup($A212, 'NIL - Dry'!$A$1:$A1000, 'NIL - Dry'!F$1:F1000)</f>
        <v>0</v>
      </c>
      <c r="G212" s="5">
        <f>lookup($A212, 'NIL - Dry'!$A$1:$A1000, 'NIL - Dry'!G$1:G1000)</f>
        <v>0</v>
      </c>
      <c r="H212" s="5">
        <f>lookup($A212, 'NIL - Dry'!$A$1:$A1000, 'NIL - Dry'!H$1:H1000)</f>
        <v>0</v>
      </c>
      <c r="I212" s="5">
        <f>lookup($A212, 'NIL - Dry'!$A$1:$A1000, 'NIL - Dry'!I$1:I1000)</f>
        <v>0.2045663318</v>
      </c>
      <c r="J212" s="5">
        <f>lookup($A212, 'NIL - Dry'!$A$1:$A1000, 'NIL - Dry'!J$1:J1000)</f>
        <v>0.4179095259</v>
      </c>
      <c r="K212" s="5">
        <f>lookup($A212, 'NIL - Dry'!$A$1:$A1000, 'NIL - Dry'!K$1:K1000)</f>
        <v>0.4485213235</v>
      </c>
      <c r="L212" s="5">
        <f>lookup($A212, 'NIL - Dry'!$A$1:$A1000, 'NIL - Dry'!L$1:L1000)</f>
        <v>-0.9812641676</v>
      </c>
      <c r="M212" s="5">
        <f>lookup($A212, 'NIL - Dry'!$A$1:$A1000, 'NIL - Dry'!M$1:M1000)</f>
        <v>-0.5405970393</v>
      </c>
      <c r="N212" s="5">
        <f>lookup($A212, 'NIL - Dry'!$A$1:$A1000, 'NIL - Dry'!N$1:N1000)</f>
        <v>-0.11274892</v>
      </c>
      <c r="O212" s="5">
        <f>lookup($A212, 'NIL - Dry'!$A$1:$A1000, 'NIL - Dry'!O$1:O1000)</f>
        <v>-0.09393549096</v>
      </c>
      <c r="P212" s="5">
        <f t="shared" si="1"/>
        <v>-0.3064889736</v>
      </c>
      <c r="R212" s="5" t="str">
        <f>iferror(VLOOKUP($A212, 'Awario - Old'!$A$3:$G1000, 3, false), "")</f>
        <v/>
      </c>
      <c r="S212" s="2" t="str">
        <f>iferror(VLOOKUP($A212, 'Awario - Old'!$A$3:$Z1000, 4, false), "")</f>
        <v/>
      </c>
      <c r="T212" s="5" t="str">
        <f>iferror(VLOOKUP($A212, 'Awario - Old'!$A$3:$Z1000, 5, false), "")</f>
        <v/>
      </c>
      <c r="U212" s="5" t="str">
        <f>iferror(VLOOKUP($A212, 'Awario - Old'!$A$3:$G1000, 6, false), "")</f>
        <v/>
      </c>
      <c r="V212" s="7" t="str">
        <f>iferror(VLOOKUP($A212, 'Awario - Old'!$A$3:$Z1000, 7, false), "")</f>
        <v/>
      </c>
      <c r="W212" s="2" t="str">
        <f>iferror(VLOOKUP($A212, 'Awario - Old'!$A$3:$Z1000, 8, false), "")</f>
        <v/>
      </c>
      <c r="X212" s="5" t="str">
        <f>iferror(VLOOKUP($A212, 'Awario - Old'!$A$3:$Z1000, 9, false), "")</f>
        <v/>
      </c>
      <c r="Y212" s="5" t="str">
        <f>iferror(VLOOKUP($A212, 'Awario - Old'!$A$3:$Z1000, 10, false), "")</f>
        <v/>
      </c>
      <c r="Z212" s="2" t="str">
        <f>iferror(VLOOKUP($A212, 'Awario - Old'!$A$3:$Z1000, 11, false), "")</f>
        <v/>
      </c>
      <c r="AA212" s="5" t="str">
        <f>iferror(VLOOKUP($A212, 'Awario - Old'!$A$3:$Z1000, 12, false), "")</f>
        <v/>
      </c>
      <c r="AB212" s="5" t="str">
        <f t="shared" si="2"/>
        <v/>
      </c>
      <c r="AD212" s="5">
        <f>iferror(VLOOKUP($A212, TMUI!$A$2:$G1000, 3, false), "")</f>
        <v>67.74</v>
      </c>
      <c r="AE212" s="5">
        <f>iferror(VLOOKUP($A212, TMUI!$A$2:$G1000, 4, false), "")</f>
        <v>45.75</v>
      </c>
      <c r="AF212" s="5">
        <f>iferror(VLOOKUP($A212, TMUI!$A$2:$G1000, 5, false), "")</f>
        <v>69.18</v>
      </c>
      <c r="AG212" s="5">
        <f>iferror(VLOOKUP($A212, TMUI!$A$2:$G1000, 6, false), "")</f>
        <v>41.58</v>
      </c>
      <c r="AH212" s="5">
        <f>iferror(VLOOKUP($A212, TMUI!$A$2:$Z1000, 7, false), "")</f>
        <v>-0.5592570984</v>
      </c>
      <c r="AI212" s="5">
        <f>iferror(VLOOKUP($A212, TMUI!$A$2:$Z1000, 8, false), "")</f>
        <v>-1.609901911</v>
      </c>
      <c r="AJ212" s="5">
        <f>iferror(VLOOKUP($A212, TMUI!$A$2:$Z1000, 9, false), "")</f>
        <v>-0.1489153648</v>
      </c>
      <c r="AK212" s="5">
        <f>iferror(VLOOKUP($A212, TMUI!$A$2:$Z1000, 10, false), "")</f>
        <v>-0.827092627</v>
      </c>
      <c r="AL212" s="5">
        <f>iferror(VLOOKUP($A212, TMUI!$A$2:$Z1000, 11, false), "")</f>
        <v>-0.7862917503</v>
      </c>
      <c r="AM212" s="8">
        <f t="shared" si="3"/>
        <v>-0.8867309346</v>
      </c>
      <c r="AO212" s="5">
        <f t="shared" si="4"/>
        <v>-0.5966099541</v>
      </c>
      <c r="AP212" s="5">
        <f>iferror(vlookup(A212, 'November Scores'!A$1:AM1000, 3, false), "")</f>
        <v>-0.2636288366</v>
      </c>
      <c r="AQ212" s="5">
        <f t="shared" si="5"/>
        <v>-0.5133646747</v>
      </c>
    </row>
    <row r="213">
      <c r="A213" s="5">
        <v>2092.0</v>
      </c>
      <c r="B213" s="2" t="s">
        <v>269</v>
      </c>
      <c r="C213" s="5">
        <f>lookup($A213, 'NIL - Dry'!$A$1:$A1000, 'NIL - Dry'!C$1:C1000)</f>
        <v>4</v>
      </c>
      <c r="D213" s="5">
        <f>lookup($A213, 'NIL - Dry'!$A$1:$A1000, 'NIL - Dry'!D$1:D1000)</f>
        <v>1</v>
      </c>
      <c r="E213" s="5">
        <f>lookup($A213, 'NIL - Dry'!$A$1:$A1000, 'NIL - Dry'!E$1:E1000)</f>
        <v>1</v>
      </c>
      <c r="F213" s="5">
        <f>lookup($A213, 'NIL - Dry'!$A$1:$A1000, 'NIL - Dry'!F$1:F1000)</f>
        <v>0</v>
      </c>
      <c r="G213" s="5">
        <f>lookup($A213, 'NIL - Dry'!$A$1:$A1000, 'NIL - Dry'!G$1:G1000)</f>
        <v>0</v>
      </c>
      <c r="H213" s="5">
        <f>lookup($A213, 'NIL - Dry'!$A$1:$A1000, 'NIL - Dry'!H$1:H1000)</f>
        <v>0</v>
      </c>
      <c r="I213" s="5">
        <f>lookup($A213, 'NIL - Dry'!$A$1:$A1000, 'NIL - Dry'!I$1:I1000)</f>
        <v>0.2045663318</v>
      </c>
      <c r="J213" s="5">
        <f>lookup($A213, 'NIL - Dry'!$A$1:$A1000, 'NIL - Dry'!J$1:J1000)</f>
        <v>0.4179095259</v>
      </c>
      <c r="K213" s="5">
        <f>lookup($A213, 'NIL - Dry'!$A$1:$A1000, 'NIL - Dry'!K$1:K1000)</f>
        <v>0.4485213235</v>
      </c>
      <c r="L213" s="5">
        <f>lookup($A213, 'NIL - Dry'!$A$1:$A1000, 'NIL - Dry'!L$1:L1000)</f>
        <v>-0.9812641676</v>
      </c>
      <c r="M213" s="5">
        <f>lookup($A213, 'NIL - Dry'!$A$1:$A1000, 'NIL - Dry'!M$1:M1000)</f>
        <v>-0.5405970393</v>
      </c>
      <c r="N213" s="5">
        <f>lookup($A213, 'NIL - Dry'!$A$1:$A1000, 'NIL - Dry'!N$1:N1000)</f>
        <v>-0.11274892</v>
      </c>
      <c r="O213" s="5">
        <f>lookup($A213, 'NIL - Dry'!$A$1:$A1000, 'NIL - Dry'!O$1:O1000)</f>
        <v>-0.09393549096</v>
      </c>
      <c r="P213" s="5">
        <f t="shared" si="1"/>
        <v>-0.3064889736</v>
      </c>
      <c r="R213" s="5">
        <f>iferror(VLOOKUP($A213, 'Awario - Old'!$A$3:$G1000, 3, false), "")</f>
        <v>0</v>
      </c>
      <c r="S213" s="2" t="str">
        <f>iferror(VLOOKUP($A213, 'Awario - Old'!$A$3:$Z1000, 4, false), "")</f>
        <v/>
      </c>
      <c r="T213" s="5">
        <f>iferror(VLOOKUP($A213, 'Awario - Old'!$A$3:$Z1000, 5, false), "")</f>
        <v>0</v>
      </c>
      <c r="U213" s="5">
        <f>iferror(VLOOKUP($A213, 'Awario - Old'!$A$3:$G1000, 6, false), "")</f>
        <v>0</v>
      </c>
      <c r="V213" s="7" t="b">
        <f>iferror(VLOOKUP($A213, 'Awario - Old'!$A$3:$Z1000, 7, false), "")</f>
        <v>1</v>
      </c>
      <c r="W213" s="2" t="str">
        <f>iferror(VLOOKUP($A213, 'Awario - Old'!$A$3:$Z1000, 8, false), "")</f>
        <v/>
      </c>
      <c r="X213" s="5">
        <f>iferror(VLOOKUP($A213, 'Awario - Old'!$A$3:$Z1000, 9, false), "")</f>
        <v>-0.6906225891</v>
      </c>
      <c r="Y213" s="5">
        <f>iferror(VLOOKUP($A213, 'Awario - Old'!$A$3:$Z1000, 10, false), "")</f>
        <v>-0.9458545452</v>
      </c>
      <c r="Z213" s="2" t="str">
        <f>iferror(VLOOKUP($A213, 'Awario - Old'!$A$3:$Z1000, 11, false), "")</f>
        <v/>
      </c>
      <c r="AA213" s="5">
        <f>iferror(VLOOKUP($A213, 'Awario - Old'!$A$3:$Z1000, 12, false), "")</f>
        <v>-0.8182385672</v>
      </c>
      <c r="AB213" s="5">
        <f t="shared" si="2"/>
        <v>-0.9045654024</v>
      </c>
      <c r="AD213" s="5">
        <f>iferror(VLOOKUP($A213, TMUI!$A$2:$G1000, 3, false), "")</f>
        <v>61.88</v>
      </c>
      <c r="AE213" s="5">
        <f>iferror(VLOOKUP($A213, TMUI!$A$2:$G1000, 4, false), "")</f>
        <v>57.27</v>
      </c>
      <c r="AF213" s="5">
        <f>iferror(VLOOKUP($A213, TMUI!$A$2:$G1000, 5, false), "")</f>
        <v>63.09</v>
      </c>
      <c r="AG213" s="5">
        <f>iferror(VLOOKUP($A213, TMUI!$A$2:$G1000, 6, false), "")</f>
        <v>35.31</v>
      </c>
      <c r="AH213" s="5">
        <f>iferror(VLOOKUP($A213, TMUI!$A$2:$Z1000, 7, false), "")</f>
        <v>-0.9834068618</v>
      </c>
      <c r="AI213" s="5">
        <f>iferror(VLOOKUP($A213, TMUI!$A$2:$Z1000, 8, false), "")</f>
        <v>-0.8115291245</v>
      </c>
      <c r="AJ213" s="5">
        <f>iferror(VLOOKUP($A213, TMUI!$A$2:$Z1000, 9, false), "")</f>
        <v>-0.6022981448</v>
      </c>
      <c r="AK213" s="5">
        <f>iferror(VLOOKUP($A213, TMUI!$A$2:$Z1000, 10, false), "")</f>
        <v>-1.214242367</v>
      </c>
      <c r="AL213" s="5">
        <f>iferror(VLOOKUP($A213, TMUI!$A$2:$Z1000, 11, false), "")</f>
        <v>-0.9028691246</v>
      </c>
      <c r="AM213" s="8">
        <f t="shared" si="3"/>
        <v>-0.9501942562</v>
      </c>
      <c r="AO213" s="5">
        <f t="shared" si="4"/>
        <v>-0.7204162108</v>
      </c>
      <c r="AP213" s="5">
        <f>iferror(vlookup(A213, 'November Scores'!A$1:AM1000, 3, false), "")</f>
        <v>0.00493084968</v>
      </c>
      <c r="AQ213" s="5">
        <f t="shared" si="5"/>
        <v>-0.5390794456</v>
      </c>
    </row>
    <row r="214">
      <c r="A214" s="5">
        <v>1852.0</v>
      </c>
      <c r="B214" s="2" t="s">
        <v>218</v>
      </c>
      <c r="C214" s="5">
        <f>lookup($A214, 'NIL - Dry'!$A$1:$A1000, 'NIL - Dry'!C$1:C1000)</f>
        <v>4</v>
      </c>
      <c r="D214" s="5">
        <f>lookup($A214, 'NIL - Dry'!$A$1:$A1000, 'NIL - Dry'!D$1:D1000)</f>
        <v>0</v>
      </c>
      <c r="E214" s="5">
        <f>lookup($A214, 'NIL - Dry'!$A$1:$A1000, 'NIL - Dry'!E$1:E1000)</f>
        <v>1</v>
      </c>
      <c r="F214" s="5">
        <f>lookup($A214, 'NIL - Dry'!$A$1:$A1000, 'NIL - Dry'!F$1:F1000)</f>
        <v>1</v>
      </c>
      <c r="G214" s="5">
        <f>lookup($A214, 'NIL - Dry'!$A$1:$A1000, 'NIL - Dry'!G$1:G1000)</f>
        <v>1</v>
      </c>
      <c r="H214" s="5">
        <f>lookup($A214, 'NIL - Dry'!$A$1:$A1000, 'NIL - Dry'!H$1:H1000)</f>
        <v>0</v>
      </c>
      <c r="I214" s="5">
        <f>lookup($A214, 'NIL - Dry'!$A$1:$A1000, 'NIL - Dry'!I$1:I1000)</f>
        <v>0.2045663318</v>
      </c>
      <c r="J214" s="5">
        <f>lookup($A214, 'NIL - Dry'!$A$1:$A1000, 'NIL - Dry'!J$1:J1000)</f>
        <v>-2.383213783</v>
      </c>
      <c r="K214" s="5">
        <f>lookup($A214, 'NIL - Dry'!$A$1:$A1000, 'NIL - Dry'!K$1:K1000)</f>
        <v>0.4485213235</v>
      </c>
      <c r="L214" s="5">
        <f>lookup($A214, 'NIL - Dry'!$A$1:$A1000, 'NIL - Dry'!L$1:L1000)</f>
        <v>1.014811661</v>
      </c>
      <c r="M214" s="5">
        <f>lookup($A214, 'NIL - Dry'!$A$1:$A1000, 'NIL - Dry'!M$1:M1000)</f>
        <v>1.842034356</v>
      </c>
      <c r="N214" s="5">
        <f>lookup($A214, 'NIL - Dry'!$A$1:$A1000, 'NIL - Dry'!N$1:N1000)</f>
        <v>-0.11274892</v>
      </c>
      <c r="O214" s="5">
        <f>lookup($A214, 'NIL - Dry'!$A$1:$A1000, 'NIL - Dry'!O$1:O1000)</f>
        <v>0.1689951616</v>
      </c>
      <c r="P214" s="5">
        <f t="shared" si="1"/>
        <v>0.411090211</v>
      </c>
      <c r="R214" s="5">
        <f>iferror(VLOOKUP($A214, 'Awario - Old'!$A$3:$G1000, 3, false), "")</f>
        <v>0</v>
      </c>
      <c r="S214" s="2">
        <f>iferror(VLOOKUP($A214, 'Awario - Old'!$A$3:$Z1000, 4, false), "")</f>
        <v>0</v>
      </c>
      <c r="T214" s="5">
        <f>iferror(VLOOKUP($A214, 'Awario - Old'!$A$3:$Z1000, 5, false), "")</f>
        <v>0</v>
      </c>
      <c r="U214" s="5">
        <f>iferror(VLOOKUP($A214, 'Awario - Old'!$A$3:$G1000, 6, false), "")</f>
        <v>0</v>
      </c>
      <c r="V214" s="7" t="b">
        <f>iferror(VLOOKUP($A214, 'Awario - Old'!$A$3:$Z1000, 7, false), "")</f>
        <v>1</v>
      </c>
      <c r="W214" s="2" t="str">
        <f>iferror(VLOOKUP($A214, 'Awario - Old'!$A$3:$Z1000, 8, false), "")</f>
        <v/>
      </c>
      <c r="X214" s="5">
        <f>iferror(VLOOKUP($A214, 'Awario - Old'!$A$3:$Z1000, 9, false), "")</f>
        <v>-0.6906225891</v>
      </c>
      <c r="Y214" s="5">
        <f>iferror(VLOOKUP($A214, 'Awario - Old'!$A$3:$Z1000, 10, false), "")</f>
        <v>-0.9458545452</v>
      </c>
      <c r="Z214" s="2" t="str">
        <f>iferror(VLOOKUP($A214, 'Awario - Old'!$A$3:$Z1000, 11, false), "")</f>
        <v/>
      </c>
      <c r="AA214" s="5">
        <f>iferror(VLOOKUP($A214, 'Awario - Old'!$A$3:$Z1000, 12, false), "")</f>
        <v>-0.8182385672</v>
      </c>
      <c r="AB214" s="5">
        <f t="shared" si="2"/>
        <v>-0.9045654024</v>
      </c>
      <c r="AD214" s="5">
        <f>iferror(VLOOKUP($A214, TMUI!$A$2:$G1000, 3, false), "")</f>
        <v>70.26</v>
      </c>
      <c r="AE214" s="5">
        <f>iferror(VLOOKUP($A214, TMUI!$A$2:$G1000, 4, false), "")</f>
        <v>54.02</v>
      </c>
      <c r="AF214" s="5">
        <f>iferror(VLOOKUP($A214, TMUI!$A$2:$G1000, 5, false), "")</f>
        <v>69.68</v>
      </c>
      <c r="AG214" s="5">
        <f>iferror(VLOOKUP($A214, TMUI!$A$2:$G1000, 6, false), "")</f>
        <v>35.91</v>
      </c>
      <c r="AH214" s="5">
        <f>iferror(VLOOKUP($A214, TMUI!$A$2:$Z1000, 7, false), "")</f>
        <v>-0.376858224</v>
      </c>
      <c r="AI214" s="5">
        <f>iferror(VLOOKUP($A214, TMUI!$A$2:$Z1000, 8, false), "")</f>
        <v>-1.036764503</v>
      </c>
      <c r="AJ214" s="5">
        <f>iferror(VLOOKUP($A214, TMUI!$A$2:$Z1000, 9, false), "")</f>
        <v>-0.1116918196</v>
      </c>
      <c r="AK214" s="5">
        <f>iferror(VLOOKUP($A214, TMUI!$A$2:$Z1000, 10, false), "")</f>
        <v>-1.177194545</v>
      </c>
      <c r="AL214" s="5">
        <f>iferror(VLOOKUP($A214, TMUI!$A$2:$Z1000, 11, false), "")</f>
        <v>-0.6756272729</v>
      </c>
      <c r="AM214" s="8">
        <f t="shared" si="3"/>
        <v>-0.8219654937</v>
      </c>
      <c r="AO214" s="5">
        <f t="shared" si="4"/>
        <v>-0.4384802284</v>
      </c>
      <c r="AP214" s="5">
        <f>iferror(vlookup(A214, 'November Scores'!A$1:AM1000, 3, false), "")</f>
        <v>-0.8685194283</v>
      </c>
      <c r="AQ214" s="5">
        <f t="shared" si="5"/>
        <v>-0.5459900284</v>
      </c>
    </row>
    <row r="215">
      <c r="A215" s="5">
        <v>1707.0</v>
      </c>
      <c r="B215" s="2" t="s">
        <v>176</v>
      </c>
      <c r="C215" s="5">
        <f>lookup($A215, 'NIL - Dry'!$A$1:$A1000, 'NIL - Dry'!C$1:C1000)</f>
        <v>4</v>
      </c>
      <c r="D215" s="5">
        <f>lookup($A215, 'NIL - Dry'!$A$1:$A1000, 'NIL - Dry'!D$1:D1000)</f>
        <v>1</v>
      </c>
      <c r="E215" s="5">
        <f>lookup($A215, 'NIL - Dry'!$A$1:$A1000, 'NIL - Dry'!E$1:E1000)</f>
        <v>1</v>
      </c>
      <c r="F215" s="5">
        <f>lookup($A215, 'NIL - Dry'!$A$1:$A1000, 'NIL - Dry'!F$1:F1000)</f>
        <v>0</v>
      </c>
      <c r="G215" s="5">
        <f>lookup($A215, 'NIL - Dry'!$A$1:$A1000, 'NIL - Dry'!G$1:G1000)</f>
        <v>1</v>
      </c>
      <c r="H215" s="5">
        <f>lookup($A215, 'NIL - Dry'!$A$1:$A1000, 'NIL - Dry'!H$1:H1000)</f>
        <v>0</v>
      </c>
      <c r="I215" s="5">
        <f>lookup($A215, 'NIL - Dry'!$A$1:$A1000, 'NIL - Dry'!I$1:I1000)</f>
        <v>0.2045663318</v>
      </c>
      <c r="J215" s="5">
        <f>lookup($A215, 'NIL - Dry'!$A$1:$A1000, 'NIL - Dry'!J$1:J1000)</f>
        <v>0.4179095259</v>
      </c>
      <c r="K215" s="5">
        <f>lookup($A215, 'NIL - Dry'!$A$1:$A1000, 'NIL - Dry'!K$1:K1000)</f>
        <v>0.4485213235</v>
      </c>
      <c r="L215" s="5">
        <f>lookup($A215, 'NIL - Dry'!$A$1:$A1000, 'NIL - Dry'!L$1:L1000)</f>
        <v>-0.9812641676</v>
      </c>
      <c r="M215" s="5">
        <f>lookup($A215, 'NIL - Dry'!$A$1:$A1000, 'NIL - Dry'!M$1:M1000)</f>
        <v>1.842034356</v>
      </c>
      <c r="N215" s="5">
        <f>lookup($A215, 'NIL - Dry'!$A$1:$A1000, 'NIL - Dry'!N$1:N1000)</f>
        <v>-0.11274892</v>
      </c>
      <c r="O215" s="5">
        <f>lookup($A215, 'NIL - Dry'!$A$1:$A1000, 'NIL - Dry'!O$1:O1000)</f>
        <v>0.3031697416</v>
      </c>
      <c r="P215" s="5">
        <f t="shared" si="1"/>
        <v>0.5506085194</v>
      </c>
      <c r="R215" s="5">
        <f>iferror(VLOOKUP($A215, 'Awario - Old'!$A$3:$G1000, 3, false), "")</f>
        <v>0</v>
      </c>
      <c r="S215" s="2">
        <f>iferror(VLOOKUP($A215, 'Awario - Old'!$A$3:$Z1000, 4, false), "")</f>
        <v>0</v>
      </c>
      <c r="T215" s="5">
        <f>iferror(VLOOKUP($A215, 'Awario - Old'!$A$3:$Z1000, 5, false), "")</f>
        <v>0</v>
      </c>
      <c r="U215" s="5">
        <f>iferror(VLOOKUP($A215, 'Awario - Old'!$A$3:$G1000, 6, false), "")</f>
        <v>0</v>
      </c>
      <c r="V215" s="7" t="b">
        <f>iferror(VLOOKUP($A215, 'Awario - Old'!$A$3:$Z1000, 7, false), "")</f>
        <v>1</v>
      </c>
      <c r="W215" s="2" t="str">
        <f>iferror(VLOOKUP($A215, 'Awario - Old'!$A$3:$Z1000, 8, false), "")</f>
        <v/>
      </c>
      <c r="X215" s="5">
        <f>iferror(VLOOKUP($A215, 'Awario - Old'!$A$3:$Z1000, 9, false), "")</f>
        <v>-0.6906225891</v>
      </c>
      <c r="Y215" s="5">
        <f>iferror(VLOOKUP($A215, 'Awario - Old'!$A$3:$Z1000, 10, false), "")</f>
        <v>-0.9458545452</v>
      </c>
      <c r="Z215" s="2" t="str">
        <f>iferror(VLOOKUP($A215, 'Awario - Old'!$A$3:$Z1000, 11, false), "")</f>
        <v/>
      </c>
      <c r="AA215" s="5">
        <f>iferror(VLOOKUP($A215, 'Awario - Old'!$A$3:$Z1000, 12, false), "")</f>
        <v>-0.8182385672</v>
      </c>
      <c r="AB215" s="5">
        <f t="shared" si="2"/>
        <v>-0.9045654024</v>
      </c>
      <c r="AD215" s="5">
        <f>iferror(VLOOKUP($A215, TMUI!$A$2:$G1000, 3, false), "")</f>
        <v>52.26</v>
      </c>
      <c r="AE215" s="5">
        <f>iferror(VLOOKUP($A215, TMUI!$A$2:$G1000, 4, false), "")</f>
        <v>34.43</v>
      </c>
      <c r="AF215" s="5">
        <f>iferror(VLOOKUP($A215, TMUI!$A$2:$G1000, 5, false), "")</f>
        <v>33.79</v>
      </c>
      <c r="AG215" s="5">
        <f>iferror(VLOOKUP($A215, TMUI!$A$2:$G1000, 6, false), "")</f>
        <v>30.45</v>
      </c>
      <c r="AH215" s="5">
        <f>iferror(VLOOKUP($A215, TMUI!$A$2:$Z1000, 7, false), "")</f>
        <v>-1.679707327</v>
      </c>
      <c r="AI215" s="5">
        <f>iferror(VLOOKUP($A215, TMUI!$A$2:$Z1000, 8, false), "")</f>
        <v>-2.394414059</v>
      </c>
      <c r="AJ215" s="5">
        <f>iferror(VLOOKUP($A215, TMUI!$A$2:$Z1000, 9, false), "")</f>
        <v>-2.783597891</v>
      </c>
      <c r="AK215" s="5">
        <f>iferror(VLOOKUP($A215, TMUI!$A$2:$Z1000, 10, false), "")</f>
        <v>-1.514329726</v>
      </c>
      <c r="AL215" s="5">
        <f>iferror(VLOOKUP($A215, TMUI!$A$2:$Z1000, 11, false), "")</f>
        <v>-2.093012251</v>
      </c>
      <c r="AM215" s="8">
        <f t="shared" si="3"/>
        <v>-1.446724663</v>
      </c>
      <c r="AO215" s="5">
        <f t="shared" si="4"/>
        <v>-0.600227182</v>
      </c>
      <c r="AP215" s="5">
        <f>iferror(vlookup(A215, 'November Scores'!A$1:AM1000, 3, false), "")</f>
        <v>-0.4103667748</v>
      </c>
      <c r="AQ215" s="5">
        <f t="shared" si="5"/>
        <v>-0.5527620802</v>
      </c>
    </row>
    <row r="216">
      <c r="A216" s="5">
        <v>2119.0</v>
      </c>
      <c r="B216" s="2" t="s">
        <v>277</v>
      </c>
      <c r="C216" s="5">
        <f>lookup($A216, 'NIL - Dry'!$A$1:$A1000, 'NIL - Dry'!C$1:C1000)</f>
        <v>4</v>
      </c>
      <c r="D216" s="5">
        <f>lookup($A216, 'NIL - Dry'!$A$1:$A1000, 'NIL - Dry'!D$1:D1000)</f>
        <v>1</v>
      </c>
      <c r="E216" s="5">
        <f>lookup($A216, 'NIL - Dry'!$A$1:$A1000, 'NIL - Dry'!E$1:E1000)</f>
        <v>1</v>
      </c>
      <c r="F216" s="5">
        <f>lookup($A216, 'NIL - Dry'!$A$1:$A1000, 'NIL - Dry'!F$1:F1000)</f>
        <v>0</v>
      </c>
      <c r="G216" s="5">
        <f>lookup($A216, 'NIL - Dry'!$A$1:$A1000, 'NIL - Dry'!G$1:G1000)</f>
        <v>0</v>
      </c>
      <c r="H216" s="5">
        <f>lookup($A216, 'NIL - Dry'!$A$1:$A1000, 'NIL - Dry'!H$1:H1000)</f>
        <v>0</v>
      </c>
      <c r="I216" s="5">
        <f>lookup($A216, 'NIL - Dry'!$A$1:$A1000, 'NIL - Dry'!I$1:I1000)</f>
        <v>0.2045663318</v>
      </c>
      <c r="J216" s="5">
        <f>lookup($A216, 'NIL - Dry'!$A$1:$A1000, 'NIL - Dry'!J$1:J1000)</f>
        <v>0.4179095259</v>
      </c>
      <c r="K216" s="5">
        <f>lookup($A216, 'NIL - Dry'!$A$1:$A1000, 'NIL - Dry'!K$1:K1000)</f>
        <v>0.4485213235</v>
      </c>
      <c r="L216" s="5">
        <f>lookup($A216, 'NIL - Dry'!$A$1:$A1000, 'NIL - Dry'!L$1:L1000)</f>
        <v>-0.9812641676</v>
      </c>
      <c r="M216" s="5">
        <f>lookup($A216, 'NIL - Dry'!$A$1:$A1000, 'NIL - Dry'!M$1:M1000)</f>
        <v>-0.5405970393</v>
      </c>
      <c r="N216" s="5">
        <f>lookup($A216, 'NIL - Dry'!$A$1:$A1000, 'NIL - Dry'!N$1:N1000)</f>
        <v>-0.11274892</v>
      </c>
      <c r="O216" s="5">
        <f>lookup($A216, 'NIL - Dry'!$A$1:$A1000, 'NIL - Dry'!O$1:O1000)</f>
        <v>-0.09393549096</v>
      </c>
      <c r="P216" s="5">
        <f t="shared" si="1"/>
        <v>-0.3064889736</v>
      </c>
      <c r="R216" s="5" t="str">
        <f>iferror(VLOOKUP($A216, 'Awario - Old'!$A$3:$G1000, 3, false), "")</f>
        <v/>
      </c>
      <c r="S216" s="2" t="str">
        <f>iferror(VLOOKUP($A216, 'Awario - Old'!$A$3:$Z1000, 4, false), "")</f>
        <v/>
      </c>
      <c r="T216" s="5" t="str">
        <f>iferror(VLOOKUP($A216, 'Awario - Old'!$A$3:$Z1000, 5, false), "")</f>
        <v/>
      </c>
      <c r="U216" s="5" t="str">
        <f>iferror(VLOOKUP($A216, 'Awario - Old'!$A$3:$G1000, 6, false), "")</f>
        <v/>
      </c>
      <c r="V216" s="7" t="str">
        <f>iferror(VLOOKUP($A216, 'Awario - Old'!$A$3:$Z1000, 7, false), "")</f>
        <v/>
      </c>
      <c r="W216" s="2" t="str">
        <f>iferror(VLOOKUP($A216, 'Awario - Old'!$A$3:$Z1000, 8, false), "")</f>
        <v/>
      </c>
      <c r="X216" s="5" t="str">
        <f>iferror(VLOOKUP($A216, 'Awario - Old'!$A$3:$Z1000, 9, false), "")</f>
        <v/>
      </c>
      <c r="Y216" s="5" t="str">
        <f>iferror(VLOOKUP($A216, 'Awario - Old'!$A$3:$Z1000, 10, false), "")</f>
        <v/>
      </c>
      <c r="Z216" s="2" t="str">
        <f>iferror(VLOOKUP($A216, 'Awario - Old'!$A$3:$Z1000, 11, false), "")</f>
        <v/>
      </c>
      <c r="AA216" s="5" t="str">
        <f>iferror(VLOOKUP($A216, 'Awario - Old'!$A$3:$Z1000, 12, false), "")</f>
        <v/>
      </c>
      <c r="AB216" s="5" t="str">
        <f t="shared" si="2"/>
        <v/>
      </c>
      <c r="AD216" s="5">
        <f>iferror(VLOOKUP($A216, TMUI!$A$2:$G1000, 3, false), "")</f>
        <v>65.63</v>
      </c>
      <c r="AE216" s="5">
        <f>iferror(VLOOKUP($A216, TMUI!$A$2:$G1000, 4, false), "")</f>
        <v>48.44</v>
      </c>
      <c r="AF216" s="5">
        <f>iferror(VLOOKUP($A216, TMUI!$A$2:$G1000, 5, false), "")</f>
        <v>67.19</v>
      </c>
      <c r="AG216" s="5">
        <f>iferror(VLOOKUP($A216, TMUI!$A$2:$G1000, 6, false), "")</f>
        <v>45.31</v>
      </c>
      <c r="AH216" s="5">
        <f>iferror(VLOOKUP($A216, TMUI!$A$2:$Z1000, 7, false), "")</f>
        <v>-0.7119799654</v>
      </c>
      <c r="AI216" s="5">
        <f>iferror(VLOOKUP($A216, TMUI!$A$2:$Z1000, 8, false), "")</f>
        <v>-1.423476321</v>
      </c>
      <c r="AJ216" s="5">
        <f>iferror(VLOOKUP($A216, TMUI!$A$2:$Z1000, 9, false), "")</f>
        <v>-0.2970650745</v>
      </c>
      <c r="AK216" s="5">
        <f>iferror(VLOOKUP($A216, TMUI!$A$2:$Z1000, 10, false), "")</f>
        <v>-0.5967786667</v>
      </c>
      <c r="AL216" s="5">
        <f>iferror(VLOOKUP($A216, TMUI!$A$2:$Z1000, 11, false), "")</f>
        <v>-0.7573250069</v>
      </c>
      <c r="AM216" s="8">
        <f t="shared" si="3"/>
        <v>-0.8702442226</v>
      </c>
      <c r="AO216" s="5">
        <f t="shared" si="4"/>
        <v>-0.5883665981</v>
      </c>
      <c r="AP216" s="5" t="str">
        <f>iferror(vlookup(A216, 'November Scores'!A$1:AM1000, 3, false), "")</f>
        <v/>
      </c>
      <c r="AQ216" s="5">
        <f t="shared" si="5"/>
        <v>-0.5883665981</v>
      </c>
    </row>
    <row r="217">
      <c r="A217" s="5">
        <v>2167.0</v>
      </c>
      <c r="B217" s="2" t="s">
        <v>278</v>
      </c>
      <c r="C217" s="5">
        <f>lookup($A217, 'NIL - Dry'!$A$1:$A1000, 'NIL - Dry'!C$1:C1000)</f>
        <v>2</v>
      </c>
      <c r="D217" s="5">
        <f>lookup($A217, 'NIL - Dry'!$A$1:$A1000, 'NIL - Dry'!D$1:D1000)</f>
        <v>0</v>
      </c>
      <c r="E217" s="5">
        <f>lookup($A217, 'NIL - Dry'!$A$1:$A1000, 'NIL - Dry'!E$1:E1000)</f>
        <v>1</v>
      </c>
      <c r="F217" s="5">
        <f>lookup($A217, 'NIL - Dry'!$A$1:$A1000, 'NIL - Dry'!F$1:F1000)</f>
        <v>0</v>
      </c>
      <c r="G217" s="5">
        <f>lookup($A217, 'NIL - Dry'!$A$1:$A1000, 'NIL - Dry'!G$1:G1000)</f>
        <v>0</v>
      </c>
      <c r="H217" s="5">
        <f>lookup($A217, 'NIL - Dry'!$A$1:$A1000, 'NIL - Dry'!H$1:H1000)</f>
        <v>0</v>
      </c>
      <c r="I217" s="5">
        <f>lookup($A217, 'NIL - Dry'!$A$1:$A1000, 'NIL - Dry'!I$1:I1000)</f>
        <v>-4.868678697</v>
      </c>
      <c r="J217" s="5">
        <f>lookup($A217, 'NIL - Dry'!$A$1:$A1000, 'NIL - Dry'!J$1:J1000)</f>
        <v>-2.383213783</v>
      </c>
      <c r="K217" s="5">
        <f>lookup($A217, 'NIL - Dry'!$A$1:$A1000, 'NIL - Dry'!K$1:K1000)</f>
        <v>0.4485213235</v>
      </c>
      <c r="L217" s="5">
        <f>lookup($A217, 'NIL - Dry'!$A$1:$A1000, 'NIL - Dry'!L$1:L1000)</f>
        <v>-0.9812641676</v>
      </c>
      <c r="M217" s="5">
        <f>lookup($A217, 'NIL - Dry'!$A$1:$A1000, 'NIL - Dry'!M$1:M1000)</f>
        <v>-0.5405970393</v>
      </c>
      <c r="N217" s="5">
        <f>lookup($A217, 'NIL - Dry'!$A$1:$A1000, 'NIL - Dry'!N$1:N1000)</f>
        <v>-0.11274892</v>
      </c>
      <c r="O217" s="5">
        <f>lookup($A217, 'NIL - Dry'!$A$1:$A1000, 'NIL - Dry'!O$1:O1000)</f>
        <v>-1.406330214</v>
      </c>
      <c r="P217" s="5">
        <f t="shared" si="1"/>
        <v>-1.185887943</v>
      </c>
      <c r="R217" s="5" t="str">
        <f>iferror(VLOOKUP($A217, 'Awario - Old'!$A$3:$G1000, 3, false), "")</f>
        <v/>
      </c>
      <c r="S217" s="2" t="str">
        <f>iferror(VLOOKUP($A217, 'Awario - Old'!$A$3:$Z1000, 4, false), "")</f>
        <v/>
      </c>
      <c r="T217" s="5" t="str">
        <f>iferror(VLOOKUP($A217, 'Awario - Old'!$A$3:$Z1000, 5, false), "")</f>
        <v/>
      </c>
      <c r="U217" s="5" t="str">
        <f>iferror(VLOOKUP($A217, 'Awario - Old'!$A$3:$G1000, 6, false), "")</f>
        <v/>
      </c>
      <c r="V217" s="7" t="str">
        <f>iferror(VLOOKUP($A217, 'Awario - Old'!$A$3:$Z1000, 7, false), "")</f>
        <v/>
      </c>
      <c r="W217" s="2" t="str">
        <f>iferror(VLOOKUP($A217, 'Awario - Old'!$A$3:$Z1000, 8, false), "")</f>
        <v/>
      </c>
      <c r="X217" s="5" t="str">
        <f>iferror(VLOOKUP($A217, 'Awario - Old'!$A$3:$Z1000, 9, false), "")</f>
        <v/>
      </c>
      <c r="Y217" s="5" t="str">
        <f>iferror(VLOOKUP($A217, 'Awario - Old'!$A$3:$Z1000, 10, false), "")</f>
        <v/>
      </c>
      <c r="Z217" s="2" t="str">
        <f>iferror(VLOOKUP($A217, 'Awario - Old'!$A$3:$Z1000, 11, false), "")</f>
        <v/>
      </c>
      <c r="AA217" s="5" t="str">
        <f>iferror(VLOOKUP($A217, 'Awario - Old'!$A$3:$Z1000, 12, false), "")</f>
        <v/>
      </c>
      <c r="AB217" s="5" t="str">
        <f t="shared" si="2"/>
        <v/>
      </c>
      <c r="AD217" s="5" t="str">
        <f>iferror(VLOOKUP($A217, TMUI!$A$2:$G1000, 3, false), "")</f>
        <v/>
      </c>
      <c r="AE217" s="5" t="str">
        <f>iferror(VLOOKUP($A217, TMUI!$A$2:$G1000, 4, false), "")</f>
        <v/>
      </c>
      <c r="AF217" s="5" t="str">
        <f>iferror(VLOOKUP($A217, TMUI!$A$2:$G1000, 5, false), "")</f>
        <v/>
      </c>
      <c r="AG217" s="5" t="str">
        <f>iferror(VLOOKUP($A217, TMUI!$A$2:$G1000, 6, false), "")</f>
        <v/>
      </c>
      <c r="AH217" s="5" t="str">
        <f>iferror(VLOOKUP($A217, TMUI!$A$2:$Z1000, 7, false), "")</f>
        <v/>
      </c>
      <c r="AI217" s="5" t="str">
        <f>iferror(VLOOKUP($A217, TMUI!$A$2:$Z1000, 8, false), "")</f>
        <v/>
      </c>
      <c r="AJ217" s="5" t="str">
        <f>iferror(VLOOKUP($A217, TMUI!$A$2:$Z1000, 9, false), "")</f>
        <v/>
      </c>
      <c r="AK217" s="5" t="str">
        <f>iferror(VLOOKUP($A217, TMUI!$A$2:$Z1000, 10, false), "")</f>
        <v/>
      </c>
      <c r="AL217" s="5" t="str">
        <f>iferror(VLOOKUP($A217, TMUI!$A$2:$Z1000, 11, false), "")</f>
        <v/>
      </c>
      <c r="AM217" s="8">
        <f t="shared" si="3"/>
        <v>0</v>
      </c>
      <c r="AO217" s="5">
        <f t="shared" si="4"/>
        <v>-0.5929439716</v>
      </c>
      <c r="AP217" s="5" t="str">
        <f>iferror(vlookup(A217, 'November Scores'!A$1:AM1000, 3, false), "")</f>
        <v/>
      </c>
      <c r="AQ217" s="5">
        <f t="shared" si="5"/>
        <v>-0.5929439716</v>
      </c>
    </row>
    <row r="218">
      <c r="A218" s="5">
        <v>2212.0</v>
      </c>
      <c r="B218" s="2" t="s">
        <v>284</v>
      </c>
      <c r="C218" s="5">
        <f>lookup($A218, 'NIL - Dry'!$A$1:$A1000, 'NIL - Dry'!C$1:C1000)</f>
        <v>4</v>
      </c>
      <c r="D218" s="5">
        <f>lookup($A218, 'NIL - Dry'!$A$1:$A1000, 'NIL - Dry'!D$1:D1000)</f>
        <v>1</v>
      </c>
      <c r="E218" s="5">
        <f>lookup($A218, 'NIL - Dry'!$A$1:$A1000, 'NIL - Dry'!E$1:E1000)</f>
        <v>0</v>
      </c>
      <c r="F218" s="5">
        <f>lookup($A218, 'NIL - Dry'!$A$1:$A1000, 'NIL - Dry'!F$1:F1000)</f>
        <v>1</v>
      </c>
      <c r="G218" s="5">
        <f>lookup($A218, 'NIL - Dry'!$A$1:$A1000, 'NIL - Dry'!G$1:G1000)</f>
        <v>0</v>
      </c>
      <c r="H218" s="5">
        <f>lookup($A218, 'NIL - Dry'!$A$1:$A1000, 'NIL - Dry'!H$1:H1000)</f>
        <v>0</v>
      </c>
      <c r="I218" s="5">
        <f>lookup($A218, 'NIL - Dry'!$A$1:$A1000, 'NIL - Dry'!I$1:I1000)</f>
        <v>0.2045663318</v>
      </c>
      <c r="J218" s="5">
        <f>lookup($A218, 'NIL - Dry'!$A$1:$A1000, 'NIL - Dry'!J$1:J1000)</f>
        <v>0.4179095259</v>
      </c>
      <c r="K218" s="5">
        <f>lookup($A218, 'NIL - Dry'!$A$1:$A1000, 'NIL - Dry'!K$1:K1000)</f>
        <v>-2.220180551</v>
      </c>
      <c r="L218" s="5">
        <f>lookup($A218, 'NIL - Dry'!$A$1:$A1000, 'NIL - Dry'!L$1:L1000)</f>
        <v>1.014811661</v>
      </c>
      <c r="M218" s="5">
        <f>lookup($A218, 'NIL - Dry'!$A$1:$A1000, 'NIL - Dry'!M$1:M1000)</f>
        <v>-0.5405970393</v>
      </c>
      <c r="N218" s="5">
        <f>lookup($A218, 'NIL - Dry'!$A$1:$A1000, 'NIL - Dry'!N$1:N1000)</f>
        <v>-0.11274892</v>
      </c>
      <c r="O218" s="5">
        <f>lookup($A218, 'NIL - Dry'!$A$1:$A1000, 'NIL - Dry'!O$1:O1000)</f>
        <v>-0.2060398321</v>
      </c>
      <c r="P218" s="5">
        <f t="shared" si="1"/>
        <v>-0.4539161069</v>
      </c>
      <c r="R218" s="5" t="str">
        <f>iferror(VLOOKUP($A218, 'Awario - Old'!$A$3:$G1000, 3, false), "")</f>
        <v/>
      </c>
      <c r="S218" s="2" t="str">
        <f>iferror(VLOOKUP($A218, 'Awario - Old'!$A$3:$Z1000, 4, false), "")</f>
        <v/>
      </c>
      <c r="T218" s="5" t="str">
        <f>iferror(VLOOKUP($A218, 'Awario - Old'!$A$3:$Z1000, 5, false), "")</f>
        <v/>
      </c>
      <c r="U218" s="5" t="str">
        <f>iferror(VLOOKUP($A218, 'Awario - Old'!$A$3:$G1000, 6, false), "")</f>
        <v/>
      </c>
      <c r="V218" s="7" t="str">
        <f>iferror(VLOOKUP($A218, 'Awario - Old'!$A$3:$Z1000, 7, false), "")</f>
        <v/>
      </c>
      <c r="W218" s="2" t="str">
        <f>iferror(VLOOKUP($A218, 'Awario - Old'!$A$3:$Z1000, 8, false), "")</f>
        <v/>
      </c>
      <c r="X218" s="5" t="str">
        <f>iferror(VLOOKUP($A218, 'Awario - Old'!$A$3:$Z1000, 9, false), "")</f>
        <v/>
      </c>
      <c r="Y218" s="5" t="str">
        <f>iferror(VLOOKUP($A218, 'Awario - Old'!$A$3:$Z1000, 10, false), "")</f>
        <v/>
      </c>
      <c r="Z218" s="2" t="str">
        <f>iferror(VLOOKUP($A218, 'Awario - Old'!$A$3:$Z1000, 11, false), "")</f>
        <v/>
      </c>
      <c r="AA218" s="5" t="str">
        <f>iferror(VLOOKUP($A218, 'Awario - Old'!$A$3:$Z1000, 12, false), "")</f>
        <v/>
      </c>
      <c r="AB218" s="5" t="str">
        <f t="shared" si="2"/>
        <v/>
      </c>
      <c r="AD218" s="5">
        <f>iferror(VLOOKUP($A218, TMUI!$A$2:$G1000, 3, false), "")</f>
        <v>82.03</v>
      </c>
      <c r="AE218" s="5">
        <f>iferror(VLOOKUP($A218, TMUI!$A$2:$G1000, 4, false), "")</f>
        <v>56.25</v>
      </c>
      <c r="AF218" s="5">
        <f>iferror(VLOOKUP($A218, TMUI!$A$2:$G1000, 5, false), "")</f>
        <v>60.16</v>
      </c>
      <c r="AG218" s="5">
        <f>iferror(VLOOKUP($A218, TMUI!$A$2:$G1000, 6, false), "")</f>
        <v>35.16</v>
      </c>
      <c r="AH218" s="5">
        <f>iferror(VLOOKUP($A218, TMUI!$A$2:$Z1000, 7, false), "")</f>
        <v>0.475060328</v>
      </c>
      <c r="AI218" s="5">
        <f>iferror(VLOOKUP($A218, TMUI!$A$2:$Z1000, 8, false), "")</f>
        <v>-0.8822183816</v>
      </c>
      <c r="AJ218" s="5">
        <f>iferror(VLOOKUP($A218, TMUI!$A$2:$Z1000, 9, false), "")</f>
        <v>-0.8204281194</v>
      </c>
      <c r="AK218" s="5">
        <f>iferror(VLOOKUP($A218, TMUI!$A$2:$Z1000, 10, false), "")</f>
        <v>-1.223504323</v>
      </c>
      <c r="AL218" s="5">
        <f>iferror(VLOOKUP($A218, TMUI!$A$2:$Z1000, 11, false), "")</f>
        <v>-0.6127726239</v>
      </c>
      <c r="AM218" s="8">
        <f t="shared" si="3"/>
        <v>-0.7827979458</v>
      </c>
      <c r="AO218" s="5">
        <f t="shared" si="4"/>
        <v>-0.6183570263</v>
      </c>
      <c r="AP218" s="5" t="str">
        <f>iferror(vlookup(A218, 'November Scores'!A$1:AM1000, 3, false), "")</f>
        <v/>
      </c>
      <c r="AQ218" s="5">
        <f t="shared" si="5"/>
        <v>-0.6183570263</v>
      </c>
    </row>
    <row r="219">
      <c r="A219" s="5">
        <v>2071.0</v>
      </c>
      <c r="B219" s="2" t="s">
        <v>262</v>
      </c>
      <c r="C219" s="5">
        <f>lookup($A219, 'NIL - Dry'!$A$1:$A1000, 'NIL - Dry'!C$1:C1000)</f>
        <v>4</v>
      </c>
      <c r="D219" s="5">
        <f>lookup($A219, 'NIL - Dry'!$A$1:$A1000, 'NIL - Dry'!D$1:D1000)</f>
        <v>1</v>
      </c>
      <c r="E219" s="5">
        <f>lookup($A219, 'NIL - Dry'!$A$1:$A1000, 'NIL - Dry'!E$1:E1000)</f>
        <v>0</v>
      </c>
      <c r="F219" s="5">
        <f>lookup($A219, 'NIL - Dry'!$A$1:$A1000, 'NIL - Dry'!F$1:F1000)</f>
        <v>0</v>
      </c>
      <c r="G219" s="5">
        <f>lookup($A219, 'NIL - Dry'!$A$1:$A1000, 'NIL - Dry'!G$1:G1000)</f>
        <v>0</v>
      </c>
      <c r="H219" s="5">
        <f>lookup($A219, 'NIL - Dry'!$A$1:$A1000, 'NIL - Dry'!H$1:H1000)</f>
        <v>0</v>
      </c>
      <c r="I219" s="5">
        <f>lookup($A219, 'NIL - Dry'!$A$1:$A1000, 'NIL - Dry'!I$1:I1000)</f>
        <v>0.2045663318</v>
      </c>
      <c r="J219" s="5">
        <f>lookup($A219, 'NIL - Dry'!$A$1:$A1000, 'NIL - Dry'!J$1:J1000)</f>
        <v>0.4179095259</v>
      </c>
      <c r="K219" s="5">
        <f>lookup($A219, 'NIL - Dry'!$A$1:$A1000, 'NIL - Dry'!K$1:K1000)</f>
        <v>-2.220180551</v>
      </c>
      <c r="L219" s="5">
        <f>lookup($A219, 'NIL - Dry'!$A$1:$A1000, 'NIL - Dry'!L$1:L1000)</f>
        <v>-0.9812641676</v>
      </c>
      <c r="M219" s="5">
        <f>lookup($A219, 'NIL - Dry'!$A$1:$A1000, 'NIL - Dry'!M$1:M1000)</f>
        <v>-0.5405970393</v>
      </c>
      <c r="N219" s="5">
        <f>lookup($A219, 'NIL - Dry'!$A$1:$A1000, 'NIL - Dry'!N$1:N1000)</f>
        <v>-0.11274892</v>
      </c>
      <c r="O219" s="5">
        <f>lookup($A219, 'NIL - Dry'!$A$1:$A1000, 'NIL - Dry'!O$1:O1000)</f>
        <v>-0.5387191368</v>
      </c>
      <c r="P219" s="5">
        <f t="shared" si="1"/>
        <v>-0.7339748884</v>
      </c>
      <c r="R219" s="5">
        <f>iferror(VLOOKUP($A219, 'Awario - Old'!$A$3:$G1000, 3, false), "")</f>
        <v>2</v>
      </c>
      <c r="S219" s="2" t="str">
        <f>iferror(VLOOKUP($A219, 'Awario - Old'!$A$3:$Z1000, 4, false), "")</f>
        <v/>
      </c>
      <c r="T219" s="5">
        <f>iferror(VLOOKUP($A219, 'Awario - Old'!$A$3:$Z1000, 5, false), "")</f>
        <v>0</v>
      </c>
      <c r="U219" s="5">
        <f>iferror(VLOOKUP($A219, 'Awario - Old'!$A$3:$G1000, 6, false), "")</f>
        <v>0</v>
      </c>
      <c r="V219" s="7" t="b">
        <f>iferror(VLOOKUP($A219, 'Awario - Old'!$A$3:$Z1000, 7, false), "")</f>
        <v>1</v>
      </c>
      <c r="W219" s="2" t="str">
        <f>iferror(VLOOKUP($A219, 'Awario - Old'!$A$3:$Z1000, 8, false), "")</f>
        <v/>
      </c>
      <c r="X219" s="5">
        <f>iferror(VLOOKUP($A219, 'Awario - Old'!$A$3:$Z1000, 9, false), "")</f>
        <v>-0.6906225891</v>
      </c>
      <c r="Y219" s="5">
        <f>iferror(VLOOKUP($A219, 'Awario - Old'!$A$3:$Z1000, 10, false), "")</f>
        <v>0.03302984126</v>
      </c>
      <c r="Z219" s="2" t="str">
        <f>iferror(VLOOKUP($A219, 'Awario - Old'!$A$3:$Z1000, 11, false), "")</f>
        <v/>
      </c>
      <c r="AA219" s="5">
        <f>iferror(VLOOKUP($A219, 'Awario - Old'!$A$3:$Z1000, 12, false), "")</f>
        <v>-0.3287963739</v>
      </c>
      <c r="AB219" s="5">
        <f t="shared" si="2"/>
        <v>-0.5734076856</v>
      </c>
      <c r="AD219" s="5">
        <f>iferror(VLOOKUP($A219, TMUI!$A$2:$G1000, 3, false), "")</f>
        <v>66.41</v>
      </c>
      <c r="AE219" s="5">
        <f>iferror(VLOOKUP($A219, TMUI!$A$2:$G1000, 4, false), "")</f>
        <v>52.34</v>
      </c>
      <c r="AF219" s="5">
        <f>iferror(VLOOKUP($A219, TMUI!$A$2:$G1000, 5, false), "")</f>
        <v>55.47</v>
      </c>
      <c r="AG219" s="5">
        <f>iferror(VLOOKUP($A219, TMUI!$A$2:$G1000, 6, false), "")</f>
        <v>33.59</v>
      </c>
      <c r="AH219" s="5">
        <f>iferror(VLOOKUP($A219, TMUI!$A$2:$Z1000, 7, false), "")</f>
        <v>-0.655523171</v>
      </c>
      <c r="AI219" s="5">
        <f>iferror(VLOOKUP($A219, TMUI!$A$2:$Z1000, 8, false), "")</f>
        <v>-1.153193867</v>
      </c>
      <c r="AJ219" s="5">
        <f>iferror(VLOOKUP($A219, TMUI!$A$2:$Z1000, 9, false), "")</f>
        <v>-1.169584973</v>
      </c>
      <c r="AK219" s="5">
        <f>iferror(VLOOKUP($A219, TMUI!$A$2:$Z1000, 10, false), "")</f>
        <v>-1.320446124</v>
      </c>
      <c r="AL219" s="5">
        <f>iferror(VLOOKUP($A219, TMUI!$A$2:$Z1000, 11, false), "")</f>
        <v>-1.074687034</v>
      </c>
      <c r="AM219" s="8">
        <f t="shared" si="3"/>
        <v>-1.036671131</v>
      </c>
      <c r="AO219" s="5">
        <f t="shared" si="4"/>
        <v>-0.781351235</v>
      </c>
      <c r="AP219" s="5">
        <f>iferror(vlookup(A219, 'November Scores'!A$1:AM1000, 3, false), "")</f>
        <v>-0.2133762202</v>
      </c>
      <c r="AQ219" s="5">
        <f t="shared" si="5"/>
        <v>-0.6393574813</v>
      </c>
    </row>
    <row r="220">
      <c r="A220" s="5">
        <v>1780.0</v>
      </c>
      <c r="B220" s="2" t="s">
        <v>203</v>
      </c>
      <c r="C220" s="5">
        <f>lookup($A220, 'NIL - Dry'!$A$1:$A1000, 'NIL - Dry'!C$1:C1000)</f>
        <v>4</v>
      </c>
      <c r="D220" s="5">
        <f>lookup($A220, 'NIL - Dry'!$A$1:$A1000, 'NIL - Dry'!D$1:D1000)</f>
        <v>1</v>
      </c>
      <c r="E220" s="5">
        <f>lookup($A220, 'NIL - Dry'!$A$1:$A1000, 'NIL - Dry'!E$1:E1000)</f>
        <v>0</v>
      </c>
      <c r="F220" s="5">
        <f>lookup($A220, 'NIL - Dry'!$A$1:$A1000, 'NIL - Dry'!F$1:F1000)</f>
        <v>1</v>
      </c>
      <c r="G220" s="5">
        <f>lookup($A220, 'NIL - Dry'!$A$1:$A1000, 'NIL - Dry'!G$1:G1000)</f>
        <v>0</v>
      </c>
      <c r="H220" s="5">
        <f>lookup($A220, 'NIL - Dry'!$A$1:$A1000, 'NIL - Dry'!H$1:H1000)</f>
        <v>0</v>
      </c>
      <c r="I220" s="5">
        <f>lookup($A220, 'NIL - Dry'!$A$1:$A1000, 'NIL - Dry'!I$1:I1000)</f>
        <v>0.2045663318</v>
      </c>
      <c r="J220" s="5">
        <f>lookup($A220, 'NIL - Dry'!$A$1:$A1000, 'NIL - Dry'!J$1:J1000)</f>
        <v>0.4179095259</v>
      </c>
      <c r="K220" s="5">
        <f>lookup($A220, 'NIL - Dry'!$A$1:$A1000, 'NIL - Dry'!K$1:K1000)</f>
        <v>-2.220180551</v>
      </c>
      <c r="L220" s="5">
        <f>lookup($A220, 'NIL - Dry'!$A$1:$A1000, 'NIL - Dry'!L$1:L1000)</f>
        <v>1.014811661</v>
      </c>
      <c r="M220" s="5">
        <f>lookup($A220, 'NIL - Dry'!$A$1:$A1000, 'NIL - Dry'!M$1:M1000)</f>
        <v>-0.5405970393</v>
      </c>
      <c r="N220" s="5">
        <f>lookup($A220, 'NIL - Dry'!$A$1:$A1000, 'NIL - Dry'!N$1:N1000)</f>
        <v>-0.11274892</v>
      </c>
      <c r="O220" s="5">
        <f>lookup($A220, 'NIL - Dry'!$A$1:$A1000, 'NIL - Dry'!O$1:O1000)</f>
        <v>-0.2060398321</v>
      </c>
      <c r="P220" s="5">
        <f t="shared" si="1"/>
        <v>-0.4539161069</v>
      </c>
      <c r="R220" s="5">
        <f>iferror(VLOOKUP($A220, 'Awario - Old'!$A$3:$G1000, 3, false), "")</f>
        <v>1</v>
      </c>
      <c r="S220" s="2">
        <f>iferror(VLOOKUP($A220, 'Awario - Old'!$A$3:$Z1000, 4, false), "")</f>
        <v>0</v>
      </c>
      <c r="T220" s="5">
        <f>iferror(VLOOKUP($A220, 'Awario - Old'!$A$3:$Z1000, 5, false), "")</f>
        <v>0</v>
      </c>
      <c r="U220" s="5">
        <f>iferror(VLOOKUP($A220, 'Awario - Old'!$A$3:$G1000, 6, false), "")</f>
        <v>0</v>
      </c>
      <c r="V220" s="7" t="b">
        <f>iferror(VLOOKUP($A220, 'Awario - Old'!$A$3:$Z1000, 7, false), "")</f>
        <v>1</v>
      </c>
      <c r="W220" s="2" t="str">
        <f>iferror(VLOOKUP($A220, 'Awario - Old'!$A$3:$Z1000, 8, false), "")</f>
        <v/>
      </c>
      <c r="X220" s="5">
        <f>iferror(VLOOKUP($A220, 'Awario - Old'!$A$3:$Z1000, 9, false), "")</f>
        <v>-0.6906225891</v>
      </c>
      <c r="Y220" s="5">
        <f>iferror(VLOOKUP($A220, 'Awario - Old'!$A$3:$Z1000, 10, false), "")</f>
        <v>-0.456412352</v>
      </c>
      <c r="Z220" s="2" t="str">
        <f>iferror(VLOOKUP($A220, 'Awario - Old'!$A$3:$Z1000, 11, false), "")</f>
        <v/>
      </c>
      <c r="AA220" s="5">
        <f>iferror(VLOOKUP($A220, 'Awario - Old'!$A$3:$Z1000, 12, false), "")</f>
        <v>-0.5735174706</v>
      </c>
      <c r="AB220" s="5">
        <f t="shared" si="2"/>
        <v>-0.7573093625</v>
      </c>
      <c r="AD220" s="5">
        <f>iferror(VLOOKUP($A220, TMUI!$A$2:$G1000, 3, false), "")</f>
        <v>65.85</v>
      </c>
      <c r="AE220" s="5">
        <f>iferror(VLOOKUP($A220, TMUI!$A$2:$G1000, 4, false), "")</f>
        <v>54.48</v>
      </c>
      <c r="AF220" s="5">
        <f>iferror(VLOOKUP($A220, TMUI!$A$2:$G1000, 5, false), "")</f>
        <v>54.82</v>
      </c>
      <c r="AG220" s="5">
        <f>iferror(VLOOKUP($A220, TMUI!$A$2:$G1000, 6, false), "")</f>
        <v>41.03</v>
      </c>
      <c r="AH220" s="5">
        <f>iferror(VLOOKUP($A220, TMUI!$A$2:$Z1000, 7, false), "")</f>
        <v>-0.6960562542</v>
      </c>
      <c r="AI220" s="5">
        <f>iferror(VLOOKUP($A220, TMUI!$A$2:$Z1000, 8, false), "")</f>
        <v>-1.004885034</v>
      </c>
      <c r="AJ220" s="5">
        <f>iferror(VLOOKUP($A220, TMUI!$A$2:$Z1000, 9, false), "")</f>
        <v>-1.217975582</v>
      </c>
      <c r="AK220" s="5">
        <f>iferror(VLOOKUP($A220, TMUI!$A$2:$Z1000, 10, false), "")</f>
        <v>-0.8610531305</v>
      </c>
      <c r="AL220" s="5">
        <f>iferror(VLOOKUP($A220, TMUI!$A$2:$Z1000, 11, false), "")</f>
        <v>-0.9449925</v>
      </c>
      <c r="AM220" s="8">
        <f t="shared" si="3"/>
        <v>-0.9721072472</v>
      </c>
      <c r="AO220" s="5">
        <f t="shared" si="4"/>
        <v>-0.7277775722</v>
      </c>
      <c r="AP220" s="5">
        <f>iferror(vlookup(A220, 'November Scores'!A$1:AM1000, 3, false), "")</f>
        <v>-0.4497305359</v>
      </c>
      <c r="AQ220" s="5">
        <f t="shared" si="5"/>
        <v>-0.6582658131</v>
      </c>
    </row>
    <row r="221">
      <c r="A221" s="5">
        <v>1464.0</v>
      </c>
      <c r="B221" s="2" t="s">
        <v>144</v>
      </c>
      <c r="C221" s="5">
        <f>lookup($A221, 'NIL - Dry'!$A$1:$A1000, 'NIL - Dry'!C$1:C1000)</f>
        <v>4</v>
      </c>
      <c r="D221" s="5">
        <f>lookup($A221, 'NIL - Dry'!$A$1:$A1000, 'NIL - Dry'!D$1:D1000)</f>
        <v>1</v>
      </c>
      <c r="E221" s="5">
        <f>lookup($A221, 'NIL - Dry'!$A$1:$A1000, 'NIL - Dry'!E$1:E1000)</f>
        <v>0</v>
      </c>
      <c r="F221" s="5">
        <f>lookup($A221, 'NIL - Dry'!$A$1:$A1000, 'NIL - Dry'!F$1:F1000)</f>
        <v>0</v>
      </c>
      <c r="G221" s="5">
        <f>lookup($A221, 'NIL - Dry'!$A$1:$A1000, 'NIL - Dry'!G$1:G1000)</f>
        <v>0</v>
      </c>
      <c r="H221" s="5">
        <f>lookup($A221, 'NIL - Dry'!$A$1:$A1000, 'NIL - Dry'!H$1:H1000)</f>
        <v>0</v>
      </c>
      <c r="I221" s="5">
        <f>lookup($A221, 'NIL - Dry'!$A$1:$A1000, 'NIL - Dry'!I$1:I1000)</f>
        <v>0.2045663318</v>
      </c>
      <c r="J221" s="5">
        <f>lookup($A221, 'NIL - Dry'!$A$1:$A1000, 'NIL - Dry'!J$1:J1000)</f>
        <v>0.4179095259</v>
      </c>
      <c r="K221" s="5">
        <f>lookup($A221, 'NIL - Dry'!$A$1:$A1000, 'NIL - Dry'!K$1:K1000)</f>
        <v>-2.220180551</v>
      </c>
      <c r="L221" s="5">
        <f>lookup($A221, 'NIL - Dry'!$A$1:$A1000, 'NIL - Dry'!L$1:L1000)</f>
        <v>-0.9812641676</v>
      </c>
      <c r="M221" s="5">
        <f>lookup($A221, 'NIL - Dry'!$A$1:$A1000, 'NIL - Dry'!M$1:M1000)</f>
        <v>-0.5405970393</v>
      </c>
      <c r="N221" s="5">
        <f>lookup($A221, 'NIL - Dry'!$A$1:$A1000, 'NIL - Dry'!N$1:N1000)</f>
        <v>-0.11274892</v>
      </c>
      <c r="O221" s="5">
        <f>lookup($A221, 'NIL - Dry'!$A$1:$A1000, 'NIL - Dry'!O$1:O1000)</f>
        <v>-0.5387191368</v>
      </c>
      <c r="P221" s="5">
        <f t="shared" si="1"/>
        <v>-0.7339748884</v>
      </c>
      <c r="R221" s="5">
        <f>iferror(VLOOKUP($A221, 'Awario - Old'!$A$3:$G1000, 3, false), "")</f>
        <v>0</v>
      </c>
      <c r="S221" s="2">
        <f>iferror(VLOOKUP($A221, 'Awario - Old'!$A$3:$Z1000, 4, false), "")</f>
        <v>0</v>
      </c>
      <c r="T221" s="5">
        <f>iferror(VLOOKUP($A221, 'Awario - Old'!$A$3:$Z1000, 5, false), "")</f>
        <v>0</v>
      </c>
      <c r="U221" s="5">
        <f>iferror(VLOOKUP($A221, 'Awario - Old'!$A$3:$G1000, 6, false), "")</f>
        <v>0</v>
      </c>
      <c r="V221" s="7" t="b">
        <f>iferror(VLOOKUP($A221, 'Awario - Old'!$A$3:$Z1000, 7, false), "")</f>
        <v>1</v>
      </c>
      <c r="W221" s="2" t="str">
        <f>iferror(VLOOKUP($A221, 'Awario - Old'!$A$3:$Z1000, 8, false), "")</f>
        <v/>
      </c>
      <c r="X221" s="5">
        <f>iferror(VLOOKUP($A221, 'Awario - Old'!$A$3:$Z1000, 9, false), "")</f>
        <v>-0.6906225891</v>
      </c>
      <c r="Y221" s="5">
        <f>iferror(VLOOKUP($A221, 'Awario - Old'!$A$3:$Z1000, 10, false), "")</f>
        <v>-0.9458545452</v>
      </c>
      <c r="Z221" s="2" t="str">
        <f>iferror(VLOOKUP($A221, 'Awario - Old'!$A$3:$Z1000, 11, false), "")</f>
        <v/>
      </c>
      <c r="AA221" s="5">
        <f>iferror(VLOOKUP($A221, 'Awario - Old'!$A$3:$Z1000, 12, false), "")</f>
        <v>-0.8182385672</v>
      </c>
      <c r="AB221" s="5">
        <f t="shared" si="2"/>
        <v>-0.9045654024</v>
      </c>
      <c r="AD221" s="5">
        <f>iferror(VLOOKUP($A221, TMUI!$A$2:$G1000, 3, false), "")</f>
        <v>69.22</v>
      </c>
      <c r="AE221" s="5">
        <f>iferror(VLOOKUP($A221, TMUI!$A$2:$G1000, 4, false), "")</f>
        <v>59.3</v>
      </c>
      <c r="AF221" s="5">
        <f>iferror(VLOOKUP($A221, TMUI!$A$2:$G1000, 5, false), "")</f>
        <v>67.97</v>
      </c>
      <c r="AG221" s="5">
        <f>iferror(VLOOKUP($A221, TMUI!$A$2:$G1000, 6, false), "")</f>
        <v>42.71</v>
      </c>
      <c r="AH221" s="5">
        <f>iferror(VLOOKUP($A221, TMUI!$A$2:$Z1000, 7, false), "")</f>
        <v>-0.45213395</v>
      </c>
      <c r="AI221" s="5">
        <f>iferror(VLOOKUP($A221, TMUI!$A$2:$Z1000, 8, false), "")</f>
        <v>-0.6708436421</v>
      </c>
      <c r="AJ221" s="5">
        <f>iferror(VLOOKUP($A221, TMUI!$A$2:$Z1000, 9, false), "")</f>
        <v>-0.238996344</v>
      </c>
      <c r="AK221" s="5">
        <f>iferror(VLOOKUP($A221, TMUI!$A$2:$Z1000, 10, false), "")</f>
        <v>-0.7573192288</v>
      </c>
      <c r="AL221" s="5">
        <f>iferror(VLOOKUP($A221, TMUI!$A$2:$Z1000, 11, false), "")</f>
        <v>-0.5298232912</v>
      </c>
      <c r="AM221" s="8">
        <f t="shared" si="3"/>
        <v>-0.7278896147</v>
      </c>
      <c r="AO221" s="5">
        <f t="shared" si="4"/>
        <v>-0.7888099685</v>
      </c>
      <c r="AP221" s="5">
        <f>iferror(vlookup(A221, 'November Scores'!A$1:AM1000, 3, false), "")</f>
        <v>-0.2686269889</v>
      </c>
      <c r="AQ221" s="5">
        <f t="shared" si="5"/>
        <v>-0.6587642236</v>
      </c>
    </row>
    <row r="222">
      <c r="A222" s="5">
        <v>1074.0</v>
      </c>
      <c r="B222" s="2" t="s">
        <v>89</v>
      </c>
      <c r="C222" s="5">
        <f>lookup($A222, 'NIL - Dry'!$A$1:$A1000, 'NIL - Dry'!C$1:C1000)</f>
        <v>4</v>
      </c>
      <c r="D222" s="5">
        <f>lookup($A222, 'NIL - Dry'!$A$1:$A1000, 'NIL - Dry'!D$1:D1000)</f>
        <v>1</v>
      </c>
      <c r="E222" s="5">
        <f>lookup($A222, 'NIL - Dry'!$A$1:$A1000, 'NIL - Dry'!E$1:E1000)</f>
        <v>1</v>
      </c>
      <c r="F222" s="5">
        <f>lookup($A222, 'NIL - Dry'!$A$1:$A1000, 'NIL - Dry'!F$1:F1000)</f>
        <v>0</v>
      </c>
      <c r="G222" s="5">
        <f>lookup($A222, 'NIL - Dry'!$A$1:$A1000, 'NIL - Dry'!G$1:G1000)</f>
        <v>0</v>
      </c>
      <c r="H222" s="5">
        <f>lookup($A222, 'NIL - Dry'!$A$1:$A1000, 'NIL - Dry'!H$1:H1000)</f>
        <v>0</v>
      </c>
      <c r="I222" s="5">
        <f>lookup($A222, 'NIL - Dry'!$A$1:$A1000, 'NIL - Dry'!I$1:I1000)</f>
        <v>0.2045663318</v>
      </c>
      <c r="J222" s="5">
        <f>lookup($A222, 'NIL - Dry'!$A$1:$A1000, 'NIL - Dry'!J$1:J1000)</f>
        <v>0.4179095259</v>
      </c>
      <c r="K222" s="5">
        <f>lookup($A222, 'NIL - Dry'!$A$1:$A1000, 'NIL - Dry'!K$1:K1000)</f>
        <v>0.4485213235</v>
      </c>
      <c r="L222" s="5">
        <f>lookup($A222, 'NIL - Dry'!$A$1:$A1000, 'NIL - Dry'!L$1:L1000)</f>
        <v>-0.9812641676</v>
      </c>
      <c r="M222" s="5">
        <f>lookup($A222, 'NIL - Dry'!$A$1:$A1000, 'NIL - Dry'!M$1:M1000)</f>
        <v>-0.5405970393</v>
      </c>
      <c r="N222" s="5">
        <f>lookup($A222, 'NIL - Dry'!$A$1:$A1000, 'NIL - Dry'!N$1:N1000)</f>
        <v>-0.11274892</v>
      </c>
      <c r="O222" s="5">
        <f>lookup($A222, 'NIL - Dry'!$A$1:$A1000, 'NIL - Dry'!O$1:O1000)</f>
        <v>-0.09393549096</v>
      </c>
      <c r="P222" s="5">
        <f t="shared" si="1"/>
        <v>-0.3064889736</v>
      </c>
      <c r="R222" s="5">
        <f>iferror(VLOOKUP($A222, 'Awario - Old'!$A$3:$G1000, 3, false), "")</f>
        <v>0</v>
      </c>
      <c r="S222" s="2">
        <f>iferror(VLOOKUP($A222, 'Awario - Old'!$A$3:$Z1000, 4, false), "")</f>
        <v>0</v>
      </c>
      <c r="T222" s="5">
        <f>iferror(VLOOKUP($A222, 'Awario - Old'!$A$3:$Z1000, 5, false), "")</f>
        <v>0</v>
      </c>
      <c r="U222" s="5">
        <f>iferror(VLOOKUP($A222, 'Awario - Old'!$A$3:$G1000, 6, false), "")</f>
        <v>0</v>
      </c>
      <c r="V222" s="7" t="b">
        <f>iferror(VLOOKUP($A222, 'Awario - Old'!$A$3:$Z1000, 7, false), "")</f>
        <v>1</v>
      </c>
      <c r="W222" s="2" t="str">
        <f>iferror(VLOOKUP($A222, 'Awario - Old'!$A$3:$Z1000, 8, false), "")</f>
        <v/>
      </c>
      <c r="X222" s="5">
        <f>iferror(VLOOKUP($A222, 'Awario - Old'!$A$3:$Z1000, 9, false), "")</f>
        <v>-0.6906225891</v>
      </c>
      <c r="Y222" s="5">
        <f>iferror(VLOOKUP($A222, 'Awario - Old'!$A$3:$Z1000, 10, false), "")</f>
        <v>-0.9458545452</v>
      </c>
      <c r="Z222" s="2" t="str">
        <f>iferror(VLOOKUP($A222, 'Awario - Old'!$A$3:$Z1000, 11, false), "")</f>
        <v/>
      </c>
      <c r="AA222" s="5">
        <f>iferror(VLOOKUP($A222, 'Awario - Old'!$A$3:$Z1000, 12, false), "")</f>
        <v>-0.8182385672</v>
      </c>
      <c r="AB222" s="5">
        <f t="shared" si="2"/>
        <v>-0.9045654024</v>
      </c>
      <c r="AD222" s="5">
        <f>iferror(VLOOKUP($A222, TMUI!$A$2:$G1000, 3, false), "")</f>
        <v>54.28</v>
      </c>
      <c r="AE222" s="5">
        <f>iferror(VLOOKUP($A222, TMUI!$A$2:$G1000, 4, false), "")</f>
        <v>62.27</v>
      </c>
      <c r="AF222" s="5">
        <f>iferror(VLOOKUP($A222, TMUI!$A$2:$G1000, 5, false), "")</f>
        <v>42.28</v>
      </c>
      <c r="AG222" s="5">
        <f>iferror(VLOOKUP($A222, TMUI!$A$2:$G1000, 6, false), "")</f>
        <v>53.76</v>
      </c>
      <c r="AH222" s="5">
        <f>iferror(VLOOKUP($A222, TMUI!$A$2:$Z1000, 7, false), "")</f>
        <v>-1.533498705</v>
      </c>
      <c r="AI222" s="5">
        <f>iferror(VLOOKUP($A222, TMUI!$A$2:$Z1000, 8, false), "")</f>
        <v>-0.4650131581</v>
      </c>
      <c r="AJ222" s="5">
        <f>iferror(VLOOKUP($A222, TMUI!$A$2:$Z1000, 9, false), "")</f>
        <v>-2.151542094</v>
      </c>
      <c r="AK222" s="5">
        <f>iferror(VLOOKUP($A222, TMUI!$A$2:$Z1000, 10, false), "")</f>
        <v>-0.07502183963</v>
      </c>
      <c r="AL222" s="5">
        <f>iferror(VLOOKUP($A222, TMUI!$A$2:$Z1000, 11, false), "")</f>
        <v>-1.056268949</v>
      </c>
      <c r="AM222" s="8">
        <f t="shared" si="3"/>
        <v>-1.027749458</v>
      </c>
      <c r="AO222" s="5">
        <f t="shared" si="4"/>
        <v>-0.7462679448</v>
      </c>
      <c r="AP222" s="5">
        <f>iferror(vlookup(A222, 'November Scores'!A$1:AM1000, 3, false), "")</f>
        <v>-0.4060191939</v>
      </c>
      <c r="AQ222" s="5">
        <f t="shared" si="5"/>
        <v>-0.6612057571</v>
      </c>
    </row>
    <row r="223">
      <c r="A223" s="5">
        <v>1529.0</v>
      </c>
      <c r="B223" s="2" t="s">
        <v>156</v>
      </c>
      <c r="C223" s="5">
        <f>lookup($A223, 'NIL - Dry'!$A$1:$A1000, 'NIL - Dry'!C$1:C1000)</f>
        <v>4</v>
      </c>
      <c r="D223" s="5">
        <f>lookup($A223, 'NIL - Dry'!$A$1:$A1000, 'NIL - Dry'!D$1:D1000)</f>
        <v>0</v>
      </c>
      <c r="E223" s="5">
        <f>lookup($A223, 'NIL - Dry'!$A$1:$A1000, 'NIL - Dry'!E$1:E1000)</f>
        <v>1</v>
      </c>
      <c r="F223" s="5">
        <f>lookup($A223, 'NIL - Dry'!$A$1:$A1000, 'NIL - Dry'!F$1:F1000)</f>
        <v>1</v>
      </c>
      <c r="G223" s="5">
        <f>lookup($A223, 'NIL - Dry'!$A$1:$A1000, 'NIL - Dry'!G$1:G1000)</f>
        <v>1</v>
      </c>
      <c r="H223" s="5">
        <f>lookup($A223, 'NIL - Dry'!$A$1:$A1000, 'NIL - Dry'!H$1:H1000)</f>
        <v>0</v>
      </c>
      <c r="I223" s="5">
        <f>lookup($A223, 'NIL - Dry'!$A$1:$A1000, 'NIL - Dry'!I$1:I1000)</f>
        <v>0.2045663318</v>
      </c>
      <c r="J223" s="5">
        <f>lookup($A223, 'NIL - Dry'!$A$1:$A1000, 'NIL - Dry'!J$1:J1000)</f>
        <v>-2.383213783</v>
      </c>
      <c r="K223" s="5">
        <f>lookup($A223, 'NIL - Dry'!$A$1:$A1000, 'NIL - Dry'!K$1:K1000)</f>
        <v>0.4485213235</v>
      </c>
      <c r="L223" s="5">
        <f>lookup($A223, 'NIL - Dry'!$A$1:$A1000, 'NIL - Dry'!L$1:L1000)</f>
        <v>1.014811661</v>
      </c>
      <c r="M223" s="5">
        <f>lookup($A223, 'NIL - Dry'!$A$1:$A1000, 'NIL - Dry'!M$1:M1000)</f>
        <v>1.842034356</v>
      </c>
      <c r="N223" s="5">
        <f>lookup($A223, 'NIL - Dry'!$A$1:$A1000, 'NIL - Dry'!N$1:N1000)</f>
        <v>-0.11274892</v>
      </c>
      <c r="O223" s="5">
        <f>lookup($A223, 'NIL - Dry'!$A$1:$A1000, 'NIL - Dry'!O$1:O1000)</f>
        <v>0.1689951616</v>
      </c>
      <c r="P223" s="5">
        <f t="shared" si="1"/>
        <v>0.411090211</v>
      </c>
      <c r="R223" s="5">
        <f>iferror(VLOOKUP($A223, 'Awario - Old'!$A$3:$G1000, 3, false), "")</f>
        <v>0</v>
      </c>
      <c r="S223" s="2">
        <f>iferror(VLOOKUP($A223, 'Awario - Old'!$A$3:$Z1000, 4, false), "")</f>
        <v>0</v>
      </c>
      <c r="T223" s="5">
        <f>iferror(VLOOKUP($A223, 'Awario - Old'!$A$3:$Z1000, 5, false), "")</f>
        <v>0</v>
      </c>
      <c r="U223" s="5">
        <f>iferror(VLOOKUP($A223, 'Awario - Old'!$A$3:$G1000, 6, false), "")</f>
        <v>0</v>
      </c>
      <c r="V223" s="7" t="b">
        <f>iferror(VLOOKUP($A223, 'Awario - Old'!$A$3:$Z1000, 7, false), "")</f>
        <v>1</v>
      </c>
      <c r="W223" s="2" t="str">
        <f>iferror(VLOOKUP($A223, 'Awario - Old'!$A$3:$Z1000, 8, false), "")</f>
        <v/>
      </c>
      <c r="X223" s="5">
        <f>iferror(VLOOKUP($A223, 'Awario - Old'!$A$3:$Z1000, 9, false), "")</f>
        <v>-0.6906225891</v>
      </c>
      <c r="Y223" s="5">
        <f>iferror(VLOOKUP($A223, 'Awario - Old'!$A$3:$Z1000, 10, false), "")</f>
        <v>-0.9458545452</v>
      </c>
      <c r="Z223" s="2" t="str">
        <f>iferror(VLOOKUP($A223, 'Awario - Old'!$A$3:$Z1000, 11, false), "")</f>
        <v/>
      </c>
      <c r="AA223" s="5">
        <f>iferror(VLOOKUP($A223, 'Awario - Old'!$A$3:$Z1000, 12, false), "")</f>
        <v>-0.8182385672</v>
      </c>
      <c r="AB223" s="5">
        <f t="shared" si="2"/>
        <v>-0.9045654024</v>
      </c>
      <c r="AD223" s="5">
        <f>iferror(VLOOKUP($A223, TMUI!$A$2:$G1000, 3, false), "")</f>
        <v>40.55</v>
      </c>
      <c r="AE223" s="5">
        <f>iferror(VLOOKUP($A223, TMUI!$A$2:$G1000, 4, false), "")</f>
        <v>50.16</v>
      </c>
      <c r="AF223" s="5">
        <f>iferror(VLOOKUP($A223, TMUI!$A$2:$G1000, 5, false), "")</f>
        <v>54.53</v>
      </c>
      <c r="AG223" s="5">
        <f>iferror(VLOOKUP($A223, TMUI!$A$2:$G1000, 6, false), "")</f>
        <v>43.09</v>
      </c>
      <c r="AH223" s="5">
        <f>iferror(VLOOKUP($A223, TMUI!$A$2:$Z1000, 7, false), "")</f>
        <v>-2.527283048</v>
      </c>
      <c r="AI223" s="5">
        <f>iferror(VLOOKUP($A223, TMUI!$A$2:$Z1000, 8, false), "")</f>
        <v>-1.304274829</v>
      </c>
      <c r="AJ223" s="5">
        <f>iferror(VLOOKUP($A223, TMUI!$A$2:$Z1000, 9, false), "")</f>
        <v>-1.239565238</v>
      </c>
      <c r="AK223" s="5">
        <f>iferror(VLOOKUP($A223, TMUI!$A$2:$Z1000, 10, false), "")</f>
        <v>-0.7338556082</v>
      </c>
      <c r="AL223" s="5">
        <f>iferror(VLOOKUP($A223, TMUI!$A$2:$Z1000, 11, false), "")</f>
        <v>-1.451244681</v>
      </c>
      <c r="AM223" s="8">
        <f t="shared" si="3"/>
        <v>-1.204676173</v>
      </c>
      <c r="AO223" s="5">
        <f t="shared" si="4"/>
        <v>-0.5660504547</v>
      </c>
      <c r="AP223" s="5">
        <f>iferror(vlookup(A223, 'November Scores'!A$1:AM1000, 3, false), "")</f>
        <v>-0.9739881831</v>
      </c>
      <c r="AQ223" s="5">
        <f t="shared" si="5"/>
        <v>-0.6680348868</v>
      </c>
    </row>
    <row r="224">
      <c r="A224" s="5">
        <v>1468.0</v>
      </c>
      <c r="B224" s="2" t="s">
        <v>146</v>
      </c>
      <c r="C224" s="5">
        <f>lookup($A224, 'NIL - Dry'!$A$1:$A1000, 'NIL - Dry'!C$1:C1000)</f>
        <v>4</v>
      </c>
      <c r="D224" s="5">
        <f>lookup($A224, 'NIL - Dry'!$A$1:$A1000, 'NIL - Dry'!D$1:D1000)</f>
        <v>1</v>
      </c>
      <c r="E224" s="5">
        <f>lookup($A224, 'NIL - Dry'!$A$1:$A1000, 'NIL - Dry'!E$1:E1000)</f>
        <v>1</v>
      </c>
      <c r="F224" s="5">
        <f>lookup($A224, 'NIL - Dry'!$A$1:$A1000, 'NIL - Dry'!F$1:F1000)</f>
        <v>0</v>
      </c>
      <c r="G224" s="5">
        <f>lookup($A224, 'NIL - Dry'!$A$1:$A1000, 'NIL - Dry'!G$1:G1000)</f>
        <v>0</v>
      </c>
      <c r="H224" s="5">
        <f>lookup($A224, 'NIL - Dry'!$A$1:$A1000, 'NIL - Dry'!H$1:H1000)</f>
        <v>0</v>
      </c>
      <c r="I224" s="5">
        <f>lookup($A224, 'NIL - Dry'!$A$1:$A1000, 'NIL - Dry'!I$1:I1000)</f>
        <v>0.2045663318</v>
      </c>
      <c r="J224" s="5">
        <f>lookup($A224, 'NIL - Dry'!$A$1:$A1000, 'NIL - Dry'!J$1:J1000)</f>
        <v>0.4179095259</v>
      </c>
      <c r="K224" s="5">
        <f>lookup($A224, 'NIL - Dry'!$A$1:$A1000, 'NIL - Dry'!K$1:K1000)</f>
        <v>0.4485213235</v>
      </c>
      <c r="L224" s="5">
        <f>lookup($A224, 'NIL - Dry'!$A$1:$A1000, 'NIL - Dry'!L$1:L1000)</f>
        <v>-0.9812641676</v>
      </c>
      <c r="M224" s="5">
        <f>lookup($A224, 'NIL - Dry'!$A$1:$A1000, 'NIL - Dry'!M$1:M1000)</f>
        <v>-0.5405970393</v>
      </c>
      <c r="N224" s="5">
        <f>lookup($A224, 'NIL - Dry'!$A$1:$A1000, 'NIL - Dry'!N$1:N1000)</f>
        <v>-0.11274892</v>
      </c>
      <c r="O224" s="5">
        <f>lookup($A224, 'NIL - Dry'!$A$1:$A1000, 'NIL - Dry'!O$1:O1000)</f>
        <v>-0.09393549096</v>
      </c>
      <c r="P224" s="5">
        <f t="shared" si="1"/>
        <v>-0.3064889736</v>
      </c>
      <c r="R224" s="5" t="str">
        <f>iferror(VLOOKUP($A224, 'Awario - Old'!$A$3:$G1000, 3, false), "")</f>
        <v/>
      </c>
      <c r="S224" s="2" t="str">
        <f>iferror(VLOOKUP($A224, 'Awario - Old'!$A$3:$Z1000, 4, false), "")</f>
        <v/>
      </c>
      <c r="T224" s="5" t="str">
        <f>iferror(VLOOKUP($A224, 'Awario - Old'!$A$3:$Z1000, 5, false), "")</f>
        <v/>
      </c>
      <c r="U224" s="5" t="str">
        <f>iferror(VLOOKUP($A224, 'Awario - Old'!$A$3:$G1000, 6, false), "")</f>
        <v/>
      </c>
      <c r="V224" s="7" t="str">
        <f>iferror(VLOOKUP($A224, 'Awario - Old'!$A$3:$Z1000, 7, false), "")</f>
        <v/>
      </c>
      <c r="W224" s="2" t="str">
        <f>iferror(VLOOKUP($A224, 'Awario - Old'!$A$3:$Z1000, 8, false), "")</f>
        <v/>
      </c>
      <c r="X224" s="5" t="str">
        <f>iferror(VLOOKUP($A224, 'Awario - Old'!$A$3:$Z1000, 9, false), "")</f>
        <v/>
      </c>
      <c r="Y224" s="5" t="str">
        <f>iferror(VLOOKUP($A224, 'Awario - Old'!$A$3:$Z1000, 10, false), "")</f>
        <v/>
      </c>
      <c r="Z224" s="2" t="str">
        <f>iferror(VLOOKUP($A224, 'Awario - Old'!$A$3:$Z1000, 11, false), "")</f>
        <v/>
      </c>
      <c r="AA224" s="5" t="str">
        <f>iferror(VLOOKUP($A224, 'Awario - Old'!$A$3:$Z1000, 12, false), "")</f>
        <v/>
      </c>
      <c r="AB224" s="5" t="str">
        <f t="shared" si="2"/>
        <v/>
      </c>
      <c r="AD224" s="5">
        <f>iferror(VLOOKUP($A224, TMUI!$A$2:$G1000, 3, false), "")</f>
        <v>65.84</v>
      </c>
      <c r="AE224" s="5">
        <f>iferror(VLOOKUP($A224, TMUI!$A$2:$G1000, 4, false), "")</f>
        <v>52.44</v>
      </c>
      <c r="AF224" s="5">
        <f>iferror(VLOOKUP($A224, TMUI!$A$2:$G1000, 5, false), "")</f>
        <v>65.11</v>
      </c>
      <c r="AG224" s="5">
        <f>iferror(VLOOKUP($A224, TMUI!$A$2:$G1000, 6, false), "")</f>
        <v>31.71</v>
      </c>
      <c r="AH224" s="5">
        <f>iferror(VLOOKUP($A224, TMUI!$A$2:$Z1000, 7, false), "")</f>
        <v>-0.6967800592</v>
      </c>
      <c r="AI224" s="5">
        <f>iferror(VLOOKUP($A224, TMUI!$A$2:$Z1000, 8, false), "")</f>
        <v>-1.146263548</v>
      </c>
      <c r="AJ224" s="5">
        <f>iferror(VLOOKUP($A224, TMUI!$A$2:$Z1000, 9, false), "")</f>
        <v>-0.4519150223</v>
      </c>
      <c r="AK224" s="5">
        <f>iferror(VLOOKUP($A224, TMUI!$A$2:$Z1000, 10, false), "")</f>
        <v>-1.4365293</v>
      </c>
      <c r="AL224" s="5">
        <f>iferror(VLOOKUP($A224, TMUI!$A$2:$Z1000, 11, false), "")</f>
        <v>-0.9328719823</v>
      </c>
      <c r="AM224" s="8">
        <f t="shared" si="3"/>
        <v>-0.9658529817</v>
      </c>
      <c r="AO224" s="5">
        <f t="shared" si="4"/>
        <v>-0.6361709777</v>
      </c>
      <c r="AP224" s="5">
        <f>iferror(vlookup(A224, 'November Scores'!A$1:AM1000, 3, false), "")</f>
        <v>-0.8445827869</v>
      </c>
      <c r="AQ224" s="5">
        <f t="shared" si="5"/>
        <v>-0.68827393</v>
      </c>
    </row>
    <row r="225">
      <c r="A225" s="5">
        <v>1853.0</v>
      </c>
      <c r="B225" s="2" t="s">
        <v>219</v>
      </c>
      <c r="C225" s="5">
        <f>lookup($A225, 'NIL - Dry'!$A$1:$A1000, 'NIL - Dry'!C$1:C1000)</f>
        <v>4</v>
      </c>
      <c r="D225" s="5">
        <f>lookup($A225, 'NIL - Dry'!$A$1:$A1000, 'NIL - Dry'!D$1:D1000)</f>
        <v>0</v>
      </c>
      <c r="E225" s="5">
        <f>lookup($A225, 'NIL - Dry'!$A$1:$A1000, 'NIL - Dry'!E$1:E1000)</f>
        <v>1</v>
      </c>
      <c r="F225" s="5">
        <f>lookup($A225, 'NIL - Dry'!$A$1:$A1000, 'NIL - Dry'!F$1:F1000)</f>
        <v>0</v>
      </c>
      <c r="G225" s="5">
        <f>lookup($A225, 'NIL - Dry'!$A$1:$A1000, 'NIL - Dry'!G$1:G1000)</f>
        <v>0</v>
      </c>
      <c r="H225" s="5">
        <f>lookup($A225, 'NIL - Dry'!$A$1:$A1000, 'NIL - Dry'!H$1:H1000)</f>
        <v>0</v>
      </c>
      <c r="I225" s="5">
        <f>lookup($A225, 'NIL - Dry'!$A$1:$A1000, 'NIL - Dry'!I$1:I1000)</f>
        <v>0.2045663318</v>
      </c>
      <c r="J225" s="5">
        <f>lookup($A225, 'NIL - Dry'!$A$1:$A1000, 'NIL - Dry'!J$1:J1000)</f>
        <v>-2.383213783</v>
      </c>
      <c r="K225" s="5">
        <f>lookup($A225, 'NIL - Dry'!$A$1:$A1000, 'NIL - Dry'!K$1:K1000)</f>
        <v>0.4485213235</v>
      </c>
      <c r="L225" s="5">
        <f>lookup($A225, 'NIL - Dry'!$A$1:$A1000, 'NIL - Dry'!L$1:L1000)</f>
        <v>-0.9812641676</v>
      </c>
      <c r="M225" s="5">
        <f>lookup($A225, 'NIL - Dry'!$A$1:$A1000, 'NIL - Dry'!M$1:M1000)</f>
        <v>-0.5405970393</v>
      </c>
      <c r="N225" s="5">
        <f>lookup($A225, 'NIL - Dry'!$A$1:$A1000, 'NIL - Dry'!N$1:N1000)</f>
        <v>-0.11274892</v>
      </c>
      <c r="O225" s="5">
        <f>lookup($A225, 'NIL - Dry'!$A$1:$A1000, 'NIL - Dry'!O$1:O1000)</f>
        <v>-0.5607893757</v>
      </c>
      <c r="P225" s="5">
        <f t="shared" si="1"/>
        <v>-0.7488587155</v>
      </c>
      <c r="R225" s="5" t="str">
        <f>iferror(VLOOKUP($A225, 'Awario - Old'!$A$3:$G1000, 3, false), "")</f>
        <v/>
      </c>
      <c r="S225" s="2" t="str">
        <f>iferror(VLOOKUP($A225, 'Awario - Old'!$A$3:$Z1000, 4, false), "")</f>
        <v/>
      </c>
      <c r="T225" s="5" t="str">
        <f>iferror(VLOOKUP($A225, 'Awario - Old'!$A$3:$Z1000, 5, false), "")</f>
        <v/>
      </c>
      <c r="U225" s="5" t="str">
        <f>iferror(VLOOKUP($A225, 'Awario - Old'!$A$3:$G1000, 6, false), "")</f>
        <v/>
      </c>
      <c r="V225" s="7" t="str">
        <f>iferror(VLOOKUP($A225, 'Awario - Old'!$A$3:$Z1000, 7, false), "")</f>
        <v/>
      </c>
      <c r="W225" s="2" t="str">
        <f>iferror(VLOOKUP($A225, 'Awario - Old'!$A$3:$Z1000, 8, false), "")</f>
        <v/>
      </c>
      <c r="X225" s="5" t="str">
        <f>iferror(VLOOKUP($A225, 'Awario - Old'!$A$3:$Z1000, 9, false), "")</f>
        <v/>
      </c>
      <c r="Y225" s="5" t="str">
        <f>iferror(VLOOKUP($A225, 'Awario - Old'!$A$3:$Z1000, 10, false), "")</f>
        <v/>
      </c>
      <c r="Z225" s="2" t="str">
        <f>iferror(VLOOKUP($A225, 'Awario - Old'!$A$3:$Z1000, 11, false), "")</f>
        <v/>
      </c>
      <c r="AA225" s="5" t="str">
        <f>iferror(VLOOKUP($A225, 'Awario - Old'!$A$3:$Z1000, 12, false), "")</f>
        <v/>
      </c>
      <c r="AB225" s="5" t="str">
        <f t="shared" si="2"/>
        <v/>
      </c>
      <c r="AD225" s="5">
        <f>iferror(VLOOKUP($A225, TMUI!$A$2:$G1000, 3, false), "")</f>
        <v>56.42</v>
      </c>
      <c r="AE225" s="5">
        <f>iferror(VLOOKUP($A225, TMUI!$A$2:$G1000, 4, false), "")</f>
        <v>58.87</v>
      </c>
      <c r="AF225" s="5">
        <f>iferror(VLOOKUP($A225, TMUI!$A$2:$G1000, 5, false), "")</f>
        <v>68.67</v>
      </c>
      <c r="AG225" s="5">
        <f>iferror(VLOOKUP($A225, TMUI!$A$2:$G1000, 6, false), "")</f>
        <v>49.2</v>
      </c>
      <c r="AH225" s="5">
        <f>iferror(VLOOKUP($A225, TMUI!$A$2:$Z1000, 7, false), "")</f>
        <v>-1.378604423</v>
      </c>
      <c r="AI225" s="5">
        <f>iferror(VLOOKUP($A225, TMUI!$A$2:$Z1000, 8, false), "")</f>
        <v>-0.7006440152</v>
      </c>
      <c r="AJ225" s="5">
        <f>iferror(VLOOKUP($A225, TMUI!$A$2:$Z1000, 9, false), "")</f>
        <v>-0.1868833808</v>
      </c>
      <c r="AK225" s="5">
        <f>iferror(VLOOKUP($A225, TMUI!$A$2:$Z1000, 10, false), "")</f>
        <v>-0.3565852871</v>
      </c>
      <c r="AL225" s="5">
        <f>iferror(VLOOKUP($A225, TMUI!$A$2:$Z1000, 11, false), "")</f>
        <v>-0.6556792765</v>
      </c>
      <c r="AM225" s="8">
        <f t="shared" si="3"/>
        <v>-0.8097402525</v>
      </c>
      <c r="AO225" s="5">
        <f t="shared" si="4"/>
        <v>-0.779299484</v>
      </c>
      <c r="AP225" s="5">
        <f>iferror(vlookup(A225, 'November Scores'!A$1:AM1000, 3, false), "")</f>
        <v>-0.4201159331</v>
      </c>
      <c r="AQ225" s="5">
        <f t="shared" si="5"/>
        <v>-0.6895035963</v>
      </c>
    </row>
    <row r="226">
      <c r="A226" s="5">
        <v>1859.0</v>
      </c>
      <c r="B226" s="2" t="s">
        <v>222</v>
      </c>
      <c r="C226" s="5">
        <f>lookup($A226, 'NIL - Dry'!$A$1:$A1000, 'NIL - Dry'!C$1:C1000)</f>
        <v>4</v>
      </c>
      <c r="D226" s="5">
        <f>lookup($A226, 'NIL - Dry'!$A$1:$A1000, 'NIL - Dry'!D$1:D1000)</f>
        <v>1</v>
      </c>
      <c r="E226" s="5">
        <f>lookup($A226, 'NIL - Dry'!$A$1:$A1000, 'NIL - Dry'!E$1:E1000)</f>
        <v>1</v>
      </c>
      <c r="F226" s="5">
        <f>lookup($A226, 'NIL - Dry'!$A$1:$A1000, 'NIL - Dry'!F$1:F1000)</f>
        <v>0</v>
      </c>
      <c r="G226" s="5">
        <f>lookup($A226, 'NIL - Dry'!$A$1:$A1000, 'NIL - Dry'!G$1:G1000)</f>
        <v>0</v>
      </c>
      <c r="H226" s="5">
        <f>lookup($A226, 'NIL - Dry'!$A$1:$A1000, 'NIL - Dry'!H$1:H1000)</f>
        <v>0</v>
      </c>
      <c r="I226" s="5">
        <f>lookup($A226, 'NIL - Dry'!$A$1:$A1000, 'NIL - Dry'!I$1:I1000)</f>
        <v>0.2045663318</v>
      </c>
      <c r="J226" s="5">
        <f>lookup($A226, 'NIL - Dry'!$A$1:$A1000, 'NIL - Dry'!J$1:J1000)</f>
        <v>0.4179095259</v>
      </c>
      <c r="K226" s="5">
        <f>lookup($A226, 'NIL - Dry'!$A$1:$A1000, 'NIL - Dry'!K$1:K1000)</f>
        <v>0.4485213235</v>
      </c>
      <c r="L226" s="5">
        <f>lookup($A226, 'NIL - Dry'!$A$1:$A1000, 'NIL - Dry'!L$1:L1000)</f>
        <v>-0.9812641676</v>
      </c>
      <c r="M226" s="5">
        <f>lookup($A226, 'NIL - Dry'!$A$1:$A1000, 'NIL - Dry'!M$1:M1000)</f>
        <v>-0.5405970393</v>
      </c>
      <c r="N226" s="5">
        <f>lookup($A226, 'NIL - Dry'!$A$1:$A1000, 'NIL - Dry'!N$1:N1000)</f>
        <v>-0.11274892</v>
      </c>
      <c r="O226" s="5">
        <f>lookup($A226, 'NIL - Dry'!$A$1:$A1000, 'NIL - Dry'!O$1:O1000)</f>
        <v>-0.09393549096</v>
      </c>
      <c r="P226" s="5">
        <f t="shared" si="1"/>
        <v>-0.3064889736</v>
      </c>
      <c r="R226" s="5">
        <f>iferror(VLOOKUP($A226, 'Awario - Old'!$A$3:$G1000, 3, false), "")</f>
        <v>0</v>
      </c>
      <c r="S226" s="2">
        <f>iferror(VLOOKUP($A226, 'Awario - Old'!$A$3:$Z1000, 4, false), "")</f>
        <v>0</v>
      </c>
      <c r="T226" s="5">
        <f>iferror(VLOOKUP($A226, 'Awario - Old'!$A$3:$Z1000, 5, false), "")</f>
        <v>0</v>
      </c>
      <c r="U226" s="5">
        <f>iferror(VLOOKUP($A226, 'Awario - Old'!$A$3:$G1000, 6, false), "")</f>
        <v>0</v>
      </c>
      <c r="V226" s="7" t="b">
        <f>iferror(VLOOKUP($A226, 'Awario - Old'!$A$3:$Z1000, 7, false), "")</f>
        <v>1</v>
      </c>
      <c r="W226" s="2" t="str">
        <f>iferror(VLOOKUP($A226, 'Awario - Old'!$A$3:$Z1000, 8, false), "")</f>
        <v/>
      </c>
      <c r="X226" s="5">
        <f>iferror(VLOOKUP($A226, 'Awario - Old'!$A$3:$Z1000, 9, false), "")</f>
        <v>-0.6906225891</v>
      </c>
      <c r="Y226" s="5">
        <f>iferror(VLOOKUP($A226, 'Awario - Old'!$A$3:$Z1000, 10, false), "")</f>
        <v>-0.9458545452</v>
      </c>
      <c r="Z226" s="2" t="str">
        <f>iferror(VLOOKUP($A226, 'Awario - Old'!$A$3:$Z1000, 11, false), "")</f>
        <v/>
      </c>
      <c r="AA226" s="5">
        <f>iferror(VLOOKUP($A226, 'Awario - Old'!$A$3:$Z1000, 12, false), "")</f>
        <v>-0.8182385672</v>
      </c>
      <c r="AB226" s="5">
        <f t="shared" si="2"/>
        <v>-0.9045654024</v>
      </c>
      <c r="AD226" s="5">
        <f>iferror(VLOOKUP($A226, TMUI!$A$2:$G1000, 3, false), "")</f>
        <v>61.48</v>
      </c>
      <c r="AE226" s="5">
        <f>iferror(VLOOKUP($A226, TMUI!$A$2:$G1000, 4, false), "")</f>
        <v>46.68</v>
      </c>
      <c r="AF226" s="5">
        <f>iferror(VLOOKUP($A226, TMUI!$A$2:$G1000, 5, false), "")</f>
        <v>52.3</v>
      </c>
      <c r="AG226" s="5">
        <f>iferror(VLOOKUP($A226, TMUI!$A$2:$G1000, 6, false), "")</f>
        <v>35.35</v>
      </c>
      <c r="AH226" s="5">
        <f>iferror(VLOOKUP($A226, TMUI!$A$2:$Z1000, 7, false), "")</f>
        <v>-1.012359064</v>
      </c>
      <c r="AI226" s="5">
        <f>iferror(VLOOKUP($A226, TMUI!$A$2:$Z1000, 8, false), "")</f>
        <v>-1.545449941</v>
      </c>
      <c r="AJ226" s="5">
        <f>iferror(VLOOKUP($A226, TMUI!$A$2:$Z1000, 9, false), "")</f>
        <v>-1.405582249</v>
      </c>
      <c r="AK226" s="5">
        <f>iferror(VLOOKUP($A226, TMUI!$A$2:$Z1000, 10, false), "")</f>
        <v>-1.211772513</v>
      </c>
      <c r="AL226" s="5">
        <f>iferror(VLOOKUP($A226, TMUI!$A$2:$Z1000, 11, false), "")</f>
        <v>-1.293790942</v>
      </c>
      <c r="AM226" s="8">
        <f t="shared" si="3"/>
        <v>-1.137449314</v>
      </c>
      <c r="AO226" s="5">
        <f t="shared" si="4"/>
        <v>-0.7828345633</v>
      </c>
      <c r="AP226" s="5">
        <f>iferror(vlookup(A226, 'November Scores'!A$1:AM1000, 3, false), "")</f>
        <v>-0.4184352487</v>
      </c>
      <c r="AQ226" s="5">
        <f t="shared" si="5"/>
        <v>-0.6917347347</v>
      </c>
    </row>
    <row r="227">
      <c r="A227" s="5">
        <v>2081.0</v>
      </c>
      <c r="B227" s="2" t="s">
        <v>264</v>
      </c>
      <c r="C227" s="5">
        <f>lookup($A227, 'NIL - Dry'!$A$1:$A1000, 'NIL - Dry'!C$1:C1000)</f>
        <v>4</v>
      </c>
      <c r="D227" s="5">
        <f>lookup($A227, 'NIL - Dry'!$A$1:$A1000, 'NIL - Dry'!D$1:D1000)</f>
        <v>1</v>
      </c>
      <c r="E227" s="5">
        <f>lookup($A227, 'NIL - Dry'!$A$1:$A1000, 'NIL - Dry'!E$1:E1000)</f>
        <v>0</v>
      </c>
      <c r="F227" s="5">
        <f>lookup($A227, 'NIL - Dry'!$A$1:$A1000, 'NIL - Dry'!F$1:F1000)</f>
        <v>1</v>
      </c>
      <c r="G227" s="5">
        <f>lookup($A227, 'NIL - Dry'!$A$1:$A1000, 'NIL - Dry'!G$1:G1000)</f>
        <v>0</v>
      </c>
      <c r="H227" s="5">
        <f>lookup($A227, 'NIL - Dry'!$A$1:$A1000, 'NIL - Dry'!H$1:H1000)</f>
        <v>0</v>
      </c>
      <c r="I227" s="5">
        <f>lookup($A227, 'NIL - Dry'!$A$1:$A1000, 'NIL - Dry'!I$1:I1000)</f>
        <v>0.2045663318</v>
      </c>
      <c r="J227" s="5">
        <f>lookup($A227, 'NIL - Dry'!$A$1:$A1000, 'NIL - Dry'!J$1:J1000)</f>
        <v>0.4179095259</v>
      </c>
      <c r="K227" s="5">
        <f>lookup($A227, 'NIL - Dry'!$A$1:$A1000, 'NIL - Dry'!K$1:K1000)</f>
        <v>-2.220180551</v>
      </c>
      <c r="L227" s="5">
        <f>lookup($A227, 'NIL - Dry'!$A$1:$A1000, 'NIL - Dry'!L$1:L1000)</f>
        <v>1.014811661</v>
      </c>
      <c r="M227" s="5">
        <f>lookup($A227, 'NIL - Dry'!$A$1:$A1000, 'NIL - Dry'!M$1:M1000)</f>
        <v>-0.5405970393</v>
      </c>
      <c r="N227" s="5">
        <f>lookup($A227, 'NIL - Dry'!$A$1:$A1000, 'NIL - Dry'!N$1:N1000)</f>
        <v>-0.11274892</v>
      </c>
      <c r="O227" s="5">
        <f>lookup($A227, 'NIL - Dry'!$A$1:$A1000, 'NIL - Dry'!O$1:O1000)</f>
        <v>-0.2060398321</v>
      </c>
      <c r="P227" s="5">
        <f t="shared" si="1"/>
        <v>-0.4539161069</v>
      </c>
      <c r="R227" s="5">
        <f>iferror(VLOOKUP($A227, 'Awario - Old'!$A$3:$G1000, 3, false), "")</f>
        <v>0</v>
      </c>
      <c r="S227" s="2" t="str">
        <f>iferror(VLOOKUP($A227, 'Awario - Old'!$A$3:$Z1000, 4, false), "")</f>
        <v/>
      </c>
      <c r="T227" s="5">
        <f>iferror(VLOOKUP($A227, 'Awario - Old'!$A$3:$Z1000, 5, false), "")</f>
        <v>0</v>
      </c>
      <c r="U227" s="5">
        <f>iferror(VLOOKUP($A227, 'Awario - Old'!$A$3:$G1000, 6, false), "")</f>
        <v>0</v>
      </c>
      <c r="V227" s="7" t="b">
        <f>iferror(VLOOKUP($A227, 'Awario - Old'!$A$3:$Z1000, 7, false), "")</f>
        <v>1</v>
      </c>
      <c r="W227" s="2" t="str">
        <f>iferror(VLOOKUP($A227, 'Awario - Old'!$A$3:$Z1000, 8, false), "")</f>
        <v/>
      </c>
      <c r="X227" s="5">
        <f>iferror(VLOOKUP($A227, 'Awario - Old'!$A$3:$Z1000, 9, false), "")</f>
        <v>-0.6906225891</v>
      </c>
      <c r="Y227" s="5">
        <f>iferror(VLOOKUP($A227, 'Awario - Old'!$A$3:$Z1000, 10, false), "")</f>
        <v>-0.9458545452</v>
      </c>
      <c r="Z227" s="2" t="str">
        <f>iferror(VLOOKUP($A227, 'Awario - Old'!$A$3:$Z1000, 11, false), "")</f>
        <v/>
      </c>
      <c r="AA227" s="5">
        <f>iferror(VLOOKUP($A227, 'Awario - Old'!$A$3:$Z1000, 12, false), "")</f>
        <v>-0.8182385672</v>
      </c>
      <c r="AB227" s="5">
        <f t="shared" si="2"/>
        <v>-0.9045654024</v>
      </c>
      <c r="AD227" s="5">
        <f>iferror(VLOOKUP($A227, TMUI!$A$2:$G1000, 3, false), "")</f>
        <v>51.76</v>
      </c>
      <c r="AE227" s="5">
        <f>iferror(VLOOKUP($A227, TMUI!$A$2:$G1000, 4, false), "")</f>
        <v>65.63</v>
      </c>
      <c r="AF227" s="5">
        <f>iferror(VLOOKUP($A227, TMUI!$A$2:$G1000, 5, false), "")</f>
        <v>68.6</v>
      </c>
      <c r="AG227" s="5">
        <f>iferror(VLOOKUP($A227, TMUI!$A$2:$G1000, 6, false), "")</f>
        <v>33.36</v>
      </c>
      <c r="AH227" s="5">
        <f>iferror(VLOOKUP($A227, TMUI!$A$2:$Z1000, 7, false), "")</f>
        <v>-1.715897579</v>
      </c>
      <c r="AI227" s="5">
        <f>iferror(VLOOKUP($A227, TMUI!$A$2:$Z1000, 8, false), "")</f>
        <v>-0.2321544287</v>
      </c>
      <c r="AJ227" s="5">
        <f>iferror(VLOOKUP($A227, TMUI!$A$2:$Z1000, 9, false), "")</f>
        <v>-0.1920946771</v>
      </c>
      <c r="AK227" s="5">
        <f>iferror(VLOOKUP($A227, TMUI!$A$2:$Z1000, 10, false), "")</f>
        <v>-1.334647789</v>
      </c>
      <c r="AL227" s="5">
        <f>iferror(VLOOKUP($A227, TMUI!$A$2:$Z1000, 11, false), "")</f>
        <v>-0.8686986186</v>
      </c>
      <c r="AM227" s="8">
        <f t="shared" si="3"/>
        <v>-0.9320400306</v>
      </c>
      <c r="AO227" s="5">
        <f t="shared" si="4"/>
        <v>-0.7635071799</v>
      </c>
      <c r="AP227" s="5">
        <f>iferror(vlookup(A227, 'November Scores'!A$1:AM1000, 3, false), "")</f>
        <v>-0.4846370864</v>
      </c>
      <c r="AQ227" s="5">
        <f t="shared" si="5"/>
        <v>-0.6937896566</v>
      </c>
    </row>
    <row r="228">
      <c r="A228" s="5">
        <v>1042.0</v>
      </c>
      <c r="B228" s="2" t="s">
        <v>86</v>
      </c>
      <c r="C228" s="5">
        <f>lookup($A228, 'NIL - Dry'!$A$1:$A1000, 'NIL - Dry'!C$1:C1000)</f>
        <v>4</v>
      </c>
      <c r="D228" s="5">
        <f>lookup($A228, 'NIL - Dry'!$A$1:$A1000, 'NIL - Dry'!D$1:D1000)</f>
        <v>1</v>
      </c>
      <c r="E228" s="5">
        <f>lookup($A228, 'NIL - Dry'!$A$1:$A1000, 'NIL - Dry'!E$1:E1000)</f>
        <v>0</v>
      </c>
      <c r="F228" s="5">
        <f>lookup($A228, 'NIL - Dry'!$A$1:$A1000, 'NIL - Dry'!F$1:F1000)</f>
        <v>0</v>
      </c>
      <c r="G228" s="5">
        <f>lookup($A228, 'NIL - Dry'!$A$1:$A1000, 'NIL - Dry'!G$1:G1000)</f>
        <v>0</v>
      </c>
      <c r="H228" s="5">
        <f>lookup($A228, 'NIL - Dry'!$A$1:$A1000, 'NIL - Dry'!H$1:H1000)</f>
        <v>0</v>
      </c>
      <c r="I228" s="5">
        <f>lookup($A228, 'NIL - Dry'!$A$1:$A1000, 'NIL - Dry'!I$1:I1000)</f>
        <v>0.2045663318</v>
      </c>
      <c r="J228" s="5">
        <f>lookup($A228, 'NIL - Dry'!$A$1:$A1000, 'NIL - Dry'!J$1:J1000)</f>
        <v>0.4179095259</v>
      </c>
      <c r="K228" s="5">
        <f>lookup($A228, 'NIL - Dry'!$A$1:$A1000, 'NIL - Dry'!K$1:K1000)</f>
        <v>-2.220180551</v>
      </c>
      <c r="L228" s="5">
        <f>lookup($A228, 'NIL - Dry'!$A$1:$A1000, 'NIL - Dry'!L$1:L1000)</f>
        <v>-0.9812641676</v>
      </c>
      <c r="M228" s="5">
        <f>lookup($A228, 'NIL - Dry'!$A$1:$A1000, 'NIL - Dry'!M$1:M1000)</f>
        <v>-0.5405970393</v>
      </c>
      <c r="N228" s="5">
        <f>lookup($A228, 'NIL - Dry'!$A$1:$A1000, 'NIL - Dry'!N$1:N1000)</f>
        <v>-0.11274892</v>
      </c>
      <c r="O228" s="5">
        <f>lookup($A228, 'NIL - Dry'!$A$1:$A1000, 'NIL - Dry'!O$1:O1000)</f>
        <v>-0.5387191368</v>
      </c>
      <c r="P228" s="5">
        <f t="shared" si="1"/>
        <v>-0.7339748884</v>
      </c>
      <c r="R228" s="5">
        <f>iferror(VLOOKUP($A228, 'Awario - Old'!$A$3:$G1000, 3, false), "")</f>
        <v>0</v>
      </c>
      <c r="S228" s="2">
        <f>iferror(VLOOKUP($A228, 'Awario - Old'!$A$3:$Z1000, 4, false), "")</f>
        <v>0</v>
      </c>
      <c r="T228" s="5">
        <f>iferror(VLOOKUP($A228, 'Awario - Old'!$A$3:$Z1000, 5, false), "")</f>
        <v>0</v>
      </c>
      <c r="U228" s="5">
        <f>iferror(VLOOKUP($A228, 'Awario - Old'!$A$3:$G1000, 6, false), "")</f>
        <v>0</v>
      </c>
      <c r="V228" s="7" t="b">
        <f>iferror(VLOOKUP($A228, 'Awario - Old'!$A$3:$Z1000, 7, false), "")</f>
        <v>1</v>
      </c>
      <c r="W228" s="2" t="str">
        <f>iferror(VLOOKUP($A228, 'Awario - Old'!$A$3:$Z1000, 8, false), "")</f>
        <v/>
      </c>
      <c r="X228" s="5">
        <f>iferror(VLOOKUP($A228, 'Awario - Old'!$A$3:$Z1000, 9, false), "")</f>
        <v>-0.6906225891</v>
      </c>
      <c r="Y228" s="5">
        <f>iferror(VLOOKUP($A228, 'Awario - Old'!$A$3:$Z1000, 10, false), "")</f>
        <v>-0.9458545452</v>
      </c>
      <c r="Z228" s="2" t="str">
        <f>iferror(VLOOKUP($A228, 'Awario - Old'!$A$3:$Z1000, 11, false), "")</f>
        <v/>
      </c>
      <c r="AA228" s="5">
        <f>iferror(VLOOKUP($A228, 'Awario - Old'!$A$3:$Z1000, 12, false), "")</f>
        <v>-0.8182385672</v>
      </c>
      <c r="AB228" s="5">
        <f t="shared" si="2"/>
        <v>-0.9045654024</v>
      </c>
      <c r="AD228" s="5">
        <f>iferror(VLOOKUP($A228, TMUI!$A$2:$G1000, 3, false), "")</f>
        <v>56.36</v>
      </c>
      <c r="AE228" s="5">
        <f>iferror(VLOOKUP($A228, TMUI!$A$2:$G1000, 4, false), "")</f>
        <v>54.49</v>
      </c>
      <c r="AF228" s="5">
        <f>iferror(VLOOKUP($A228, TMUI!$A$2:$G1000, 5, false), "")</f>
        <v>73.3</v>
      </c>
      <c r="AG228" s="5">
        <f>iferror(VLOOKUP($A228, TMUI!$A$2:$G1000, 6, false), "")</f>
        <v>48.05</v>
      </c>
      <c r="AH228" s="5">
        <f>iferror(VLOOKUP($A228, TMUI!$A$2:$Z1000, 7, false), "")</f>
        <v>-1.382947253</v>
      </c>
      <c r="AI228" s="5">
        <f>iferror(VLOOKUP($A228, TMUI!$A$2:$Z1000, 8, false), "")</f>
        <v>-1.004192002</v>
      </c>
      <c r="AJ228" s="5">
        <f>iferror(VLOOKUP($A228, TMUI!$A$2:$Z1000, 9, false), "")</f>
        <v>0.1578066473</v>
      </c>
      <c r="AK228" s="5">
        <f>iferror(VLOOKUP($A228, TMUI!$A$2:$Z1000, 10, false), "")</f>
        <v>-0.4275936127</v>
      </c>
      <c r="AL228" s="5">
        <f>iferror(VLOOKUP($A228, TMUI!$A$2:$Z1000, 11, false), "")</f>
        <v>-0.6642315551</v>
      </c>
      <c r="AM228" s="8">
        <f t="shared" si="3"/>
        <v>-0.8150040215</v>
      </c>
      <c r="AO228" s="5">
        <f t="shared" si="4"/>
        <v>-0.8178481041</v>
      </c>
      <c r="AP228" s="5">
        <f>iferror(vlookup(A228, 'November Scores'!A$1:AM1000, 3, false), "")</f>
        <v>-0.3323782833</v>
      </c>
      <c r="AQ228" s="5">
        <f t="shared" si="5"/>
        <v>-0.6964806489</v>
      </c>
    </row>
    <row r="229">
      <c r="A229" s="5">
        <v>1454.0</v>
      </c>
      <c r="B229" s="2" t="s">
        <v>140</v>
      </c>
      <c r="C229" s="5">
        <f>lookup($A229, 'NIL - Dry'!$A$1:$A1000, 'NIL - Dry'!C$1:C1000)</f>
        <v>4</v>
      </c>
      <c r="D229" s="5">
        <f>lookup($A229, 'NIL - Dry'!$A$1:$A1000, 'NIL - Dry'!D$1:D1000)</f>
        <v>0</v>
      </c>
      <c r="E229" s="5">
        <f>lookup($A229, 'NIL - Dry'!$A$1:$A1000, 'NIL - Dry'!E$1:E1000)</f>
        <v>1</v>
      </c>
      <c r="F229" s="5">
        <f>lookup($A229, 'NIL - Dry'!$A$1:$A1000, 'NIL - Dry'!F$1:F1000)</f>
        <v>1</v>
      </c>
      <c r="G229" s="5">
        <f>lookup($A229, 'NIL - Dry'!$A$1:$A1000, 'NIL - Dry'!G$1:G1000)</f>
        <v>0</v>
      </c>
      <c r="H229" s="5">
        <f>lookup($A229, 'NIL - Dry'!$A$1:$A1000, 'NIL - Dry'!H$1:H1000)</f>
        <v>0</v>
      </c>
      <c r="I229" s="5">
        <f>lookup($A229, 'NIL - Dry'!$A$1:$A1000, 'NIL - Dry'!I$1:I1000)</f>
        <v>0.2045663318</v>
      </c>
      <c r="J229" s="5">
        <f>lookup($A229, 'NIL - Dry'!$A$1:$A1000, 'NIL - Dry'!J$1:J1000)</f>
        <v>-2.383213783</v>
      </c>
      <c r="K229" s="5">
        <f>lookup($A229, 'NIL - Dry'!$A$1:$A1000, 'NIL - Dry'!K$1:K1000)</f>
        <v>0.4485213235</v>
      </c>
      <c r="L229" s="5">
        <f>lookup($A229, 'NIL - Dry'!$A$1:$A1000, 'NIL - Dry'!L$1:L1000)</f>
        <v>1.014811661</v>
      </c>
      <c r="M229" s="5">
        <f>lookup($A229, 'NIL - Dry'!$A$1:$A1000, 'NIL - Dry'!M$1:M1000)</f>
        <v>-0.5405970393</v>
      </c>
      <c r="N229" s="5">
        <f>lookup($A229, 'NIL - Dry'!$A$1:$A1000, 'NIL - Dry'!N$1:N1000)</f>
        <v>-0.11274892</v>
      </c>
      <c r="O229" s="5">
        <f>lookup($A229, 'NIL - Dry'!$A$1:$A1000, 'NIL - Dry'!O$1:O1000)</f>
        <v>-0.228110071</v>
      </c>
      <c r="P229" s="5">
        <f t="shared" si="1"/>
        <v>-0.4776087007</v>
      </c>
      <c r="R229" s="5">
        <f>iferror(VLOOKUP($A229, 'Awario - Old'!$A$3:$G1000, 3, false), "")</f>
        <v>0</v>
      </c>
      <c r="S229" s="2">
        <f>iferror(VLOOKUP($A229, 'Awario - Old'!$A$3:$Z1000, 4, false), "")</f>
        <v>0</v>
      </c>
      <c r="T229" s="5">
        <f>iferror(VLOOKUP($A229, 'Awario - Old'!$A$3:$Z1000, 5, false), "")</f>
        <v>0</v>
      </c>
      <c r="U229" s="5">
        <f>iferror(VLOOKUP($A229, 'Awario - Old'!$A$3:$G1000, 6, false), "")</f>
        <v>0</v>
      </c>
      <c r="V229" s="7" t="b">
        <f>iferror(VLOOKUP($A229, 'Awario - Old'!$A$3:$Z1000, 7, false), "")</f>
        <v>1</v>
      </c>
      <c r="W229" s="2" t="str">
        <f>iferror(VLOOKUP($A229, 'Awario - Old'!$A$3:$Z1000, 8, false), "")</f>
        <v/>
      </c>
      <c r="X229" s="5">
        <f>iferror(VLOOKUP($A229, 'Awario - Old'!$A$3:$Z1000, 9, false), "")</f>
        <v>-0.6906225891</v>
      </c>
      <c r="Y229" s="5">
        <f>iferror(VLOOKUP($A229, 'Awario - Old'!$A$3:$Z1000, 10, false), "")</f>
        <v>-0.9458545452</v>
      </c>
      <c r="Z229" s="2" t="str">
        <f>iferror(VLOOKUP($A229, 'Awario - Old'!$A$3:$Z1000, 11, false), "")</f>
        <v/>
      </c>
      <c r="AA229" s="5">
        <f>iferror(VLOOKUP($A229, 'Awario - Old'!$A$3:$Z1000, 12, false), "")</f>
        <v>-0.8182385672</v>
      </c>
      <c r="AB229" s="5">
        <f t="shared" si="2"/>
        <v>-0.9045654024</v>
      </c>
      <c r="AD229" s="5">
        <f>iferror(VLOOKUP($A229, TMUI!$A$2:$G1000, 3, false), "")</f>
        <v>81.45</v>
      </c>
      <c r="AE229" s="5">
        <f>iferror(VLOOKUP($A229, TMUI!$A$2:$G1000, 4, false), "")</f>
        <v>64.33</v>
      </c>
      <c r="AF229" s="5">
        <f>iferror(VLOOKUP($A229, TMUI!$A$2:$G1000, 5, false), "")</f>
        <v>68.73</v>
      </c>
      <c r="AG229" s="5">
        <f>iferror(VLOOKUP($A229, TMUI!$A$2:$G1000, 6, false), "")</f>
        <v>34.75</v>
      </c>
      <c r="AH229" s="5">
        <f>iferror(VLOOKUP($A229, TMUI!$A$2:$Z1000, 7, false), "")</f>
        <v>0.4330796347</v>
      </c>
      <c r="AI229" s="5">
        <f>iferror(VLOOKUP($A229, TMUI!$A$2:$Z1000, 8, false), "")</f>
        <v>-0.3222485799</v>
      </c>
      <c r="AJ229" s="5">
        <f>iferror(VLOOKUP($A229, TMUI!$A$2:$Z1000, 9, false), "")</f>
        <v>-0.1824165554</v>
      </c>
      <c r="AK229" s="5">
        <f>iferror(VLOOKUP($A229, TMUI!$A$2:$Z1000, 10, false), "")</f>
        <v>-1.248820335</v>
      </c>
      <c r="AL229" s="5">
        <f>iferror(VLOOKUP($A229, TMUI!$A$2:$Z1000, 11, false), "")</f>
        <v>-0.3301014588</v>
      </c>
      <c r="AM229" s="8">
        <f t="shared" si="3"/>
        <v>-0.5745445664</v>
      </c>
      <c r="AO229" s="5">
        <f t="shared" si="4"/>
        <v>-0.6522395565</v>
      </c>
      <c r="AP229" s="5">
        <f>iferror(vlookup(A229, 'November Scores'!A$1:AM1000, 3, false), "")</f>
        <v>-0.8442699983</v>
      </c>
      <c r="AQ229" s="5">
        <f t="shared" si="5"/>
        <v>-0.700247167</v>
      </c>
    </row>
    <row r="230">
      <c r="A230" s="5">
        <v>2292.0</v>
      </c>
      <c r="B230" s="2" t="s">
        <v>289</v>
      </c>
      <c r="C230" s="5">
        <f>lookup($A230, 'NIL - Dry'!$A$1:$A1000, 'NIL - Dry'!C$1:C1000)</f>
        <v>4</v>
      </c>
      <c r="D230" s="5">
        <f>lookup($A230, 'NIL - Dry'!$A$1:$A1000, 'NIL - Dry'!D$1:D1000)</f>
        <v>1</v>
      </c>
      <c r="E230" s="5">
        <f>lookup($A230, 'NIL - Dry'!$A$1:$A1000, 'NIL - Dry'!E$1:E1000)</f>
        <v>1</v>
      </c>
      <c r="F230" s="5">
        <f>lookup($A230, 'NIL - Dry'!$A$1:$A1000, 'NIL - Dry'!F$1:F1000)</f>
        <v>0</v>
      </c>
      <c r="G230" s="5">
        <f>lookup($A230, 'NIL - Dry'!$A$1:$A1000, 'NIL - Dry'!G$1:G1000)</f>
        <v>0</v>
      </c>
      <c r="H230" s="5">
        <f>lookup($A230, 'NIL - Dry'!$A$1:$A1000, 'NIL - Dry'!H$1:H1000)</f>
        <v>0</v>
      </c>
      <c r="I230" s="5">
        <f>lookup($A230, 'NIL - Dry'!$A$1:$A1000, 'NIL - Dry'!I$1:I1000)</f>
        <v>0.2045663318</v>
      </c>
      <c r="J230" s="5">
        <f>lookup($A230, 'NIL - Dry'!$A$1:$A1000, 'NIL - Dry'!J$1:J1000)</f>
        <v>0.4179095259</v>
      </c>
      <c r="K230" s="5">
        <f>lookup($A230, 'NIL - Dry'!$A$1:$A1000, 'NIL - Dry'!K$1:K1000)</f>
        <v>0.4485213235</v>
      </c>
      <c r="L230" s="5">
        <f>lookup($A230, 'NIL - Dry'!$A$1:$A1000, 'NIL - Dry'!L$1:L1000)</f>
        <v>-0.9812641676</v>
      </c>
      <c r="M230" s="5">
        <f>lookup($A230, 'NIL - Dry'!$A$1:$A1000, 'NIL - Dry'!M$1:M1000)</f>
        <v>-0.5405970393</v>
      </c>
      <c r="N230" s="5">
        <f>lookup($A230, 'NIL - Dry'!$A$1:$A1000, 'NIL - Dry'!N$1:N1000)</f>
        <v>-0.11274892</v>
      </c>
      <c r="O230" s="5">
        <f>lookup($A230, 'NIL - Dry'!$A$1:$A1000, 'NIL - Dry'!O$1:O1000)</f>
        <v>-0.09393549096</v>
      </c>
      <c r="P230" s="5">
        <f t="shared" si="1"/>
        <v>-0.3064889736</v>
      </c>
      <c r="R230" s="5" t="str">
        <f>iferror(VLOOKUP($A230, 'Awario - Old'!$A$3:$G1000, 3, false), "")</f>
        <v/>
      </c>
      <c r="S230" s="2" t="str">
        <f>iferror(VLOOKUP($A230, 'Awario - Old'!$A$3:$Z1000, 4, false), "")</f>
        <v/>
      </c>
      <c r="T230" s="5" t="str">
        <f>iferror(VLOOKUP($A230, 'Awario - Old'!$A$3:$Z1000, 5, false), "")</f>
        <v/>
      </c>
      <c r="U230" s="5" t="str">
        <f>iferror(VLOOKUP($A230, 'Awario - Old'!$A$3:$G1000, 6, false), "")</f>
        <v/>
      </c>
      <c r="V230" s="7" t="str">
        <f>iferror(VLOOKUP($A230, 'Awario - Old'!$A$3:$Z1000, 7, false), "")</f>
        <v/>
      </c>
      <c r="W230" s="2" t="str">
        <f>iferror(VLOOKUP($A230, 'Awario - Old'!$A$3:$Z1000, 8, false), "")</f>
        <v/>
      </c>
      <c r="X230" s="5" t="str">
        <f>iferror(VLOOKUP($A230, 'Awario - Old'!$A$3:$Z1000, 9, false), "")</f>
        <v/>
      </c>
      <c r="Y230" s="5" t="str">
        <f>iferror(VLOOKUP($A230, 'Awario - Old'!$A$3:$Z1000, 10, false), "")</f>
        <v/>
      </c>
      <c r="Z230" s="2" t="str">
        <f>iferror(VLOOKUP($A230, 'Awario - Old'!$A$3:$Z1000, 11, false), "")</f>
        <v/>
      </c>
      <c r="AA230" s="5" t="str">
        <f>iferror(VLOOKUP($A230, 'Awario - Old'!$A$3:$Z1000, 12, false), "")</f>
        <v/>
      </c>
      <c r="AB230" s="5" t="str">
        <f t="shared" si="2"/>
        <v/>
      </c>
      <c r="AD230" s="5">
        <f>iferror(VLOOKUP($A230, TMUI!$A$2:$G1000, 3, false), "")</f>
        <v>77.34</v>
      </c>
      <c r="AE230" s="5">
        <f>iferror(VLOOKUP($A230, TMUI!$A$2:$G1000, 4, false), "")</f>
        <v>50.78</v>
      </c>
      <c r="AF230" s="5">
        <f>iferror(VLOOKUP($A230, TMUI!$A$2:$G1000, 5, false), "")</f>
        <v>55.47</v>
      </c>
      <c r="AG230" s="5">
        <f>iferror(VLOOKUP($A230, TMUI!$A$2:$G1000, 6, false), "")</f>
        <v>14.06</v>
      </c>
      <c r="AH230" s="5">
        <f>iferror(VLOOKUP($A230, TMUI!$A$2:$Z1000, 7, false), "")</f>
        <v>0.1355957563</v>
      </c>
      <c r="AI230" s="5">
        <f>iferror(VLOOKUP($A230, TMUI!$A$2:$Z1000, 8, false), "")</f>
        <v>-1.261306849</v>
      </c>
      <c r="AJ230" s="5">
        <f>iferror(VLOOKUP($A230, TMUI!$A$2:$Z1000, 9, false), "")</f>
        <v>-1.169584973</v>
      </c>
      <c r="AK230" s="5">
        <f>iferror(VLOOKUP($A230, TMUI!$A$2:$Z1000, 10, false), "")</f>
        <v>-2.526352731</v>
      </c>
      <c r="AL230" s="5">
        <f>iferror(VLOOKUP($A230, TMUI!$A$2:$Z1000, 11, false), "")</f>
        <v>-1.205412199</v>
      </c>
      <c r="AM230" s="8">
        <f t="shared" si="3"/>
        <v>-1.097912656</v>
      </c>
      <c r="AO230" s="5">
        <f t="shared" si="4"/>
        <v>-0.7022008146</v>
      </c>
      <c r="AP230" s="5" t="str">
        <f>iferror(vlookup(A230, 'November Scores'!A$1:AM1000, 3, false), "")</f>
        <v/>
      </c>
      <c r="AQ230" s="5">
        <f t="shared" si="5"/>
        <v>-0.7022008146</v>
      </c>
    </row>
    <row r="231">
      <c r="A231" s="5">
        <v>1855.0</v>
      </c>
      <c r="B231" s="20" t="s">
        <v>220</v>
      </c>
      <c r="C231" s="5">
        <f>lookup($A231, 'NIL - Dry'!$A$1:$A1000, 'NIL - Dry'!C$1:C1000)</f>
        <v>4</v>
      </c>
      <c r="D231" s="5">
        <f>lookup($A231, 'NIL - Dry'!$A$1:$A1000, 'NIL - Dry'!D$1:D1000)</f>
        <v>0</v>
      </c>
      <c r="E231" s="5">
        <f>lookup($A231, 'NIL - Dry'!$A$1:$A1000, 'NIL - Dry'!E$1:E1000)</f>
        <v>1</v>
      </c>
      <c r="F231" s="5">
        <f>lookup($A231, 'NIL - Dry'!$A$1:$A1000, 'NIL - Dry'!F$1:F1000)</f>
        <v>0</v>
      </c>
      <c r="G231" s="5">
        <f>lookup($A231, 'NIL - Dry'!$A$1:$A1000, 'NIL - Dry'!G$1:G1000)</f>
        <v>0</v>
      </c>
      <c r="H231" s="5">
        <f>lookup($A231, 'NIL - Dry'!$A$1:$A1000, 'NIL - Dry'!H$1:H1000)</f>
        <v>0</v>
      </c>
      <c r="I231" s="5">
        <f>lookup($A231, 'NIL - Dry'!$A$1:$A1000, 'NIL - Dry'!I$1:I1000)</f>
        <v>0.2045663318</v>
      </c>
      <c r="J231" s="5">
        <f>lookup($A231, 'NIL - Dry'!$A$1:$A1000, 'NIL - Dry'!J$1:J1000)</f>
        <v>-2.383213783</v>
      </c>
      <c r="K231" s="5">
        <f>lookup($A231, 'NIL - Dry'!$A$1:$A1000, 'NIL - Dry'!K$1:K1000)</f>
        <v>0.4485213235</v>
      </c>
      <c r="L231" s="5">
        <f>lookup($A231, 'NIL - Dry'!$A$1:$A1000, 'NIL - Dry'!L$1:L1000)</f>
        <v>-0.9812641676</v>
      </c>
      <c r="M231" s="5">
        <f>lookup($A231, 'NIL - Dry'!$A$1:$A1000, 'NIL - Dry'!M$1:M1000)</f>
        <v>-0.5405970393</v>
      </c>
      <c r="N231" s="5">
        <f>lookup($A231, 'NIL - Dry'!$A$1:$A1000, 'NIL - Dry'!N$1:N1000)</f>
        <v>-0.11274892</v>
      </c>
      <c r="O231" s="5">
        <f>lookup($A231, 'NIL - Dry'!$A$1:$A1000, 'NIL - Dry'!O$1:O1000)</f>
        <v>-0.5607893757</v>
      </c>
      <c r="P231" s="5">
        <f t="shared" si="1"/>
        <v>-0.7488587155</v>
      </c>
      <c r="R231" s="5" t="str">
        <f>iferror(VLOOKUP($A231, 'Awario - Old'!$A$3:$G1000, 3, false), "")</f>
        <v/>
      </c>
      <c r="S231" s="2" t="str">
        <f>iferror(VLOOKUP($A231, 'Awario - Old'!$A$3:$Z1000, 4, false), "")</f>
        <v/>
      </c>
      <c r="T231" s="5" t="str">
        <f>iferror(VLOOKUP($A231, 'Awario - Old'!$A$3:$Z1000, 5, false), "")</f>
        <v/>
      </c>
      <c r="U231" s="5" t="str">
        <f>iferror(VLOOKUP($A231, 'Awario - Old'!$A$3:$G1000, 6, false), "")</f>
        <v/>
      </c>
      <c r="V231" s="7" t="str">
        <f>iferror(VLOOKUP($A231, 'Awario - Old'!$A$3:$Z1000, 7, false), "")</f>
        <v/>
      </c>
      <c r="W231" s="2" t="str">
        <f>iferror(VLOOKUP($A231, 'Awario - Old'!$A$3:$Z1000, 8, false), "")</f>
        <v/>
      </c>
      <c r="X231" s="5" t="str">
        <f>iferror(VLOOKUP($A231, 'Awario - Old'!$A$3:$Z1000, 9, false), "")</f>
        <v/>
      </c>
      <c r="Y231" s="5" t="str">
        <f>iferror(VLOOKUP($A231, 'Awario - Old'!$A$3:$Z1000, 10, false), "")</f>
        <v/>
      </c>
      <c r="Z231" s="2" t="str">
        <f>iferror(VLOOKUP($A231, 'Awario - Old'!$A$3:$Z1000, 11, false), "")</f>
        <v/>
      </c>
      <c r="AA231" s="5" t="str">
        <f>iferror(VLOOKUP($A231, 'Awario - Old'!$A$3:$Z1000, 12, false), "")</f>
        <v/>
      </c>
      <c r="AB231" s="5" t="str">
        <f t="shared" si="2"/>
        <v/>
      </c>
      <c r="AD231" s="5">
        <f>iferror(VLOOKUP($A231, TMUI!$A$2:$G1000, 3, false), "")</f>
        <v>67.19</v>
      </c>
      <c r="AE231" s="5">
        <f>iferror(VLOOKUP($A231, TMUI!$A$2:$G1000, 4, false), "")</f>
        <v>60.63</v>
      </c>
      <c r="AF231" s="5">
        <f>iferror(VLOOKUP($A231, TMUI!$A$2:$G1000, 5, false), "")</f>
        <v>63.67</v>
      </c>
      <c r="AG231" s="5">
        <f>iferror(VLOOKUP($A231, TMUI!$A$2:$G1000, 6, false), "")</f>
        <v>50.47</v>
      </c>
      <c r="AH231" s="5">
        <f>iferror(VLOOKUP($A231, TMUI!$A$2:$Z1000, 7, false), "")</f>
        <v>-0.5990663765</v>
      </c>
      <c r="AI231" s="5">
        <f>iferror(VLOOKUP($A231, TMUI!$A$2:$Z1000, 8, false), "")</f>
        <v>-0.578670395</v>
      </c>
      <c r="AJ231" s="5">
        <f>iferror(VLOOKUP($A231, TMUI!$A$2:$Z1000, 9, false), "")</f>
        <v>-0.5591188324</v>
      </c>
      <c r="AK231" s="5">
        <f>iferror(VLOOKUP($A231, TMUI!$A$2:$Z1000, 10, false), "")</f>
        <v>-0.2781673971</v>
      </c>
      <c r="AL231" s="5">
        <f>iferror(VLOOKUP($A231, TMUI!$A$2:$Z1000, 11, false), "")</f>
        <v>-0.5037557503</v>
      </c>
      <c r="AM231" s="8">
        <f t="shared" si="3"/>
        <v>-0.7097575292</v>
      </c>
      <c r="AO231" s="5">
        <f t="shared" si="4"/>
        <v>-0.7293081223</v>
      </c>
      <c r="AP231" s="5" t="str">
        <f>iferror(vlookup(A231, 'November Scores'!A$1:AM1000, 3, false), "")</f>
        <v/>
      </c>
      <c r="AQ231" s="5">
        <f t="shared" si="5"/>
        <v>-0.7293081223</v>
      </c>
    </row>
    <row r="232">
      <c r="A232" s="5">
        <v>1516.0</v>
      </c>
      <c r="B232" s="2" t="s">
        <v>153</v>
      </c>
      <c r="C232" s="5">
        <f>lookup($A232, 'NIL - Dry'!$A$1:$A1000, 'NIL - Dry'!C$1:C1000)</f>
        <v>4</v>
      </c>
      <c r="D232" s="5">
        <f>lookup($A232, 'NIL - Dry'!$A$1:$A1000, 'NIL - Dry'!D$1:D1000)</f>
        <v>0</v>
      </c>
      <c r="E232" s="5">
        <f>lookup($A232, 'NIL - Dry'!$A$1:$A1000, 'NIL - Dry'!E$1:E1000)</f>
        <v>1</v>
      </c>
      <c r="F232" s="5">
        <f>lookup($A232, 'NIL - Dry'!$A$1:$A1000, 'NIL - Dry'!F$1:F1000)</f>
        <v>1</v>
      </c>
      <c r="G232" s="5">
        <f>lookup($A232, 'NIL - Dry'!$A$1:$A1000, 'NIL - Dry'!G$1:G1000)</f>
        <v>1</v>
      </c>
      <c r="H232" s="5">
        <f>lookup($A232, 'NIL - Dry'!$A$1:$A1000, 'NIL - Dry'!H$1:H1000)</f>
        <v>0</v>
      </c>
      <c r="I232" s="5">
        <f>lookup($A232, 'NIL - Dry'!$A$1:$A1000, 'NIL - Dry'!I$1:I1000)</f>
        <v>0.2045663318</v>
      </c>
      <c r="J232" s="5">
        <f>lookup($A232, 'NIL - Dry'!$A$1:$A1000, 'NIL - Dry'!J$1:J1000)</f>
        <v>-2.383213783</v>
      </c>
      <c r="K232" s="5">
        <f>lookup($A232, 'NIL - Dry'!$A$1:$A1000, 'NIL - Dry'!K$1:K1000)</f>
        <v>0.4485213235</v>
      </c>
      <c r="L232" s="5">
        <f>lookup($A232, 'NIL - Dry'!$A$1:$A1000, 'NIL - Dry'!L$1:L1000)</f>
        <v>1.014811661</v>
      </c>
      <c r="M232" s="5">
        <f>lookup($A232, 'NIL - Dry'!$A$1:$A1000, 'NIL - Dry'!M$1:M1000)</f>
        <v>1.842034356</v>
      </c>
      <c r="N232" s="5">
        <f>lookup($A232, 'NIL - Dry'!$A$1:$A1000, 'NIL - Dry'!N$1:N1000)</f>
        <v>-0.11274892</v>
      </c>
      <c r="O232" s="5">
        <f>lookup($A232, 'NIL - Dry'!$A$1:$A1000, 'NIL - Dry'!O$1:O1000)</f>
        <v>0.1689951616</v>
      </c>
      <c r="P232" s="5">
        <f t="shared" si="1"/>
        <v>0.411090211</v>
      </c>
      <c r="R232" s="5">
        <f>iferror(VLOOKUP($A232, 'Awario - Old'!$A$3:$G1000, 3, false), "")</f>
        <v>0</v>
      </c>
      <c r="S232" s="2">
        <f>iferror(VLOOKUP($A232, 'Awario - Old'!$A$3:$Z1000, 4, false), "")</f>
        <v>0</v>
      </c>
      <c r="T232" s="5">
        <f>iferror(VLOOKUP($A232, 'Awario - Old'!$A$3:$Z1000, 5, false), "")</f>
        <v>0</v>
      </c>
      <c r="U232" s="5">
        <f>iferror(VLOOKUP($A232, 'Awario - Old'!$A$3:$G1000, 6, false), "")</f>
        <v>0</v>
      </c>
      <c r="V232" s="7" t="b">
        <f>iferror(VLOOKUP($A232, 'Awario - Old'!$A$3:$Z1000, 7, false), "")</f>
        <v>1</v>
      </c>
      <c r="W232" s="2" t="str">
        <f>iferror(VLOOKUP($A232, 'Awario - Old'!$A$3:$Z1000, 8, false), "")</f>
        <v/>
      </c>
      <c r="X232" s="5">
        <f>iferror(VLOOKUP($A232, 'Awario - Old'!$A$3:$Z1000, 9, false), "")</f>
        <v>-0.6906225891</v>
      </c>
      <c r="Y232" s="5">
        <f>iferror(VLOOKUP($A232, 'Awario - Old'!$A$3:$Z1000, 10, false), "")</f>
        <v>-0.9458545452</v>
      </c>
      <c r="Z232" s="2" t="str">
        <f>iferror(VLOOKUP($A232, 'Awario - Old'!$A$3:$Z1000, 11, false), "")</f>
        <v/>
      </c>
      <c r="AA232" s="5">
        <f>iferror(VLOOKUP($A232, 'Awario - Old'!$A$3:$Z1000, 12, false), "")</f>
        <v>-0.8182385672</v>
      </c>
      <c r="AB232" s="5">
        <f t="shared" si="2"/>
        <v>-0.9045654024</v>
      </c>
      <c r="AD232" s="5">
        <f>iferror(VLOOKUP($A232, TMUI!$A$2:$G1000, 3, false), "")</f>
        <v>42.12</v>
      </c>
      <c r="AE232" s="5">
        <f>iferror(VLOOKUP($A232, TMUI!$A$2:$G1000, 4, false), "")</f>
        <v>41.97</v>
      </c>
      <c r="AF232" s="5">
        <f>iferror(VLOOKUP($A232, TMUI!$A$2:$G1000, 5, false), "")</f>
        <v>38.25</v>
      </c>
      <c r="AG232" s="5">
        <f>iferror(VLOOKUP($A232, TMUI!$A$2:$G1000, 6, false), "")</f>
        <v>18.92</v>
      </c>
      <c r="AH232" s="5">
        <f>iferror(VLOOKUP($A232, TMUI!$A$2:$Z1000, 7, false), "")</f>
        <v>-2.413645654</v>
      </c>
      <c r="AI232" s="5">
        <f>iferror(VLOOKUP($A232, TMUI!$A$2:$Z1000, 8, false), "")</f>
        <v>-1.871867982</v>
      </c>
      <c r="AJ232" s="5">
        <f>iferror(VLOOKUP($A232, TMUI!$A$2:$Z1000, 9, false), "")</f>
        <v>-2.451563868</v>
      </c>
      <c r="AK232" s="5">
        <f>iferror(VLOOKUP($A232, TMUI!$A$2:$Z1000, 10, false), "")</f>
        <v>-2.226265373</v>
      </c>
      <c r="AL232" s="5">
        <f>iferror(VLOOKUP($A232, TMUI!$A$2:$Z1000, 11, false), "")</f>
        <v>-2.240835719</v>
      </c>
      <c r="AM232" s="8">
        <f t="shared" si="3"/>
        <v>-1.496942123</v>
      </c>
      <c r="AO232" s="5">
        <f t="shared" si="4"/>
        <v>-0.6634724381</v>
      </c>
      <c r="AP232" s="5">
        <f>iferror(vlookup(A232, 'November Scores'!A$1:AM1000, 3, false), "")</f>
        <v>-1.093877608</v>
      </c>
      <c r="AQ232" s="5">
        <f t="shared" si="5"/>
        <v>-0.7710737306</v>
      </c>
    </row>
    <row r="233">
      <c r="A233" s="5">
        <v>1467.0</v>
      </c>
      <c r="B233" s="20" t="s">
        <v>145</v>
      </c>
      <c r="C233" s="5">
        <f>lookup($A233, 'NIL - Dry'!$A$1:$A1000, 'NIL - Dry'!C$1:C1000)</f>
        <v>4</v>
      </c>
      <c r="D233" s="5">
        <f>lookup($A233, 'NIL - Dry'!$A$1:$A1000, 'NIL - Dry'!D$1:D1000)</f>
        <v>1</v>
      </c>
      <c r="E233" s="5">
        <f>lookup($A233, 'NIL - Dry'!$A$1:$A1000, 'NIL - Dry'!E$1:E1000)</f>
        <v>1</v>
      </c>
      <c r="F233" s="5">
        <f>lookup($A233, 'NIL - Dry'!$A$1:$A1000, 'NIL - Dry'!F$1:F1000)</f>
        <v>0</v>
      </c>
      <c r="G233" s="5">
        <f>lookup($A233, 'NIL - Dry'!$A$1:$A1000, 'NIL - Dry'!G$1:G1000)</f>
        <v>0</v>
      </c>
      <c r="H233" s="5">
        <f>lookup($A233, 'NIL - Dry'!$A$1:$A1000, 'NIL - Dry'!H$1:H1000)</f>
        <v>0</v>
      </c>
      <c r="I233" s="5">
        <f>lookup($A233, 'NIL - Dry'!$A$1:$A1000, 'NIL - Dry'!I$1:I1000)</f>
        <v>0.2045663318</v>
      </c>
      <c r="J233" s="5">
        <f>lookup($A233, 'NIL - Dry'!$A$1:$A1000, 'NIL - Dry'!J$1:J1000)</f>
        <v>0.4179095259</v>
      </c>
      <c r="K233" s="5">
        <f>lookup($A233, 'NIL - Dry'!$A$1:$A1000, 'NIL - Dry'!K$1:K1000)</f>
        <v>0.4485213235</v>
      </c>
      <c r="L233" s="5">
        <f>lookup($A233, 'NIL - Dry'!$A$1:$A1000, 'NIL - Dry'!L$1:L1000)</f>
        <v>-0.9812641676</v>
      </c>
      <c r="M233" s="5">
        <f>lookup($A233, 'NIL - Dry'!$A$1:$A1000, 'NIL - Dry'!M$1:M1000)</f>
        <v>-0.5405970393</v>
      </c>
      <c r="N233" s="5">
        <f>lookup($A233, 'NIL - Dry'!$A$1:$A1000, 'NIL - Dry'!N$1:N1000)</f>
        <v>-0.11274892</v>
      </c>
      <c r="O233" s="5">
        <f>lookup($A233, 'NIL - Dry'!$A$1:$A1000, 'NIL - Dry'!O$1:O1000)</f>
        <v>-0.09393549096</v>
      </c>
      <c r="P233" s="5">
        <f t="shared" si="1"/>
        <v>-0.3064889736</v>
      </c>
      <c r="R233" s="5">
        <f>iferror(VLOOKUP($A233, 'Awario - Old'!$A$3:$G1000, 3, false), "")</f>
        <v>0</v>
      </c>
      <c r="S233" s="2">
        <f>iferror(VLOOKUP($A233, 'Awario - Old'!$A$3:$Z1000, 4, false), "")</f>
        <v>0</v>
      </c>
      <c r="T233" s="5">
        <f>iferror(VLOOKUP($A233, 'Awario - Old'!$A$3:$Z1000, 5, false), "")</f>
        <v>0</v>
      </c>
      <c r="U233" s="5">
        <f>iferror(VLOOKUP($A233, 'Awario - Old'!$A$3:$G1000, 6, false), "")</f>
        <v>0</v>
      </c>
      <c r="V233" s="7" t="b">
        <f>iferror(VLOOKUP($A233, 'Awario - Old'!$A$3:$Z1000, 7, false), "")</f>
        <v>1</v>
      </c>
      <c r="W233" s="2" t="str">
        <f>iferror(VLOOKUP($A233, 'Awario - Old'!$A$3:$Z1000, 8, false), "")</f>
        <v/>
      </c>
      <c r="X233" s="5">
        <f>iferror(VLOOKUP($A233, 'Awario - Old'!$A$3:$Z1000, 9, false), "")</f>
        <v>-0.6906225891</v>
      </c>
      <c r="Y233" s="5">
        <f>iferror(VLOOKUP($A233, 'Awario - Old'!$A$3:$Z1000, 10, false), "")</f>
        <v>-0.9458545452</v>
      </c>
      <c r="Z233" s="2" t="str">
        <f>iferror(VLOOKUP($A233, 'Awario - Old'!$A$3:$Z1000, 11, false), "")</f>
        <v/>
      </c>
      <c r="AA233" s="5">
        <f>iferror(VLOOKUP($A233, 'Awario - Old'!$A$3:$Z1000, 12, false), "")</f>
        <v>-0.8182385672</v>
      </c>
      <c r="AB233" s="5">
        <f t="shared" si="2"/>
        <v>-0.9045654024</v>
      </c>
      <c r="AD233" s="5">
        <f>iferror(VLOOKUP($A233, TMUI!$A$2:$G1000, 3, false), "")</f>
        <v>47.28</v>
      </c>
      <c r="AE233" s="5">
        <f>iferror(VLOOKUP($A233, TMUI!$A$2:$G1000, 4, false), "")</f>
        <v>40.72</v>
      </c>
      <c r="AF233" s="5">
        <f>iferror(VLOOKUP($A233, TMUI!$A$2:$G1000, 5, false), "")</f>
        <v>41.68</v>
      </c>
      <c r="AG233" s="5">
        <f>iferror(VLOOKUP($A233, TMUI!$A$2:$G1000, 6, false), "")</f>
        <v>27.91</v>
      </c>
      <c r="AH233" s="5">
        <f>iferror(VLOOKUP($A233, TMUI!$A$2:$Z1000, 7, false), "")</f>
        <v>-2.040162245</v>
      </c>
      <c r="AI233" s="5">
        <f>iferror(VLOOKUP($A233, TMUI!$A$2:$Z1000, 8, false), "")</f>
        <v>-1.958496973</v>
      </c>
      <c r="AJ233" s="5">
        <f>iferror(VLOOKUP($A233, TMUI!$A$2:$Z1000, 9, false), "")</f>
        <v>-2.196210348</v>
      </c>
      <c r="AK233" s="5">
        <f>iferror(VLOOKUP($A233, TMUI!$A$2:$Z1000, 10, false), "")</f>
        <v>-1.671165506</v>
      </c>
      <c r="AL233" s="5">
        <f>iferror(VLOOKUP($A233, TMUI!$A$2:$Z1000, 11, false), "")</f>
        <v>-1.966508768</v>
      </c>
      <c r="AM233" s="8">
        <f t="shared" si="3"/>
        <v>-1.402322633</v>
      </c>
      <c r="AO233" s="5">
        <f t="shared" si="4"/>
        <v>-0.8711256698</v>
      </c>
      <c r="AP233" s="5">
        <f>iferror(vlookup(A233, 'November Scores'!A$1:AM1000, 3, false), "")</f>
        <v>-0.4828555857</v>
      </c>
      <c r="AQ233" s="5">
        <f t="shared" si="5"/>
        <v>-0.7740581488</v>
      </c>
    </row>
    <row r="234">
      <c r="A234" s="5">
        <v>1552.0</v>
      </c>
      <c r="B234" s="2" t="s">
        <v>158</v>
      </c>
      <c r="C234" s="5">
        <f>lookup($A234, 'NIL - Dry'!$A$1:$A1000, 'NIL - Dry'!C$1:C1000)</f>
        <v>4</v>
      </c>
      <c r="D234" s="5">
        <f>lookup($A234, 'NIL - Dry'!$A$1:$A1000, 'NIL - Dry'!D$1:D1000)</f>
        <v>0</v>
      </c>
      <c r="E234" s="5">
        <f>lookup($A234, 'NIL - Dry'!$A$1:$A1000, 'NIL - Dry'!E$1:E1000)</f>
        <v>1</v>
      </c>
      <c r="F234" s="5">
        <f>lookup($A234, 'NIL - Dry'!$A$1:$A1000, 'NIL - Dry'!F$1:F1000)</f>
        <v>0</v>
      </c>
      <c r="G234" s="5">
        <f>lookup($A234, 'NIL - Dry'!$A$1:$A1000, 'NIL - Dry'!G$1:G1000)</f>
        <v>0</v>
      </c>
      <c r="H234" s="5">
        <f>lookup($A234, 'NIL - Dry'!$A$1:$A1000, 'NIL - Dry'!H$1:H1000)</f>
        <v>0</v>
      </c>
      <c r="I234" s="5">
        <f>lookup($A234, 'NIL - Dry'!$A$1:$A1000, 'NIL - Dry'!I$1:I1000)</f>
        <v>0.2045663318</v>
      </c>
      <c r="J234" s="5">
        <f>lookup($A234, 'NIL - Dry'!$A$1:$A1000, 'NIL - Dry'!J$1:J1000)</f>
        <v>-2.383213783</v>
      </c>
      <c r="K234" s="5">
        <f>lookup($A234, 'NIL - Dry'!$A$1:$A1000, 'NIL - Dry'!K$1:K1000)</f>
        <v>0.4485213235</v>
      </c>
      <c r="L234" s="5">
        <f>lookup($A234, 'NIL - Dry'!$A$1:$A1000, 'NIL - Dry'!L$1:L1000)</f>
        <v>-0.9812641676</v>
      </c>
      <c r="M234" s="5">
        <f>lookup($A234, 'NIL - Dry'!$A$1:$A1000, 'NIL - Dry'!M$1:M1000)</f>
        <v>-0.5405970393</v>
      </c>
      <c r="N234" s="5">
        <f>lookup($A234, 'NIL - Dry'!$A$1:$A1000, 'NIL - Dry'!N$1:N1000)</f>
        <v>-0.11274892</v>
      </c>
      <c r="O234" s="5">
        <f>lookup($A234, 'NIL - Dry'!$A$1:$A1000, 'NIL - Dry'!O$1:O1000)</f>
        <v>-0.5607893757</v>
      </c>
      <c r="P234" s="5">
        <f t="shared" si="1"/>
        <v>-0.7488587155</v>
      </c>
      <c r="R234" s="5">
        <f>iferror(VLOOKUP($A234, 'Awario - Old'!$A$3:$G1000, 3, false), "")</f>
        <v>0</v>
      </c>
      <c r="S234" s="2">
        <f>iferror(VLOOKUP($A234, 'Awario - Old'!$A$3:$Z1000, 4, false), "")</f>
        <v>0</v>
      </c>
      <c r="T234" s="5">
        <f>iferror(VLOOKUP($A234, 'Awario - Old'!$A$3:$Z1000, 5, false), "")</f>
        <v>0</v>
      </c>
      <c r="U234" s="5">
        <f>iferror(VLOOKUP($A234, 'Awario - Old'!$A$3:$G1000, 6, false), "")</f>
        <v>0</v>
      </c>
      <c r="V234" s="7" t="b">
        <f>iferror(VLOOKUP($A234, 'Awario - Old'!$A$3:$Z1000, 7, false), "")</f>
        <v>1</v>
      </c>
      <c r="W234" s="2" t="str">
        <f>iferror(VLOOKUP($A234, 'Awario - Old'!$A$3:$Z1000, 8, false), "")</f>
        <v/>
      </c>
      <c r="X234" s="5">
        <f>iferror(VLOOKUP($A234, 'Awario - Old'!$A$3:$Z1000, 9, false), "")</f>
        <v>-0.6906225891</v>
      </c>
      <c r="Y234" s="5">
        <f>iferror(VLOOKUP($A234, 'Awario - Old'!$A$3:$Z1000, 10, false), "")</f>
        <v>-0.9458545452</v>
      </c>
      <c r="Z234" s="2" t="str">
        <f>iferror(VLOOKUP($A234, 'Awario - Old'!$A$3:$Z1000, 11, false), "")</f>
        <v/>
      </c>
      <c r="AA234" s="5">
        <f>iferror(VLOOKUP($A234, 'Awario - Old'!$A$3:$Z1000, 12, false), "")</f>
        <v>-0.8182385672</v>
      </c>
      <c r="AB234" s="5">
        <f t="shared" si="2"/>
        <v>-0.9045654024</v>
      </c>
      <c r="AD234" s="5">
        <f>iferror(VLOOKUP($A234, TMUI!$A$2:$G1000, 3, false), "")</f>
        <v>69.94</v>
      </c>
      <c r="AE234" s="5">
        <f>iferror(VLOOKUP($A234, TMUI!$A$2:$G1000, 4, false), "")</f>
        <v>67.29</v>
      </c>
      <c r="AF234" s="5">
        <f>iferror(VLOOKUP($A234, TMUI!$A$2:$G1000, 5, false), "")</f>
        <v>57.72</v>
      </c>
      <c r="AG234" s="5">
        <f>iferror(VLOOKUP($A234, TMUI!$A$2:$G1000, 6, false), "")</f>
        <v>48.07</v>
      </c>
      <c r="AH234" s="5">
        <f>iferror(VLOOKUP($A234, TMUI!$A$2:$Z1000, 7, false), "")</f>
        <v>-0.4000199859</v>
      </c>
      <c r="AI234" s="5">
        <f>iferror(VLOOKUP($A234, TMUI!$A$2:$Z1000, 8, false), "")</f>
        <v>-0.1171111278</v>
      </c>
      <c r="AJ234" s="5">
        <f>iferror(VLOOKUP($A234, TMUI!$A$2:$Z1000, 9, false), "")</f>
        <v>-1.00207902</v>
      </c>
      <c r="AK234" s="5">
        <f>iferror(VLOOKUP($A234, TMUI!$A$2:$Z1000, 10, false), "")</f>
        <v>-0.4263586853</v>
      </c>
      <c r="AL234" s="5">
        <f>iferror(VLOOKUP($A234, TMUI!$A$2:$Z1000, 11, false), "")</f>
        <v>-0.4863922047</v>
      </c>
      <c r="AM234" s="8">
        <f t="shared" si="3"/>
        <v>-0.6974182423</v>
      </c>
      <c r="AO234" s="5">
        <f t="shared" si="4"/>
        <v>-0.78361412</v>
      </c>
      <c r="AP234" s="5">
        <f>iferror(vlookup(A234, 'November Scores'!A$1:AM1000, 3, false), "")</f>
        <v>-0.7903099853</v>
      </c>
      <c r="AQ234" s="5">
        <f t="shared" si="5"/>
        <v>-0.7852880864</v>
      </c>
    </row>
    <row r="235">
      <c r="A235" s="5">
        <v>1360.0</v>
      </c>
      <c r="B235" s="2" t="s">
        <v>115</v>
      </c>
      <c r="C235" s="5">
        <f>lookup($A235, 'NIL - Dry'!$A$1:$A1000, 'NIL - Dry'!C$1:C1000)</f>
        <v>4</v>
      </c>
      <c r="D235" s="5">
        <f>lookup($A235, 'NIL - Dry'!$A$1:$A1000, 'NIL - Dry'!D$1:D1000)</f>
        <v>1</v>
      </c>
      <c r="E235" s="5">
        <f>lookup($A235, 'NIL - Dry'!$A$1:$A1000, 'NIL - Dry'!E$1:E1000)</f>
        <v>1</v>
      </c>
      <c r="F235" s="5">
        <f>lookup($A235, 'NIL - Dry'!$A$1:$A1000, 'NIL - Dry'!F$1:F1000)</f>
        <v>0</v>
      </c>
      <c r="G235" s="5">
        <f>lookup($A235, 'NIL - Dry'!$A$1:$A1000, 'NIL - Dry'!G$1:G1000)</f>
        <v>0</v>
      </c>
      <c r="H235" s="5">
        <f>lookup($A235, 'NIL - Dry'!$A$1:$A1000, 'NIL - Dry'!H$1:H1000)</f>
        <v>0</v>
      </c>
      <c r="I235" s="5">
        <f>lookup($A235, 'NIL - Dry'!$A$1:$A1000, 'NIL - Dry'!I$1:I1000)</f>
        <v>0.2045663318</v>
      </c>
      <c r="J235" s="5">
        <f>lookup($A235, 'NIL - Dry'!$A$1:$A1000, 'NIL - Dry'!J$1:J1000)</f>
        <v>0.4179095259</v>
      </c>
      <c r="K235" s="5">
        <f>lookup($A235, 'NIL - Dry'!$A$1:$A1000, 'NIL - Dry'!K$1:K1000)</f>
        <v>0.4485213235</v>
      </c>
      <c r="L235" s="5">
        <f>lookup($A235, 'NIL - Dry'!$A$1:$A1000, 'NIL - Dry'!L$1:L1000)</f>
        <v>-0.9812641676</v>
      </c>
      <c r="M235" s="5">
        <f>lookup($A235, 'NIL - Dry'!$A$1:$A1000, 'NIL - Dry'!M$1:M1000)</f>
        <v>-0.5405970393</v>
      </c>
      <c r="N235" s="5">
        <f>lookup($A235, 'NIL - Dry'!$A$1:$A1000, 'NIL - Dry'!N$1:N1000)</f>
        <v>-0.11274892</v>
      </c>
      <c r="O235" s="5">
        <f>lookup($A235, 'NIL - Dry'!$A$1:$A1000, 'NIL - Dry'!O$1:O1000)</f>
        <v>-0.09393549096</v>
      </c>
      <c r="P235" s="5">
        <f t="shared" si="1"/>
        <v>-0.3064889736</v>
      </c>
      <c r="R235" s="5">
        <f>iferror(VLOOKUP($A235, 'Awario - Old'!$A$3:$G1000, 3, false), "")</f>
        <v>0</v>
      </c>
      <c r="S235" s="2">
        <f>iferror(VLOOKUP($A235, 'Awario - Old'!$A$3:$Z1000, 4, false), "")</f>
        <v>0</v>
      </c>
      <c r="T235" s="5">
        <f>iferror(VLOOKUP($A235, 'Awario - Old'!$A$3:$Z1000, 5, false), "")</f>
        <v>0</v>
      </c>
      <c r="U235" s="5">
        <f>iferror(VLOOKUP($A235, 'Awario - Old'!$A$3:$G1000, 6, false), "")</f>
        <v>0</v>
      </c>
      <c r="V235" s="7" t="b">
        <f>iferror(VLOOKUP($A235, 'Awario - Old'!$A$3:$Z1000, 7, false), "")</f>
        <v>1</v>
      </c>
      <c r="W235" s="2" t="str">
        <f>iferror(VLOOKUP($A235, 'Awario - Old'!$A$3:$Z1000, 8, false), "")</f>
        <v/>
      </c>
      <c r="X235" s="5">
        <f>iferror(VLOOKUP($A235, 'Awario - Old'!$A$3:$Z1000, 9, false), "")</f>
        <v>-0.6906225891</v>
      </c>
      <c r="Y235" s="5">
        <f>iferror(VLOOKUP($A235, 'Awario - Old'!$A$3:$Z1000, 10, false), "")</f>
        <v>-0.9458545452</v>
      </c>
      <c r="Z235" s="2" t="str">
        <f>iferror(VLOOKUP($A235, 'Awario - Old'!$A$3:$Z1000, 11, false), "")</f>
        <v/>
      </c>
      <c r="AA235" s="5">
        <f>iferror(VLOOKUP($A235, 'Awario - Old'!$A$3:$Z1000, 12, false), "")</f>
        <v>-0.8182385672</v>
      </c>
      <c r="AB235" s="5">
        <f t="shared" si="2"/>
        <v>-0.9045654024</v>
      </c>
      <c r="AD235" s="5">
        <f>iferror(VLOOKUP($A235, TMUI!$A$2:$G1000, 3, false), "")</f>
        <v>39.08</v>
      </c>
      <c r="AE235" s="5">
        <f>iferror(VLOOKUP($A235, TMUI!$A$2:$G1000, 4, false), "")</f>
        <v>45.09</v>
      </c>
      <c r="AF235" s="5">
        <f>iferror(VLOOKUP($A235, TMUI!$A$2:$G1000, 5, false), "")</f>
        <v>26.84</v>
      </c>
      <c r="AG235" s="5">
        <f>iferror(VLOOKUP($A235, TMUI!$A$2:$G1000, 6, false), "")</f>
        <v>23.45</v>
      </c>
      <c r="AH235" s="5">
        <f>iferror(VLOOKUP($A235, TMUI!$A$2:$Z1000, 7, false), "")</f>
        <v>-2.633682392</v>
      </c>
      <c r="AI235" s="5">
        <f>iferror(VLOOKUP($A235, TMUI!$A$2:$Z1000, 8, false), "")</f>
        <v>-1.655642019</v>
      </c>
      <c r="AJ235" s="5">
        <f>iferror(VLOOKUP($A235, TMUI!$A$2:$Z1000, 9, false), "")</f>
        <v>-3.301005169</v>
      </c>
      <c r="AK235" s="5">
        <f>iferror(VLOOKUP($A235, TMUI!$A$2:$Z1000, 10, false), "")</f>
        <v>-1.946554316</v>
      </c>
      <c r="AL235" s="5">
        <f>iferror(VLOOKUP($A235, TMUI!$A$2:$Z1000, 11, false), "")</f>
        <v>-2.384220974</v>
      </c>
      <c r="AM235" s="8">
        <f t="shared" si="3"/>
        <v>-1.544092282</v>
      </c>
      <c r="AO235" s="5">
        <f t="shared" si="4"/>
        <v>-0.9183822192</v>
      </c>
      <c r="AP235" s="5">
        <f>iferror(vlookup(A235, 'November Scores'!A$1:AM1000, 3, false), "")</f>
        <v>-0.4688992257</v>
      </c>
      <c r="AQ235" s="5">
        <f t="shared" si="5"/>
        <v>-0.8060114708</v>
      </c>
    </row>
    <row r="236">
      <c r="A236" s="5">
        <v>523.0</v>
      </c>
      <c r="B236" s="2" t="s">
        <v>53</v>
      </c>
      <c r="C236" s="5">
        <f>lookup($A236, 'NIL - Dry'!$A$1:$A1000, 'NIL - Dry'!C$1:C1000)</f>
        <v>4</v>
      </c>
      <c r="D236" s="5">
        <f>lookup($A236, 'NIL - Dry'!$A$1:$A1000, 'NIL - Dry'!D$1:D1000)</f>
        <v>1</v>
      </c>
      <c r="E236" s="5">
        <f>lookup($A236, 'NIL - Dry'!$A$1:$A1000, 'NIL - Dry'!E$1:E1000)</f>
        <v>0</v>
      </c>
      <c r="F236" s="5">
        <f>lookup($A236, 'NIL - Dry'!$A$1:$A1000, 'NIL - Dry'!F$1:F1000)</f>
        <v>0</v>
      </c>
      <c r="G236" s="5">
        <f>lookup($A236, 'NIL - Dry'!$A$1:$A1000, 'NIL - Dry'!G$1:G1000)</f>
        <v>0</v>
      </c>
      <c r="H236" s="5">
        <f>lookup($A236, 'NIL - Dry'!$A$1:$A1000, 'NIL - Dry'!H$1:H1000)</f>
        <v>0</v>
      </c>
      <c r="I236" s="5">
        <f>lookup($A236, 'NIL - Dry'!$A$1:$A1000, 'NIL - Dry'!I$1:I1000)</f>
        <v>0.2045663318</v>
      </c>
      <c r="J236" s="5">
        <f>lookup($A236, 'NIL - Dry'!$A$1:$A1000, 'NIL - Dry'!J$1:J1000)</f>
        <v>0.4179095259</v>
      </c>
      <c r="K236" s="5">
        <f>lookup($A236, 'NIL - Dry'!$A$1:$A1000, 'NIL - Dry'!K$1:K1000)</f>
        <v>-2.220180551</v>
      </c>
      <c r="L236" s="5">
        <f>lookup($A236, 'NIL - Dry'!$A$1:$A1000, 'NIL - Dry'!L$1:L1000)</f>
        <v>-0.9812641676</v>
      </c>
      <c r="M236" s="5">
        <f>lookup($A236, 'NIL - Dry'!$A$1:$A1000, 'NIL - Dry'!M$1:M1000)</f>
        <v>-0.5405970393</v>
      </c>
      <c r="N236" s="5">
        <f>lookup($A236, 'NIL - Dry'!$A$1:$A1000, 'NIL - Dry'!N$1:N1000)</f>
        <v>-0.11274892</v>
      </c>
      <c r="O236" s="5">
        <f>lookup($A236, 'NIL - Dry'!$A$1:$A1000, 'NIL - Dry'!O$1:O1000)</f>
        <v>-0.5387191368</v>
      </c>
      <c r="P236" s="5">
        <f t="shared" si="1"/>
        <v>-0.7339748884</v>
      </c>
      <c r="R236" s="5">
        <f>iferror(VLOOKUP($A236, 'Awario - Old'!$A$3:$G1000, 3, false), "")</f>
        <v>0</v>
      </c>
      <c r="S236" s="2">
        <f>iferror(VLOOKUP($A236, 'Awario - Old'!$A$3:$Z1000, 4, false), "")</f>
        <v>0</v>
      </c>
      <c r="T236" s="5">
        <f>iferror(VLOOKUP($A236, 'Awario - Old'!$A$3:$Z1000, 5, false), "")</f>
        <v>0</v>
      </c>
      <c r="U236" s="5">
        <f>iferror(VLOOKUP($A236, 'Awario - Old'!$A$3:$G1000, 6, false), "")</f>
        <v>0</v>
      </c>
      <c r="V236" s="7" t="b">
        <f>iferror(VLOOKUP($A236, 'Awario - Old'!$A$3:$Z1000, 7, false), "")</f>
        <v>1</v>
      </c>
      <c r="W236" s="2" t="str">
        <f>iferror(VLOOKUP($A236, 'Awario - Old'!$A$3:$Z1000, 8, false), "")</f>
        <v/>
      </c>
      <c r="X236" s="5">
        <f>iferror(VLOOKUP($A236, 'Awario - Old'!$A$3:$Z1000, 9, false), "")</f>
        <v>-0.6906225891</v>
      </c>
      <c r="Y236" s="5">
        <f>iferror(VLOOKUP($A236, 'Awario - Old'!$A$3:$Z1000, 10, false), "")</f>
        <v>-0.9458545452</v>
      </c>
      <c r="Z236" s="2" t="str">
        <f>iferror(VLOOKUP($A236, 'Awario - Old'!$A$3:$Z1000, 11, false), "")</f>
        <v/>
      </c>
      <c r="AA236" s="5">
        <f>iferror(VLOOKUP($A236, 'Awario - Old'!$A$3:$Z1000, 12, false), "")</f>
        <v>-0.8182385672</v>
      </c>
      <c r="AB236" s="5">
        <f t="shared" si="2"/>
        <v>-0.9045654024</v>
      </c>
      <c r="AD236" s="5">
        <f>iferror(VLOOKUP($A236, TMUI!$A$2:$G1000, 3, false), "")</f>
        <v>54.51</v>
      </c>
      <c r="AE236" s="5">
        <f>iferror(VLOOKUP($A236, TMUI!$A$2:$G1000, 4, false), "")</f>
        <v>41.05</v>
      </c>
      <c r="AF236" s="5">
        <f>iferror(VLOOKUP($A236, TMUI!$A$2:$G1000, 5, false), "")</f>
        <v>54.83</v>
      </c>
      <c r="AG236" s="5">
        <f>iferror(VLOOKUP($A236, TMUI!$A$2:$G1000, 6, false), "")</f>
        <v>32.13</v>
      </c>
      <c r="AH236" s="5">
        <f>iferror(VLOOKUP($A236, TMUI!$A$2:$Z1000, 7, false), "")</f>
        <v>-1.516851189</v>
      </c>
      <c r="AI236" s="5">
        <f>iferror(VLOOKUP($A236, TMUI!$A$2:$Z1000, 8, false), "")</f>
        <v>-1.935626919</v>
      </c>
      <c r="AJ236" s="5">
        <f>iferror(VLOOKUP($A236, TMUI!$A$2:$Z1000, 9, false), "")</f>
        <v>-1.217231111</v>
      </c>
      <c r="AK236" s="5">
        <f>iferror(VLOOKUP($A236, TMUI!$A$2:$Z1000, 10, false), "")</f>
        <v>-1.410595824</v>
      </c>
      <c r="AL236" s="5">
        <f>iferror(VLOOKUP($A236, TMUI!$A$2:$Z1000, 11, false), "")</f>
        <v>-1.520076261</v>
      </c>
      <c r="AM236" s="8">
        <f t="shared" si="3"/>
        <v>-1.232913728</v>
      </c>
      <c r="AO236" s="5">
        <f t="shared" si="4"/>
        <v>-0.9571513396</v>
      </c>
      <c r="AP236" s="5">
        <f>iferror(vlookup(A236, 'November Scores'!A$1:AM1000, 3, false), "")</f>
        <v>-0.4477376571</v>
      </c>
      <c r="AQ236" s="5">
        <f t="shared" si="5"/>
        <v>-0.829797919</v>
      </c>
    </row>
    <row r="237">
      <c r="A237" s="5">
        <v>1505.0</v>
      </c>
      <c r="B237" s="2" t="s">
        <v>151</v>
      </c>
      <c r="C237" s="5">
        <f>lookup($A237, 'NIL - Dry'!$A$1:$A1000, 'NIL - Dry'!C$1:C1000)</f>
        <v>4</v>
      </c>
      <c r="D237" s="5">
        <f>lookup($A237, 'NIL - Dry'!$A$1:$A1000, 'NIL - Dry'!D$1:D1000)</f>
        <v>0</v>
      </c>
      <c r="E237" s="5">
        <f>lookup($A237, 'NIL - Dry'!$A$1:$A1000, 'NIL - Dry'!E$1:E1000)</f>
        <v>1</v>
      </c>
      <c r="F237" s="5">
        <f>lookup($A237, 'NIL - Dry'!$A$1:$A1000, 'NIL - Dry'!F$1:F1000)</f>
        <v>0</v>
      </c>
      <c r="G237" s="5">
        <f>lookup($A237, 'NIL - Dry'!$A$1:$A1000, 'NIL - Dry'!G$1:G1000)</f>
        <v>0</v>
      </c>
      <c r="H237" s="5">
        <f>lookup($A237, 'NIL - Dry'!$A$1:$A1000, 'NIL - Dry'!H$1:H1000)</f>
        <v>0</v>
      </c>
      <c r="I237" s="5">
        <f>lookup($A237, 'NIL - Dry'!$A$1:$A1000, 'NIL - Dry'!I$1:I1000)</f>
        <v>0.2045663318</v>
      </c>
      <c r="J237" s="5">
        <f>lookup($A237, 'NIL - Dry'!$A$1:$A1000, 'NIL - Dry'!J$1:J1000)</f>
        <v>-2.383213783</v>
      </c>
      <c r="K237" s="5">
        <f>lookup($A237, 'NIL - Dry'!$A$1:$A1000, 'NIL - Dry'!K$1:K1000)</f>
        <v>0.4485213235</v>
      </c>
      <c r="L237" s="5">
        <f>lookup($A237, 'NIL - Dry'!$A$1:$A1000, 'NIL - Dry'!L$1:L1000)</f>
        <v>-0.9812641676</v>
      </c>
      <c r="M237" s="5">
        <f>lookup($A237, 'NIL - Dry'!$A$1:$A1000, 'NIL - Dry'!M$1:M1000)</f>
        <v>-0.5405970393</v>
      </c>
      <c r="N237" s="5">
        <f>lookup($A237, 'NIL - Dry'!$A$1:$A1000, 'NIL - Dry'!N$1:N1000)</f>
        <v>-0.11274892</v>
      </c>
      <c r="O237" s="5">
        <f>lookup($A237, 'NIL - Dry'!$A$1:$A1000, 'NIL - Dry'!O$1:O1000)</f>
        <v>-0.5607893757</v>
      </c>
      <c r="P237" s="5">
        <f t="shared" si="1"/>
        <v>-0.7488587155</v>
      </c>
      <c r="R237" s="5">
        <f>iferror(VLOOKUP($A237, 'Awario - Old'!$A$3:$G1000, 3, false), "")</f>
        <v>0</v>
      </c>
      <c r="S237" s="2">
        <f>iferror(VLOOKUP($A237, 'Awario - Old'!$A$3:$Z1000, 4, false), "")</f>
        <v>0</v>
      </c>
      <c r="T237" s="5">
        <f>iferror(VLOOKUP($A237, 'Awario - Old'!$A$3:$Z1000, 5, false), "")</f>
        <v>0</v>
      </c>
      <c r="U237" s="5">
        <f>iferror(VLOOKUP($A237, 'Awario - Old'!$A$3:$G1000, 6, false), "")</f>
        <v>0</v>
      </c>
      <c r="V237" s="7" t="b">
        <f>iferror(VLOOKUP($A237, 'Awario - Old'!$A$3:$Z1000, 7, false), "")</f>
        <v>1</v>
      </c>
      <c r="W237" s="2" t="str">
        <f>iferror(VLOOKUP($A237, 'Awario - Old'!$A$3:$Z1000, 8, false), "")</f>
        <v/>
      </c>
      <c r="X237" s="5">
        <f>iferror(VLOOKUP($A237, 'Awario - Old'!$A$3:$Z1000, 9, false), "")</f>
        <v>-0.6906225891</v>
      </c>
      <c r="Y237" s="5">
        <f>iferror(VLOOKUP($A237, 'Awario - Old'!$A$3:$Z1000, 10, false), "")</f>
        <v>-0.9458545452</v>
      </c>
      <c r="Z237" s="2" t="str">
        <f>iferror(VLOOKUP($A237, 'Awario - Old'!$A$3:$Z1000, 11, false), "")</f>
        <v/>
      </c>
      <c r="AA237" s="5">
        <f>iferror(VLOOKUP($A237, 'Awario - Old'!$A$3:$Z1000, 12, false), "")</f>
        <v>-0.8182385672</v>
      </c>
      <c r="AB237" s="5">
        <f t="shared" si="2"/>
        <v>-0.9045654024</v>
      </c>
      <c r="AD237" s="5">
        <f>iferror(VLOOKUP($A237, TMUI!$A$2:$G1000, 3, false), "")</f>
        <v>70.85</v>
      </c>
      <c r="AE237" s="5">
        <f>iferror(VLOOKUP($A237, TMUI!$A$2:$G1000, 4, false), "")</f>
        <v>59.16</v>
      </c>
      <c r="AF237" s="5">
        <f>iferror(VLOOKUP($A237, TMUI!$A$2:$G1000, 5, false), "")</f>
        <v>57.56</v>
      </c>
      <c r="AG237" s="5">
        <f>iferror(VLOOKUP($A237, TMUI!$A$2:$G1000, 6, false), "")</f>
        <v>39.2</v>
      </c>
      <c r="AH237" s="5">
        <f>iferror(VLOOKUP($A237, TMUI!$A$2:$Z1000, 7, false), "")</f>
        <v>-0.3341537257</v>
      </c>
      <c r="AI237" s="5">
        <f>iferror(VLOOKUP($A237, TMUI!$A$2:$Z1000, 8, false), "")</f>
        <v>-0.6805460892</v>
      </c>
      <c r="AJ237" s="5">
        <f>iferror(VLOOKUP($A237, TMUI!$A$2:$Z1000, 9, false), "")</f>
        <v>-1.013990554</v>
      </c>
      <c r="AK237" s="5">
        <f>iferror(VLOOKUP($A237, TMUI!$A$2:$Z1000, 10, false), "")</f>
        <v>-0.9740489878</v>
      </c>
      <c r="AL237" s="5">
        <f>iferror(VLOOKUP($A237, TMUI!$A$2:$Z1000, 11, false), "")</f>
        <v>-0.7506848392</v>
      </c>
      <c r="AM237" s="8">
        <f t="shared" si="3"/>
        <v>-0.8664207057</v>
      </c>
      <c r="AO237" s="5">
        <f t="shared" si="4"/>
        <v>-0.8399482745</v>
      </c>
      <c r="AP237" s="5">
        <f>iferror(vlookup(A237, 'November Scores'!A$1:AM1000, 3, false), "")</f>
        <v>-0.866115463</v>
      </c>
      <c r="AQ237" s="5">
        <f t="shared" si="5"/>
        <v>-0.8464900716</v>
      </c>
    </row>
    <row r="238">
      <c r="A238" s="5">
        <v>1871.0</v>
      </c>
      <c r="B238" s="2" t="s">
        <v>230</v>
      </c>
      <c r="C238" s="5">
        <f>lookup($A238, 'NIL - Dry'!$A$1:$A1000, 'NIL - Dry'!C$1:C1000)</f>
        <v>4</v>
      </c>
      <c r="D238" s="5">
        <f>lookup($A238, 'NIL - Dry'!$A$1:$A1000, 'NIL - Dry'!D$1:D1000)</f>
        <v>0</v>
      </c>
      <c r="E238" s="5">
        <f>lookup($A238, 'NIL - Dry'!$A$1:$A1000, 'NIL - Dry'!E$1:E1000)</f>
        <v>1</v>
      </c>
      <c r="F238" s="5">
        <f>lookup($A238, 'NIL - Dry'!$A$1:$A1000, 'NIL - Dry'!F$1:F1000)</f>
        <v>1</v>
      </c>
      <c r="G238" s="5">
        <f>lookup($A238, 'NIL - Dry'!$A$1:$A1000, 'NIL - Dry'!G$1:G1000)</f>
        <v>0</v>
      </c>
      <c r="H238" s="5">
        <f>lookup($A238, 'NIL - Dry'!$A$1:$A1000, 'NIL - Dry'!H$1:H1000)</f>
        <v>0</v>
      </c>
      <c r="I238" s="5">
        <f>lookup($A238, 'NIL - Dry'!$A$1:$A1000, 'NIL - Dry'!I$1:I1000)</f>
        <v>0.2045663318</v>
      </c>
      <c r="J238" s="5">
        <f>lookup($A238, 'NIL - Dry'!$A$1:$A1000, 'NIL - Dry'!J$1:J1000)</f>
        <v>-2.383213783</v>
      </c>
      <c r="K238" s="5">
        <f>lookup($A238, 'NIL - Dry'!$A$1:$A1000, 'NIL - Dry'!K$1:K1000)</f>
        <v>0.4485213235</v>
      </c>
      <c r="L238" s="5">
        <f>lookup($A238, 'NIL - Dry'!$A$1:$A1000, 'NIL - Dry'!L$1:L1000)</f>
        <v>1.014811661</v>
      </c>
      <c r="M238" s="5">
        <f>lookup($A238, 'NIL - Dry'!$A$1:$A1000, 'NIL - Dry'!M$1:M1000)</f>
        <v>-0.5405970393</v>
      </c>
      <c r="N238" s="5">
        <f>lookup($A238, 'NIL - Dry'!$A$1:$A1000, 'NIL - Dry'!N$1:N1000)</f>
        <v>-0.11274892</v>
      </c>
      <c r="O238" s="5">
        <f>lookup($A238, 'NIL - Dry'!$A$1:$A1000, 'NIL - Dry'!O$1:O1000)</f>
        <v>-0.228110071</v>
      </c>
      <c r="P238" s="5">
        <f t="shared" si="1"/>
        <v>-0.4776087007</v>
      </c>
      <c r="R238" s="5">
        <f>iferror(VLOOKUP($A238, 'Awario - Old'!$A$3:$G1000, 3, false), "")</f>
        <v>0</v>
      </c>
      <c r="S238" s="2">
        <f>iferror(VLOOKUP($A238, 'Awario - Old'!$A$3:$Z1000, 4, false), "")</f>
        <v>0</v>
      </c>
      <c r="T238" s="5">
        <f>iferror(VLOOKUP($A238, 'Awario - Old'!$A$3:$Z1000, 5, false), "")</f>
        <v>0</v>
      </c>
      <c r="U238" s="5">
        <f>iferror(VLOOKUP($A238, 'Awario - Old'!$A$3:$G1000, 6, false), "")</f>
        <v>0</v>
      </c>
      <c r="V238" s="7" t="b">
        <f>iferror(VLOOKUP($A238, 'Awario - Old'!$A$3:$Z1000, 7, false), "")</f>
        <v>1</v>
      </c>
      <c r="W238" s="2" t="str">
        <f>iferror(VLOOKUP($A238, 'Awario - Old'!$A$3:$Z1000, 8, false), "")</f>
        <v/>
      </c>
      <c r="X238" s="5">
        <f>iferror(VLOOKUP($A238, 'Awario - Old'!$A$3:$Z1000, 9, false), "")</f>
        <v>-0.6906225891</v>
      </c>
      <c r="Y238" s="5">
        <f>iferror(VLOOKUP($A238, 'Awario - Old'!$A$3:$Z1000, 10, false), "")</f>
        <v>-0.9458545452</v>
      </c>
      <c r="Z238" s="2" t="str">
        <f>iferror(VLOOKUP($A238, 'Awario - Old'!$A$3:$Z1000, 11, false), "")</f>
        <v/>
      </c>
      <c r="AA238" s="5">
        <f>iferror(VLOOKUP($A238, 'Awario - Old'!$A$3:$Z1000, 12, false), "")</f>
        <v>-0.8182385672</v>
      </c>
      <c r="AB238" s="5">
        <f t="shared" si="2"/>
        <v>-0.9045654024</v>
      </c>
      <c r="AD238" s="5">
        <f>iferror(VLOOKUP($A238, TMUI!$A$2:$G1000, 3, false), "")</f>
        <v>59.51</v>
      </c>
      <c r="AE238" s="5">
        <f>iferror(VLOOKUP($A238, TMUI!$A$2:$G1000, 4, false), "")</f>
        <v>51</v>
      </c>
      <c r="AF238" s="5">
        <f>iferror(VLOOKUP($A238, TMUI!$A$2:$G1000, 5, false), "")</f>
        <v>53.86</v>
      </c>
      <c r="AG238" s="5">
        <f>iferror(VLOOKUP($A238, TMUI!$A$2:$G1000, 6, false), "")</f>
        <v>28.42</v>
      </c>
      <c r="AH238" s="5">
        <f>iferror(VLOOKUP($A238, TMUI!$A$2:$Z1000, 7, false), "")</f>
        <v>-1.15494866</v>
      </c>
      <c r="AI238" s="5">
        <f>iferror(VLOOKUP($A238, TMUI!$A$2:$Z1000, 8, false), "")</f>
        <v>-1.246060146</v>
      </c>
      <c r="AJ238" s="5">
        <f>iferror(VLOOKUP($A238, TMUI!$A$2:$Z1000, 9, false), "")</f>
        <v>-1.289444788</v>
      </c>
      <c r="AK238" s="5">
        <f>iferror(VLOOKUP($A238, TMUI!$A$2:$Z1000, 10, false), "")</f>
        <v>-1.639674857</v>
      </c>
      <c r="AL238" s="5">
        <f>iferror(VLOOKUP($A238, TMUI!$A$2:$Z1000, 11, false), "")</f>
        <v>-1.332532113</v>
      </c>
      <c r="AM238" s="8">
        <f t="shared" si="3"/>
        <v>-1.154353548</v>
      </c>
      <c r="AO238" s="5">
        <f t="shared" si="4"/>
        <v>-0.8455092169</v>
      </c>
      <c r="AP238" s="5">
        <f>iferror(vlookup(A238, 'November Scores'!A$1:AM1000, 3, false), "")</f>
        <v>-0.9335269966</v>
      </c>
      <c r="AQ238" s="5">
        <f t="shared" si="5"/>
        <v>-0.8675136618</v>
      </c>
    </row>
    <row r="239">
      <c r="A239" s="5">
        <v>815.0</v>
      </c>
      <c r="B239" s="2" t="s">
        <v>64</v>
      </c>
      <c r="C239" s="5">
        <f>lookup($A239, 'NIL - Dry'!$A$1:$A1000, 'NIL - Dry'!C$1:C1000)</f>
        <v>4</v>
      </c>
      <c r="D239" s="5">
        <f>lookup($A239, 'NIL - Dry'!$A$1:$A1000, 'NIL - Dry'!D$1:D1000)</f>
        <v>0</v>
      </c>
      <c r="E239" s="5">
        <f>lookup($A239, 'NIL - Dry'!$A$1:$A1000, 'NIL - Dry'!E$1:E1000)</f>
        <v>1</v>
      </c>
      <c r="F239" s="5">
        <f>lookup($A239, 'NIL - Dry'!$A$1:$A1000, 'NIL - Dry'!F$1:F1000)</f>
        <v>1</v>
      </c>
      <c r="G239" s="5">
        <f>lookup($A239, 'NIL - Dry'!$A$1:$A1000, 'NIL - Dry'!G$1:G1000)</f>
        <v>0</v>
      </c>
      <c r="H239" s="5">
        <f>lookup($A239, 'NIL - Dry'!$A$1:$A1000, 'NIL - Dry'!H$1:H1000)</f>
        <v>0</v>
      </c>
      <c r="I239" s="5">
        <f>lookup($A239, 'NIL - Dry'!$A$1:$A1000, 'NIL - Dry'!I$1:I1000)</f>
        <v>0.2045663318</v>
      </c>
      <c r="J239" s="5">
        <f>lookup($A239, 'NIL - Dry'!$A$1:$A1000, 'NIL - Dry'!J$1:J1000)</f>
        <v>-2.383213783</v>
      </c>
      <c r="K239" s="5">
        <f>lookup($A239, 'NIL - Dry'!$A$1:$A1000, 'NIL - Dry'!K$1:K1000)</f>
        <v>0.4485213235</v>
      </c>
      <c r="L239" s="5">
        <f>lookup($A239, 'NIL - Dry'!$A$1:$A1000, 'NIL - Dry'!L$1:L1000)</f>
        <v>1.014811661</v>
      </c>
      <c r="M239" s="5">
        <f>lookup($A239, 'NIL - Dry'!$A$1:$A1000, 'NIL - Dry'!M$1:M1000)</f>
        <v>-0.5405970393</v>
      </c>
      <c r="N239" s="5">
        <f>lookup($A239, 'NIL - Dry'!$A$1:$A1000, 'NIL - Dry'!N$1:N1000)</f>
        <v>-0.11274892</v>
      </c>
      <c r="O239" s="5">
        <f>lookup($A239, 'NIL - Dry'!$A$1:$A1000, 'NIL - Dry'!O$1:O1000)</f>
        <v>-0.228110071</v>
      </c>
      <c r="P239" s="5">
        <f t="shared" si="1"/>
        <v>-0.4776087007</v>
      </c>
      <c r="R239" s="5">
        <f>iferror(VLOOKUP($A239, 'Awario - Old'!$A$3:$G1000, 3, false), "")</f>
        <v>0</v>
      </c>
      <c r="S239" s="2">
        <f>iferror(VLOOKUP($A239, 'Awario - Old'!$A$3:$Z1000, 4, false), "")</f>
        <v>0</v>
      </c>
      <c r="T239" s="5">
        <f>iferror(VLOOKUP($A239, 'Awario - Old'!$A$3:$Z1000, 5, false), "")</f>
        <v>0</v>
      </c>
      <c r="U239" s="5">
        <f>iferror(VLOOKUP($A239, 'Awario - Old'!$A$3:$G1000, 6, false), "")</f>
        <v>0</v>
      </c>
      <c r="V239" s="7" t="b">
        <f>iferror(VLOOKUP($A239, 'Awario - Old'!$A$3:$Z1000, 7, false), "")</f>
        <v>1</v>
      </c>
      <c r="W239" s="2" t="str">
        <f>iferror(VLOOKUP($A239, 'Awario - Old'!$A$3:$Z1000, 8, false), "")</f>
        <v/>
      </c>
      <c r="X239" s="5">
        <f>iferror(VLOOKUP($A239, 'Awario - Old'!$A$3:$Z1000, 9, false), "")</f>
        <v>-0.6906225891</v>
      </c>
      <c r="Y239" s="5">
        <f>iferror(VLOOKUP($A239, 'Awario - Old'!$A$3:$Z1000, 10, false), "")</f>
        <v>-0.9458545452</v>
      </c>
      <c r="Z239" s="2" t="str">
        <f>iferror(VLOOKUP($A239, 'Awario - Old'!$A$3:$Z1000, 11, false), "")</f>
        <v/>
      </c>
      <c r="AA239" s="5">
        <f>iferror(VLOOKUP($A239, 'Awario - Old'!$A$3:$Z1000, 12, false), "")</f>
        <v>-0.8182385672</v>
      </c>
      <c r="AB239" s="5">
        <f t="shared" si="2"/>
        <v>-0.9045654024</v>
      </c>
      <c r="AD239" s="5">
        <f>iferror(VLOOKUP($A239, TMUI!$A$2:$G1000, 3, false), "")</f>
        <v>45.98</v>
      </c>
      <c r="AE239" s="5">
        <f>iferror(VLOOKUP($A239, TMUI!$A$2:$G1000, 4, false), "")</f>
        <v>52.85</v>
      </c>
      <c r="AF239" s="5">
        <f>iferror(VLOOKUP($A239, TMUI!$A$2:$G1000, 5, false), "")</f>
        <v>59.14</v>
      </c>
      <c r="AG239" s="5">
        <f>iferror(VLOOKUP($A239, TMUI!$A$2:$G1000, 6, false), "")</f>
        <v>43.83</v>
      </c>
      <c r="AH239" s="5">
        <f>iferror(VLOOKUP($A239, TMUI!$A$2:$Z1000, 7, false), "")</f>
        <v>-2.134256902</v>
      </c>
      <c r="AI239" s="5">
        <f>iferror(VLOOKUP($A239, TMUI!$A$2:$Z1000, 8, false), "")</f>
        <v>-1.117849239</v>
      </c>
      <c r="AJ239" s="5">
        <f>iferror(VLOOKUP($A239, TMUI!$A$2:$Z1000, 9, false), "")</f>
        <v>-0.8963641515</v>
      </c>
      <c r="AK239" s="5">
        <f>iferror(VLOOKUP($A239, TMUI!$A$2:$Z1000, 10, false), "")</f>
        <v>-0.6881632944</v>
      </c>
      <c r="AL239" s="5">
        <f>iferror(VLOOKUP($A239, TMUI!$A$2:$Z1000, 11, false), "")</f>
        <v>-1.209158397</v>
      </c>
      <c r="AM239" s="8">
        <f t="shared" si="3"/>
        <v>-1.099617387</v>
      </c>
      <c r="AO239" s="5">
        <f t="shared" si="4"/>
        <v>-0.8272638299</v>
      </c>
      <c r="AP239" s="5">
        <f>iferror(vlookup(A239, 'November Scores'!A$1:AM1000, 3, false), "")</f>
        <v>-1.012091705</v>
      </c>
      <c r="AQ239" s="5">
        <f t="shared" si="5"/>
        <v>-0.8734707987</v>
      </c>
    </row>
    <row r="240">
      <c r="A240" s="5">
        <v>1362.0</v>
      </c>
      <c r="B240" s="2" t="s">
        <v>117</v>
      </c>
      <c r="C240" s="5">
        <f>lookup($A240, 'NIL - Dry'!$A$1:$A1000, 'NIL - Dry'!C$1:C1000)</f>
        <v>2</v>
      </c>
      <c r="D240" s="5">
        <f>lookup($A240, 'NIL - Dry'!$A$1:$A1000, 'NIL - Dry'!D$1:D1000)</f>
        <v>1</v>
      </c>
      <c r="E240" s="5">
        <f>lookup($A240, 'NIL - Dry'!$A$1:$A1000, 'NIL - Dry'!E$1:E1000)</f>
        <v>0</v>
      </c>
      <c r="F240" s="5">
        <f>lookup($A240, 'NIL - Dry'!$A$1:$A1000, 'NIL - Dry'!F$1:F1000)</f>
        <v>0</v>
      </c>
      <c r="G240" s="5">
        <f>lookup($A240, 'NIL - Dry'!$A$1:$A1000, 'NIL - Dry'!G$1:G1000)</f>
        <v>0</v>
      </c>
      <c r="H240" s="5">
        <f>lookup($A240, 'NIL - Dry'!$A$1:$A1000, 'NIL - Dry'!H$1:H1000)</f>
        <v>0</v>
      </c>
      <c r="I240" s="5">
        <f>lookup($A240, 'NIL - Dry'!$A$1:$A1000, 'NIL - Dry'!I$1:I1000)</f>
        <v>-4.868678697</v>
      </c>
      <c r="J240" s="5">
        <f>lookup($A240, 'NIL - Dry'!$A$1:$A1000, 'NIL - Dry'!J$1:J1000)</f>
        <v>0.4179095259</v>
      </c>
      <c r="K240" s="5">
        <f>lookup($A240, 'NIL - Dry'!$A$1:$A1000, 'NIL - Dry'!K$1:K1000)</f>
        <v>-2.220180551</v>
      </c>
      <c r="L240" s="5">
        <f>lookup($A240, 'NIL - Dry'!$A$1:$A1000, 'NIL - Dry'!L$1:L1000)</f>
        <v>-0.9812641676</v>
      </c>
      <c r="M240" s="5">
        <f>lookup($A240, 'NIL - Dry'!$A$1:$A1000, 'NIL - Dry'!M$1:M1000)</f>
        <v>-0.5405970393</v>
      </c>
      <c r="N240" s="5">
        <f>lookup($A240, 'NIL - Dry'!$A$1:$A1000, 'NIL - Dry'!N$1:N1000)</f>
        <v>-0.11274892</v>
      </c>
      <c r="O240" s="5">
        <f>lookup($A240, 'NIL - Dry'!$A$1:$A1000, 'NIL - Dry'!O$1:O1000)</f>
        <v>-1.384259975</v>
      </c>
      <c r="P240" s="5">
        <f t="shared" si="1"/>
        <v>-1.176545781</v>
      </c>
      <c r="R240" s="5">
        <f>iferror(VLOOKUP($A240, 'Awario - Old'!$A$3:$G1000, 3, false), "")</f>
        <v>0</v>
      </c>
      <c r="S240" s="2">
        <f>iferror(VLOOKUP($A240, 'Awario - Old'!$A$3:$Z1000, 4, false), "")</f>
        <v>0</v>
      </c>
      <c r="T240" s="5">
        <f>iferror(VLOOKUP($A240, 'Awario - Old'!$A$3:$Z1000, 5, false), "")</f>
        <v>0</v>
      </c>
      <c r="U240" s="5">
        <f>iferror(VLOOKUP($A240, 'Awario - Old'!$A$3:$G1000, 6, false), "")</f>
        <v>0</v>
      </c>
      <c r="V240" s="7" t="b">
        <f>iferror(VLOOKUP($A240, 'Awario - Old'!$A$3:$Z1000, 7, false), "")</f>
        <v>1</v>
      </c>
      <c r="W240" s="2" t="str">
        <f>iferror(VLOOKUP($A240, 'Awario - Old'!$A$3:$Z1000, 8, false), "")</f>
        <v/>
      </c>
      <c r="X240" s="5">
        <f>iferror(VLOOKUP($A240, 'Awario - Old'!$A$3:$Z1000, 9, false), "")</f>
        <v>-0.6906225891</v>
      </c>
      <c r="Y240" s="5">
        <f>iferror(VLOOKUP($A240, 'Awario - Old'!$A$3:$Z1000, 10, false), "")</f>
        <v>-0.9458545452</v>
      </c>
      <c r="Z240" s="2" t="str">
        <f>iferror(VLOOKUP($A240, 'Awario - Old'!$A$3:$Z1000, 11, false), "")</f>
        <v/>
      </c>
      <c r="AA240" s="5">
        <f>iferror(VLOOKUP($A240, 'Awario - Old'!$A$3:$Z1000, 12, false), "")</f>
        <v>-0.8182385672</v>
      </c>
      <c r="AB240" s="5">
        <f t="shared" si="2"/>
        <v>-0.9045654024</v>
      </c>
      <c r="AD240" s="5">
        <f>iferror(VLOOKUP($A240, TMUI!$A$2:$G1000, 3, false), "")</f>
        <v>50.75</v>
      </c>
      <c r="AE240" s="5">
        <f>iferror(VLOOKUP($A240, TMUI!$A$2:$G1000, 4, false), "")</f>
        <v>48.35</v>
      </c>
      <c r="AF240" s="5">
        <f>iferror(VLOOKUP($A240, TMUI!$A$2:$G1000, 5, false), "")</f>
        <v>59.29</v>
      </c>
      <c r="AG240" s="5">
        <f>iferror(VLOOKUP($A240, TMUI!$A$2:$G1000, 6, false), "")</f>
        <v>48.71</v>
      </c>
      <c r="AH240" s="5">
        <f>iferror(VLOOKUP($A240, TMUI!$A$2:$Z1000, 7, false), "")</f>
        <v>-1.78900189</v>
      </c>
      <c r="AI240" s="5">
        <f>iferror(VLOOKUP($A240, TMUI!$A$2:$Z1000, 8, false), "")</f>
        <v>-1.429713608</v>
      </c>
      <c r="AJ240" s="5">
        <f>iferror(VLOOKUP($A240, TMUI!$A$2:$Z1000, 9, false), "")</f>
        <v>-0.885197088</v>
      </c>
      <c r="AK240" s="5">
        <f>iferror(VLOOKUP($A240, TMUI!$A$2:$Z1000, 10, false), "")</f>
        <v>-0.3868410084</v>
      </c>
      <c r="AL240" s="5">
        <f>iferror(VLOOKUP($A240, TMUI!$A$2:$Z1000, 11, false), "")</f>
        <v>-1.122688399</v>
      </c>
      <c r="AM240" s="8">
        <f t="shared" si="3"/>
        <v>-1.059569912</v>
      </c>
      <c r="AO240" s="5">
        <f t="shared" si="4"/>
        <v>-1.046893699</v>
      </c>
      <c r="AP240" s="5">
        <f>iferror(vlookup(A240, 'November Scores'!A$1:AM1000, 3, false), "")</f>
        <v>-0.3881676104</v>
      </c>
      <c r="AQ240" s="5">
        <f t="shared" si="5"/>
        <v>-0.8822121765</v>
      </c>
    </row>
    <row r="241">
      <c r="A241" s="5">
        <v>1864.0</v>
      </c>
      <c r="B241" s="2" t="s">
        <v>225</v>
      </c>
      <c r="C241" s="5">
        <f>lookup($A241, 'NIL - Dry'!$A$1:$A1000, 'NIL - Dry'!C$1:C1000)</f>
        <v>4</v>
      </c>
      <c r="D241" s="5">
        <f>lookup($A241, 'NIL - Dry'!$A$1:$A1000, 'NIL - Dry'!D$1:D1000)</f>
        <v>0</v>
      </c>
      <c r="E241" s="5">
        <f>lookup($A241, 'NIL - Dry'!$A$1:$A1000, 'NIL - Dry'!E$1:E1000)</f>
        <v>1</v>
      </c>
      <c r="F241" s="5">
        <f>lookup($A241, 'NIL - Dry'!$A$1:$A1000, 'NIL - Dry'!F$1:F1000)</f>
        <v>1</v>
      </c>
      <c r="G241" s="5">
        <f>lookup($A241, 'NIL - Dry'!$A$1:$A1000, 'NIL - Dry'!G$1:G1000)</f>
        <v>0</v>
      </c>
      <c r="H241" s="5">
        <f>lookup($A241, 'NIL - Dry'!$A$1:$A1000, 'NIL - Dry'!H$1:H1000)</f>
        <v>0</v>
      </c>
      <c r="I241" s="5">
        <f>lookup($A241, 'NIL - Dry'!$A$1:$A1000, 'NIL - Dry'!I$1:I1000)</f>
        <v>0.2045663318</v>
      </c>
      <c r="J241" s="5">
        <f>lookup($A241, 'NIL - Dry'!$A$1:$A1000, 'NIL - Dry'!J$1:J1000)</f>
        <v>-2.383213783</v>
      </c>
      <c r="K241" s="5">
        <f>lookup($A241, 'NIL - Dry'!$A$1:$A1000, 'NIL - Dry'!K$1:K1000)</f>
        <v>0.4485213235</v>
      </c>
      <c r="L241" s="5">
        <f>lookup($A241, 'NIL - Dry'!$A$1:$A1000, 'NIL - Dry'!L$1:L1000)</f>
        <v>1.014811661</v>
      </c>
      <c r="M241" s="5">
        <f>lookup($A241, 'NIL - Dry'!$A$1:$A1000, 'NIL - Dry'!M$1:M1000)</f>
        <v>-0.5405970393</v>
      </c>
      <c r="N241" s="5">
        <f>lookup($A241, 'NIL - Dry'!$A$1:$A1000, 'NIL - Dry'!N$1:N1000)</f>
        <v>-0.11274892</v>
      </c>
      <c r="O241" s="5">
        <f>lookup($A241, 'NIL - Dry'!$A$1:$A1000, 'NIL - Dry'!O$1:O1000)</f>
        <v>-0.228110071</v>
      </c>
      <c r="P241" s="5">
        <f t="shared" si="1"/>
        <v>-0.4776087007</v>
      </c>
      <c r="R241" s="5">
        <f>iferror(VLOOKUP($A241, 'Awario - Old'!$A$3:$G1000, 3, false), "")</f>
        <v>0</v>
      </c>
      <c r="S241" s="2">
        <f>iferror(VLOOKUP($A241, 'Awario - Old'!$A$3:$Z1000, 4, false), "")</f>
        <v>0</v>
      </c>
      <c r="T241" s="5">
        <f>iferror(VLOOKUP($A241, 'Awario - Old'!$A$3:$Z1000, 5, false), "")</f>
        <v>0</v>
      </c>
      <c r="U241" s="5">
        <f>iferror(VLOOKUP($A241, 'Awario - Old'!$A$3:$G1000, 6, false), "")</f>
        <v>0</v>
      </c>
      <c r="V241" s="7" t="b">
        <f>iferror(VLOOKUP($A241, 'Awario - Old'!$A$3:$Z1000, 7, false), "")</f>
        <v>1</v>
      </c>
      <c r="W241" s="2" t="str">
        <f>iferror(VLOOKUP($A241, 'Awario - Old'!$A$3:$Z1000, 8, false), "")</f>
        <v/>
      </c>
      <c r="X241" s="5">
        <f>iferror(VLOOKUP($A241, 'Awario - Old'!$A$3:$Z1000, 9, false), "")</f>
        <v>-0.6906225891</v>
      </c>
      <c r="Y241" s="5">
        <f>iferror(VLOOKUP($A241, 'Awario - Old'!$A$3:$Z1000, 10, false), "")</f>
        <v>-0.9458545452</v>
      </c>
      <c r="Z241" s="2" t="str">
        <f>iferror(VLOOKUP($A241, 'Awario - Old'!$A$3:$Z1000, 11, false), "")</f>
        <v/>
      </c>
      <c r="AA241" s="5">
        <f>iferror(VLOOKUP($A241, 'Awario - Old'!$A$3:$Z1000, 12, false), "")</f>
        <v>-0.8182385672</v>
      </c>
      <c r="AB241" s="5">
        <f t="shared" si="2"/>
        <v>-0.9045654024</v>
      </c>
      <c r="AD241" s="5">
        <f>iferror(VLOOKUP($A241, TMUI!$A$2:$G1000, 3, false), "")</f>
        <v>62.42</v>
      </c>
      <c r="AE241" s="5">
        <f>iferror(VLOOKUP($A241, TMUI!$A$2:$G1000, 4, false), "")</f>
        <v>33.99</v>
      </c>
      <c r="AF241" s="5">
        <f>iferror(VLOOKUP($A241, TMUI!$A$2:$G1000, 5, false), "")</f>
        <v>48.21</v>
      </c>
      <c r="AG241" s="5">
        <f>iferror(VLOOKUP($A241, TMUI!$A$2:$G1000, 6, false), "")</f>
        <v>25.85</v>
      </c>
      <c r="AH241" s="5">
        <f>iferror(VLOOKUP($A241, TMUI!$A$2:$Z1000, 7, false), "")</f>
        <v>-0.9443213887</v>
      </c>
      <c r="AI241" s="5">
        <f>iferror(VLOOKUP($A241, TMUI!$A$2:$Z1000, 8, false), "")</f>
        <v>-2.424907464</v>
      </c>
      <c r="AJ241" s="5">
        <f>iferror(VLOOKUP($A241, TMUI!$A$2:$Z1000, 9, false), "")</f>
        <v>-1.710070849</v>
      </c>
      <c r="AK241" s="5">
        <f>iferror(VLOOKUP($A241, TMUI!$A$2:$Z1000, 10, false), "")</f>
        <v>-1.798363028</v>
      </c>
      <c r="AL241" s="5">
        <f>iferror(VLOOKUP($A241, TMUI!$A$2:$Z1000, 11, false), "")</f>
        <v>-1.719415682</v>
      </c>
      <c r="AM241" s="8">
        <f t="shared" si="3"/>
        <v>-1.311264917</v>
      </c>
      <c r="AO241" s="5">
        <f t="shared" si="4"/>
        <v>-0.8978130067</v>
      </c>
      <c r="AP241" s="5">
        <f>iferror(vlookup(A241, 'November Scores'!A$1:AM1000, 3, false), "")</f>
        <v>-1.037429226</v>
      </c>
      <c r="AQ241" s="5">
        <f t="shared" si="5"/>
        <v>-0.9327170615</v>
      </c>
    </row>
    <row r="242">
      <c r="A242" s="5">
        <v>1617.0</v>
      </c>
      <c r="B242" s="2" t="s">
        <v>171</v>
      </c>
      <c r="C242" s="5">
        <f>lookup($A242, 'NIL - Dry'!$A$1:$A1000, 'NIL - Dry'!C$1:C1000)</f>
        <v>2</v>
      </c>
      <c r="D242" s="5">
        <f>lookup($A242, 'NIL - Dry'!$A$1:$A1000, 'NIL - Dry'!D$1:D1000)</f>
        <v>0</v>
      </c>
      <c r="E242" s="5">
        <f>lookup($A242, 'NIL - Dry'!$A$1:$A1000, 'NIL - Dry'!E$1:E1000)</f>
        <v>1</v>
      </c>
      <c r="F242" s="5">
        <f>lookup($A242, 'NIL - Dry'!$A$1:$A1000, 'NIL - Dry'!F$1:F1000)</f>
        <v>0</v>
      </c>
      <c r="G242" s="5">
        <f>lookup($A242, 'NIL - Dry'!$A$1:$A1000, 'NIL - Dry'!G$1:G1000)</f>
        <v>0</v>
      </c>
      <c r="H242" s="5">
        <f>lookup($A242, 'NIL - Dry'!$A$1:$A1000, 'NIL - Dry'!H$1:H1000)</f>
        <v>0</v>
      </c>
      <c r="I242" s="5">
        <f>lookup($A242, 'NIL - Dry'!$A$1:$A1000, 'NIL - Dry'!I$1:I1000)</f>
        <v>-4.868678697</v>
      </c>
      <c r="J242" s="5">
        <f>lookup($A242, 'NIL - Dry'!$A$1:$A1000, 'NIL - Dry'!J$1:J1000)</f>
        <v>-2.383213783</v>
      </c>
      <c r="K242" s="5">
        <f>lookup($A242, 'NIL - Dry'!$A$1:$A1000, 'NIL - Dry'!K$1:K1000)</f>
        <v>0.4485213235</v>
      </c>
      <c r="L242" s="5">
        <f>lookup($A242, 'NIL - Dry'!$A$1:$A1000, 'NIL - Dry'!L$1:L1000)</f>
        <v>-0.9812641676</v>
      </c>
      <c r="M242" s="5">
        <f>lookup($A242, 'NIL - Dry'!$A$1:$A1000, 'NIL - Dry'!M$1:M1000)</f>
        <v>-0.5405970393</v>
      </c>
      <c r="N242" s="5">
        <f>lookup($A242, 'NIL - Dry'!$A$1:$A1000, 'NIL - Dry'!N$1:N1000)</f>
        <v>-0.11274892</v>
      </c>
      <c r="O242" s="5">
        <f>lookup($A242, 'NIL - Dry'!$A$1:$A1000, 'NIL - Dry'!O$1:O1000)</f>
        <v>-1.406330214</v>
      </c>
      <c r="P242" s="5">
        <f t="shared" si="1"/>
        <v>-1.185887943</v>
      </c>
      <c r="R242" s="5">
        <f>iferror(VLOOKUP($A242, 'Awario - Old'!$A$3:$G1000, 3, false), "")</f>
        <v>2</v>
      </c>
      <c r="S242" s="2">
        <f>iferror(VLOOKUP($A242, 'Awario - Old'!$A$3:$Z1000, 4, false), "")</f>
        <v>77300</v>
      </c>
      <c r="T242" s="5">
        <f>iferror(VLOOKUP($A242, 'Awario - Old'!$A$3:$Z1000, 5, false), "")</f>
        <v>0</v>
      </c>
      <c r="U242" s="5">
        <f>iferror(VLOOKUP($A242, 'Awario - Old'!$A$3:$G1000, 6, false), "")</f>
        <v>0</v>
      </c>
      <c r="V242" s="7" t="b">
        <f>iferror(VLOOKUP($A242, 'Awario - Old'!$A$3:$Z1000, 7, false), "")</f>
        <v>0</v>
      </c>
      <c r="W242" s="2">
        <f>iferror(VLOOKUP($A242, 'Awario - Old'!$A$3:$Z1000, 8, false), "")</f>
        <v>-1</v>
      </c>
      <c r="X242" s="5">
        <f>iferror(VLOOKUP($A242, 'Awario - Old'!$A$3:$Z1000, 9, false), "")</f>
        <v>-0.6906225891</v>
      </c>
      <c r="Y242" s="5">
        <f>iferror(VLOOKUP($A242, 'Awario - Old'!$A$3:$Z1000, 10, false), "")</f>
        <v>0.03302984126</v>
      </c>
      <c r="Z242" s="2">
        <f>iferror(VLOOKUP($A242, 'Awario - Old'!$A$3:$Z1000, 11, false), "")</f>
        <v>-0.5555421004</v>
      </c>
      <c r="AA242" s="5">
        <f>iferror(VLOOKUP($A242, 'Awario - Old'!$A$3:$Z1000, 12, false), "")</f>
        <v>-0.4043782827</v>
      </c>
      <c r="AB242" s="5">
        <f t="shared" si="2"/>
        <v>-0.6359074483</v>
      </c>
      <c r="AD242" s="5">
        <f>iferror(VLOOKUP($A242, TMUI!$A$2:$G1000, 3, false), "")</f>
        <v>60.47</v>
      </c>
      <c r="AE242" s="5">
        <f>iferror(VLOOKUP($A242, TMUI!$A$2:$G1000, 4, false), "")</f>
        <v>46.32</v>
      </c>
      <c r="AF242" s="5">
        <f>iferror(VLOOKUP($A242, TMUI!$A$2:$G1000, 5, false), "")</f>
        <v>54.19</v>
      </c>
      <c r="AG242" s="5">
        <f>iferror(VLOOKUP($A242, TMUI!$A$2:$G1000, 6, false), "")</f>
        <v>42.32</v>
      </c>
      <c r="AH242" s="5">
        <f>iferror(VLOOKUP($A242, TMUI!$A$2:$Z1000, 7, false), "")</f>
        <v>-1.085463375</v>
      </c>
      <c r="AI242" s="5">
        <f>iferror(VLOOKUP($A242, TMUI!$A$2:$Z1000, 8, false), "")</f>
        <v>-1.570399091</v>
      </c>
      <c r="AJ242" s="5">
        <f>iferror(VLOOKUP($A242, TMUI!$A$2:$Z1000, 9, false), "")</f>
        <v>-1.264877249</v>
      </c>
      <c r="AK242" s="5">
        <f>iferror(VLOOKUP($A242, TMUI!$A$2:$Z1000, 10, false), "")</f>
        <v>-0.7814003132</v>
      </c>
      <c r="AL242" s="5">
        <f>iferror(VLOOKUP($A242, TMUI!$A$2:$Z1000, 11, false), "")</f>
        <v>-1.175535007</v>
      </c>
      <c r="AM242" s="8">
        <f t="shared" si="3"/>
        <v>-1.084220922</v>
      </c>
      <c r="AO242" s="5">
        <f t="shared" si="4"/>
        <v>-0.9686721044</v>
      </c>
      <c r="AP242" s="5">
        <f>iferror(vlookup(A242, 'November Scores'!A$1:AM1000, 3, false), "")</f>
        <v>-0.8630905424</v>
      </c>
      <c r="AQ242" s="5">
        <f t="shared" si="5"/>
        <v>-0.9422767139</v>
      </c>
    </row>
    <row r="243">
      <c r="A243" s="5">
        <v>1757.0</v>
      </c>
      <c r="B243" s="2" t="s">
        <v>199</v>
      </c>
      <c r="C243" s="5">
        <f>lookup($A243, 'NIL - Dry'!$A$1:$A1000, 'NIL - Dry'!C$1:C1000)</f>
        <v>4</v>
      </c>
      <c r="D243" s="5">
        <f>lookup($A243, 'NIL - Dry'!$A$1:$A1000, 'NIL - Dry'!D$1:D1000)</f>
        <v>0</v>
      </c>
      <c r="E243" s="5">
        <f>lookup($A243, 'NIL - Dry'!$A$1:$A1000, 'NIL - Dry'!E$1:E1000)</f>
        <v>1</v>
      </c>
      <c r="F243" s="5">
        <f>lookup($A243, 'NIL - Dry'!$A$1:$A1000, 'NIL - Dry'!F$1:F1000)</f>
        <v>1</v>
      </c>
      <c r="G243" s="5">
        <f>lookup($A243, 'NIL - Dry'!$A$1:$A1000, 'NIL - Dry'!G$1:G1000)</f>
        <v>0</v>
      </c>
      <c r="H243" s="5">
        <f>lookup($A243, 'NIL - Dry'!$A$1:$A1000, 'NIL - Dry'!H$1:H1000)</f>
        <v>0</v>
      </c>
      <c r="I243" s="5">
        <f>lookup($A243, 'NIL - Dry'!$A$1:$A1000, 'NIL - Dry'!I$1:I1000)</f>
        <v>0.2045663318</v>
      </c>
      <c r="J243" s="5">
        <f>lookup($A243, 'NIL - Dry'!$A$1:$A1000, 'NIL - Dry'!J$1:J1000)</f>
        <v>-2.383213783</v>
      </c>
      <c r="K243" s="5">
        <f>lookup($A243, 'NIL - Dry'!$A$1:$A1000, 'NIL - Dry'!K$1:K1000)</f>
        <v>0.4485213235</v>
      </c>
      <c r="L243" s="5">
        <f>lookup($A243, 'NIL - Dry'!$A$1:$A1000, 'NIL - Dry'!L$1:L1000)</f>
        <v>1.014811661</v>
      </c>
      <c r="M243" s="5">
        <f>lookup($A243, 'NIL - Dry'!$A$1:$A1000, 'NIL - Dry'!M$1:M1000)</f>
        <v>-0.5405970393</v>
      </c>
      <c r="N243" s="5">
        <f>lookup($A243, 'NIL - Dry'!$A$1:$A1000, 'NIL - Dry'!N$1:N1000)</f>
        <v>-0.11274892</v>
      </c>
      <c r="O243" s="5">
        <f>lookup($A243, 'NIL - Dry'!$A$1:$A1000, 'NIL - Dry'!O$1:O1000)</f>
        <v>-0.228110071</v>
      </c>
      <c r="P243" s="5">
        <f t="shared" si="1"/>
        <v>-0.4776087007</v>
      </c>
      <c r="R243" s="5">
        <f>iferror(VLOOKUP($A243, 'Awario - Old'!$A$3:$G1000, 3, false), "")</f>
        <v>0</v>
      </c>
      <c r="S243" s="2">
        <f>iferror(VLOOKUP($A243, 'Awario - Old'!$A$3:$Z1000, 4, false), "")</f>
        <v>0</v>
      </c>
      <c r="T243" s="5">
        <f>iferror(VLOOKUP($A243, 'Awario - Old'!$A$3:$Z1000, 5, false), "")</f>
        <v>0</v>
      </c>
      <c r="U243" s="5">
        <f>iferror(VLOOKUP($A243, 'Awario - Old'!$A$3:$G1000, 6, false), "")</f>
        <v>0</v>
      </c>
      <c r="V243" s="7" t="b">
        <f>iferror(VLOOKUP($A243, 'Awario - Old'!$A$3:$Z1000, 7, false), "")</f>
        <v>1</v>
      </c>
      <c r="W243" s="2" t="str">
        <f>iferror(VLOOKUP($A243, 'Awario - Old'!$A$3:$Z1000, 8, false), "")</f>
        <v/>
      </c>
      <c r="X243" s="5">
        <f>iferror(VLOOKUP($A243, 'Awario - Old'!$A$3:$Z1000, 9, false), "")</f>
        <v>-0.6906225891</v>
      </c>
      <c r="Y243" s="5">
        <f>iferror(VLOOKUP($A243, 'Awario - Old'!$A$3:$Z1000, 10, false), "")</f>
        <v>-0.9458545452</v>
      </c>
      <c r="Z243" s="2" t="str">
        <f>iferror(VLOOKUP($A243, 'Awario - Old'!$A$3:$Z1000, 11, false), "")</f>
        <v/>
      </c>
      <c r="AA243" s="5">
        <f>iferror(VLOOKUP($A243, 'Awario - Old'!$A$3:$Z1000, 12, false), "")</f>
        <v>-0.8182385672</v>
      </c>
      <c r="AB243" s="5">
        <f t="shared" si="2"/>
        <v>-0.9045654024</v>
      </c>
      <c r="AD243" s="5">
        <f>iferror(VLOOKUP($A243, TMUI!$A$2:$G1000, 3, false), "")</f>
        <v>40.94</v>
      </c>
      <c r="AE243" s="5">
        <f>iferror(VLOOKUP($A243, TMUI!$A$2:$G1000, 4, false), "")</f>
        <v>28.75</v>
      </c>
      <c r="AF243" s="5">
        <f>iferror(VLOOKUP($A243, TMUI!$A$2:$G1000, 5, false), "")</f>
        <v>36.25</v>
      </c>
      <c r="AG243" s="5">
        <f>iferror(VLOOKUP($A243, TMUI!$A$2:$G1000, 6, false), "")</f>
        <v>34.38</v>
      </c>
      <c r="AH243" s="5">
        <f>iferror(VLOOKUP($A243, TMUI!$A$2:$Z1000, 7, false), "")</f>
        <v>-2.499054651</v>
      </c>
      <c r="AI243" s="5">
        <f>iferror(VLOOKUP($A243, TMUI!$A$2:$Z1000, 8, false), "")</f>
        <v>-2.788056197</v>
      </c>
      <c r="AJ243" s="5">
        <f>iferror(VLOOKUP($A243, TMUI!$A$2:$Z1000, 9, false), "")</f>
        <v>-2.600458049</v>
      </c>
      <c r="AK243" s="5">
        <f>iferror(VLOOKUP($A243, TMUI!$A$2:$Z1000, 10, false), "")</f>
        <v>-1.271666491</v>
      </c>
      <c r="AL243" s="5">
        <f>iferror(VLOOKUP($A243, TMUI!$A$2:$Z1000, 11, false), "")</f>
        <v>-2.289808847</v>
      </c>
      <c r="AM243" s="8">
        <f t="shared" si="3"/>
        <v>-1.513211435</v>
      </c>
      <c r="AO243" s="5">
        <f t="shared" si="4"/>
        <v>-0.9651285127</v>
      </c>
      <c r="AP243" s="5">
        <f>iferror(vlookup(A243, 'November Scores'!A$1:AM1000, 3, false), "")</f>
        <v>-1.014260803</v>
      </c>
      <c r="AQ243" s="5">
        <f t="shared" si="5"/>
        <v>-0.9774115853</v>
      </c>
    </row>
    <row r="244">
      <c r="A244" s="5">
        <v>1608.0</v>
      </c>
      <c r="B244" s="2" t="s">
        <v>169</v>
      </c>
      <c r="C244" s="5">
        <f>lookup($A244, 'NIL - Dry'!$A$1:$A1000, 'NIL - Dry'!C$1:C1000)</f>
        <v>4</v>
      </c>
      <c r="D244" s="5">
        <f>lookup($A244, 'NIL - Dry'!$A$1:$A1000, 'NIL - Dry'!D$1:D1000)</f>
        <v>0</v>
      </c>
      <c r="E244" s="5">
        <f>lookup($A244, 'NIL - Dry'!$A$1:$A1000, 'NIL - Dry'!E$1:E1000)</f>
        <v>1</v>
      </c>
      <c r="F244" s="5">
        <f>lookup($A244, 'NIL - Dry'!$A$1:$A1000, 'NIL - Dry'!F$1:F1000)</f>
        <v>0</v>
      </c>
      <c r="G244" s="5">
        <f>lookup($A244, 'NIL - Dry'!$A$1:$A1000, 'NIL - Dry'!G$1:G1000)</f>
        <v>0</v>
      </c>
      <c r="H244" s="5">
        <f>lookup($A244, 'NIL - Dry'!$A$1:$A1000, 'NIL - Dry'!H$1:H1000)</f>
        <v>0</v>
      </c>
      <c r="I244" s="5">
        <f>lookup($A244, 'NIL - Dry'!$A$1:$A1000, 'NIL - Dry'!I$1:I1000)</f>
        <v>0.2045663318</v>
      </c>
      <c r="J244" s="5">
        <f>lookup($A244, 'NIL - Dry'!$A$1:$A1000, 'NIL - Dry'!J$1:J1000)</f>
        <v>-2.383213783</v>
      </c>
      <c r="K244" s="5">
        <f>lookup($A244, 'NIL - Dry'!$A$1:$A1000, 'NIL - Dry'!K$1:K1000)</f>
        <v>0.4485213235</v>
      </c>
      <c r="L244" s="5">
        <f>lookup($A244, 'NIL - Dry'!$A$1:$A1000, 'NIL - Dry'!L$1:L1000)</f>
        <v>-0.9812641676</v>
      </c>
      <c r="M244" s="5">
        <f>lookup($A244, 'NIL - Dry'!$A$1:$A1000, 'NIL - Dry'!M$1:M1000)</f>
        <v>-0.5405970393</v>
      </c>
      <c r="N244" s="5">
        <f>lookup($A244, 'NIL - Dry'!$A$1:$A1000, 'NIL - Dry'!N$1:N1000)</f>
        <v>-0.11274892</v>
      </c>
      <c r="O244" s="5">
        <f>lookup($A244, 'NIL - Dry'!$A$1:$A1000, 'NIL - Dry'!O$1:O1000)</f>
        <v>-0.5607893757</v>
      </c>
      <c r="P244" s="5">
        <f t="shared" si="1"/>
        <v>-0.7488587155</v>
      </c>
      <c r="R244" s="5">
        <f>iferror(VLOOKUP($A244, 'Awario - Old'!$A$3:$G1000, 3, false), "")</f>
        <v>0</v>
      </c>
      <c r="S244" s="2">
        <f>iferror(VLOOKUP($A244, 'Awario - Old'!$A$3:$Z1000, 4, false), "")</f>
        <v>0</v>
      </c>
      <c r="T244" s="5">
        <f>iferror(VLOOKUP($A244, 'Awario - Old'!$A$3:$Z1000, 5, false), "")</f>
        <v>0</v>
      </c>
      <c r="U244" s="5">
        <f>iferror(VLOOKUP($A244, 'Awario - Old'!$A$3:$G1000, 6, false), "")</f>
        <v>0</v>
      </c>
      <c r="V244" s="7" t="b">
        <f>iferror(VLOOKUP($A244, 'Awario - Old'!$A$3:$Z1000, 7, false), "")</f>
        <v>1</v>
      </c>
      <c r="W244" s="2" t="str">
        <f>iferror(VLOOKUP($A244, 'Awario - Old'!$A$3:$Z1000, 8, false), "")</f>
        <v/>
      </c>
      <c r="X244" s="5">
        <f>iferror(VLOOKUP($A244, 'Awario - Old'!$A$3:$Z1000, 9, false), "")</f>
        <v>-0.6906225891</v>
      </c>
      <c r="Y244" s="5">
        <f>iferror(VLOOKUP($A244, 'Awario - Old'!$A$3:$Z1000, 10, false), "")</f>
        <v>-0.9458545452</v>
      </c>
      <c r="Z244" s="2" t="str">
        <f>iferror(VLOOKUP($A244, 'Awario - Old'!$A$3:$Z1000, 11, false), "")</f>
        <v/>
      </c>
      <c r="AA244" s="5">
        <f>iferror(VLOOKUP($A244, 'Awario - Old'!$A$3:$Z1000, 12, false), "")</f>
        <v>-0.8182385672</v>
      </c>
      <c r="AB244" s="5">
        <f t="shared" si="2"/>
        <v>-0.9045654024</v>
      </c>
      <c r="AD244" s="5">
        <f>iferror(VLOOKUP($A244, TMUI!$A$2:$G1000, 3, false), "")</f>
        <v>48.87</v>
      </c>
      <c r="AE244" s="5">
        <f>iferror(VLOOKUP($A244, TMUI!$A$2:$G1000, 4, false), "")</f>
        <v>50.69</v>
      </c>
      <c r="AF244" s="5">
        <f>iferror(VLOOKUP($A244, TMUI!$A$2:$G1000, 5, false), "")</f>
        <v>55.29</v>
      </c>
      <c r="AG244" s="5">
        <f>iferror(VLOOKUP($A244, TMUI!$A$2:$G1000, 6, false), "")</f>
        <v>26.42</v>
      </c>
      <c r="AH244" s="5">
        <f>iferror(VLOOKUP($A244, TMUI!$A$2:$Z1000, 7, false), "")</f>
        <v>-1.925077241</v>
      </c>
      <c r="AI244" s="5">
        <f>iferror(VLOOKUP($A244, TMUI!$A$2:$Z1000, 8, false), "")</f>
        <v>-1.267544136</v>
      </c>
      <c r="AJ244" s="5">
        <f>iferror(VLOOKUP($A244, TMUI!$A$2:$Z1000, 9, false), "")</f>
        <v>-1.182985449</v>
      </c>
      <c r="AK244" s="5">
        <f>iferror(VLOOKUP($A244, TMUI!$A$2:$Z1000, 10, false), "")</f>
        <v>-1.763167597</v>
      </c>
      <c r="AL244" s="5">
        <f>iferror(VLOOKUP($A244, TMUI!$A$2:$Z1000, 11, false), "")</f>
        <v>-1.534693606</v>
      </c>
      <c r="AM244" s="8">
        <f t="shared" si="3"/>
        <v>-1.238827513</v>
      </c>
      <c r="AO244" s="5">
        <f t="shared" si="4"/>
        <v>-0.9640838768</v>
      </c>
      <c r="AP244" s="5">
        <f>iferror(vlookup(A244, 'November Scores'!A$1:AM1000, 3, false), "")</f>
        <v>-1.039751141</v>
      </c>
      <c r="AQ244" s="5">
        <f t="shared" si="5"/>
        <v>-0.9830006928</v>
      </c>
    </row>
    <row r="245">
      <c r="A245" s="5">
        <v>1885.0</v>
      </c>
      <c r="B245" s="2" t="s">
        <v>235</v>
      </c>
      <c r="C245" s="5">
        <f>lookup($A245, 'NIL - Dry'!$A$1:$A1000, 'NIL - Dry'!C$1:C1000)</f>
        <v>4</v>
      </c>
      <c r="D245" s="5">
        <f>lookup($A245, 'NIL - Dry'!$A$1:$A1000, 'NIL - Dry'!D$1:D1000)</f>
        <v>0</v>
      </c>
      <c r="E245" s="5">
        <f>lookup($A245, 'NIL - Dry'!$A$1:$A1000, 'NIL - Dry'!E$1:E1000)</f>
        <v>1</v>
      </c>
      <c r="F245" s="5">
        <f>lookup($A245, 'NIL - Dry'!$A$1:$A1000, 'NIL - Dry'!F$1:F1000)</f>
        <v>0</v>
      </c>
      <c r="G245" s="5">
        <f>lookup($A245, 'NIL - Dry'!$A$1:$A1000, 'NIL - Dry'!G$1:G1000)</f>
        <v>0</v>
      </c>
      <c r="H245" s="5">
        <f>lookup($A245, 'NIL - Dry'!$A$1:$A1000, 'NIL - Dry'!H$1:H1000)</f>
        <v>0</v>
      </c>
      <c r="I245" s="5">
        <f>lookup($A245, 'NIL - Dry'!$A$1:$A1000, 'NIL - Dry'!I$1:I1000)</f>
        <v>0.2045663318</v>
      </c>
      <c r="J245" s="5">
        <f>lookup($A245, 'NIL - Dry'!$A$1:$A1000, 'NIL - Dry'!J$1:J1000)</f>
        <v>-2.383213783</v>
      </c>
      <c r="K245" s="5">
        <f>lookup($A245, 'NIL - Dry'!$A$1:$A1000, 'NIL - Dry'!K$1:K1000)</f>
        <v>0.4485213235</v>
      </c>
      <c r="L245" s="5">
        <f>lookup($A245, 'NIL - Dry'!$A$1:$A1000, 'NIL - Dry'!L$1:L1000)</f>
        <v>-0.9812641676</v>
      </c>
      <c r="M245" s="5">
        <f>lookup($A245, 'NIL - Dry'!$A$1:$A1000, 'NIL - Dry'!M$1:M1000)</f>
        <v>-0.5405970393</v>
      </c>
      <c r="N245" s="5">
        <f>lookup($A245, 'NIL - Dry'!$A$1:$A1000, 'NIL - Dry'!N$1:N1000)</f>
        <v>-0.11274892</v>
      </c>
      <c r="O245" s="5">
        <f>lookup($A245, 'NIL - Dry'!$A$1:$A1000, 'NIL - Dry'!O$1:O1000)</f>
        <v>-0.5607893757</v>
      </c>
      <c r="P245" s="5">
        <f t="shared" si="1"/>
        <v>-0.7488587155</v>
      </c>
      <c r="R245" s="5" t="str">
        <f>iferror(VLOOKUP($A245, 'Awario - Old'!$A$3:$G1000, 3, false), "")</f>
        <v/>
      </c>
      <c r="S245" s="2" t="str">
        <f>iferror(VLOOKUP($A245, 'Awario - Old'!$A$3:$Z1000, 4, false), "")</f>
        <v/>
      </c>
      <c r="T245" s="5" t="str">
        <f>iferror(VLOOKUP($A245, 'Awario - Old'!$A$3:$Z1000, 5, false), "")</f>
        <v/>
      </c>
      <c r="U245" s="5" t="str">
        <f>iferror(VLOOKUP($A245, 'Awario - Old'!$A$3:$G1000, 6, false), "")</f>
        <v/>
      </c>
      <c r="V245" s="7" t="str">
        <f>iferror(VLOOKUP($A245, 'Awario - Old'!$A$3:$Z1000, 7, false), "")</f>
        <v/>
      </c>
      <c r="W245" s="2" t="str">
        <f>iferror(VLOOKUP($A245, 'Awario - Old'!$A$3:$Z1000, 8, false), "")</f>
        <v/>
      </c>
      <c r="X245" s="5" t="str">
        <f>iferror(VLOOKUP($A245, 'Awario - Old'!$A$3:$Z1000, 9, false), "")</f>
        <v/>
      </c>
      <c r="Y245" s="5" t="str">
        <f>iferror(VLOOKUP($A245, 'Awario - Old'!$A$3:$Z1000, 10, false), "")</f>
        <v/>
      </c>
      <c r="Z245" s="2" t="str">
        <f>iferror(VLOOKUP($A245, 'Awario - Old'!$A$3:$Z1000, 11, false), "")</f>
        <v/>
      </c>
      <c r="AA245" s="5" t="str">
        <f>iferror(VLOOKUP($A245, 'Awario - Old'!$A$3:$Z1000, 12, false), "")</f>
        <v/>
      </c>
      <c r="AB245" s="5" t="str">
        <f t="shared" si="2"/>
        <v/>
      </c>
      <c r="AD245" s="5">
        <f>iferror(VLOOKUP($A245, TMUI!$A$2:$G1000, 3, false), "")</f>
        <v>46.88</v>
      </c>
      <c r="AE245" s="5">
        <f>iferror(VLOOKUP($A245, TMUI!$A$2:$G1000, 4, false), "")</f>
        <v>40.47</v>
      </c>
      <c r="AF245" s="5">
        <f>iferror(VLOOKUP($A245, TMUI!$A$2:$G1000, 5, false), "")</f>
        <v>59.92</v>
      </c>
      <c r="AG245" s="5">
        <f>iferror(VLOOKUP($A245, TMUI!$A$2:$G1000, 6, false), "")</f>
        <v>38.67</v>
      </c>
      <c r="AH245" s="5">
        <f>iferror(VLOOKUP($A245, TMUI!$A$2:$Z1000, 7, false), "")</f>
        <v>-2.069114447</v>
      </c>
      <c r="AI245" s="5">
        <f>iferror(VLOOKUP($A245, TMUI!$A$2:$Z1000, 8, false), "")</f>
        <v>-1.975822772</v>
      </c>
      <c r="AJ245" s="5">
        <f>iferror(VLOOKUP($A245, TMUI!$A$2:$Z1000, 9, false), "")</f>
        <v>-0.8382954211</v>
      </c>
      <c r="AK245" s="5">
        <f>iferror(VLOOKUP($A245, TMUI!$A$2:$Z1000, 10, false), "")</f>
        <v>-1.006774564</v>
      </c>
      <c r="AL245" s="5">
        <f>iferror(VLOOKUP($A245, TMUI!$A$2:$Z1000, 11, false), "")</f>
        <v>-1.472501801</v>
      </c>
      <c r="AM245" s="8">
        <f t="shared" si="3"/>
        <v>-1.213466852</v>
      </c>
      <c r="AO245" s="5">
        <f t="shared" si="4"/>
        <v>-0.9811627837</v>
      </c>
      <c r="AP245" s="5">
        <f>iferror(vlookup(A245, 'November Scores'!A$1:AM1000, 3, false), "")</f>
        <v>-1.0256119</v>
      </c>
      <c r="AQ245" s="5">
        <f t="shared" si="5"/>
        <v>-0.9922750628</v>
      </c>
    </row>
    <row r="246">
      <c r="A246" s="5">
        <v>1931.0</v>
      </c>
      <c r="B246" s="2" t="s">
        <v>241</v>
      </c>
      <c r="C246" s="5">
        <f>lookup($A246, 'NIL - Dry'!$A$1:$A1000, 'NIL - Dry'!C$1:C1000)</f>
        <v>4</v>
      </c>
      <c r="D246" s="5">
        <f>lookup($A246, 'NIL - Dry'!$A$1:$A1000, 'NIL - Dry'!D$1:D1000)</f>
        <v>0</v>
      </c>
      <c r="E246" s="5">
        <f>lookup($A246, 'NIL - Dry'!$A$1:$A1000, 'NIL - Dry'!E$1:E1000)</f>
        <v>1</v>
      </c>
      <c r="F246" s="5">
        <f>lookup($A246, 'NIL - Dry'!$A$1:$A1000, 'NIL - Dry'!F$1:F1000)</f>
        <v>0</v>
      </c>
      <c r="G246" s="5">
        <f>lookup($A246, 'NIL - Dry'!$A$1:$A1000, 'NIL - Dry'!G$1:G1000)</f>
        <v>0</v>
      </c>
      <c r="H246" s="5">
        <f>lookup($A246, 'NIL - Dry'!$A$1:$A1000, 'NIL - Dry'!H$1:H1000)</f>
        <v>0</v>
      </c>
      <c r="I246" s="5">
        <f>lookup($A246, 'NIL - Dry'!$A$1:$A1000, 'NIL - Dry'!I$1:I1000)</f>
        <v>0.2045663318</v>
      </c>
      <c r="J246" s="5">
        <f>lookup($A246, 'NIL - Dry'!$A$1:$A1000, 'NIL - Dry'!J$1:J1000)</f>
        <v>-2.383213783</v>
      </c>
      <c r="K246" s="5">
        <f>lookup($A246, 'NIL - Dry'!$A$1:$A1000, 'NIL - Dry'!K$1:K1000)</f>
        <v>0.4485213235</v>
      </c>
      <c r="L246" s="5">
        <f>lookup($A246, 'NIL - Dry'!$A$1:$A1000, 'NIL - Dry'!L$1:L1000)</f>
        <v>-0.9812641676</v>
      </c>
      <c r="M246" s="5">
        <f>lookup($A246, 'NIL - Dry'!$A$1:$A1000, 'NIL - Dry'!M$1:M1000)</f>
        <v>-0.5405970393</v>
      </c>
      <c r="N246" s="5">
        <f>lookup($A246, 'NIL - Dry'!$A$1:$A1000, 'NIL - Dry'!N$1:N1000)</f>
        <v>-0.11274892</v>
      </c>
      <c r="O246" s="5">
        <f>lookup($A246, 'NIL - Dry'!$A$1:$A1000, 'NIL - Dry'!O$1:O1000)</f>
        <v>-0.5607893757</v>
      </c>
      <c r="P246" s="5">
        <f t="shared" si="1"/>
        <v>-0.7488587155</v>
      </c>
      <c r="R246" s="5">
        <f>iferror(VLOOKUP($A246, 'Awario - Old'!$A$3:$G1000, 3, false), "")</f>
        <v>0</v>
      </c>
      <c r="S246" s="2" t="str">
        <f>iferror(VLOOKUP($A246, 'Awario - Old'!$A$3:$Z1000, 4, false), "")</f>
        <v/>
      </c>
      <c r="T246" s="5">
        <f>iferror(VLOOKUP($A246, 'Awario - Old'!$A$3:$Z1000, 5, false), "")</f>
        <v>0</v>
      </c>
      <c r="U246" s="5">
        <f>iferror(VLOOKUP($A246, 'Awario - Old'!$A$3:$G1000, 6, false), "")</f>
        <v>0</v>
      </c>
      <c r="V246" s="7" t="b">
        <f>iferror(VLOOKUP($A246, 'Awario - Old'!$A$3:$Z1000, 7, false), "")</f>
        <v>1</v>
      </c>
      <c r="W246" s="2" t="str">
        <f>iferror(VLOOKUP($A246, 'Awario - Old'!$A$3:$Z1000, 8, false), "")</f>
        <v/>
      </c>
      <c r="X246" s="5">
        <f>iferror(VLOOKUP($A246, 'Awario - Old'!$A$3:$Z1000, 9, false), "")</f>
        <v>-0.6906225891</v>
      </c>
      <c r="Y246" s="5">
        <f>iferror(VLOOKUP($A246, 'Awario - Old'!$A$3:$Z1000, 10, false), "")</f>
        <v>-0.9458545452</v>
      </c>
      <c r="Z246" s="2" t="str">
        <f>iferror(VLOOKUP($A246, 'Awario - Old'!$A$3:$Z1000, 11, false), "")</f>
        <v/>
      </c>
      <c r="AA246" s="5">
        <f>iferror(VLOOKUP($A246, 'Awario - Old'!$A$3:$Z1000, 12, false), "")</f>
        <v>-0.8182385672</v>
      </c>
      <c r="AB246" s="5">
        <f t="shared" si="2"/>
        <v>-0.9045654024</v>
      </c>
      <c r="AD246" s="5">
        <f>iferror(VLOOKUP($A246, TMUI!$A$2:$G1000, 3, false), "")</f>
        <v>32.69</v>
      </c>
      <c r="AE246" s="5">
        <f>iferror(VLOOKUP($A246, TMUI!$A$2:$G1000, 4, false), "")</f>
        <v>48.79</v>
      </c>
      <c r="AF246" s="5">
        <f>iferror(VLOOKUP($A246, TMUI!$A$2:$G1000, 5, false), "")</f>
        <v>46.37</v>
      </c>
      <c r="AG246" s="5">
        <f>iferror(VLOOKUP($A246, TMUI!$A$2:$G1000, 6, false), "")</f>
        <v>27.72</v>
      </c>
      <c r="AH246" s="5">
        <f>iferror(VLOOKUP($A246, TMUI!$A$2:$Z1000, 7, false), "")</f>
        <v>-3.096193823</v>
      </c>
      <c r="AI246" s="5">
        <f>iferror(VLOOKUP($A246, TMUI!$A$2:$Z1000, 8, false), "")</f>
        <v>-1.399220203</v>
      </c>
      <c r="AJ246" s="5">
        <f>iferror(VLOOKUP($A246, TMUI!$A$2:$Z1000, 9, false), "")</f>
        <v>-1.847053495</v>
      </c>
      <c r="AK246" s="5">
        <f>iferror(VLOOKUP($A246, TMUI!$A$2:$Z1000, 10, false), "")</f>
        <v>-1.682897316</v>
      </c>
      <c r="AL246" s="5">
        <f>iferror(VLOOKUP($A246, TMUI!$A$2:$Z1000, 11, false), "")</f>
        <v>-2.006341209</v>
      </c>
      <c r="AM246" s="8">
        <f t="shared" si="3"/>
        <v>-1.416453744</v>
      </c>
      <c r="AO246" s="5">
        <f t="shared" si="4"/>
        <v>-1.023292621</v>
      </c>
      <c r="AP246" s="5">
        <f>iferror(vlookup(A246, 'November Scores'!A$1:AM1000, 3, false), "")</f>
        <v>-0.9220226662</v>
      </c>
      <c r="AQ246" s="5">
        <f t="shared" si="5"/>
        <v>-0.9979751321</v>
      </c>
    </row>
    <row r="247">
      <c r="A247" s="5">
        <v>1519.0</v>
      </c>
      <c r="B247" s="2" t="s">
        <v>155</v>
      </c>
      <c r="C247" s="5">
        <f>lookup($A247, 'NIL - Dry'!$A$1:$A1000, 'NIL - Dry'!C$1:C1000)</f>
        <v>4</v>
      </c>
      <c r="D247" s="5">
        <f>lookup($A247, 'NIL - Dry'!$A$1:$A1000, 'NIL - Dry'!D$1:D1000)</f>
        <v>0</v>
      </c>
      <c r="E247" s="5">
        <f>lookup($A247, 'NIL - Dry'!$A$1:$A1000, 'NIL - Dry'!E$1:E1000)</f>
        <v>1</v>
      </c>
      <c r="F247" s="5">
        <f>lookup($A247, 'NIL - Dry'!$A$1:$A1000, 'NIL - Dry'!F$1:F1000)</f>
        <v>0</v>
      </c>
      <c r="G247" s="5">
        <f>lookup($A247, 'NIL - Dry'!$A$1:$A1000, 'NIL - Dry'!G$1:G1000)</f>
        <v>0</v>
      </c>
      <c r="H247" s="5">
        <f>lookup($A247, 'NIL - Dry'!$A$1:$A1000, 'NIL - Dry'!H$1:H1000)</f>
        <v>0</v>
      </c>
      <c r="I247" s="5">
        <f>lookup($A247, 'NIL - Dry'!$A$1:$A1000, 'NIL - Dry'!I$1:I1000)</f>
        <v>0.2045663318</v>
      </c>
      <c r="J247" s="5">
        <f>lookup($A247, 'NIL - Dry'!$A$1:$A1000, 'NIL - Dry'!J$1:J1000)</f>
        <v>-2.383213783</v>
      </c>
      <c r="K247" s="5">
        <f>lookup($A247, 'NIL - Dry'!$A$1:$A1000, 'NIL - Dry'!K$1:K1000)</f>
        <v>0.4485213235</v>
      </c>
      <c r="L247" s="5">
        <f>lookup($A247, 'NIL - Dry'!$A$1:$A1000, 'NIL - Dry'!L$1:L1000)</f>
        <v>-0.9812641676</v>
      </c>
      <c r="M247" s="5">
        <f>lookup($A247, 'NIL - Dry'!$A$1:$A1000, 'NIL - Dry'!M$1:M1000)</f>
        <v>-0.5405970393</v>
      </c>
      <c r="N247" s="5">
        <f>lookup($A247, 'NIL - Dry'!$A$1:$A1000, 'NIL - Dry'!N$1:N1000)</f>
        <v>-0.11274892</v>
      </c>
      <c r="O247" s="5">
        <f>lookup($A247, 'NIL - Dry'!$A$1:$A1000, 'NIL - Dry'!O$1:O1000)</f>
        <v>-0.5607893757</v>
      </c>
      <c r="P247" s="5">
        <f t="shared" si="1"/>
        <v>-0.7488587155</v>
      </c>
      <c r="R247" s="5">
        <f>iferror(VLOOKUP($A247, 'Awario - Old'!$A$3:$G1000, 3, false), "")</f>
        <v>0</v>
      </c>
      <c r="S247" s="2">
        <f>iferror(VLOOKUP($A247, 'Awario - Old'!$A$3:$Z1000, 4, false), "")</f>
        <v>0</v>
      </c>
      <c r="T247" s="5">
        <f>iferror(VLOOKUP($A247, 'Awario - Old'!$A$3:$Z1000, 5, false), "")</f>
        <v>0</v>
      </c>
      <c r="U247" s="5">
        <f>iferror(VLOOKUP($A247, 'Awario - Old'!$A$3:$G1000, 6, false), "")</f>
        <v>0</v>
      </c>
      <c r="V247" s="7" t="b">
        <f>iferror(VLOOKUP($A247, 'Awario - Old'!$A$3:$Z1000, 7, false), "")</f>
        <v>1</v>
      </c>
      <c r="W247" s="2" t="str">
        <f>iferror(VLOOKUP($A247, 'Awario - Old'!$A$3:$Z1000, 8, false), "")</f>
        <v/>
      </c>
      <c r="X247" s="5">
        <f>iferror(VLOOKUP($A247, 'Awario - Old'!$A$3:$Z1000, 9, false), "")</f>
        <v>-0.6906225891</v>
      </c>
      <c r="Y247" s="5">
        <f>iferror(VLOOKUP($A247, 'Awario - Old'!$A$3:$Z1000, 10, false), "")</f>
        <v>-0.9458545452</v>
      </c>
      <c r="Z247" s="2" t="str">
        <f>iferror(VLOOKUP($A247, 'Awario - Old'!$A$3:$Z1000, 11, false), "")</f>
        <v/>
      </c>
      <c r="AA247" s="5">
        <f>iferror(VLOOKUP($A247, 'Awario - Old'!$A$3:$Z1000, 12, false), "")</f>
        <v>-0.8182385672</v>
      </c>
      <c r="AB247" s="5">
        <f t="shared" si="2"/>
        <v>-0.9045654024</v>
      </c>
      <c r="AD247" s="5">
        <f>iferror(VLOOKUP($A247, TMUI!$A$2:$G1000, 3, false), "")</f>
        <v>39.58</v>
      </c>
      <c r="AE247" s="5">
        <f>iferror(VLOOKUP($A247, TMUI!$A$2:$G1000, 4, false), "")</f>
        <v>26.1</v>
      </c>
      <c r="AF247" s="5">
        <f>iferror(VLOOKUP($A247, TMUI!$A$2:$G1000, 5, false), "")</f>
        <v>25.35</v>
      </c>
      <c r="AG247" s="5">
        <f>iferror(VLOOKUP($A247, TMUI!$A$2:$G1000, 6, false), "")</f>
        <v>10.85</v>
      </c>
      <c r="AH247" s="5">
        <f>iferror(VLOOKUP($A247, TMUI!$A$2:$Z1000, 7, false), "")</f>
        <v>-2.597492139</v>
      </c>
      <c r="AI247" s="5">
        <f>iferror(VLOOKUP($A247, TMUI!$A$2:$Z1000, 8, false), "")</f>
        <v>-2.971709659</v>
      </c>
      <c r="AJ247" s="5">
        <f>iferror(VLOOKUP($A247, TMUI!$A$2:$Z1000, 9, false), "")</f>
        <v>-3.411931333</v>
      </c>
      <c r="AK247" s="5">
        <f>iferror(VLOOKUP($A247, TMUI!$A$2:$Z1000, 10, false), "")</f>
        <v>-2.724558579</v>
      </c>
      <c r="AL247" s="5">
        <f>iferror(VLOOKUP($A247, TMUI!$A$2:$Z1000, 11, false), "")</f>
        <v>-2.926422928</v>
      </c>
      <c r="AM247" s="8">
        <f t="shared" si="3"/>
        <v>-1.710679084</v>
      </c>
      <c r="AO247" s="5">
        <f t="shared" si="4"/>
        <v>-1.121367734</v>
      </c>
      <c r="AP247" s="5">
        <f>iferror(vlookup(A247, 'November Scores'!A$1:AM1000, 3, false), "")</f>
        <v>-1.192068176</v>
      </c>
      <c r="AQ247" s="5">
        <f t="shared" si="5"/>
        <v>-1.139042844</v>
      </c>
    </row>
    <row r="248">
      <c r="A248" s="5">
        <v>492.0</v>
      </c>
      <c r="B248" s="2" t="s">
        <v>49</v>
      </c>
      <c r="C248" s="5">
        <f>lookup($A248, 'NIL - Dry'!$A$1:$A1000, 'NIL - Dry'!C$1:C1000)</f>
        <v>2</v>
      </c>
      <c r="D248" s="5">
        <f>lookup($A248, 'NIL - Dry'!$A$1:$A1000, 'NIL - Dry'!D$1:D1000)</f>
        <v>0</v>
      </c>
      <c r="E248" s="5">
        <f>lookup($A248, 'NIL - Dry'!$A$1:$A1000, 'NIL - Dry'!E$1:E1000)</f>
        <v>0</v>
      </c>
      <c r="F248" s="5">
        <f>lookup($A248, 'NIL - Dry'!$A$1:$A1000, 'NIL - Dry'!F$1:F1000)</f>
        <v>0</v>
      </c>
      <c r="G248" s="5">
        <f>lookup($A248, 'NIL - Dry'!$A$1:$A1000, 'NIL - Dry'!G$1:G1000)</f>
        <v>0</v>
      </c>
      <c r="H248" s="5">
        <f>lookup($A248, 'NIL - Dry'!$A$1:$A1000, 'NIL - Dry'!H$1:H1000)</f>
        <v>0</v>
      </c>
      <c r="I248" s="5">
        <f>lookup($A248, 'NIL - Dry'!$A$1:$A1000, 'NIL - Dry'!I$1:I1000)</f>
        <v>-4.868678697</v>
      </c>
      <c r="J248" s="5">
        <f>lookup($A248, 'NIL - Dry'!$A$1:$A1000, 'NIL - Dry'!J$1:J1000)</f>
        <v>-2.383213783</v>
      </c>
      <c r="K248" s="5">
        <f>lookup($A248, 'NIL - Dry'!$A$1:$A1000, 'NIL - Dry'!K$1:K1000)</f>
        <v>-2.220180551</v>
      </c>
      <c r="L248" s="5">
        <f>lookup($A248, 'NIL - Dry'!$A$1:$A1000, 'NIL - Dry'!L$1:L1000)</f>
        <v>-0.9812641676</v>
      </c>
      <c r="M248" s="5">
        <f>lookup($A248, 'NIL - Dry'!$A$1:$A1000, 'NIL - Dry'!M$1:M1000)</f>
        <v>-0.5405970393</v>
      </c>
      <c r="N248" s="5">
        <f>lookup($A248, 'NIL - Dry'!$A$1:$A1000, 'NIL - Dry'!N$1:N1000)</f>
        <v>-0.11274892</v>
      </c>
      <c r="O248" s="5">
        <f>lookup($A248, 'NIL - Dry'!$A$1:$A1000, 'NIL - Dry'!O$1:O1000)</f>
        <v>-1.85111386</v>
      </c>
      <c r="P248" s="5">
        <f t="shared" si="1"/>
        <v>-1.360556452</v>
      </c>
      <c r="R248" s="5" t="str">
        <f>iferror(VLOOKUP($A248, 'Awario - Old'!$A$3:$G1000, 3, false), "")</f>
        <v/>
      </c>
      <c r="S248" s="2" t="str">
        <f>iferror(VLOOKUP($A248, 'Awario - Old'!$A$3:$Z1000, 4, false), "")</f>
        <v/>
      </c>
      <c r="T248" s="5" t="str">
        <f>iferror(VLOOKUP($A248, 'Awario - Old'!$A$3:$Z1000, 5, false), "")</f>
        <v/>
      </c>
      <c r="U248" s="5" t="str">
        <f>iferror(VLOOKUP($A248, 'Awario - Old'!$A$3:$G1000, 6, false), "")</f>
        <v/>
      </c>
      <c r="V248" s="7" t="str">
        <f>iferror(VLOOKUP($A248, 'Awario - Old'!$A$3:$Z1000, 7, false), "")</f>
        <v/>
      </c>
      <c r="W248" s="2" t="str">
        <f>iferror(VLOOKUP($A248, 'Awario - Old'!$A$3:$Z1000, 8, false), "")</f>
        <v/>
      </c>
      <c r="X248" s="5" t="str">
        <f>iferror(VLOOKUP($A248, 'Awario - Old'!$A$3:$Z1000, 9, false), "")</f>
        <v/>
      </c>
      <c r="Y248" s="5" t="str">
        <f>iferror(VLOOKUP($A248, 'Awario - Old'!$A$3:$Z1000, 10, false), "")</f>
        <v/>
      </c>
      <c r="Z248" s="2" t="str">
        <f>iferror(VLOOKUP($A248, 'Awario - Old'!$A$3:$Z1000, 11, false), "")</f>
        <v/>
      </c>
      <c r="AA248" s="5" t="str">
        <f>iferror(VLOOKUP($A248, 'Awario - Old'!$A$3:$Z1000, 12, false), "")</f>
        <v/>
      </c>
      <c r="AB248" s="5" t="str">
        <f t="shared" si="2"/>
        <v/>
      </c>
      <c r="AD248" s="5">
        <f>iferror(VLOOKUP($A248, TMUI!$A$2:$G1000, 3, false), "")</f>
        <v>39.47</v>
      </c>
      <c r="AE248" s="5">
        <f>iferror(VLOOKUP($A248, TMUI!$A$2:$G1000, 4, false), "")</f>
        <v>62.94</v>
      </c>
      <c r="AF248" s="5">
        <f>iferror(VLOOKUP($A248, TMUI!$A$2:$G1000, 5, false), "")</f>
        <v>56.46</v>
      </c>
      <c r="AG248" s="5">
        <f>iferror(VLOOKUP($A248, TMUI!$A$2:$G1000, 6, false), "")</f>
        <v>41.79</v>
      </c>
      <c r="AH248" s="5">
        <f>iferror(VLOOKUP($A248, TMUI!$A$2:$Z1000, 7, false), "")</f>
        <v>-2.605453995</v>
      </c>
      <c r="AI248" s="5">
        <f>iferror(VLOOKUP($A248, TMUI!$A$2:$Z1000, 8, false), "")</f>
        <v>-0.4185800186</v>
      </c>
      <c r="AJ248" s="5">
        <f>iferror(VLOOKUP($A248, TMUI!$A$2:$Z1000, 9, false), "")</f>
        <v>-1.095882354</v>
      </c>
      <c r="AK248" s="5">
        <f>iferror(VLOOKUP($A248, TMUI!$A$2:$Z1000, 10, false), "")</f>
        <v>-0.8141258893</v>
      </c>
      <c r="AL248" s="5">
        <f>iferror(VLOOKUP($A248, TMUI!$A$2:$Z1000, 11, false), "")</f>
        <v>-1.233510564</v>
      </c>
      <c r="AM248" s="8">
        <f t="shared" si="3"/>
        <v>-1.110635207</v>
      </c>
      <c r="AO248" s="5">
        <f t="shared" si="4"/>
        <v>-1.23559583</v>
      </c>
      <c r="AP248" s="5" t="str">
        <f>iferror(vlookup(A248, 'November Scores'!A$1:AM1000, 3, false), "")</f>
        <v/>
      </c>
      <c r="AQ248" s="5">
        <f t="shared" si="5"/>
        <v>-1.23559583</v>
      </c>
    </row>
    <row r="249">
      <c r="A249" s="5">
        <v>1840.0</v>
      </c>
      <c r="B249" s="2" t="s">
        <v>213</v>
      </c>
      <c r="C249" s="5">
        <f>lookup($A249, 'NIL - Dry'!$A$1:$A1000, 'NIL - Dry'!C$1:C1000)</f>
        <v>2</v>
      </c>
      <c r="D249" s="5">
        <f>lookup($A249, 'NIL - Dry'!$A$1:$A1000, 'NIL - Dry'!D$1:D1000)</f>
        <v>0</v>
      </c>
      <c r="E249" s="5">
        <f>lookup($A249, 'NIL - Dry'!$A$1:$A1000, 'NIL - Dry'!E$1:E1000)</f>
        <v>1</v>
      </c>
      <c r="F249" s="5">
        <f>lookup($A249, 'NIL - Dry'!$A$1:$A1000, 'NIL - Dry'!F$1:F1000)</f>
        <v>0</v>
      </c>
      <c r="G249" s="5">
        <f>lookup($A249, 'NIL - Dry'!$A$1:$A1000, 'NIL - Dry'!G$1:G1000)</f>
        <v>0</v>
      </c>
      <c r="H249" s="5">
        <f>lookup($A249, 'NIL - Dry'!$A$1:$A1000, 'NIL - Dry'!H$1:H1000)</f>
        <v>0</v>
      </c>
      <c r="I249" s="5">
        <f>lookup($A249, 'NIL - Dry'!$A$1:$A1000, 'NIL - Dry'!I$1:I1000)</f>
        <v>-4.868678697</v>
      </c>
      <c r="J249" s="5">
        <f>lookup($A249, 'NIL - Dry'!$A$1:$A1000, 'NIL - Dry'!J$1:J1000)</f>
        <v>-2.383213783</v>
      </c>
      <c r="K249" s="5">
        <f>lookup($A249, 'NIL - Dry'!$A$1:$A1000, 'NIL - Dry'!K$1:K1000)</f>
        <v>0.4485213235</v>
      </c>
      <c r="L249" s="5">
        <f>lookup($A249, 'NIL - Dry'!$A$1:$A1000, 'NIL - Dry'!L$1:L1000)</f>
        <v>-0.9812641676</v>
      </c>
      <c r="M249" s="5">
        <f>lookup($A249, 'NIL - Dry'!$A$1:$A1000, 'NIL - Dry'!M$1:M1000)</f>
        <v>-0.5405970393</v>
      </c>
      <c r="N249" s="5">
        <f>lookup($A249, 'NIL - Dry'!$A$1:$A1000, 'NIL - Dry'!N$1:N1000)</f>
        <v>-0.11274892</v>
      </c>
      <c r="O249" s="5">
        <f>lookup($A249, 'NIL - Dry'!$A$1:$A1000, 'NIL - Dry'!O$1:O1000)</f>
        <v>-1.406330214</v>
      </c>
      <c r="P249" s="5">
        <f t="shared" si="1"/>
        <v>-1.185887943</v>
      </c>
      <c r="R249" s="5" t="str">
        <f>iferror(VLOOKUP($A249, 'Awario - Old'!$A$3:$G1000, 3, false), "")</f>
        <v/>
      </c>
      <c r="S249" s="2" t="str">
        <f>iferror(VLOOKUP($A249, 'Awario - Old'!$A$3:$Z1000, 4, false), "")</f>
        <v/>
      </c>
      <c r="T249" s="5" t="str">
        <f>iferror(VLOOKUP($A249, 'Awario - Old'!$A$3:$Z1000, 5, false), "")</f>
        <v/>
      </c>
      <c r="U249" s="5" t="str">
        <f>iferror(VLOOKUP($A249, 'Awario - Old'!$A$3:$G1000, 6, false), "")</f>
        <v/>
      </c>
      <c r="V249" s="7" t="str">
        <f>iferror(VLOOKUP($A249, 'Awario - Old'!$A$3:$Z1000, 7, false), "")</f>
        <v/>
      </c>
      <c r="W249" s="2" t="str">
        <f>iferror(VLOOKUP($A249, 'Awario - Old'!$A$3:$Z1000, 8, false), "")</f>
        <v/>
      </c>
      <c r="X249" s="5" t="str">
        <f>iferror(VLOOKUP($A249, 'Awario - Old'!$A$3:$Z1000, 9, false), "")</f>
        <v/>
      </c>
      <c r="Y249" s="5" t="str">
        <f>iferror(VLOOKUP($A249, 'Awario - Old'!$A$3:$Z1000, 10, false), "")</f>
        <v/>
      </c>
      <c r="Z249" s="2" t="str">
        <f>iferror(VLOOKUP($A249, 'Awario - Old'!$A$3:$Z1000, 11, false), "")</f>
        <v/>
      </c>
      <c r="AA249" s="5" t="str">
        <f>iferror(VLOOKUP($A249, 'Awario - Old'!$A$3:$Z1000, 12, false), "")</f>
        <v/>
      </c>
      <c r="AB249" s="5" t="str">
        <f t="shared" si="2"/>
        <v/>
      </c>
      <c r="AD249" s="5">
        <f>iferror(VLOOKUP($A249, TMUI!$A$2:$G1000, 3, false), "")</f>
        <v>47.77</v>
      </c>
      <c r="AE249" s="5">
        <f>iferror(VLOOKUP($A249, TMUI!$A$2:$G1000, 4, false), "")</f>
        <v>37.86</v>
      </c>
      <c r="AF249" s="5">
        <f>iferror(VLOOKUP($A249, TMUI!$A$2:$G1000, 5, false), "")</f>
        <v>64.08</v>
      </c>
      <c r="AG249" s="5">
        <f>iferror(VLOOKUP($A249, TMUI!$A$2:$G1000, 6, false), "")</f>
        <v>31.95</v>
      </c>
      <c r="AH249" s="5">
        <f>iferror(VLOOKUP($A249, TMUI!$A$2:$Z1000, 7, false), "")</f>
        <v>-2.004695797</v>
      </c>
      <c r="AI249" s="5">
        <f>iferror(VLOOKUP($A249, TMUI!$A$2:$Z1000, 8, false), "")</f>
        <v>-2.156704106</v>
      </c>
      <c r="AJ249" s="5">
        <f>iferror(VLOOKUP($A249, TMUI!$A$2:$Z1000, 9, false), "")</f>
        <v>-0.5285955254</v>
      </c>
      <c r="AK249" s="5">
        <f>iferror(VLOOKUP($A249, TMUI!$A$2:$Z1000, 10, false), "")</f>
        <v>-1.421710171</v>
      </c>
      <c r="AL249" s="5">
        <f>iferror(VLOOKUP($A249, TMUI!$A$2:$Z1000, 11, false), "")</f>
        <v>-1.5279264</v>
      </c>
      <c r="AM249" s="8">
        <f t="shared" si="3"/>
        <v>-1.2360932</v>
      </c>
      <c r="AO249" s="5">
        <f t="shared" si="4"/>
        <v>-1.210990572</v>
      </c>
      <c r="AP249" s="5">
        <f>iferror(vlookup(A249, 'November Scores'!A$1:AM1000, 3, false), "")</f>
        <v>-1.573006201</v>
      </c>
      <c r="AQ249" s="5">
        <f t="shared" si="5"/>
        <v>-1.301494479</v>
      </c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  <row r="985">
      <c r="A985" s="2"/>
      <c r="B985" s="2"/>
    </row>
    <row r="986">
      <c r="A986" s="2"/>
      <c r="B986" s="2"/>
    </row>
    <row r="987">
      <c r="A987" s="2"/>
      <c r="B987" s="2"/>
    </row>
    <row r="988">
      <c r="A988" s="2"/>
      <c r="B988" s="2"/>
    </row>
    <row r="989">
      <c r="A989" s="2"/>
      <c r="B989" s="2"/>
    </row>
    <row r="990">
      <c r="A990" s="2"/>
      <c r="B990" s="2"/>
    </row>
    <row r="991">
      <c r="A991" s="2"/>
      <c r="B991" s="2"/>
    </row>
    <row r="992">
      <c r="A992" s="2"/>
      <c r="B992" s="2"/>
    </row>
    <row r="993">
      <c r="A993" s="2"/>
      <c r="B993" s="2"/>
    </row>
    <row r="994">
      <c r="A994" s="2"/>
      <c r="B994" s="2"/>
    </row>
    <row r="995">
      <c r="A995" s="2"/>
      <c r="B995" s="2"/>
    </row>
    <row r="996">
      <c r="A996" s="2"/>
      <c r="B996" s="2"/>
    </row>
    <row r="997">
      <c r="A997" s="2"/>
      <c r="B997" s="2"/>
    </row>
    <row r="998">
      <c r="A998" s="2"/>
      <c r="B998" s="2"/>
    </row>
    <row r="999">
      <c r="A999" s="2"/>
      <c r="B999" s="2"/>
    </row>
    <row r="1000">
      <c r="A1000" s="2"/>
      <c r="B1000" s="2"/>
    </row>
  </sheetData>
  <drawing r:id="rId1"/>
</worksheet>
</file>