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sesopenja/Documents/summer2020/Quantum/v2/sonar-results/analysis_2/types/tags-rules/"/>
    </mc:Choice>
  </mc:AlternateContent>
  <xr:revisionPtr revIDLastSave="0" documentId="13_ncr:1_{64440157-3CA5-AC4B-A758-9787A13D1696}" xr6:coauthVersionLast="45" xr6:coauthVersionMax="45" xr10:uidLastSave="{00000000-0000-0000-0000-000000000000}"/>
  <bookViews>
    <workbookView xWindow="3680" yWindow="1360" windowWidth="22200" windowHeight="14920" activeTab="3" xr2:uid="{00000000-000D-0000-FFFF-FFFF00000000}"/>
  </bookViews>
  <sheets>
    <sheet name="rules_tags" sheetId="1" r:id="rId1"/>
    <sheet name="Sheet2" sheetId="3" r:id="rId2"/>
    <sheet name="v2" sheetId="4" r:id="rId3"/>
    <sheet name="Sheet4" sheetId="5" r:id="rId4"/>
    <sheet name="Sheet1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1" i="5" l="1"/>
  <c r="W20" i="5"/>
  <c r="V20" i="5"/>
  <c r="U20" i="5"/>
  <c r="T20" i="5"/>
  <c r="S20" i="5"/>
  <c r="R20" i="5"/>
  <c r="Q20" i="5"/>
  <c r="P20" i="5"/>
  <c r="O20" i="5"/>
  <c r="N20" i="5"/>
  <c r="W19" i="5"/>
  <c r="V19" i="5"/>
  <c r="U19" i="5"/>
  <c r="T19" i="5"/>
  <c r="S19" i="5"/>
  <c r="R19" i="5"/>
  <c r="Q19" i="5"/>
  <c r="P19" i="5"/>
  <c r="O19" i="5"/>
  <c r="N19" i="5"/>
  <c r="W18" i="5"/>
  <c r="V18" i="5"/>
  <c r="U18" i="5"/>
  <c r="T18" i="5"/>
  <c r="S18" i="5"/>
  <c r="R18" i="5"/>
  <c r="Q18" i="5"/>
  <c r="P18" i="5"/>
  <c r="O18" i="5"/>
  <c r="N18" i="5"/>
  <c r="W17" i="5"/>
  <c r="V17" i="5"/>
  <c r="U17" i="5"/>
  <c r="T17" i="5"/>
  <c r="S17" i="5"/>
  <c r="R17" i="5"/>
  <c r="Q17" i="5"/>
  <c r="P17" i="5"/>
  <c r="O17" i="5"/>
  <c r="N17" i="5"/>
  <c r="W16" i="5"/>
  <c r="V16" i="5"/>
  <c r="U16" i="5"/>
  <c r="T16" i="5"/>
  <c r="S16" i="5"/>
  <c r="R16" i="5"/>
  <c r="Q16" i="5"/>
  <c r="P16" i="5"/>
  <c r="O16" i="5"/>
  <c r="N16" i="5"/>
  <c r="W15" i="5"/>
  <c r="V15" i="5"/>
  <c r="U15" i="5"/>
  <c r="T15" i="5"/>
  <c r="S15" i="5"/>
  <c r="R15" i="5"/>
  <c r="Q15" i="5"/>
  <c r="P15" i="5"/>
  <c r="O15" i="5"/>
  <c r="N15" i="5"/>
  <c r="W14" i="5"/>
  <c r="V14" i="5"/>
  <c r="U14" i="5"/>
  <c r="T14" i="5"/>
  <c r="S14" i="5"/>
  <c r="R14" i="5"/>
  <c r="Q14" i="5"/>
  <c r="P14" i="5"/>
  <c r="O14" i="5"/>
  <c r="N14" i="5"/>
  <c r="W13" i="5"/>
  <c r="V13" i="5"/>
  <c r="U13" i="5"/>
  <c r="T13" i="5"/>
  <c r="S13" i="5"/>
  <c r="R13" i="5"/>
  <c r="Q13" i="5"/>
  <c r="P13" i="5"/>
  <c r="O13" i="5"/>
  <c r="N13" i="5"/>
  <c r="W12" i="5"/>
  <c r="V12" i="5"/>
  <c r="U12" i="5"/>
  <c r="T12" i="5"/>
  <c r="S12" i="5"/>
  <c r="R12" i="5"/>
  <c r="Q12" i="5"/>
  <c r="P12" i="5"/>
  <c r="O12" i="5"/>
  <c r="N12" i="5"/>
  <c r="W11" i="5"/>
  <c r="V11" i="5"/>
  <c r="U11" i="5"/>
  <c r="T11" i="5"/>
  <c r="S11" i="5"/>
  <c r="R11" i="5"/>
  <c r="Q11" i="5"/>
  <c r="P11" i="5"/>
  <c r="O11" i="5"/>
  <c r="N11" i="5"/>
  <c r="W10" i="5"/>
  <c r="V10" i="5"/>
  <c r="U10" i="5"/>
  <c r="T10" i="5"/>
  <c r="S10" i="5"/>
  <c r="R10" i="5"/>
  <c r="Q10" i="5"/>
  <c r="P10" i="5"/>
  <c r="O10" i="5"/>
  <c r="N10" i="5"/>
  <c r="W9" i="5"/>
  <c r="V9" i="5"/>
  <c r="U9" i="5"/>
  <c r="T9" i="5"/>
  <c r="S9" i="5"/>
  <c r="R9" i="5"/>
  <c r="Q9" i="5"/>
  <c r="P9" i="5"/>
  <c r="O9" i="5"/>
  <c r="N9" i="5"/>
  <c r="W8" i="5"/>
  <c r="V8" i="5"/>
  <c r="U8" i="5"/>
  <c r="T8" i="5"/>
  <c r="S8" i="5"/>
  <c r="R8" i="5"/>
  <c r="Q8" i="5"/>
  <c r="P8" i="5"/>
  <c r="O8" i="5"/>
  <c r="N8" i="5"/>
  <c r="W7" i="5"/>
  <c r="V7" i="5"/>
  <c r="U7" i="5"/>
  <c r="T7" i="5"/>
  <c r="S7" i="5"/>
  <c r="R7" i="5"/>
  <c r="Q7" i="5"/>
  <c r="P7" i="5"/>
  <c r="O7" i="5"/>
  <c r="N7" i="5"/>
  <c r="W6" i="5"/>
  <c r="V6" i="5"/>
  <c r="U6" i="5"/>
  <c r="T6" i="5"/>
  <c r="S6" i="5"/>
  <c r="R6" i="5"/>
  <c r="Q6" i="5"/>
  <c r="P6" i="5"/>
  <c r="O6" i="5"/>
  <c r="N6" i="5"/>
  <c r="W5" i="5"/>
  <c r="V5" i="5"/>
  <c r="U5" i="5"/>
  <c r="T5" i="5"/>
  <c r="S5" i="5"/>
  <c r="R5" i="5"/>
  <c r="Q5" i="5"/>
  <c r="P5" i="5"/>
  <c r="O5" i="5"/>
  <c r="N5" i="5"/>
  <c r="W4" i="5"/>
  <c r="V4" i="5"/>
  <c r="U4" i="5"/>
  <c r="T4" i="5"/>
  <c r="S4" i="5"/>
  <c r="R4" i="5"/>
  <c r="Q4" i="5"/>
  <c r="P4" i="5"/>
  <c r="O4" i="5"/>
  <c r="N4" i="5"/>
  <c r="W3" i="5"/>
  <c r="V3" i="5"/>
  <c r="U3" i="5"/>
  <c r="T3" i="5"/>
  <c r="S3" i="5"/>
  <c r="R3" i="5"/>
  <c r="Q3" i="5"/>
  <c r="P3" i="5"/>
  <c r="O3" i="5"/>
  <c r="N3" i="5"/>
  <c r="W2" i="5"/>
  <c r="W21" i="5" s="1"/>
  <c r="V2" i="5"/>
  <c r="U2" i="5"/>
  <c r="U21" i="5" s="1"/>
  <c r="T2" i="5"/>
  <c r="T21" i="5" s="1"/>
  <c r="S2" i="5"/>
  <c r="S21" i="5" s="1"/>
  <c r="R2" i="5"/>
  <c r="Q2" i="5"/>
  <c r="Q21" i="5" s="1"/>
  <c r="P2" i="5"/>
  <c r="P21" i="5" s="1"/>
  <c r="O2" i="5"/>
  <c r="O21" i="5" s="1"/>
  <c r="N2" i="5"/>
  <c r="Z1" i="5"/>
  <c r="AB1" i="4"/>
  <c r="Y23" i="4"/>
  <c r="X23" i="4"/>
  <c r="W23" i="4"/>
  <c r="V23" i="4"/>
  <c r="U23" i="4"/>
  <c r="T23" i="4"/>
  <c r="S23" i="4"/>
  <c r="R23" i="4"/>
  <c r="Q23" i="4"/>
  <c r="P23" i="4"/>
  <c r="Y25" i="4"/>
  <c r="X25" i="4"/>
  <c r="W25" i="4"/>
  <c r="V25" i="4"/>
  <c r="U25" i="4"/>
  <c r="T25" i="4"/>
  <c r="S25" i="4"/>
  <c r="R25" i="4"/>
  <c r="Q25" i="4"/>
  <c r="P25" i="4"/>
  <c r="Y24" i="4"/>
  <c r="X24" i="4"/>
  <c r="W24" i="4"/>
  <c r="V24" i="4"/>
  <c r="U24" i="4"/>
  <c r="T24" i="4"/>
  <c r="S24" i="4"/>
  <c r="R24" i="4"/>
  <c r="Q24" i="4"/>
  <c r="P24" i="4"/>
  <c r="Y21" i="4"/>
  <c r="X21" i="4"/>
  <c r="W21" i="4"/>
  <c r="V21" i="4"/>
  <c r="U21" i="4"/>
  <c r="T21" i="4"/>
  <c r="S21" i="4"/>
  <c r="R21" i="4"/>
  <c r="Q21" i="4"/>
  <c r="P21" i="4"/>
  <c r="Y18" i="4"/>
  <c r="X18" i="4"/>
  <c r="W18" i="4"/>
  <c r="V18" i="4"/>
  <c r="U18" i="4"/>
  <c r="T18" i="4"/>
  <c r="S18" i="4"/>
  <c r="R18" i="4"/>
  <c r="Q18" i="4"/>
  <c r="P18" i="4"/>
  <c r="Y16" i="4"/>
  <c r="X16" i="4"/>
  <c r="W16" i="4"/>
  <c r="V16" i="4"/>
  <c r="U16" i="4"/>
  <c r="T16" i="4"/>
  <c r="S16" i="4"/>
  <c r="R16" i="4"/>
  <c r="Q16" i="4"/>
  <c r="P16" i="4"/>
  <c r="Y20" i="4"/>
  <c r="X20" i="4"/>
  <c r="W20" i="4"/>
  <c r="V20" i="4"/>
  <c r="U20" i="4"/>
  <c r="T20" i="4"/>
  <c r="S20" i="4"/>
  <c r="R20" i="4"/>
  <c r="Q20" i="4"/>
  <c r="P20" i="4"/>
  <c r="Y22" i="4"/>
  <c r="X22" i="4"/>
  <c r="W22" i="4"/>
  <c r="V22" i="4"/>
  <c r="U22" i="4"/>
  <c r="T22" i="4"/>
  <c r="S22" i="4"/>
  <c r="R22" i="4"/>
  <c r="Q22" i="4"/>
  <c r="P22" i="4"/>
  <c r="Y17" i="4"/>
  <c r="X17" i="4"/>
  <c r="W17" i="4"/>
  <c r="V17" i="4"/>
  <c r="U17" i="4"/>
  <c r="T17" i="4"/>
  <c r="S17" i="4"/>
  <c r="R17" i="4"/>
  <c r="Q17" i="4"/>
  <c r="P17" i="4"/>
  <c r="Y19" i="4"/>
  <c r="X19" i="4"/>
  <c r="W19" i="4"/>
  <c r="V19" i="4"/>
  <c r="U19" i="4"/>
  <c r="T19" i="4"/>
  <c r="S19" i="4"/>
  <c r="R19" i="4"/>
  <c r="Q19" i="4"/>
  <c r="P19" i="4"/>
  <c r="Y27" i="4"/>
  <c r="X27" i="4"/>
  <c r="W27" i="4"/>
  <c r="V27" i="4"/>
  <c r="U27" i="4"/>
  <c r="T27" i="4"/>
  <c r="S27" i="4"/>
  <c r="R27" i="4"/>
  <c r="Q27" i="4"/>
  <c r="P27" i="4"/>
  <c r="Y15" i="4"/>
  <c r="X15" i="4"/>
  <c r="W15" i="4"/>
  <c r="V15" i="4"/>
  <c r="U15" i="4"/>
  <c r="T15" i="4"/>
  <c r="S15" i="4"/>
  <c r="R15" i="4"/>
  <c r="Q15" i="4"/>
  <c r="P15" i="4"/>
  <c r="Y26" i="4"/>
  <c r="X26" i="4"/>
  <c r="W26" i="4"/>
  <c r="V26" i="4"/>
  <c r="U26" i="4"/>
  <c r="T26" i="4"/>
  <c r="S26" i="4"/>
  <c r="R26" i="4"/>
  <c r="Q26" i="4"/>
  <c r="P26" i="4"/>
  <c r="Y14" i="4"/>
  <c r="X14" i="4"/>
  <c r="W14" i="4"/>
  <c r="V14" i="4"/>
  <c r="U14" i="4"/>
  <c r="T14" i="4"/>
  <c r="S14" i="4"/>
  <c r="R14" i="4"/>
  <c r="Q14" i="4"/>
  <c r="P14" i="4"/>
  <c r="Y28" i="4"/>
  <c r="X28" i="4"/>
  <c r="W28" i="4"/>
  <c r="V28" i="4"/>
  <c r="U28" i="4"/>
  <c r="T28" i="4"/>
  <c r="S28" i="4"/>
  <c r="R28" i="4"/>
  <c r="Q28" i="4"/>
  <c r="P28" i="4"/>
  <c r="Y12" i="4"/>
  <c r="X12" i="4"/>
  <c r="W12" i="4"/>
  <c r="V12" i="4"/>
  <c r="U12" i="4"/>
  <c r="T12" i="4"/>
  <c r="S12" i="4"/>
  <c r="R12" i="4"/>
  <c r="Q12" i="4"/>
  <c r="P12" i="4"/>
  <c r="Y13" i="4"/>
  <c r="X13" i="4"/>
  <c r="W13" i="4"/>
  <c r="V13" i="4"/>
  <c r="U13" i="4"/>
  <c r="T13" i="4"/>
  <c r="S13" i="4"/>
  <c r="R13" i="4"/>
  <c r="Q13" i="4"/>
  <c r="P13" i="4"/>
  <c r="Y11" i="4"/>
  <c r="X11" i="4"/>
  <c r="W11" i="4"/>
  <c r="V11" i="4"/>
  <c r="U11" i="4"/>
  <c r="T11" i="4"/>
  <c r="S11" i="4"/>
  <c r="R11" i="4"/>
  <c r="Q11" i="4"/>
  <c r="P11" i="4"/>
  <c r="Y10" i="4"/>
  <c r="X10" i="4"/>
  <c r="W10" i="4"/>
  <c r="V10" i="4"/>
  <c r="U10" i="4"/>
  <c r="T10" i="4"/>
  <c r="S10" i="4"/>
  <c r="R10" i="4"/>
  <c r="Q10" i="4"/>
  <c r="P10" i="4"/>
  <c r="Y9" i="4"/>
  <c r="X9" i="4"/>
  <c r="W9" i="4"/>
  <c r="V9" i="4"/>
  <c r="U9" i="4"/>
  <c r="T9" i="4"/>
  <c r="S9" i="4"/>
  <c r="R9" i="4"/>
  <c r="Q9" i="4"/>
  <c r="P9" i="4"/>
  <c r="Y8" i="4"/>
  <c r="X8" i="4"/>
  <c r="W8" i="4"/>
  <c r="V8" i="4"/>
  <c r="U8" i="4"/>
  <c r="T8" i="4"/>
  <c r="S8" i="4"/>
  <c r="R8" i="4"/>
  <c r="Q8" i="4"/>
  <c r="P8" i="4"/>
  <c r="Y7" i="4"/>
  <c r="X7" i="4"/>
  <c r="W7" i="4"/>
  <c r="V7" i="4"/>
  <c r="U7" i="4"/>
  <c r="T7" i="4"/>
  <c r="S7" i="4"/>
  <c r="R7" i="4"/>
  <c r="Q7" i="4"/>
  <c r="P7" i="4"/>
  <c r="Y6" i="4"/>
  <c r="X6" i="4"/>
  <c r="W6" i="4"/>
  <c r="V6" i="4"/>
  <c r="U6" i="4"/>
  <c r="T6" i="4"/>
  <c r="S6" i="4"/>
  <c r="R6" i="4"/>
  <c r="Q6" i="4"/>
  <c r="P6" i="4"/>
  <c r="Y4" i="4"/>
  <c r="X4" i="4"/>
  <c r="W4" i="4"/>
  <c r="V4" i="4"/>
  <c r="U4" i="4"/>
  <c r="T4" i="4"/>
  <c r="S4" i="4"/>
  <c r="R4" i="4"/>
  <c r="Q4" i="4"/>
  <c r="P4" i="4"/>
  <c r="Y5" i="4"/>
  <c r="X5" i="4"/>
  <c r="W5" i="4"/>
  <c r="V5" i="4"/>
  <c r="U5" i="4"/>
  <c r="T5" i="4"/>
  <c r="S5" i="4"/>
  <c r="R5" i="4"/>
  <c r="Q5" i="4"/>
  <c r="P5" i="4"/>
  <c r="Y3" i="4"/>
  <c r="X3" i="4"/>
  <c r="W3" i="4"/>
  <c r="V3" i="4"/>
  <c r="U3" i="4"/>
  <c r="T3" i="4"/>
  <c r="S3" i="4"/>
  <c r="R3" i="4"/>
  <c r="Q3" i="4"/>
  <c r="P3" i="4"/>
  <c r="Y2" i="4"/>
  <c r="X2" i="4"/>
  <c r="W2" i="4"/>
  <c r="V2" i="4"/>
  <c r="U2" i="4"/>
  <c r="T2" i="4"/>
  <c r="S2" i="4"/>
  <c r="R2" i="4"/>
  <c r="Q2" i="4"/>
  <c r="P2" i="4"/>
  <c r="X2" i="5" l="1"/>
  <c r="R21" i="5"/>
  <c r="V21" i="5"/>
  <c r="X4" i="5"/>
  <c r="Z6" i="5"/>
  <c r="X8" i="5"/>
  <c r="X10" i="5"/>
  <c r="X12" i="5"/>
  <c r="X14" i="5"/>
  <c r="X16" i="5"/>
  <c r="X18" i="5"/>
  <c r="X20" i="5"/>
  <c r="Z4" i="5"/>
  <c r="X6" i="5"/>
  <c r="Z8" i="5"/>
  <c r="Z10" i="5"/>
  <c r="Z12" i="5"/>
  <c r="Z14" i="5"/>
  <c r="Z16" i="5"/>
  <c r="Z18" i="5"/>
  <c r="Z20" i="5"/>
  <c r="Z2" i="5"/>
  <c r="X3" i="5"/>
  <c r="Z3" i="5"/>
  <c r="X5" i="5"/>
  <c r="Z5" i="5"/>
  <c r="X7" i="5"/>
  <c r="Z7" i="5"/>
  <c r="X9" i="5"/>
  <c r="Z9" i="5"/>
  <c r="X11" i="5"/>
  <c r="Z11" i="5"/>
  <c r="X13" i="5"/>
  <c r="Z13" i="5"/>
  <c r="X15" i="5"/>
  <c r="Z15" i="5"/>
  <c r="X17" i="5"/>
  <c r="Z17" i="5"/>
  <c r="X19" i="5"/>
  <c r="Z19" i="5"/>
  <c r="N21" i="5"/>
  <c r="AB4" i="4"/>
  <c r="AB3" i="4"/>
  <c r="AB21" i="4"/>
  <c r="AB2" i="4"/>
  <c r="AB5" i="4"/>
  <c r="AB6" i="4"/>
  <c r="AB8" i="4"/>
  <c r="AB10" i="4"/>
  <c r="AB13" i="4"/>
  <c r="AB28" i="4"/>
  <c r="AB26" i="4"/>
  <c r="AB27" i="4"/>
  <c r="AB17" i="4"/>
  <c r="AB20" i="4"/>
  <c r="AB18" i="4"/>
  <c r="AB24" i="4"/>
  <c r="AB23" i="4"/>
  <c r="AB7" i="4"/>
  <c r="AB9" i="4"/>
  <c r="AB11" i="4"/>
  <c r="AB12" i="4"/>
  <c r="AB14" i="4"/>
  <c r="AB15" i="4"/>
  <c r="AB19" i="4"/>
  <c r="AB22" i="4"/>
  <c r="AB16" i="4"/>
  <c r="AB25" i="4"/>
  <c r="Z4" i="4"/>
  <c r="Z9" i="4"/>
  <c r="Z12" i="4"/>
  <c r="Z15" i="4"/>
  <c r="Z22" i="4"/>
  <c r="Z21" i="4"/>
  <c r="T29" i="4"/>
  <c r="X29" i="4"/>
  <c r="Q29" i="4"/>
  <c r="U29" i="4"/>
  <c r="Y29" i="4"/>
  <c r="Z5" i="4"/>
  <c r="Z8" i="4"/>
  <c r="Z13" i="4"/>
  <c r="Z26" i="4"/>
  <c r="Z17" i="4"/>
  <c r="Z18" i="4"/>
  <c r="Z23" i="4"/>
  <c r="R29" i="4"/>
  <c r="V29" i="4"/>
  <c r="Z3" i="4"/>
  <c r="Z7" i="4"/>
  <c r="Z11" i="4"/>
  <c r="Z14" i="4"/>
  <c r="Z19" i="4"/>
  <c r="Z16" i="4"/>
  <c r="Z25" i="4"/>
  <c r="P29" i="4"/>
  <c r="S29" i="4"/>
  <c r="W29" i="4"/>
  <c r="Z6" i="4"/>
  <c r="Z10" i="4"/>
  <c r="Z28" i="4"/>
  <c r="Z27" i="4"/>
  <c r="Z20" i="4"/>
  <c r="Z24" i="4"/>
  <c r="Z2" i="4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1" i="3"/>
  <c r="AB29" i="4" l="1"/>
  <c r="Z29" i="4"/>
  <c r="Q29" i="3"/>
  <c r="R29" i="3"/>
  <c r="S29" i="3"/>
  <c r="T29" i="3"/>
  <c r="U29" i="3"/>
  <c r="V29" i="3"/>
  <c r="W29" i="3"/>
  <c r="X29" i="3"/>
  <c r="Y29" i="3"/>
  <c r="Z29" i="3"/>
  <c r="AA29" i="3"/>
  <c r="AB29" i="3"/>
  <c r="P29" i="3"/>
  <c r="AA28" i="3"/>
  <c r="Z28" i="3"/>
  <c r="Y28" i="3"/>
  <c r="X28" i="3"/>
  <c r="W28" i="3"/>
  <c r="V28" i="3"/>
  <c r="U28" i="3"/>
  <c r="T28" i="3"/>
  <c r="S28" i="3"/>
  <c r="R28" i="3"/>
  <c r="Q28" i="3"/>
  <c r="P28" i="3"/>
  <c r="AB28" i="3" s="1"/>
  <c r="AA27" i="3"/>
  <c r="Z27" i="3"/>
  <c r="Y27" i="3"/>
  <c r="X27" i="3"/>
  <c r="W27" i="3"/>
  <c r="V27" i="3"/>
  <c r="U27" i="3"/>
  <c r="T27" i="3"/>
  <c r="S27" i="3"/>
  <c r="R27" i="3"/>
  <c r="Q27" i="3"/>
  <c r="P27" i="3"/>
  <c r="AB27" i="3" s="1"/>
  <c r="AA26" i="3"/>
  <c r="Z26" i="3"/>
  <c r="Y26" i="3"/>
  <c r="X26" i="3"/>
  <c r="W26" i="3"/>
  <c r="V26" i="3"/>
  <c r="U26" i="3"/>
  <c r="T26" i="3"/>
  <c r="S26" i="3"/>
  <c r="R26" i="3"/>
  <c r="Q26" i="3"/>
  <c r="P26" i="3"/>
  <c r="AB26" i="3" s="1"/>
  <c r="AA25" i="3"/>
  <c r="Z25" i="3"/>
  <c r="Y25" i="3"/>
  <c r="X25" i="3"/>
  <c r="W25" i="3"/>
  <c r="V25" i="3"/>
  <c r="U25" i="3"/>
  <c r="T25" i="3"/>
  <c r="S25" i="3"/>
  <c r="R25" i="3"/>
  <c r="Q25" i="3"/>
  <c r="P25" i="3"/>
  <c r="AB25" i="3" s="1"/>
  <c r="AA24" i="3"/>
  <c r="Z24" i="3"/>
  <c r="Y24" i="3"/>
  <c r="X24" i="3"/>
  <c r="W24" i="3"/>
  <c r="V24" i="3"/>
  <c r="U24" i="3"/>
  <c r="T24" i="3"/>
  <c r="S24" i="3"/>
  <c r="R24" i="3"/>
  <c r="Q24" i="3"/>
  <c r="P24" i="3"/>
  <c r="AB24" i="3" s="1"/>
  <c r="AA23" i="3"/>
  <c r="Z23" i="3"/>
  <c r="Y23" i="3"/>
  <c r="X23" i="3"/>
  <c r="W23" i="3"/>
  <c r="V23" i="3"/>
  <c r="U23" i="3"/>
  <c r="T23" i="3"/>
  <c r="S23" i="3"/>
  <c r="R23" i="3"/>
  <c r="Q23" i="3"/>
  <c r="P23" i="3"/>
  <c r="AB23" i="3" s="1"/>
  <c r="AA22" i="3"/>
  <c r="Z22" i="3"/>
  <c r="Y22" i="3"/>
  <c r="X22" i="3"/>
  <c r="W22" i="3"/>
  <c r="V22" i="3"/>
  <c r="U22" i="3"/>
  <c r="T22" i="3"/>
  <c r="S22" i="3"/>
  <c r="R22" i="3"/>
  <c r="Q22" i="3"/>
  <c r="P22" i="3"/>
  <c r="AB22" i="3" s="1"/>
  <c r="AA21" i="3"/>
  <c r="Z21" i="3"/>
  <c r="Y21" i="3"/>
  <c r="X21" i="3"/>
  <c r="W21" i="3"/>
  <c r="V21" i="3"/>
  <c r="U21" i="3"/>
  <c r="T21" i="3"/>
  <c r="S21" i="3"/>
  <c r="R21" i="3"/>
  <c r="Q21" i="3"/>
  <c r="P21" i="3"/>
  <c r="AB21" i="3" s="1"/>
  <c r="AA20" i="3"/>
  <c r="Z20" i="3"/>
  <c r="Y20" i="3"/>
  <c r="X20" i="3"/>
  <c r="W20" i="3"/>
  <c r="V20" i="3"/>
  <c r="U20" i="3"/>
  <c r="T20" i="3"/>
  <c r="S20" i="3"/>
  <c r="R20" i="3"/>
  <c r="Q20" i="3"/>
  <c r="P20" i="3"/>
  <c r="AB20" i="3" s="1"/>
  <c r="AA19" i="3"/>
  <c r="Z19" i="3"/>
  <c r="Y19" i="3"/>
  <c r="X19" i="3"/>
  <c r="W19" i="3"/>
  <c r="V19" i="3"/>
  <c r="U19" i="3"/>
  <c r="T19" i="3"/>
  <c r="S19" i="3"/>
  <c r="R19" i="3"/>
  <c r="Q19" i="3"/>
  <c r="P19" i="3"/>
  <c r="AB19" i="3" s="1"/>
  <c r="AA18" i="3"/>
  <c r="Z18" i="3"/>
  <c r="Y18" i="3"/>
  <c r="X18" i="3"/>
  <c r="W18" i="3"/>
  <c r="V18" i="3"/>
  <c r="U18" i="3"/>
  <c r="T18" i="3"/>
  <c r="S18" i="3"/>
  <c r="R18" i="3"/>
  <c r="Q18" i="3"/>
  <c r="P18" i="3"/>
  <c r="AB18" i="3" s="1"/>
  <c r="AA17" i="3"/>
  <c r="Z17" i="3"/>
  <c r="Y17" i="3"/>
  <c r="X17" i="3"/>
  <c r="W17" i="3"/>
  <c r="V17" i="3"/>
  <c r="U17" i="3"/>
  <c r="T17" i="3"/>
  <c r="S17" i="3"/>
  <c r="R17" i="3"/>
  <c r="Q17" i="3"/>
  <c r="P17" i="3"/>
  <c r="AB17" i="3" s="1"/>
  <c r="AA16" i="3"/>
  <c r="Z16" i="3"/>
  <c r="Y16" i="3"/>
  <c r="X16" i="3"/>
  <c r="W16" i="3"/>
  <c r="V16" i="3"/>
  <c r="U16" i="3"/>
  <c r="T16" i="3"/>
  <c r="S16" i="3"/>
  <c r="R16" i="3"/>
  <c r="Q16" i="3"/>
  <c r="P16" i="3"/>
  <c r="AB16" i="3" s="1"/>
  <c r="AA15" i="3"/>
  <c r="Z15" i="3"/>
  <c r="Y15" i="3"/>
  <c r="X15" i="3"/>
  <c r="W15" i="3"/>
  <c r="V15" i="3"/>
  <c r="U15" i="3"/>
  <c r="T15" i="3"/>
  <c r="S15" i="3"/>
  <c r="R15" i="3"/>
  <c r="Q15" i="3"/>
  <c r="P15" i="3"/>
  <c r="AB15" i="3" s="1"/>
  <c r="AA14" i="3"/>
  <c r="Z14" i="3"/>
  <c r="Y14" i="3"/>
  <c r="X14" i="3"/>
  <c r="W14" i="3"/>
  <c r="V14" i="3"/>
  <c r="U14" i="3"/>
  <c r="T14" i="3"/>
  <c r="S14" i="3"/>
  <c r="R14" i="3"/>
  <c r="Q14" i="3"/>
  <c r="P14" i="3"/>
  <c r="AB14" i="3" s="1"/>
  <c r="AA13" i="3"/>
  <c r="Z13" i="3"/>
  <c r="Y13" i="3"/>
  <c r="X13" i="3"/>
  <c r="W13" i="3"/>
  <c r="V13" i="3"/>
  <c r="U13" i="3"/>
  <c r="T13" i="3"/>
  <c r="S13" i="3"/>
  <c r="R13" i="3"/>
  <c r="Q13" i="3"/>
  <c r="P13" i="3"/>
  <c r="AB13" i="3" s="1"/>
  <c r="AA12" i="3"/>
  <c r="Z12" i="3"/>
  <c r="Y12" i="3"/>
  <c r="X12" i="3"/>
  <c r="W12" i="3"/>
  <c r="V12" i="3"/>
  <c r="U12" i="3"/>
  <c r="T12" i="3"/>
  <c r="S12" i="3"/>
  <c r="R12" i="3"/>
  <c r="Q12" i="3"/>
  <c r="P12" i="3"/>
  <c r="AB12" i="3" s="1"/>
  <c r="AA11" i="3"/>
  <c r="Z11" i="3"/>
  <c r="Y11" i="3"/>
  <c r="X11" i="3"/>
  <c r="W11" i="3"/>
  <c r="V11" i="3"/>
  <c r="U11" i="3"/>
  <c r="T11" i="3"/>
  <c r="S11" i="3"/>
  <c r="R11" i="3"/>
  <c r="Q11" i="3"/>
  <c r="P11" i="3"/>
  <c r="AB11" i="3" s="1"/>
  <c r="AA10" i="3"/>
  <c r="Z10" i="3"/>
  <c r="Y10" i="3"/>
  <c r="X10" i="3"/>
  <c r="W10" i="3"/>
  <c r="V10" i="3"/>
  <c r="U10" i="3"/>
  <c r="T10" i="3"/>
  <c r="S10" i="3"/>
  <c r="R10" i="3"/>
  <c r="Q10" i="3"/>
  <c r="P10" i="3"/>
  <c r="AB10" i="3" s="1"/>
  <c r="AA9" i="3"/>
  <c r="Z9" i="3"/>
  <c r="Y9" i="3"/>
  <c r="X9" i="3"/>
  <c r="W9" i="3"/>
  <c r="V9" i="3"/>
  <c r="U9" i="3"/>
  <c r="T9" i="3"/>
  <c r="S9" i="3"/>
  <c r="R9" i="3"/>
  <c r="Q9" i="3"/>
  <c r="P9" i="3"/>
  <c r="AB9" i="3" s="1"/>
  <c r="AA8" i="3"/>
  <c r="Z8" i="3"/>
  <c r="Y8" i="3"/>
  <c r="X8" i="3"/>
  <c r="W8" i="3"/>
  <c r="V8" i="3"/>
  <c r="U8" i="3"/>
  <c r="T8" i="3"/>
  <c r="S8" i="3"/>
  <c r="R8" i="3"/>
  <c r="Q8" i="3"/>
  <c r="P8" i="3"/>
  <c r="AB8" i="3" s="1"/>
  <c r="AA7" i="3"/>
  <c r="Z7" i="3"/>
  <c r="Y7" i="3"/>
  <c r="X7" i="3"/>
  <c r="W7" i="3"/>
  <c r="V7" i="3"/>
  <c r="U7" i="3"/>
  <c r="T7" i="3"/>
  <c r="S7" i="3"/>
  <c r="R7" i="3"/>
  <c r="Q7" i="3"/>
  <c r="P7" i="3"/>
  <c r="AB7" i="3" s="1"/>
  <c r="AA6" i="3"/>
  <c r="Z6" i="3"/>
  <c r="Y6" i="3"/>
  <c r="X6" i="3"/>
  <c r="W6" i="3"/>
  <c r="V6" i="3"/>
  <c r="U6" i="3"/>
  <c r="T6" i="3"/>
  <c r="S6" i="3"/>
  <c r="R6" i="3"/>
  <c r="Q6" i="3"/>
  <c r="P6" i="3"/>
  <c r="AB6" i="3" s="1"/>
  <c r="AA5" i="3"/>
  <c r="Z5" i="3"/>
  <c r="Y5" i="3"/>
  <c r="X5" i="3"/>
  <c r="W5" i="3"/>
  <c r="V5" i="3"/>
  <c r="U5" i="3"/>
  <c r="T5" i="3"/>
  <c r="S5" i="3"/>
  <c r="R5" i="3"/>
  <c r="Q5" i="3"/>
  <c r="P5" i="3"/>
  <c r="AB5" i="3" s="1"/>
  <c r="AA4" i="3"/>
  <c r="Z4" i="3"/>
  <c r="Y4" i="3"/>
  <c r="X4" i="3"/>
  <c r="W4" i="3"/>
  <c r="V4" i="3"/>
  <c r="U4" i="3"/>
  <c r="T4" i="3"/>
  <c r="S4" i="3"/>
  <c r="R4" i="3"/>
  <c r="Q4" i="3"/>
  <c r="P4" i="3"/>
  <c r="AB4" i="3" s="1"/>
  <c r="AA3" i="3"/>
  <c r="Z3" i="3"/>
  <c r="Y3" i="3"/>
  <c r="X3" i="3"/>
  <c r="W3" i="3"/>
  <c r="V3" i="3"/>
  <c r="U3" i="3"/>
  <c r="T3" i="3"/>
  <c r="S3" i="3"/>
  <c r="R3" i="3"/>
  <c r="Q3" i="3"/>
  <c r="P3" i="3"/>
  <c r="AB3" i="3" s="1"/>
  <c r="AA2" i="3"/>
  <c r="Z2" i="3"/>
  <c r="Y2" i="3"/>
  <c r="X2" i="3"/>
  <c r="W2" i="3"/>
  <c r="V2" i="3"/>
  <c r="U2" i="3"/>
  <c r="T2" i="3"/>
  <c r="S2" i="3"/>
  <c r="R2" i="3"/>
  <c r="Q2" i="3"/>
  <c r="P2" i="3"/>
  <c r="AB2" i="3" s="1"/>
  <c r="Q27" i="2"/>
  <c r="R27" i="2"/>
  <c r="S27" i="2"/>
  <c r="T27" i="2"/>
  <c r="U27" i="2"/>
  <c r="V27" i="2"/>
  <c r="W27" i="2"/>
  <c r="X27" i="2"/>
  <c r="Y27" i="2"/>
  <c r="Z27" i="2"/>
  <c r="AA27" i="2"/>
  <c r="AB27" i="2"/>
  <c r="P27" i="2"/>
  <c r="AA26" i="2"/>
  <c r="Z26" i="2"/>
  <c r="Y26" i="2"/>
  <c r="X26" i="2"/>
  <c r="W26" i="2"/>
  <c r="V26" i="2"/>
  <c r="U26" i="2"/>
  <c r="T26" i="2"/>
  <c r="S26" i="2"/>
  <c r="R26" i="2"/>
  <c r="Q26" i="2"/>
  <c r="P26" i="2"/>
  <c r="AB26" i="2" s="1"/>
  <c r="AA25" i="2"/>
  <c r="Z25" i="2"/>
  <c r="Y25" i="2"/>
  <c r="X25" i="2"/>
  <c r="W25" i="2"/>
  <c r="V25" i="2"/>
  <c r="U25" i="2"/>
  <c r="T25" i="2"/>
  <c r="S25" i="2"/>
  <c r="R25" i="2"/>
  <c r="Q25" i="2"/>
  <c r="P25" i="2"/>
  <c r="AB25" i="2" s="1"/>
  <c r="AA24" i="2"/>
  <c r="Z24" i="2"/>
  <c r="Y24" i="2"/>
  <c r="X24" i="2"/>
  <c r="W24" i="2"/>
  <c r="V24" i="2"/>
  <c r="U24" i="2"/>
  <c r="T24" i="2"/>
  <c r="S24" i="2"/>
  <c r="R24" i="2"/>
  <c r="Q24" i="2"/>
  <c r="P24" i="2"/>
  <c r="AB24" i="2" s="1"/>
  <c r="AA23" i="2"/>
  <c r="Z23" i="2"/>
  <c r="Y23" i="2"/>
  <c r="X23" i="2"/>
  <c r="W23" i="2"/>
  <c r="V23" i="2"/>
  <c r="U23" i="2"/>
  <c r="T23" i="2"/>
  <c r="S23" i="2"/>
  <c r="R23" i="2"/>
  <c r="Q23" i="2"/>
  <c r="P23" i="2"/>
  <c r="AB23" i="2" s="1"/>
  <c r="AA22" i="2"/>
  <c r="Z22" i="2"/>
  <c r="Y22" i="2"/>
  <c r="X22" i="2"/>
  <c r="W22" i="2"/>
  <c r="V22" i="2"/>
  <c r="U22" i="2"/>
  <c r="T22" i="2"/>
  <c r="S22" i="2"/>
  <c r="R22" i="2"/>
  <c r="Q22" i="2"/>
  <c r="P22" i="2"/>
  <c r="AB22" i="2" s="1"/>
  <c r="AA21" i="2"/>
  <c r="Z21" i="2"/>
  <c r="Y21" i="2"/>
  <c r="X21" i="2"/>
  <c r="W21" i="2"/>
  <c r="V21" i="2"/>
  <c r="U21" i="2"/>
  <c r="T21" i="2"/>
  <c r="S21" i="2"/>
  <c r="R21" i="2"/>
  <c r="Q21" i="2"/>
  <c r="P21" i="2"/>
  <c r="AB21" i="2" s="1"/>
  <c r="AA20" i="2"/>
  <c r="Z20" i="2"/>
  <c r="Y20" i="2"/>
  <c r="X20" i="2"/>
  <c r="W20" i="2"/>
  <c r="V20" i="2"/>
  <c r="U20" i="2"/>
  <c r="T20" i="2"/>
  <c r="S20" i="2"/>
  <c r="R20" i="2"/>
  <c r="Q20" i="2"/>
  <c r="P20" i="2"/>
  <c r="AB20" i="2" s="1"/>
  <c r="AA19" i="2"/>
  <c r="Z19" i="2"/>
  <c r="Y19" i="2"/>
  <c r="X19" i="2"/>
  <c r="W19" i="2"/>
  <c r="V19" i="2"/>
  <c r="U19" i="2"/>
  <c r="T19" i="2"/>
  <c r="S19" i="2"/>
  <c r="R19" i="2"/>
  <c r="Q19" i="2"/>
  <c r="P19" i="2"/>
  <c r="AB19" i="2" s="1"/>
  <c r="AA18" i="2"/>
  <c r="Z18" i="2"/>
  <c r="Y18" i="2"/>
  <c r="X18" i="2"/>
  <c r="W18" i="2"/>
  <c r="V18" i="2"/>
  <c r="U18" i="2"/>
  <c r="T18" i="2"/>
  <c r="S18" i="2"/>
  <c r="R18" i="2"/>
  <c r="Q18" i="2"/>
  <c r="P18" i="2"/>
  <c r="AB18" i="2" s="1"/>
  <c r="AA17" i="2"/>
  <c r="Z17" i="2"/>
  <c r="Y17" i="2"/>
  <c r="X17" i="2"/>
  <c r="W17" i="2"/>
  <c r="V17" i="2"/>
  <c r="U17" i="2"/>
  <c r="T17" i="2"/>
  <c r="S17" i="2"/>
  <c r="R17" i="2"/>
  <c r="Q17" i="2"/>
  <c r="P17" i="2"/>
  <c r="AB17" i="2" s="1"/>
  <c r="AA16" i="2"/>
  <c r="Z16" i="2"/>
  <c r="Y16" i="2"/>
  <c r="X16" i="2"/>
  <c r="W16" i="2"/>
  <c r="V16" i="2"/>
  <c r="U16" i="2"/>
  <c r="T16" i="2"/>
  <c r="S16" i="2"/>
  <c r="R16" i="2"/>
  <c r="Q16" i="2"/>
  <c r="P16" i="2"/>
  <c r="AB16" i="2" s="1"/>
  <c r="AA15" i="2"/>
  <c r="Z15" i="2"/>
  <c r="Y15" i="2"/>
  <c r="X15" i="2"/>
  <c r="W15" i="2"/>
  <c r="V15" i="2"/>
  <c r="U15" i="2"/>
  <c r="T15" i="2"/>
  <c r="S15" i="2"/>
  <c r="R15" i="2"/>
  <c r="Q15" i="2"/>
  <c r="P15" i="2"/>
  <c r="AB15" i="2" s="1"/>
  <c r="AA14" i="2"/>
  <c r="Z14" i="2"/>
  <c r="Y14" i="2"/>
  <c r="X14" i="2"/>
  <c r="W14" i="2"/>
  <c r="V14" i="2"/>
  <c r="U14" i="2"/>
  <c r="T14" i="2"/>
  <c r="S14" i="2"/>
  <c r="R14" i="2"/>
  <c r="Q14" i="2"/>
  <c r="P14" i="2"/>
  <c r="AB14" i="2" s="1"/>
  <c r="AA13" i="2"/>
  <c r="Z13" i="2"/>
  <c r="Y13" i="2"/>
  <c r="X13" i="2"/>
  <c r="W13" i="2"/>
  <c r="V13" i="2"/>
  <c r="U13" i="2"/>
  <c r="T13" i="2"/>
  <c r="S13" i="2"/>
  <c r="R13" i="2"/>
  <c r="Q13" i="2"/>
  <c r="P13" i="2"/>
  <c r="AB13" i="2" s="1"/>
  <c r="AA12" i="2"/>
  <c r="Z12" i="2"/>
  <c r="Y12" i="2"/>
  <c r="X12" i="2"/>
  <c r="W12" i="2"/>
  <c r="V12" i="2"/>
  <c r="U12" i="2"/>
  <c r="T12" i="2"/>
  <c r="S12" i="2"/>
  <c r="R12" i="2"/>
  <c r="Q12" i="2"/>
  <c r="P12" i="2"/>
  <c r="AB12" i="2" s="1"/>
  <c r="AA11" i="2"/>
  <c r="Z11" i="2"/>
  <c r="Y11" i="2"/>
  <c r="X11" i="2"/>
  <c r="W11" i="2"/>
  <c r="V11" i="2"/>
  <c r="U11" i="2"/>
  <c r="T11" i="2"/>
  <c r="S11" i="2"/>
  <c r="R11" i="2"/>
  <c r="Q11" i="2"/>
  <c r="P11" i="2"/>
  <c r="AB11" i="2" s="1"/>
  <c r="AA10" i="2"/>
  <c r="Z10" i="2"/>
  <c r="Y10" i="2"/>
  <c r="X10" i="2"/>
  <c r="W10" i="2"/>
  <c r="V10" i="2"/>
  <c r="U10" i="2"/>
  <c r="T10" i="2"/>
  <c r="S10" i="2"/>
  <c r="R10" i="2"/>
  <c r="Q10" i="2"/>
  <c r="P10" i="2"/>
  <c r="AB10" i="2" s="1"/>
  <c r="AA9" i="2"/>
  <c r="Z9" i="2"/>
  <c r="Y9" i="2"/>
  <c r="X9" i="2"/>
  <c r="W9" i="2"/>
  <c r="V9" i="2"/>
  <c r="U9" i="2"/>
  <c r="T9" i="2"/>
  <c r="S9" i="2"/>
  <c r="R9" i="2"/>
  <c r="Q9" i="2"/>
  <c r="P9" i="2"/>
  <c r="AB9" i="2" s="1"/>
  <c r="AA8" i="2"/>
  <c r="Z8" i="2"/>
  <c r="Y8" i="2"/>
  <c r="X8" i="2"/>
  <c r="W8" i="2"/>
  <c r="V8" i="2"/>
  <c r="U8" i="2"/>
  <c r="T8" i="2"/>
  <c r="S8" i="2"/>
  <c r="R8" i="2"/>
  <c r="Q8" i="2"/>
  <c r="P8" i="2"/>
  <c r="AB8" i="2" s="1"/>
  <c r="AA7" i="2"/>
  <c r="Z7" i="2"/>
  <c r="Y7" i="2"/>
  <c r="X7" i="2"/>
  <c r="W7" i="2"/>
  <c r="V7" i="2"/>
  <c r="U7" i="2"/>
  <c r="T7" i="2"/>
  <c r="S7" i="2"/>
  <c r="R7" i="2"/>
  <c r="Q7" i="2"/>
  <c r="P7" i="2"/>
  <c r="AB7" i="2" s="1"/>
  <c r="AA6" i="2"/>
  <c r="Z6" i="2"/>
  <c r="Y6" i="2"/>
  <c r="X6" i="2"/>
  <c r="W6" i="2"/>
  <c r="V6" i="2"/>
  <c r="U6" i="2"/>
  <c r="T6" i="2"/>
  <c r="S6" i="2"/>
  <c r="R6" i="2"/>
  <c r="Q6" i="2"/>
  <c r="P6" i="2"/>
  <c r="AB6" i="2" s="1"/>
  <c r="AA5" i="2"/>
  <c r="Z5" i="2"/>
  <c r="Y5" i="2"/>
  <c r="X5" i="2"/>
  <c r="W5" i="2"/>
  <c r="V5" i="2"/>
  <c r="U5" i="2"/>
  <c r="T5" i="2"/>
  <c r="S5" i="2"/>
  <c r="R5" i="2"/>
  <c r="Q5" i="2"/>
  <c r="P5" i="2"/>
  <c r="AB5" i="2" s="1"/>
  <c r="AA4" i="2"/>
  <c r="Z4" i="2"/>
  <c r="Y4" i="2"/>
  <c r="X4" i="2"/>
  <c r="W4" i="2"/>
  <c r="V4" i="2"/>
  <c r="U4" i="2"/>
  <c r="T4" i="2"/>
  <c r="S4" i="2"/>
  <c r="R4" i="2"/>
  <c r="Q4" i="2"/>
  <c r="P4" i="2"/>
  <c r="AB4" i="2" s="1"/>
  <c r="AA3" i="2"/>
  <c r="Z3" i="2"/>
  <c r="Y3" i="2"/>
  <c r="X3" i="2"/>
  <c r="W3" i="2"/>
  <c r="V3" i="2"/>
  <c r="U3" i="2"/>
  <c r="T3" i="2"/>
  <c r="S3" i="2"/>
  <c r="R3" i="2"/>
  <c r="Q3" i="2"/>
  <c r="P3" i="2"/>
  <c r="AB3" i="2" s="1"/>
  <c r="AA2" i="2"/>
  <c r="Z2" i="2"/>
  <c r="Y2" i="2"/>
  <c r="X2" i="2"/>
  <c r="W2" i="2"/>
  <c r="V2" i="2"/>
  <c r="U2" i="2"/>
  <c r="T2" i="2"/>
  <c r="S2" i="2"/>
  <c r="R2" i="2"/>
  <c r="Q2" i="2"/>
  <c r="P2" i="2"/>
  <c r="AB2" i="2" s="1"/>
  <c r="AA6" i="1"/>
  <c r="AA57" i="1"/>
  <c r="AA5" i="1"/>
  <c r="AA36" i="1"/>
  <c r="AA34" i="1"/>
  <c r="AA89" i="1"/>
  <c r="AA121" i="1"/>
  <c r="AA97" i="1"/>
  <c r="AA122" i="1"/>
  <c r="AA25" i="1"/>
  <c r="AA7" i="1"/>
  <c r="AA59" i="1"/>
  <c r="AA113" i="1"/>
  <c r="AA155" i="1"/>
  <c r="AA3" i="1"/>
  <c r="AA52" i="1"/>
  <c r="AA156" i="1"/>
  <c r="AA93" i="1"/>
  <c r="AA51" i="1"/>
  <c r="AA31" i="1"/>
  <c r="AA9" i="1"/>
  <c r="AA64" i="1"/>
  <c r="AA86" i="1"/>
  <c r="AA60" i="1"/>
  <c r="AA62" i="1"/>
  <c r="AA27" i="1"/>
  <c r="AA43" i="1"/>
  <c r="AA2" i="1"/>
  <c r="AA131" i="1"/>
  <c r="AA105" i="1"/>
  <c r="AA68" i="1"/>
  <c r="AA94" i="1"/>
  <c r="AA98" i="1"/>
  <c r="AA157" i="1"/>
  <c r="AA141" i="1"/>
  <c r="AA35" i="1"/>
  <c r="AA13" i="1"/>
  <c r="AA20" i="1"/>
  <c r="AA158" i="1"/>
  <c r="AA33" i="1"/>
  <c r="AA10" i="1"/>
  <c r="AA117" i="1"/>
  <c r="AA91" i="1"/>
  <c r="AA159" i="1"/>
  <c r="AA142" i="1"/>
  <c r="AA143" i="1"/>
  <c r="AA55" i="1"/>
  <c r="AA160" i="1"/>
  <c r="AA18" i="1"/>
  <c r="AA63" i="1"/>
  <c r="AA161" i="1"/>
  <c r="AA162" i="1"/>
  <c r="AA144" i="1"/>
  <c r="AA73" i="1"/>
  <c r="AA82" i="1"/>
  <c r="AA103" i="1"/>
  <c r="AA163" i="1"/>
  <c r="AA125" i="1"/>
  <c r="AA114" i="1"/>
  <c r="AA77" i="1"/>
  <c r="AA108" i="1"/>
  <c r="AA53" i="1"/>
  <c r="AA126" i="1"/>
  <c r="AA145" i="1"/>
  <c r="AA16" i="1"/>
  <c r="AA146" i="1"/>
  <c r="AA164" i="1"/>
  <c r="AA147" i="1"/>
  <c r="AA99" i="1"/>
  <c r="AA83" i="1"/>
  <c r="AA148" i="1"/>
  <c r="AA100" i="1"/>
  <c r="AA115" i="1"/>
  <c r="AA132" i="1"/>
  <c r="AA56" i="1"/>
  <c r="AA149" i="1"/>
  <c r="AA127" i="1"/>
  <c r="AA150" i="1"/>
  <c r="AA14" i="1"/>
  <c r="AA58" i="1"/>
  <c r="AA28" i="1"/>
  <c r="AA109" i="1"/>
  <c r="AA133" i="1"/>
  <c r="AA30" i="1"/>
  <c r="AA45" i="1"/>
  <c r="AA17" i="1"/>
  <c r="AA106" i="1"/>
  <c r="AA76" i="1"/>
  <c r="AA11" i="1"/>
  <c r="AA92" i="1"/>
  <c r="AA165" i="1"/>
  <c r="AA151" i="1"/>
  <c r="AA44" i="1"/>
  <c r="AA166" i="1"/>
  <c r="AA167" i="1"/>
  <c r="AA134" i="1"/>
  <c r="AA50" i="1"/>
  <c r="AA152" i="1"/>
  <c r="AA168" i="1"/>
  <c r="AA135" i="1"/>
  <c r="AA61" i="1"/>
  <c r="AA90" i="1"/>
  <c r="AA84" i="1"/>
  <c r="AA23" i="1"/>
  <c r="AA169" i="1"/>
  <c r="AA118" i="1"/>
  <c r="AA12" i="1"/>
  <c r="AA136" i="1"/>
  <c r="AA137" i="1"/>
  <c r="AA81" i="1"/>
  <c r="AA138" i="1"/>
  <c r="AA67" i="1"/>
  <c r="AA153" i="1"/>
  <c r="AA170" i="1"/>
  <c r="AA171" i="1"/>
  <c r="AA49" i="1"/>
  <c r="AA112" i="1"/>
  <c r="AA110" i="1"/>
  <c r="AA42" i="1"/>
  <c r="AA15" i="1"/>
  <c r="AA123" i="1"/>
  <c r="AA172" i="1"/>
  <c r="AA71" i="1"/>
  <c r="AA29" i="1"/>
  <c r="AA173" i="1"/>
  <c r="AA4" i="1"/>
  <c r="AA87" i="1"/>
  <c r="AA174" i="1"/>
  <c r="AA107" i="1"/>
  <c r="AA96" i="1"/>
  <c r="AA74" i="1"/>
  <c r="AA72" i="1"/>
  <c r="AA66" i="1"/>
  <c r="AA111" i="1"/>
  <c r="AA75" i="1"/>
  <c r="AA39" i="1"/>
  <c r="AA95" i="1"/>
  <c r="AA128" i="1"/>
  <c r="AA8" i="1"/>
  <c r="AA119" i="1"/>
  <c r="AA129" i="1"/>
  <c r="AA22" i="1"/>
  <c r="AA101" i="1"/>
  <c r="AA48" i="1"/>
  <c r="AA120" i="1"/>
  <c r="AA40" i="1"/>
  <c r="AA65" i="1"/>
  <c r="AA37" i="1"/>
  <c r="AA78" i="1"/>
  <c r="AA54" i="1"/>
  <c r="AA88" i="1"/>
  <c r="AA32" i="1"/>
  <c r="AA175" i="1"/>
  <c r="AA21" i="1"/>
  <c r="AA139" i="1"/>
  <c r="AA104" i="1"/>
  <c r="AA46" i="1"/>
  <c r="AA176" i="1"/>
  <c r="AA177" i="1"/>
  <c r="AA102" i="1"/>
  <c r="AA154" i="1"/>
  <c r="AA79" i="1"/>
  <c r="AA70" i="1"/>
  <c r="AA178" i="1"/>
  <c r="AA24" i="1"/>
  <c r="AA179" i="1"/>
  <c r="AA69" i="1"/>
  <c r="AA41" i="1"/>
  <c r="AA26" i="1"/>
  <c r="AA180" i="1"/>
  <c r="AA124" i="1"/>
  <c r="AA38" i="1"/>
  <c r="AA47" i="1"/>
  <c r="AA181" i="1"/>
  <c r="AA116" i="1"/>
  <c r="AA80" i="1"/>
  <c r="AA182" i="1"/>
  <c r="AA140" i="1"/>
  <c r="AA130" i="1"/>
  <c r="AA85" i="1"/>
  <c r="AA19" i="1"/>
  <c r="Z6" i="1"/>
  <c r="Z57" i="1"/>
  <c r="Z5" i="1"/>
  <c r="Z36" i="1"/>
  <c r="Z34" i="1"/>
  <c r="Z89" i="1"/>
  <c r="Z121" i="1"/>
  <c r="Z97" i="1"/>
  <c r="Z122" i="1"/>
  <c r="Z25" i="1"/>
  <c r="Z7" i="1"/>
  <c r="Z59" i="1"/>
  <c r="Z113" i="1"/>
  <c r="Z155" i="1"/>
  <c r="Z3" i="1"/>
  <c r="Z52" i="1"/>
  <c r="Z156" i="1"/>
  <c r="Z93" i="1"/>
  <c r="Z51" i="1"/>
  <c r="Z31" i="1"/>
  <c r="Z9" i="1"/>
  <c r="Z64" i="1"/>
  <c r="Z86" i="1"/>
  <c r="Z60" i="1"/>
  <c r="Z62" i="1"/>
  <c r="Z27" i="1"/>
  <c r="Z43" i="1"/>
  <c r="Z2" i="1"/>
  <c r="Z131" i="1"/>
  <c r="Z105" i="1"/>
  <c r="Z68" i="1"/>
  <c r="Z94" i="1"/>
  <c r="Z98" i="1"/>
  <c r="Z157" i="1"/>
  <c r="Z141" i="1"/>
  <c r="Z35" i="1"/>
  <c r="Z13" i="1"/>
  <c r="Z20" i="1"/>
  <c r="Z158" i="1"/>
  <c r="Z33" i="1"/>
  <c r="Z10" i="1"/>
  <c r="Z117" i="1"/>
  <c r="Z91" i="1"/>
  <c r="Z159" i="1"/>
  <c r="Z142" i="1"/>
  <c r="Z143" i="1"/>
  <c r="Z55" i="1"/>
  <c r="Z160" i="1"/>
  <c r="Z18" i="1"/>
  <c r="Z63" i="1"/>
  <c r="Z161" i="1"/>
  <c r="Z162" i="1"/>
  <c r="Z144" i="1"/>
  <c r="Z73" i="1"/>
  <c r="Z82" i="1"/>
  <c r="Z103" i="1"/>
  <c r="Z163" i="1"/>
  <c r="Z125" i="1"/>
  <c r="Z114" i="1"/>
  <c r="Z77" i="1"/>
  <c r="Z108" i="1"/>
  <c r="Z53" i="1"/>
  <c r="Z126" i="1"/>
  <c r="Z145" i="1"/>
  <c r="Z16" i="1"/>
  <c r="Z146" i="1"/>
  <c r="Z164" i="1"/>
  <c r="Z147" i="1"/>
  <c r="Z99" i="1"/>
  <c r="Z83" i="1"/>
  <c r="Z148" i="1"/>
  <c r="Z100" i="1"/>
  <c r="Z115" i="1"/>
  <c r="Z132" i="1"/>
  <c r="Z56" i="1"/>
  <c r="Z149" i="1"/>
  <c r="Z127" i="1"/>
  <c r="Z150" i="1"/>
  <c r="Z14" i="1"/>
  <c r="Z58" i="1"/>
  <c r="Z28" i="1"/>
  <c r="Z109" i="1"/>
  <c r="Z133" i="1"/>
  <c r="Z30" i="1"/>
  <c r="Z45" i="1"/>
  <c r="Z17" i="1"/>
  <c r="Z106" i="1"/>
  <c r="Z76" i="1"/>
  <c r="Z11" i="1"/>
  <c r="Z92" i="1"/>
  <c r="Z165" i="1"/>
  <c r="Z151" i="1"/>
  <c r="Z44" i="1"/>
  <c r="Z166" i="1"/>
  <c r="Z167" i="1"/>
  <c r="Z134" i="1"/>
  <c r="Z50" i="1"/>
  <c r="Z152" i="1"/>
  <c r="Z168" i="1"/>
  <c r="Z135" i="1"/>
  <c r="Z61" i="1"/>
  <c r="Z90" i="1"/>
  <c r="Z84" i="1"/>
  <c r="Z23" i="1"/>
  <c r="Z169" i="1"/>
  <c r="Z118" i="1"/>
  <c r="Z12" i="1"/>
  <c r="Z136" i="1"/>
  <c r="Z137" i="1"/>
  <c r="Z81" i="1"/>
  <c r="Z138" i="1"/>
  <c r="Z67" i="1"/>
  <c r="Z153" i="1"/>
  <c r="Z170" i="1"/>
  <c r="Z171" i="1"/>
  <c r="Z49" i="1"/>
  <c r="Z112" i="1"/>
  <c r="Z110" i="1"/>
  <c r="Z42" i="1"/>
  <c r="Z15" i="1"/>
  <c r="Z123" i="1"/>
  <c r="Z172" i="1"/>
  <c r="Z71" i="1"/>
  <c r="Z29" i="1"/>
  <c r="Z173" i="1"/>
  <c r="Z4" i="1"/>
  <c r="Z87" i="1"/>
  <c r="Z174" i="1"/>
  <c r="Z107" i="1"/>
  <c r="Z96" i="1"/>
  <c r="Z74" i="1"/>
  <c r="Z72" i="1"/>
  <c r="Z66" i="1"/>
  <c r="Z111" i="1"/>
  <c r="Z75" i="1"/>
  <c r="Z39" i="1"/>
  <c r="Z95" i="1"/>
  <c r="Z128" i="1"/>
  <c r="Z8" i="1"/>
  <c r="Z119" i="1"/>
  <c r="Z129" i="1"/>
  <c r="Z22" i="1"/>
  <c r="Z101" i="1"/>
  <c r="Z48" i="1"/>
  <c r="Z120" i="1"/>
  <c r="Z40" i="1"/>
  <c r="Z65" i="1"/>
  <c r="Z37" i="1"/>
  <c r="Z78" i="1"/>
  <c r="Z54" i="1"/>
  <c r="Z88" i="1"/>
  <c r="Z32" i="1"/>
  <c r="Z175" i="1"/>
  <c r="Z21" i="1"/>
  <c r="Z139" i="1"/>
  <c r="Z104" i="1"/>
  <c r="Z46" i="1"/>
  <c r="Z176" i="1"/>
  <c r="Z177" i="1"/>
  <c r="Z102" i="1"/>
  <c r="Z154" i="1"/>
  <c r="Z79" i="1"/>
  <c r="Z70" i="1"/>
  <c r="Z178" i="1"/>
  <c r="Z24" i="1"/>
  <c r="Z179" i="1"/>
  <c r="Z69" i="1"/>
  <c r="Z41" i="1"/>
  <c r="Z26" i="1"/>
  <c r="Z180" i="1"/>
  <c r="Z124" i="1"/>
  <c r="Z38" i="1"/>
  <c r="Z47" i="1"/>
  <c r="Z181" i="1"/>
  <c r="Z116" i="1"/>
  <c r="Z80" i="1"/>
  <c r="Z182" i="1"/>
  <c r="Z140" i="1"/>
  <c r="Z130" i="1"/>
  <c r="Z85" i="1"/>
  <c r="Z19" i="1"/>
  <c r="Y6" i="1"/>
  <c r="Y57" i="1"/>
  <c r="Y5" i="1"/>
  <c r="Y36" i="1"/>
  <c r="Y34" i="1"/>
  <c r="Y89" i="1"/>
  <c r="Y121" i="1"/>
  <c r="Y97" i="1"/>
  <c r="Y122" i="1"/>
  <c r="Y25" i="1"/>
  <c r="Y7" i="1"/>
  <c r="Y59" i="1"/>
  <c r="Y113" i="1"/>
  <c r="Y155" i="1"/>
  <c r="Y3" i="1"/>
  <c r="Y52" i="1"/>
  <c r="Y156" i="1"/>
  <c r="Y93" i="1"/>
  <c r="Y51" i="1"/>
  <c r="Y31" i="1"/>
  <c r="Y9" i="1"/>
  <c r="Y64" i="1"/>
  <c r="Y86" i="1"/>
  <c r="Y60" i="1"/>
  <c r="Y62" i="1"/>
  <c r="Y27" i="1"/>
  <c r="Y43" i="1"/>
  <c r="Y2" i="1"/>
  <c r="Y131" i="1"/>
  <c r="Y105" i="1"/>
  <c r="Y68" i="1"/>
  <c r="Y94" i="1"/>
  <c r="Y98" i="1"/>
  <c r="Y157" i="1"/>
  <c r="Y141" i="1"/>
  <c r="Y35" i="1"/>
  <c r="Y13" i="1"/>
  <c r="Y20" i="1"/>
  <c r="Y158" i="1"/>
  <c r="Y33" i="1"/>
  <c r="Y10" i="1"/>
  <c r="Y117" i="1"/>
  <c r="Y91" i="1"/>
  <c r="Y159" i="1"/>
  <c r="Y142" i="1"/>
  <c r="Y143" i="1"/>
  <c r="Y55" i="1"/>
  <c r="Y160" i="1"/>
  <c r="Y18" i="1"/>
  <c r="Y63" i="1"/>
  <c r="Y161" i="1"/>
  <c r="Y162" i="1"/>
  <c r="Y144" i="1"/>
  <c r="Y73" i="1"/>
  <c r="Y82" i="1"/>
  <c r="Y103" i="1"/>
  <c r="Y163" i="1"/>
  <c r="Y125" i="1"/>
  <c r="Y114" i="1"/>
  <c r="Y77" i="1"/>
  <c r="Y108" i="1"/>
  <c r="Y53" i="1"/>
  <c r="Y126" i="1"/>
  <c r="Y145" i="1"/>
  <c r="Y16" i="1"/>
  <c r="Y146" i="1"/>
  <c r="Y164" i="1"/>
  <c r="Y147" i="1"/>
  <c r="Y99" i="1"/>
  <c r="Y83" i="1"/>
  <c r="Y148" i="1"/>
  <c r="Y100" i="1"/>
  <c r="Y115" i="1"/>
  <c r="Y132" i="1"/>
  <c r="Y56" i="1"/>
  <c r="Y149" i="1"/>
  <c r="Y127" i="1"/>
  <c r="Y150" i="1"/>
  <c r="Y14" i="1"/>
  <c r="Y58" i="1"/>
  <c r="Y28" i="1"/>
  <c r="Y109" i="1"/>
  <c r="Y133" i="1"/>
  <c r="Y30" i="1"/>
  <c r="Y45" i="1"/>
  <c r="Y17" i="1"/>
  <c r="Y106" i="1"/>
  <c r="Y76" i="1"/>
  <c r="Y11" i="1"/>
  <c r="Y92" i="1"/>
  <c r="Y165" i="1"/>
  <c r="Y151" i="1"/>
  <c r="Y44" i="1"/>
  <c r="Y166" i="1"/>
  <c r="Y167" i="1"/>
  <c r="Y134" i="1"/>
  <c r="Y50" i="1"/>
  <c r="Y152" i="1"/>
  <c r="Y168" i="1"/>
  <c r="Y135" i="1"/>
  <c r="Y61" i="1"/>
  <c r="Y90" i="1"/>
  <c r="Y84" i="1"/>
  <c r="Y23" i="1"/>
  <c r="Y169" i="1"/>
  <c r="Y118" i="1"/>
  <c r="Y12" i="1"/>
  <c r="Y136" i="1"/>
  <c r="Y137" i="1"/>
  <c r="Y81" i="1"/>
  <c r="Y138" i="1"/>
  <c r="Y67" i="1"/>
  <c r="Y153" i="1"/>
  <c r="Y170" i="1"/>
  <c r="Y171" i="1"/>
  <c r="Y49" i="1"/>
  <c r="Y112" i="1"/>
  <c r="Y110" i="1"/>
  <c r="Y42" i="1"/>
  <c r="Y15" i="1"/>
  <c r="Y123" i="1"/>
  <c r="Y172" i="1"/>
  <c r="Y71" i="1"/>
  <c r="Y29" i="1"/>
  <c r="Y173" i="1"/>
  <c r="Y4" i="1"/>
  <c r="Y87" i="1"/>
  <c r="Y174" i="1"/>
  <c r="Y107" i="1"/>
  <c r="Y96" i="1"/>
  <c r="Y74" i="1"/>
  <c r="Y72" i="1"/>
  <c r="Y66" i="1"/>
  <c r="Y111" i="1"/>
  <c r="Y75" i="1"/>
  <c r="Y39" i="1"/>
  <c r="Y95" i="1"/>
  <c r="Y128" i="1"/>
  <c r="Y8" i="1"/>
  <c r="Y119" i="1"/>
  <c r="Y129" i="1"/>
  <c r="Y22" i="1"/>
  <c r="Y101" i="1"/>
  <c r="Y48" i="1"/>
  <c r="Y120" i="1"/>
  <c r="Y40" i="1"/>
  <c r="Y65" i="1"/>
  <c r="Y37" i="1"/>
  <c r="Y78" i="1"/>
  <c r="Y54" i="1"/>
  <c r="Y88" i="1"/>
  <c r="Y32" i="1"/>
  <c r="Y175" i="1"/>
  <c r="Y21" i="1"/>
  <c r="Y139" i="1"/>
  <c r="Y104" i="1"/>
  <c r="Y46" i="1"/>
  <c r="Y176" i="1"/>
  <c r="Y177" i="1"/>
  <c r="Y102" i="1"/>
  <c r="Y154" i="1"/>
  <c r="Y79" i="1"/>
  <c r="Y70" i="1"/>
  <c r="Y178" i="1"/>
  <c r="Y24" i="1"/>
  <c r="Y179" i="1"/>
  <c r="Y69" i="1"/>
  <c r="Y41" i="1"/>
  <c r="Y26" i="1"/>
  <c r="Y180" i="1"/>
  <c r="Y124" i="1"/>
  <c r="Y38" i="1"/>
  <c r="Y47" i="1"/>
  <c r="Y181" i="1"/>
  <c r="Y116" i="1"/>
  <c r="Y80" i="1"/>
  <c r="Y182" i="1"/>
  <c r="Y140" i="1"/>
  <c r="Y130" i="1"/>
  <c r="Y85" i="1"/>
  <c r="Y19" i="1"/>
  <c r="X6" i="1"/>
  <c r="X57" i="1"/>
  <c r="X5" i="1"/>
  <c r="X36" i="1"/>
  <c r="X34" i="1"/>
  <c r="X89" i="1"/>
  <c r="X121" i="1"/>
  <c r="X97" i="1"/>
  <c r="X122" i="1"/>
  <c r="X25" i="1"/>
  <c r="X7" i="1"/>
  <c r="X59" i="1"/>
  <c r="X113" i="1"/>
  <c r="X155" i="1"/>
  <c r="X3" i="1"/>
  <c r="X52" i="1"/>
  <c r="X156" i="1"/>
  <c r="X93" i="1"/>
  <c r="X51" i="1"/>
  <c r="X31" i="1"/>
  <c r="X9" i="1"/>
  <c r="X64" i="1"/>
  <c r="X86" i="1"/>
  <c r="X60" i="1"/>
  <c r="X62" i="1"/>
  <c r="X27" i="1"/>
  <c r="X43" i="1"/>
  <c r="X2" i="1"/>
  <c r="X131" i="1"/>
  <c r="X105" i="1"/>
  <c r="X68" i="1"/>
  <c r="X94" i="1"/>
  <c r="X98" i="1"/>
  <c r="X157" i="1"/>
  <c r="X141" i="1"/>
  <c r="X35" i="1"/>
  <c r="X13" i="1"/>
  <c r="X20" i="1"/>
  <c r="X158" i="1"/>
  <c r="X33" i="1"/>
  <c r="X10" i="1"/>
  <c r="X117" i="1"/>
  <c r="X91" i="1"/>
  <c r="X159" i="1"/>
  <c r="X142" i="1"/>
  <c r="X143" i="1"/>
  <c r="X55" i="1"/>
  <c r="X160" i="1"/>
  <c r="X18" i="1"/>
  <c r="X63" i="1"/>
  <c r="X161" i="1"/>
  <c r="X162" i="1"/>
  <c r="X144" i="1"/>
  <c r="X73" i="1"/>
  <c r="X82" i="1"/>
  <c r="X103" i="1"/>
  <c r="X163" i="1"/>
  <c r="X125" i="1"/>
  <c r="X114" i="1"/>
  <c r="X77" i="1"/>
  <c r="X108" i="1"/>
  <c r="X53" i="1"/>
  <c r="X126" i="1"/>
  <c r="X145" i="1"/>
  <c r="X16" i="1"/>
  <c r="X146" i="1"/>
  <c r="X164" i="1"/>
  <c r="X147" i="1"/>
  <c r="X99" i="1"/>
  <c r="X83" i="1"/>
  <c r="X148" i="1"/>
  <c r="X100" i="1"/>
  <c r="X115" i="1"/>
  <c r="X132" i="1"/>
  <c r="X56" i="1"/>
  <c r="X149" i="1"/>
  <c r="X127" i="1"/>
  <c r="X150" i="1"/>
  <c r="X14" i="1"/>
  <c r="X58" i="1"/>
  <c r="X28" i="1"/>
  <c r="X109" i="1"/>
  <c r="X133" i="1"/>
  <c r="X30" i="1"/>
  <c r="X45" i="1"/>
  <c r="X17" i="1"/>
  <c r="X106" i="1"/>
  <c r="X76" i="1"/>
  <c r="X11" i="1"/>
  <c r="X92" i="1"/>
  <c r="X165" i="1"/>
  <c r="X151" i="1"/>
  <c r="X44" i="1"/>
  <c r="X166" i="1"/>
  <c r="X167" i="1"/>
  <c r="X134" i="1"/>
  <c r="X50" i="1"/>
  <c r="X152" i="1"/>
  <c r="X168" i="1"/>
  <c r="X135" i="1"/>
  <c r="X61" i="1"/>
  <c r="X90" i="1"/>
  <c r="X84" i="1"/>
  <c r="X23" i="1"/>
  <c r="X169" i="1"/>
  <c r="X118" i="1"/>
  <c r="X12" i="1"/>
  <c r="X136" i="1"/>
  <c r="X137" i="1"/>
  <c r="X81" i="1"/>
  <c r="X138" i="1"/>
  <c r="X67" i="1"/>
  <c r="X153" i="1"/>
  <c r="X170" i="1"/>
  <c r="X171" i="1"/>
  <c r="X49" i="1"/>
  <c r="X112" i="1"/>
  <c r="X110" i="1"/>
  <c r="X42" i="1"/>
  <c r="X15" i="1"/>
  <c r="X123" i="1"/>
  <c r="X172" i="1"/>
  <c r="X71" i="1"/>
  <c r="X29" i="1"/>
  <c r="X173" i="1"/>
  <c r="X4" i="1"/>
  <c r="X87" i="1"/>
  <c r="X174" i="1"/>
  <c r="X107" i="1"/>
  <c r="X96" i="1"/>
  <c r="X74" i="1"/>
  <c r="X72" i="1"/>
  <c r="X66" i="1"/>
  <c r="X111" i="1"/>
  <c r="X75" i="1"/>
  <c r="X39" i="1"/>
  <c r="X95" i="1"/>
  <c r="X128" i="1"/>
  <c r="X8" i="1"/>
  <c r="X119" i="1"/>
  <c r="X129" i="1"/>
  <c r="X22" i="1"/>
  <c r="X101" i="1"/>
  <c r="X48" i="1"/>
  <c r="X120" i="1"/>
  <c r="X40" i="1"/>
  <c r="X65" i="1"/>
  <c r="X37" i="1"/>
  <c r="X78" i="1"/>
  <c r="X54" i="1"/>
  <c r="X88" i="1"/>
  <c r="X32" i="1"/>
  <c r="X175" i="1"/>
  <c r="X21" i="1"/>
  <c r="X139" i="1"/>
  <c r="X104" i="1"/>
  <c r="X46" i="1"/>
  <c r="X176" i="1"/>
  <c r="X177" i="1"/>
  <c r="X102" i="1"/>
  <c r="X154" i="1"/>
  <c r="X79" i="1"/>
  <c r="X70" i="1"/>
  <c r="X178" i="1"/>
  <c r="X24" i="1"/>
  <c r="X179" i="1"/>
  <c r="X69" i="1"/>
  <c r="X41" i="1"/>
  <c r="X26" i="1"/>
  <c r="X180" i="1"/>
  <c r="X124" i="1"/>
  <c r="X38" i="1"/>
  <c r="X47" i="1"/>
  <c r="X181" i="1"/>
  <c r="X116" i="1"/>
  <c r="X80" i="1"/>
  <c r="X182" i="1"/>
  <c r="X140" i="1"/>
  <c r="X130" i="1"/>
  <c r="X85" i="1"/>
  <c r="X19" i="1"/>
  <c r="W6" i="1"/>
  <c r="W57" i="1"/>
  <c r="W5" i="1"/>
  <c r="W36" i="1"/>
  <c r="W34" i="1"/>
  <c r="W89" i="1"/>
  <c r="W121" i="1"/>
  <c r="W97" i="1"/>
  <c r="W122" i="1"/>
  <c r="W25" i="1"/>
  <c r="W7" i="1"/>
  <c r="W59" i="1"/>
  <c r="W113" i="1"/>
  <c r="W155" i="1"/>
  <c r="W3" i="1"/>
  <c r="W52" i="1"/>
  <c r="W156" i="1"/>
  <c r="W93" i="1"/>
  <c r="W51" i="1"/>
  <c r="W31" i="1"/>
  <c r="W9" i="1"/>
  <c r="W64" i="1"/>
  <c r="W86" i="1"/>
  <c r="W60" i="1"/>
  <c r="W62" i="1"/>
  <c r="W27" i="1"/>
  <c r="W43" i="1"/>
  <c r="W2" i="1"/>
  <c r="W131" i="1"/>
  <c r="W105" i="1"/>
  <c r="W68" i="1"/>
  <c r="W94" i="1"/>
  <c r="W98" i="1"/>
  <c r="W157" i="1"/>
  <c r="W141" i="1"/>
  <c r="W35" i="1"/>
  <c r="W13" i="1"/>
  <c r="W20" i="1"/>
  <c r="W158" i="1"/>
  <c r="W33" i="1"/>
  <c r="W10" i="1"/>
  <c r="W117" i="1"/>
  <c r="W91" i="1"/>
  <c r="W159" i="1"/>
  <c r="W142" i="1"/>
  <c r="W143" i="1"/>
  <c r="W55" i="1"/>
  <c r="W160" i="1"/>
  <c r="W18" i="1"/>
  <c r="W63" i="1"/>
  <c r="W161" i="1"/>
  <c r="W162" i="1"/>
  <c r="W144" i="1"/>
  <c r="W73" i="1"/>
  <c r="W82" i="1"/>
  <c r="W103" i="1"/>
  <c r="W163" i="1"/>
  <c r="W125" i="1"/>
  <c r="W114" i="1"/>
  <c r="W77" i="1"/>
  <c r="W108" i="1"/>
  <c r="W53" i="1"/>
  <c r="W126" i="1"/>
  <c r="W145" i="1"/>
  <c r="W16" i="1"/>
  <c r="W146" i="1"/>
  <c r="W164" i="1"/>
  <c r="W147" i="1"/>
  <c r="W99" i="1"/>
  <c r="W83" i="1"/>
  <c r="W148" i="1"/>
  <c r="W100" i="1"/>
  <c r="W115" i="1"/>
  <c r="W132" i="1"/>
  <c r="W56" i="1"/>
  <c r="W149" i="1"/>
  <c r="W127" i="1"/>
  <c r="W150" i="1"/>
  <c r="W14" i="1"/>
  <c r="W58" i="1"/>
  <c r="W28" i="1"/>
  <c r="W109" i="1"/>
  <c r="W133" i="1"/>
  <c r="W30" i="1"/>
  <c r="W45" i="1"/>
  <c r="W17" i="1"/>
  <c r="W106" i="1"/>
  <c r="W76" i="1"/>
  <c r="W11" i="1"/>
  <c r="W92" i="1"/>
  <c r="W165" i="1"/>
  <c r="W151" i="1"/>
  <c r="W44" i="1"/>
  <c r="W166" i="1"/>
  <c r="W167" i="1"/>
  <c r="W134" i="1"/>
  <c r="W50" i="1"/>
  <c r="W152" i="1"/>
  <c r="W168" i="1"/>
  <c r="W135" i="1"/>
  <c r="W61" i="1"/>
  <c r="W90" i="1"/>
  <c r="W84" i="1"/>
  <c r="W23" i="1"/>
  <c r="W169" i="1"/>
  <c r="W118" i="1"/>
  <c r="W12" i="1"/>
  <c r="W136" i="1"/>
  <c r="W137" i="1"/>
  <c r="W81" i="1"/>
  <c r="W138" i="1"/>
  <c r="W67" i="1"/>
  <c r="W153" i="1"/>
  <c r="W170" i="1"/>
  <c r="W171" i="1"/>
  <c r="W49" i="1"/>
  <c r="W112" i="1"/>
  <c r="W110" i="1"/>
  <c r="W42" i="1"/>
  <c r="W15" i="1"/>
  <c r="W123" i="1"/>
  <c r="W172" i="1"/>
  <c r="W71" i="1"/>
  <c r="W29" i="1"/>
  <c r="W173" i="1"/>
  <c r="W4" i="1"/>
  <c r="W87" i="1"/>
  <c r="W174" i="1"/>
  <c r="W107" i="1"/>
  <c r="W96" i="1"/>
  <c r="W74" i="1"/>
  <c r="W72" i="1"/>
  <c r="W66" i="1"/>
  <c r="W111" i="1"/>
  <c r="W75" i="1"/>
  <c r="W39" i="1"/>
  <c r="W95" i="1"/>
  <c r="W128" i="1"/>
  <c r="W8" i="1"/>
  <c r="W119" i="1"/>
  <c r="W129" i="1"/>
  <c r="W22" i="1"/>
  <c r="W101" i="1"/>
  <c r="W48" i="1"/>
  <c r="W120" i="1"/>
  <c r="W40" i="1"/>
  <c r="W65" i="1"/>
  <c r="W37" i="1"/>
  <c r="W78" i="1"/>
  <c r="W54" i="1"/>
  <c r="W88" i="1"/>
  <c r="W32" i="1"/>
  <c r="W175" i="1"/>
  <c r="W21" i="1"/>
  <c r="W139" i="1"/>
  <c r="W104" i="1"/>
  <c r="W46" i="1"/>
  <c r="W176" i="1"/>
  <c r="W177" i="1"/>
  <c r="W102" i="1"/>
  <c r="W154" i="1"/>
  <c r="W79" i="1"/>
  <c r="W70" i="1"/>
  <c r="W178" i="1"/>
  <c r="W24" i="1"/>
  <c r="W179" i="1"/>
  <c r="W69" i="1"/>
  <c r="W41" i="1"/>
  <c r="W26" i="1"/>
  <c r="W180" i="1"/>
  <c r="W124" i="1"/>
  <c r="W38" i="1"/>
  <c r="W47" i="1"/>
  <c r="W181" i="1"/>
  <c r="W116" i="1"/>
  <c r="W80" i="1"/>
  <c r="W182" i="1"/>
  <c r="W140" i="1"/>
  <c r="W130" i="1"/>
  <c r="W85" i="1"/>
  <c r="W19" i="1"/>
  <c r="V6" i="1"/>
  <c r="V57" i="1"/>
  <c r="V5" i="1"/>
  <c r="V36" i="1"/>
  <c r="V34" i="1"/>
  <c r="V89" i="1"/>
  <c r="V121" i="1"/>
  <c r="V97" i="1"/>
  <c r="V122" i="1"/>
  <c r="V25" i="1"/>
  <c r="V7" i="1"/>
  <c r="V59" i="1"/>
  <c r="V113" i="1"/>
  <c r="V155" i="1"/>
  <c r="V3" i="1"/>
  <c r="V52" i="1"/>
  <c r="V156" i="1"/>
  <c r="V93" i="1"/>
  <c r="V51" i="1"/>
  <c r="V31" i="1"/>
  <c r="V9" i="1"/>
  <c r="V64" i="1"/>
  <c r="V86" i="1"/>
  <c r="V60" i="1"/>
  <c r="V62" i="1"/>
  <c r="V27" i="1"/>
  <c r="V43" i="1"/>
  <c r="V2" i="1"/>
  <c r="V131" i="1"/>
  <c r="V105" i="1"/>
  <c r="V68" i="1"/>
  <c r="V94" i="1"/>
  <c r="V98" i="1"/>
  <c r="V157" i="1"/>
  <c r="V141" i="1"/>
  <c r="V35" i="1"/>
  <c r="V13" i="1"/>
  <c r="V20" i="1"/>
  <c r="V158" i="1"/>
  <c r="V33" i="1"/>
  <c r="V10" i="1"/>
  <c r="V117" i="1"/>
  <c r="V91" i="1"/>
  <c r="V159" i="1"/>
  <c r="V142" i="1"/>
  <c r="V143" i="1"/>
  <c r="V55" i="1"/>
  <c r="V160" i="1"/>
  <c r="V18" i="1"/>
  <c r="V63" i="1"/>
  <c r="V161" i="1"/>
  <c r="V162" i="1"/>
  <c r="V144" i="1"/>
  <c r="V73" i="1"/>
  <c r="V82" i="1"/>
  <c r="V103" i="1"/>
  <c r="V163" i="1"/>
  <c r="V125" i="1"/>
  <c r="V114" i="1"/>
  <c r="V77" i="1"/>
  <c r="V108" i="1"/>
  <c r="V53" i="1"/>
  <c r="V126" i="1"/>
  <c r="V145" i="1"/>
  <c r="V16" i="1"/>
  <c r="V146" i="1"/>
  <c r="V164" i="1"/>
  <c r="V147" i="1"/>
  <c r="V99" i="1"/>
  <c r="V83" i="1"/>
  <c r="V148" i="1"/>
  <c r="V100" i="1"/>
  <c r="V115" i="1"/>
  <c r="V132" i="1"/>
  <c r="V56" i="1"/>
  <c r="V149" i="1"/>
  <c r="V127" i="1"/>
  <c r="V150" i="1"/>
  <c r="V14" i="1"/>
  <c r="V58" i="1"/>
  <c r="V28" i="1"/>
  <c r="V109" i="1"/>
  <c r="V133" i="1"/>
  <c r="V30" i="1"/>
  <c r="V45" i="1"/>
  <c r="V17" i="1"/>
  <c r="V106" i="1"/>
  <c r="V76" i="1"/>
  <c r="V11" i="1"/>
  <c r="V92" i="1"/>
  <c r="V165" i="1"/>
  <c r="V151" i="1"/>
  <c r="V44" i="1"/>
  <c r="V166" i="1"/>
  <c r="V167" i="1"/>
  <c r="V134" i="1"/>
  <c r="V50" i="1"/>
  <c r="V152" i="1"/>
  <c r="V168" i="1"/>
  <c r="V135" i="1"/>
  <c r="V61" i="1"/>
  <c r="V90" i="1"/>
  <c r="V84" i="1"/>
  <c r="V23" i="1"/>
  <c r="V169" i="1"/>
  <c r="V118" i="1"/>
  <c r="V12" i="1"/>
  <c r="V136" i="1"/>
  <c r="V137" i="1"/>
  <c r="V81" i="1"/>
  <c r="V138" i="1"/>
  <c r="V67" i="1"/>
  <c r="V153" i="1"/>
  <c r="V170" i="1"/>
  <c r="V171" i="1"/>
  <c r="V49" i="1"/>
  <c r="V112" i="1"/>
  <c r="V110" i="1"/>
  <c r="V42" i="1"/>
  <c r="V15" i="1"/>
  <c r="V123" i="1"/>
  <c r="V172" i="1"/>
  <c r="V71" i="1"/>
  <c r="V29" i="1"/>
  <c r="V173" i="1"/>
  <c r="V4" i="1"/>
  <c r="V87" i="1"/>
  <c r="V174" i="1"/>
  <c r="V107" i="1"/>
  <c r="V96" i="1"/>
  <c r="V74" i="1"/>
  <c r="V72" i="1"/>
  <c r="V66" i="1"/>
  <c r="V111" i="1"/>
  <c r="V75" i="1"/>
  <c r="V39" i="1"/>
  <c r="V95" i="1"/>
  <c r="V128" i="1"/>
  <c r="V8" i="1"/>
  <c r="V119" i="1"/>
  <c r="V129" i="1"/>
  <c r="V22" i="1"/>
  <c r="V101" i="1"/>
  <c r="V48" i="1"/>
  <c r="V120" i="1"/>
  <c r="V40" i="1"/>
  <c r="V65" i="1"/>
  <c r="V37" i="1"/>
  <c r="V78" i="1"/>
  <c r="V54" i="1"/>
  <c r="V88" i="1"/>
  <c r="V32" i="1"/>
  <c r="V175" i="1"/>
  <c r="V21" i="1"/>
  <c r="V139" i="1"/>
  <c r="V104" i="1"/>
  <c r="V46" i="1"/>
  <c r="V176" i="1"/>
  <c r="V177" i="1"/>
  <c r="V102" i="1"/>
  <c r="V154" i="1"/>
  <c r="V79" i="1"/>
  <c r="V70" i="1"/>
  <c r="V178" i="1"/>
  <c r="V24" i="1"/>
  <c r="V179" i="1"/>
  <c r="V69" i="1"/>
  <c r="V41" i="1"/>
  <c r="V26" i="1"/>
  <c r="V180" i="1"/>
  <c r="V124" i="1"/>
  <c r="V38" i="1"/>
  <c r="V47" i="1"/>
  <c r="V181" i="1"/>
  <c r="V116" i="1"/>
  <c r="V80" i="1"/>
  <c r="V182" i="1"/>
  <c r="V140" i="1"/>
  <c r="V130" i="1"/>
  <c r="V85" i="1"/>
  <c r="V19" i="1"/>
  <c r="U6" i="1"/>
  <c r="U57" i="1"/>
  <c r="U5" i="1"/>
  <c r="U36" i="1"/>
  <c r="U34" i="1"/>
  <c r="U89" i="1"/>
  <c r="U121" i="1"/>
  <c r="U97" i="1"/>
  <c r="U122" i="1"/>
  <c r="U25" i="1"/>
  <c r="U7" i="1"/>
  <c r="U59" i="1"/>
  <c r="U113" i="1"/>
  <c r="U155" i="1"/>
  <c r="U3" i="1"/>
  <c r="U52" i="1"/>
  <c r="U156" i="1"/>
  <c r="U93" i="1"/>
  <c r="U51" i="1"/>
  <c r="U31" i="1"/>
  <c r="U9" i="1"/>
  <c r="U64" i="1"/>
  <c r="U86" i="1"/>
  <c r="U60" i="1"/>
  <c r="U62" i="1"/>
  <c r="U27" i="1"/>
  <c r="U43" i="1"/>
  <c r="U2" i="1"/>
  <c r="U131" i="1"/>
  <c r="U105" i="1"/>
  <c r="U68" i="1"/>
  <c r="U94" i="1"/>
  <c r="U98" i="1"/>
  <c r="U157" i="1"/>
  <c r="U141" i="1"/>
  <c r="U35" i="1"/>
  <c r="U13" i="1"/>
  <c r="U20" i="1"/>
  <c r="U158" i="1"/>
  <c r="U33" i="1"/>
  <c r="U10" i="1"/>
  <c r="U117" i="1"/>
  <c r="U91" i="1"/>
  <c r="U159" i="1"/>
  <c r="U142" i="1"/>
  <c r="U143" i="1"/>
  <c r="U55" i="1"/>
  <c r="U160" i="1"/>
  <c r="U18" i="1"/>
  <c r="U63" i="1"/>
  <c r="U161" i="1"/>
  <c r="U162" i="1"/>
  <c r="U144" i="1"/>
  <c r="U73" i="1"/>
  <c r="U82" i="1"/>
  <c r="U103" i="1"/>
  <c r="U163" i="1"/>
  <c r="U125" i="1"/>
  <c r="U114" i="1"/>
  <c r="U77" i="1"/>
  <c r="U108" i="1"/>
  <c r="U53" i="1"/>
  <c r="U126" i="1"/>
  <c r="U145" i="1"/>
  <c r="U16" i="1"/>
  <c r="U146" i="1"/>
  <c r="U164" i="1"/>
  <c r="U147" i="1"/>
  <c r="U99" i="1"/>
  <c r="U83" i="1"/>
  <c r="U148" i="1"/>
  <c r="U100" i="1"/>
  <c r="U115" i="1"/>
  <c r="U132" i="1"/>
  <c r="U56" i="1"/>
  <c r="U149" i="1"/>
  <c r="U127" i="1"/>
  <c r="U150" i="1"/>
  <c r="U14" i="1"/>
  <c r="U58" i="1"/>
  <c r="U28" i="1"/>
  <c r="U109" i="1"/>
  <c r="U133" i="1"/>
  <c r="U30" i="1"/>
  <c r="U45" i="1"/>
  <c r="U17" i="1"/>
  <c r="U106" i="1"/>
  <c r="U76" i="1"/>
  <c r="U11" i="1"/>
  <c r="U92" i="1"/>
  <c r="U165" i="1"/>
  <c r="U151" i="1"/>
  <c r="U44" i="1"/>
  <c r="U166" i="1"/>
  <c r="U167" i="1"/>
  <c r="U134" i="1"/>
  <c r="U50" i="1"/>
  <c r="U152" i="1"/>
  <c r="U168" i="1"/>
  <c r="U135" i="1"/>
  <c r="U61" i="1"/>
  <c r="U90" i="1"/>
  <c r="U84" i="1"/>
  <c r="U23" i="1"/>
  <c r="U169" i="1"/>
  <c r="U118" i="1"/>
  <c r="U12" i="1"/>
  <c r="U136" i="1"/>
  <c r="U137" i="1"/>
  <c r="U81" i="1"/>
  <c r="U138" i="1"/>
  <c r="U67" i="1"/>
  <c r="U153" i="1"/>
  <c r="U170" i="1"/>
  <c r="U171" i="1"/>
  <c r="U49" i="1"/>
  <c r="U112" i="1"/>
  <c r="U110" i="1"/>
  <c r="U42" i="1"/>
  <c r="U15" i="1"/>
  <c r="U123" i="1"/>
  <c r="U172" i="1"/>
  <c r="U71" i="1"/>
  <c r="U29" i="1"/>
  <c r="U173" i="1"/>
  <c r="U4" i="1"/>
  <c r="U87" i="1"/>
  <c r="U174" i="1"/>
  <c r="U107" i="1"/>
  <c r="U96" i="1"/>
  <c r="U74" i="1"/>
  <c r="U72" i="1"/>
  <c r="U66" i="1"/>
  <c r="U111" i="1"/>
  <c r="U75" i="1"/>
  <c r="U39" i="1"/>
  <c r="U95" i="1"/>
  <c r="U128" i="1"/>
  <c r="U8" i="1"/>
  <c r="U119" i="1"/>
  <c r="U129" i="1"/>
  <c r="U22" i="1"/>
  <c r="U101" i="1"/>
  <c r="U48" i="1"/>
  <c r="U120" i="1"/>
  <c r="U40" i="1"/>
  <c r="U65" i="1"/>
  <c r="U37" i="1"/>
  <c r="U78" i="1"/>
  <c r="U54" i="1"/>
  <c r="U88" i="1"/>
  <c r="U32" i="1"/>
  <c r="U175" i="1"/>
  <c r="U21" i="1"/>
  <c r="U139" i="1"/>
  <c r="U104" i="1"/>
  <c r="U46" i="1"/>
  <c r="U176" i="1"/>
  <c r="U177" i="1"/>
  <c r="U102" i="1"/>
  <c r="U154" i="1"/>
  <c r="U79" i="1"/>
  <c r="U70" i="1"/>
  <c r="U178" i="1"/>
  <c r="U24" i="1"/>
  <c r="U179" i="1"/>
  <c r="U69" i="1"/>
  <c r="U41" i="1"/>
  <c r="U26" i="1"/>
  <c r="U180" i="1"/>
  <c r="U124" i="1"/>
  <c r="U38" i="1"/>
  <c r="U47" i="1"/>
  <c r="U181" i="1"/>
  <c r="U116" i="1"/>
  <c r="U80" i="1"/>
  <c r="U182" i="1"/>
  <c r="U140" i="1"/>
  <c r="U130" i="1"/>
  <c r="U85" i="1"/>
  <c r="U19" i="1"/>
  <c r="T6" i="1"/>
  <c r="T57" i="1"/>
  <c r="T5" i="1"/>
  <c r="T36" i="1"/>
  <c r="T34" i="1"/>
  <c r="T89" i="1"/>
  <c r="T121" i="1"/>
  <c r="T97" i="1"/>
  <c r="T122" i="1"/>
  <c r="T25" i="1"/>
  <c r="T7" i="1"/>
  <c r="T59" i="1"/>
  <c r="T113" i="1"/>
  <c r="T155" i="1"/>
  <c r="T3" i="1"/>
  <c r="T52" i="1"/>
  <c r="T156" i="1"/>
  <c r="T93" i="1"/>
  <c r="T51" i="1"/>
  <c r="T31" i="1"/>
  <c r="T9" i="1"/>
  <c r="T64" i="1"/>
  <c r="T86" i="1"/>
  <c r="T60" i="1"/>
  <c r="T62" i="1"/>
  <c r="T27" i="1"/>
  <c r="T43" i="1"/>
  <c r="T2" i="1"/>
  <c r="T131" i="1"/>
  <c r="T105" i="1"/>
  <c r="T68" i="1"/>
  <c r="T94" i="1"/>
  <c r="T98" i="1"/>
  <c r="T157" i="1"/>
  <c r="T141" i="1"/>
  <c r="T35" i="1"/>
  <c r="T13" i="1"/>
  <c r="T20" i="1"/>
  <c r="T158" i="1"/>
  <c r="T33" i="1"/>
  <c r="T10" i="1"/>
  <c r="T117" i="1"/>
  <c r="T91" i="1"/>
  <c r="T159" i="1"/>
  <c r="T142" i="1"/>
  <c r="T143" i="1"/>
  <c r="T55" i="1"/>
  <c r="T160" i="1"/>
  <c r="T18" i="1"/>
  <c r="T63" i="1"/>
  <c r="T161" i="1"/>
  <c r="T162" i="1"/>
  <c r="T144" i="1"/>
  <c r="T73" i="1"/>
  <c r="T82" i="1"/>
  <c r="T103" i="1"/>
  <c r="T163" i="1"/>
  <c r="T125" i="1"/>
  <c r="T114" i="1"/>
  <c r="T77" i="1"/>
  <c r="T108" i="1"/>
  <c r="T53" i="1"/>
  <c r="T126" i="1"/>
  <c r="T145" i="1"/>
  <c r="T16" i="1"/>
  <c r="T146" i="1"/>
  <c r="T164" i="1"/>
  <c r="T147" i="1"/>
  <c r="T99" i="1"/>
  <c r="T83" i="1"/>
  <c r="T148" i="1"/>
  <c r="T100" i="1"/>
  <c r="T115" i="1"/>
  <c r="T132" i="1"/>
  <c r="T56" i="1"/>
  <c r="T149" i="1"/>
  <c r="T127" i="1"/>
  <c r="T150" i="1"/>
  <c r="T14" i="1"/>
  <c r="T58" i="1"/>
  <c r="T28" i="1"/>
  <c r="T109" i="1"/>
  <c r="T133" i="1"/>
  <c r="T30" i="1"/>
  <c r="T45" i="1"/>
  <c r="T17" i="1"/>
  <c r="T106" i="1"/>
  <c r="T76" i="1"/>
  <c r="T11" i="1"/>
  <c r="T92" i="1"/>
  <c r="T165" i="1"/>
  <c r="T151" i="1"/>
  <c r="T44" i="1"/>
  <c r="T166" i="1"/>
  <c r="T167" i="1"/>
  <c r="T134" i="1"/>
  <c r="T50" i="1"/>
  <c r="T152" i="1"/>
  <c r="T168" i="1"/>
  <c r="T135" i="1"/>
  <c r="T61" i="1"/>
  <c r="T90" i="1"/>
  <c r="T84" i="1"/>
  <c r="T23" i="1"/>
  <c r="T169" i="1"/>
  <c r="T118" i="1"/>
  <c r="T12" i="1"/>
  <c r="T136" i="1"/>
  <c r="T137" i="1"/>
  <c r="T81" i="1"/>
  <c r="T138" i="1"/>
  <c r="T67" i="1"/>
  <c r="T153" i="1"/>
  <c r="T170" i="1"/>
  <c r="T171" i="1"/>
  <c r="T49" i="1"/>
  <c r="T112" i="1"/>
  <c r="T110" i="1"/>
  <c r="T42" i="1"/>
  <c r="T15" i="1"/>
  <c r="T123" i="1"/>
  <c r="T172" i="1"/>
  <c r="T71" i="1"/>
  <c r="T29" i="1"/>
  <c r="T173" i="1"/>
  <c r="T4" i="1"/>
  <c r="T87" i="1"/>
  <c r="T174" i="1"/>
  <c r="T107" i="1"/>
  <c r="T96" i="1"/>
  <c r="T74" i="1"/>
  <c r="T72" i="1"/>
  <c r="T66" i="1"/>
  <c r="T111" i="1"/>
  <c r="T75" i="1"/>
  <c r="T39" i="1"/>
  <c r="T95" i="1"/>
  <c r="T128" i="1"/>
  <c r="T8" i="1"/>
  <c r="T119" i="1"/>
  <c r="T129" i="1"/>
  <c r="T22" i="1"/>
  <c r="T101" i="1"/>
  <c r="T48" i="1"/>
  <c r="T120" i="1"/>
  <c r="T40" i="1"/>
  <c r="T65" i="1"/>
  <c r="T37" i="1"/>
  <c r="T78" i="1"/>
  <c r="T54" i="1"/>
  <c r="T88" i="1"/>
  <c r="T32" i="1"/>
  <c r="T175" i="1"/>
  <c r="T21" i="1"/>
  <c r="T139" i="1"/>
  <c r="T104" i="1"/>
  <c r="T46" i="1"/>
  <c r="T176" i="1"/>
  <c r="T177" i="1"/>
  <c r="T102" i="1"/>
  <c r="T154" i="1"/>
  <c r="T79" i="1"/>
  <c r="T70" i="1"/>
  <c r="T178" i="1"/>
  <c r="T24" i="1"/>
  <c r="T179" i="1"/>
  <c r="T69" i="1"/>
  <c r="T41" i="1"/>
  <c r="T26" i="1"/>
  <c r="T180" i="1"/>
  <c r="T124" i="1"/>
  <c r="T38" i="1"/>
  <c r="T47" i="1"/>
  <c r="T181" i="1"/>
  <c r="T116" i="1"/>
  <c r="T80" i="1"/>
  <c r="T182" i="1"/>
  <c r="T140" i="1"/>
  <c r="T130" i="1"/>
  <c r="T85" i="1"/>
  <c r="T19" i="1"/>
  <c r="S6" i="1"/>
  <c r="S57" i="1"/>
  <c r="S5" i="1"/>
  <c r="S36" i="1"/>
  <c r="S34" i="1"/>
  <c r="S89" i="1"/>
  <c r="S121" i="1"/>
  <c r="S97" i="1"/>
  <c r="S122" i="1"/>
  <c r="S25" i="1"/>
  <c r="S7" i="1"/>
  <c r="S59" i="1"/>
  <c r="S113" i="1"/>
  <c r="S155" i="1"/>
  <c r="S3" i="1"/>
  <c r="S52" i="1"/>
  <c r="S156" i="1"/>
  <c r="S93" i="1"/>
  <c r="S51" i="1"/>
  <c r="S31" i="1"/>
  <c r="S9" i="1"/>
  <c r="S64" i="1"/>
  <c r="S86" i="1"/>
  <c r="S60" i="1"/>
  <c r="S62" i="1"/>
  <c r="S27" i="1"/>
  <c r="S43" i="1"/>
  <c r="S2" i="1"/>
  <c r="S131" i="1"/>
  <c r="S105" i="1"/>
  <c r="S68" i="1"/>
  <c r="S94" i="1"/>
  <c r="S98" i="1"/>
  <c r="S157" i="1"/>
  <c r="S141" i="1"/>
  <c r="S35" i="1"/>
  <c r="S13" i="1"/>
  <c r="S20" i="1"/>
  <c r="S158" i="1"/>
  <c r="S33" i="1"/>
  <c r="S10" i="1"/>
  <c r="S117" i="1"/>
  <c r="S91" i="1"/>
  <c r="S159" i="1"/>
  <c r="S142" i="1"/>
  <c r="S143" i="1"/>
  <c r="S55" i="1"/>
  <c r="S160" i="1"/>
  <c r="S18" i="1"/>
  <c r="S63" i="1"/>
  <c r="S161" i="1"/>
  <c r="S162" i="1"/>
  <c r="S144" i="1"/>
  <c r="S73" i="1"/>
  <c r="S82" i="1"/>
  <c r="S103" i="1"/>
  <c r="S163" i="1"/>
  <c r="S125" i="1"/>
  <c r="S114" i="1"/>
  <c r="S77" i="1"/>
  <c r="S108" i="1"/>
  <c r="S53" i="1"/>
  <c r="S126" i="1"/>
  <c r="S145" i="1"/>
  <c r="S16" i="1"/>
  <c r="S146" i="1"/>
  <c r="S164" i="1"/>
  <c r="S147" i="1"/>
  <c r="S99" i="1"/>
  <c r="S83" i="1"/>
  <c r="S148" i="1"/>
  <c r="S100" i="1"/>
  <c r="S115" i="1"/>
  <c r="S132" i="1"/>
  <c r="S56" i="1"/>
  <c r="S149" i="1"/>
  <c r="S127" i="1"/>
  <c r="S150" i="1"/>
  <c r="S14" i="1"/>
  <c r="S58" i="1"/>
  <c r="S28" i="1"/>
  <c r="S109" i="1"/>
  <c r="S133" i="1"/>
  <c r="S30" i="1"/>
  <c r="S45" i="1"/>
  <c r="S17" i="1"/>
  <c r="S106" i="1"/>
  <c r="S76" i="1"/>
  <c r="S11" i="1"/>
  <c r="S92" i="1"/>
  <c r="S165" i="1"/>
  <c r="S151" i="1"/>
  <c r="S44" i="1"/>
  <c r="S166" i="1"/>
  <c r="S167" i="1"/>
  <c r="S134" i="1"/>
  <c r="S50" i="1"/>
  <c r="S152" i="1"/>
  <c r="S168" i="1"/>
  <c r="S135" i="1"/>
  <c r="S61" i="1"/>
  <c r="S90" i="1"/>
  <c r="S84" i="1"/>
  <c r="S23" i="1"/>
  <c r="S169" i="1"/>
  <c r="S118" i="1"/>
  <c r="S12" i="1"/>
  <c r="S136" i="1"/>
  <c r="S137" i="1"/>
  <c r="S81" i="1"/>
  <c r="S138" i="1"/>
  <c r="S67" i="1"/>
  <c r="S153" i="1"/>
  <c r="S170" i="1"/>
  <c r="S171" i="1"/>
  <c r="S49" i="1"/>
  <c r="S112" i="1"/>
  <c r="S110" i="1"/>
  <c r="S42" i="1"/>
  <c r="S15" i="1"/>
  <c r="S123" i="1"/>
  <c r="S172" i="1"/>
  <c r="S71" i="1"/>
  <c r="S29" i="1"/>
  <c r="S173" i="1"/>
  <c r="S4" i="1"/>
  <c r="S87" i="1"/>
  <c r="S174" i="1"/>
  <c r="S107" i="1"/>
  <c r="S96" i="1"/>
  <c r="S74" i="1"/>
  <c r="S72" i="1"/>
  <c r="S66" i="1"/>
  <c r="S111" i="1"/>
  <c r="S75" i="1"/>
  <c r="S39" i="1"/>
  <c r="S95" i="1"/>
  <c r="S128" i="1"/>
  <c r="S8" i="1"/>
  <c r="S119" i="1"/>
  <c r="S129" i="1"/>
  <c r="S22" i="1"/>
  <c r="S101" i="1"/>
  <c r="S48" i="1"/>
  <c r="S120" i="1"/>
  <c r="S40" i="1"/>
  <c r="S65" i="1"/>
  <c r="S37" i="1"/>
  <c r="S78" i="1"/>
  <c r="S54" i="1"/>
  <c r="S88" i="1"/>
  <c r="S32" i="1"/>
  <c r="S175" i="1"/>
  <c r="S21" i="1"/>
  <c r="S139" i="1"/>
  <c r="S104" i="1"/>
  <c r="S46" i="1"/>
  <c r="S176" i="1"/>
  <c r="S177" i="1"/>
  <c r="S102" i="1"/>
  <c r="S154" i="1"/>
  <c r="S79" i="1"/>
  <c r="S70" i="1"/>
  <c r="S178" i="1"/>
  <c r="S24" i="1"/>
  <c r="S179" i="1"/>
  <c r="S69" i="1"/>
  <c r="S41" i="1"/>
  <c r="S26" i="1"/>
  <c r="S180" i="1"/>
  <c r="S124" i="1"/>
  <c r="S38" i="1"/>
  <c r="S47" i="1"/>
  <c r="S181" i="1"/>
  <c r="S116" i="1"/>
  <c r="S80" i="1"/>
  <c r="S182" i="1"/>
  <c r="S140" i="1"/>
  <c r="S130" i="1"/>
  <c r="S85" i="1"/>
  <c r="S19" i="1"/>
  <c r="R6" i="1"/>
  <c r="R57" i="1"/>
  <c r="R5" i="1"/>
  <c r="R36" i="1"/>
  <c r="R34" i="1"/>
  <c r="R89" i="1"/>
  <c r="R121" i="1"/>
  <c r="R97" i="1"/>
  <c r="R122" i="1"/>
  <c r="R25" i="1"/>
  <c r="R7" i="1"/>
  <c r="R59" i="1"/>
  <c r="R113" i="1"/>
  <c r="R155" i="1"/>
  <c r="R3" i="1"/>
  <c r="R52" i="1"/>
  <c r="R156" i="1"/>
  <c r="R93" i="1"/>
  <c r="R51" i="1"/>
  <c r="R31" i="1"/>
  <c r="R9" i="1"/>
  <c r="R64" i="1"/>
  <c r="R86" i="1"/>
  <c r="R60" i="1"/>
  <c r="R62" i="1"/>
  <c r="R27" i="1"/>
  <c r="R43" i="1"/>
  <c r="R2" i="1"/>
  <c r="R131" i="1"/>
  <c r="R105" i="1"/>
  <c r="R68" i="1"/>
  <c r="R94" i="1"/>
  <c r="R98" i="1"/>
  <c r="R157" i="1"/>
  <c r="R141" i="1"/>
  <c r="R35" i="1"/>
  <c r="R13" i="1"/>
  <c r="R20" i="1"/>
  <c r="R158" i="1"/>
  <c r="R33" i="1"/>
  <c r="R10" i="1"/>
  <c r="R117" i="1"/>
  <c r="R91" i="1"/>
  <c r="R159" i="1"/>
  <c r="R142" i="1"/>
  <c r="R143" i="1"/>
  <c r="R55" i="1"/>
  <c r="R160" i="1"/>
  <c r="R18" i="1"/>
  <c r="R63" i="1"/>
  <c r="R161" i="1"/>
  <c r="R162" i="1"/>
  <c r="R144" i="1"/>
  <c r="R73" i="1"/>
  <c r="R82" i="1"/>
  <c r="R103" i="1"/>
  <c r="R163" i="1"/>
  <c r="R125" i="1"/>
  <c r="R114" i="1"/>
  <c r="R77" i="1"/>
  <c r="R108" i="1"/>
  <c r="R53" i="1"/>
  <c r="R126" i="1"/>
  <c r="R145" i="1"/>
  <c r="R16" i="1"/>
  <c r="R146" i="1"/>
  <c r="R164" i="1"/>
  <c r="R147" i="1"/>
  <c r="R99" i="1"/>
  <c r="R83" i="1"/>
  <c r="R148" i="1"/>
  <c r="R100" i="1"/>
  <c r="R115" i="1"/>
  <c r="R132" i="1"/>
  <c r="R56" i="1"/>
  <c r="R149" i="1"/>
  <c r="R127" i="1"/>
  <c r="R150" i="1"/>
  <c r="R14" i="1"/>
  <c r="R58" i="1"/>
  <c r="R28" i="1"/>
  <c r="R109" i="1"/>
  <c r="R133" i="1"/>
  <c r="R30" i="1"/>
  <c r="R45" i="1"/>
  <c r="R17" i="1"/>
  <c r="R106" i="1"/>
  <c r="R76" i="1"/>
  <c r="R11" i="1"/>
  <c r="R92" i="1"/>
  <c r="R165" i="1"/>
  <c r="R151" i="1"/>
  <c r="R44" i="1"/>
  <c r="R166" i="1"/>
  <c r="R167" i="1"/>
  <c r="R134" i="1"/>
  <c r="R50" i="1"/>
  <c r="R152" i="1"/>
  <c r="R168" i="1"/>
  <c r="R135" i="1"/>
  <c r="R61" i="1"/>
  <c r="R90" i="1"/>
  <c r="R84" i="1"/>
  <c r="R23" i="1"/>
  <c r="R169" i="1"/>
  <c r="R118" i="1"/>
  <c r="R12" i="1"/>
  <c r="R136" i="1"/>
  <c r="R137" i="1"/>
  <c r="R81" i="1"/>
  <c r="R138" i="1"/>
  <c r="R67" i="1"/>
  <c r="R153" i="1"/>
  <c r="R170" i="1"/>
  <c r="R171" i="1"/>
  <c r="R49" i="1"/>
  <c r="R112" i="1"/>
  <c r="R110" i="1"/>
  <c r="R42" i="1"/>
  <c r="R15" i="1"/>
  <c r="R123" i="1"/>
  <c r="R172" i="1"/>
  <c r="R71" i="1"/>
  <c r="R29" i="1"/>
  <c r="R173" i="1"/>
  <c r="R4" i="1"/>
  <c r="R87" i="1"/>
  <c r="R174" i="1"/>
  <c r="R107" i="1"/>
  <c r="R96" i="1"/>
  <c r="R74" i="1"/>
  <c r="R72" i="1"/>
  <c r="R66" i="1"/>
  <c r="R111" i="1"/>
  <c r="R75" i="1"/>
  <c r="R39" i="1"/>
  <c r="R95" i="1"/>
  <c r="R128" i="1"/>
  <c r="R8" i="1"/>
  <c r="R119" i="1"/>
  <c r="R129" i="1"/>
  <c r="R22" i="1"/>
  <c r="R101" i="1"/>
  <c r="R48" i="1"/>
  <c r="R120" i="1"/>
  <c r="R40" i="1"/>
  <c r="R65" i="1"/>
  <c r="R37" i="1"/>
  <c r="R78" i="1"/>
  <c r="R54" i="1"/>
  <c r="R88" i="1"/>
  <c r="R32" i="1"/>
  <c r="R175" i="1"/>
  <c r="R21" i="1"/>
  <c r="R139" i="1"/>
  <c r="R104" i="1"/>
  <c r="R46" i="1"/>
  <c r="R176" i="1"/>
  <c r="R177" i="1"/>
  <c r="R102" i="1"/>
  <c r="R154" i="1"/>
  <c r="R79" i="1"/>
  <c r="R70" i="1"/>
  <c r="R178" i="1"/>
  <c r="R24" i="1"/>
  <c r="R179" i="1"/>
  <c r="R69" i="1"/>
  <c r="R41" i="1"/>
  <c r="R26" i="1"/>
  <c r="R180" i="1"/>
  <c r="R124" i="1"/>
  <c r="R38" i="1"/>
  <c r="R47" i="1"/>
  <c r="R181" i="1"/>
  <c r="R116" i="1"/>
  <c r="R80" i="1"/>
  <c r="R182" i="1"/>
  <c r="R140" i="1"/>
  <c r="R130" i="1"/>
  <c r="R85" i="1"/>
  <c r="R19" i="1"/>
  <c r="Q6" i="1"/>
  <c r="Q57" i="1"/>
  <c r="Q5" i="1"/>
  <c r="Q36" i="1"/>
  <c r="Q34" i="1"/>
  <c r="Q89" i="1"/>
  <c r="Q121" i="1"/>
  <c r="Q97" i="1"/>
  <c r="Q122" i="1"/>
  <c r="Q25" i="1"/>
  <c r="Q7" i="1"/>
  <c r="Q59" i="1"/>
  <c r="Q113" i="1"/>
  <c r="Q155" i="1"/>
  <c r="Q3" i="1"/>
  <c r="Q52" i="1"/>
  <c r="Q156" i="1"/>
  <c r="Q93" i="1"/>
  <c r="Q51" i="1"/>
  <c r="Q31" i="1"/>
  <c r="Q9" i="1"/>
  <c r="Q64" i="1"/>
  <c r="Q86" i="1"/>
  <c r="Q60" i="1"/>
  <c r="Q62" i="1"/>
  <c r="Q27" i="1"/>
  <c r="Q43" i="1"/>
  <c r="Q2" i="1"/>
  <c r="Q131" i="1"/>
  <c r="Q105" i="1"/>
  <c r="Q68" i="1"/>
  <c r="Q94" i="1"/>
  <c r="Q98" i="1"/>
  <c r="Q157" i="1"/>
  <c r="Q141" i="1"/>
  <c r="Q35" i="1"/>
  <c r="Q13" i="1"/>
  <c r="Q20" i="1"/>
  <c r="Q158" i="1"/>
  <c r="Q33" i="1"/>
  <c r="Q10" i="1"/>
  <c r="Q117" i="1"/>
  <c r="Q91" i="1"/>
  <c r="Q159" i="1"/>
  <c r="Q142" i="1"/>
  <c r="Q143" i="1"/>
  <c r="Q55" i="1"/>
  <c r="Q160" i="1"/>
  <c r="Q18" i="1"/>
  <c r="Q63" i="1"/>
  <c r="Q161" i="1"/>
  <c r="Q162" i="1"/>
  <c r="Q144" i="1"/>
  <c r="Q73" i="1"/>
  <c r="Q82" i="1"/>
  <c r="Q103" i="1"/>
  <c r="Q163" i="1"/>
  <c r="Q125" i="1"/>
  <c r="Q114" i="1"/>
  <c r="Q77" i="1"/>
  <c r="Q108" i="1"/>
  <c r="Q53" i="1"/>
  <c r="Q126" i="1"/>
  <c r="Q145" i="1"/>
  <c r="Q16" i="1"/>
  <c r="Q146" i="1"/>
  <c r="Q164" i="1"/>
  <c r="Q147" i="1"/>
  <c r="Q99" i="1"/>
  <c r="Q83" i="1"/>
  <c r="Q148" i="1"/>
  <c r="Q100" i="1"/>
  <c r="Q115" i="1"/>
  <c r="Q132" i="1"/>
  <c r="Q56" i="1"/>
  <c r="Q149" i="1"/>
  <c r="Q127" i="1"/>
  <c r="Q150" i="1"/>
  <c r="Q14" i="1"/>
  <c r="Q58" i="1"/>
  <c r="Q28" i="1"/>
  <c r="Q109" i="1"/>
  <c r="Q133" i="1"/>
  <c r="Q30" i="1"/>
  <c r="Q45" i="1"/>
  <c r="Q17" i="1"/>
  <c r="Q106" i="1"/>
  <c r="Q76" i="1"/>
  <c r="Q11" i="1"/>
  <c r="Q92" i="1"/>
  <c r="Q165" i="1"/>
  <c r="Q151" i="1"/>
  <c r="Q44" i="1"/>
  <c r="Q166" i="1"/>
  <c r="Q167" i="1"/>
  <c r="Q134" i="1"/>
  <c r="Q50" i="1"/>
  <c r="Q152" i="1"/>
  <c r="Q168" i="1"/>
  <c r="Q135" i="1"/>
  <c r="Q61" i="1"/>
  <c r="Q90" i="1"/>
  <c r="Q84" i="1"/>
  <c r="Q23" i="1"/>
  <c r="Q169" i="1"/>
  <c r="Q118" i="1"/>
  <c r="Q12" i="1"/>
  <c r="Q136" i="1"/>
  <c r="Q137" i="1"/>
  <c r="Q81" i="1"/>
  <c r="Q138" i="1"/>
  <c r="Q67" i="1"/>
  <c r="Q153" i="1"/>
  <c r="Q170" i="1"/>
  <c r="Q171" i="1"/>
  <c r="Q49" i="1"/>
  <c r="Q112" i="1"/>
  <c r="Q110" i="1"/>
  <c r="Q42" i="1"/>
  <c r="Q15" i="1"/>
  <c r="Q123" i="1"/>
  <c r="Q172" i="1"/>
  <c r="Q71" i="1"/>
  <c r="Q29" i="1"/>
  <c r="Q173" i="1"/>
  <c r="Q4" i="1"/>
  <c r="Q87" i="1"/>
  <c r="Q174" i="1"/>
  <c r="Q107" i="1"/>
  <c r="Q96" i="1"/>
  <c r="Q74" i="1"/>
  <c r="Q72" i="1"/>
  <c r="Q66" i="1"/>
  <c r="Q111" i="1"/>
  <c r="Q75" i="1"/>
  <c r="Q39" i="1"/>
  <c r="Q95" i="1"/>
  <c r="Q128" i="1"/>
  <c r="Q8" i="1"/>
  <c r="Q119" i="1"/>
  <c r="Q129" i="1"/>
  <c r="Q22" i="1"/>
  <c r="Q101" i="1"/>
  <c r="Q48" i="1"/>
  <c r="Q120" i="1"/>
  <c r="Q40" i="1"/>
  <c r="Q65" i="1"/>
  <c r="Q37" i="1"/>
  <c r="Q78" i="1"/>
  <c r="Q54" i="1"/>
  <c r="Q88" i="1"/>
  <c r="Q32" i="1"/>
  <c r="Q175" i="1"/>
  <c r="Q21" i="1"/>
  <c r="Q139" i="1"/>
  <c r="Q104" i="1"/>
  <c r="Q46" i="1"/>
  <c r="Q176" i="1"/>
  <c r="Q177" i="1"/>
  <c r="Q102" i="1"/>
  <c r="Q154" i="1"/>
  <c r="Q79" i="1"/>
  <c r="Q70" i="1"/>
  <c r="Q178" i="1"/>
  <c r="Q24" i="1"/>
  <c r="Q179" i="1"/>
  <c r="Q69" i="1"/>
  <c r="Q41" i="1"/>
  <c r="Q26" i="1"/>
  <c r="Q180" i="1"/>
  <c r="Q124" i="1"/>
  <c r="Q38" i="1"/>
  <c r="Q47" i="1"/>
  <c r="Q181" i="1"/>
  <c r="Q116" i="1"/>
  <c r="Q80" i="1"/>
  <c r="Q182" i="1"/>
  <c r="Q140" i="1"/>
  <c r="Q130" i="1"/>
  <c r="Q85" i="1"/>
  <c r="Q19" i="1"/>
  <c r="P6" i="1"/>
  <c r="AB6" i="1" s="1"/>
  <c r="P57" i="1"/>
  <c r="AB57" i="1" s="1"/>
  <c r="P5" i="1"/>
  <c r="AB5" i="1" s="1"/>
  <c r="P36" i="1"/>
  <c r="AB36" i="1" s="1"/>
  <c r="P34" i="1"/>
  <c r="AB34" i="1" s="1"/>
  <c r="P89" i="1"/>
  <c r="AB89" i="1" s="1"/>
  <c r="P121" i="1"/>
  <c r="AB121" i="1" s="1"/>
  <c r="P97" i="1"/>
  <c r="AB97" i="1" s="1"/>
  <c r="P122" i="1"/>
  <c r="AB122" i="1" s="1"/>
  <c r="P25" i="1"/>
  <c r="AB25" i="1" s="1"/>
  <c r="P7" i="1"/>
  <c r="AB7" i="1" s="1"/>
  <c r="P59" i="1"/>
  <c r="AB59" i="1" s="1"/>
  <c r="P113" i="1"/>
  <c r="AB113" i="1" s="1"/>
  <c r="P155" i="1"/>
  <c r="AB155" i="1" s="1"/>
  <c r="P3" i="1"/>
  <c r="AB3" i="1" s="1"/>
  <c r="P52" i="1"/>
  <c r="AB52" i="1" s="1"/>
  <c r="P156" i="1"/>
  <c r="AB156" i="1" s="1"/>
  <c r="P93" i="1"/>
  <c r="AB93" i="1" s="1"/>
  <c r="P51" i="1"/>
  <c r="AB51" i="1" s="1"/>
  <c r="P31" i="1"/>
  <c r="AB31" i="1" s="1"/>
  <c r="P9" i="1"/>
  <c r="AB9" i="1" s="1"/>
  <c r="P64" i="1"/>
  <c r="AB64" i="1" s="1"/>
  <c r="P86" i="1"/>
  <c r="AB86" i="1" s="1"/>
  <c r="P60" i="1"/>
  <c r="AB60" i="1" s="1"/>
  <c r="P62" i="1"/>
  <c r="AB62" i="1" s="1"/>
  <c r="P27" i="1"/>
  <c r="AB27" i="1" s="1"/>
  <c r="P43" i="1"/>
  <c r="AB43" i="1" s="1"/>
  <c r="P2" i="1"/>
  <c r="AB2" i="1" s="1"/>
  <c r="P131" i="1"/>
  <c r="AB131" i="1" s="1"/>
  <c r="P105" i="1"/>
  <c r="AB105" i="1" s="1"/>
  <c r="P68" i="1"/>
  <c r="AB68" i="1" s="1"/>
  <c r="P94" i="1"/>
  <c r="AB94" i="1" s="1"/>
  <c r="P98" i="1"/>
  <c r="AB98" i="1" s="1"/>
  <c r="P157" i="1"/>
  <c r="AB157" i="1" s="1"/>
  <c r="P141" i="1"/>
  <c r="AB141" i="1" s="1"/>
  <c r="P35" i="1"/>
  <c r="AB35" i="1" s="1"/>
  <c r="P13" i="1"/>
  <c r="AB13" i="1" s="1"/>
  <c r="P20" i="1"/>
  <c r="AB20" i="1" s="1"/>
  <c r="P158" i="1"/>
  <c r="AB158" i="1" s="1"/>
  <c r="P33" i="1"/>
  <c r="AB33" i="1" s="1"/>
  <c r="P10" i="1"/>
  <c r="AB10" i="1" s="1"/>
  <c r="P117" i="1"/>
  <c r="AB117" i="1" s="1"/>
  <c r="P91" i="1"/>
  <c r="AB91" i="1" s="1"/>
  <c r="P159" i="1"/>
  <c r="AB159" i="1" s="1"/>
  <c r="P142" i="1"/>
  <c r="AB142" i="1" s="1"/>
  <c r="P143" i="1"/>
  <c r="AB143" i="1" s="1"/>
  <c r="P55" i="1"/>
  <c r="AB55" i="1" s="1"/>
  <c r="P160" i="1"/>
  <c r="AB160" i="1" s="1"/>
  <c r="P18" i="1"/>
  <c r="AB18" i="1" s="1"/>
  <c r="P63" i="1"/>
  <c r="AB63" i="1" s="1"/>
  <c r="P161" i="1"/>
  <c r="AB161" i="1" s="1"/>
  <c r="P162" i="1"/>
  <c r="AB162" i="1" s="1"/>
  <c r="P144" i="1"/>
  <c r="AB144" i="1" s="1"/>
  <c r="P73" i="1"/>
  <c r="AB73" i="1" s="1"/>
  <c r="P82" i="1"/>
  <c r="AB82" i="1" s="1"/>
  <c r="P103" i="1"/>
  <c r="AB103" i="1" s="1"/>
  <c r="P163" i="1"/>
  <c r="AB163" i="1" s="1"/>
  <c r="P125" i="1"/>
  <c r="AB125" i="1" s="1"/>
  <c r="P114" i="1"/>
  <c r="AB114" i="1" s="1"/>
  <c r="P77" i="1"/>
  <c r="AB77" i="1" s="1"/>
  <c r="P108" i="1"/>
  <c r="AB108" i="1" s="1"/>
  <c r="P53" i="1"/>
  <c r="AB53" i="1" s="1"/>
  <c r="P126" i="1"/>
  <c r="AB126" i="1" s="1"/>
  <c r="P145" i="1"/>
  <c r="AB145" i="1" s="1"/>
  <c r="P16" i="1"/>
  <c r="AB16" i="1" s="1"/>
  <c r="P146" i="1"/>
  <c r="AB146" i="1" s="1"/>
  <c r="P164" i="1"/>
  <c r="AB164" i="1" s="1"/>
  <c r="P147" i="1"/>
  <c r="AB147" i="1" s="1"/>
  <c r="P99" i="1"/>
  <c r="AB99" i="1" s="1"/>
  <c r="P83" i="1"/>
  <c r="AB83" i="1" s="1"/>
  <c r="P148" i="1"/>
  <c r="AB148" i="1" s="1"/>
  <c r="P100" i="1"/>
  <c r="AB100" i="1" s="1"/>
  <c r="P115" i="1"/>
  <c r="AB115" i="1" s="1"/>
  <c r="P132" i="1"/>
  <c r="AB132" i="1" s="1"/>
  <c r="P56" i="1"/>
  <c r="AB56" i="1" s="1"/>
  <c r="P149" i="1"/>
  <c r="AB149" i="1" s="1"/>
  <c r="P127" i="1"/>
  <c r="AB127" i="1" s="1"/>
  <c r="P150" i="1"/>
  <c r="AB150" i="1" s="1"/>
  <c r="P14" i="1"/>
  <c r="AB14" i="1" s="1"/>
  <c r="P58" i="1"/>
  <c r="AB58" i="1" s="1"/>
  <c r="P28" i="1"/>
  <c r="AB28" i="1" s="1"/>
  <c r="P109" i="1"/>
  <c r="AB109" i="1" s="1"/>
  <c r="P133" i="1"/>
  <c r="AB133" i="1" s="1"/>
  <c r="P30" i="1"/>
  <c r="AB30" i="1" s="1"/>
  <c r="P45" i="1"/>
  <c r="AB45" i="1" s="1"/>
  <c r="P17" i="1"/>
  <c r="AB17" i="1" s="1"/>
  <c r="P106" i="1"/>
  <c r="AB106" i="1" s="1"/>
  <c r="P76" i="1"/>
  <c r="AB76" i="1" s="1"/>
  <c r="P11" i="1"/>
  <c r="AB11" i="1" s="1"/>
  <c r="P92" i="1"/>
  <c r="AB92" i="1" s="1"/>
  <c r="P165" i="1"/>
  <c r="AB165" i="1" s="1"/>
  <c r="P151" i="1"/>
  <c r="AB151" i="1" s="1"/>
  <c r="P44" i="1"/>
  <c r="AB44" i="1" s="1"/>
  <c r="P166" i="1"/>
  <c r="AB166" i="1" s="1"/>
  <c r="P167" i="1"/>
  <c r="AB167" i="1" s="1"/>
  <c r="P134" i="1"/>
  <c r="AB134" i="1" s="1"/>
  <c r="P50" i="1"/>
  <c r="AB50" i="1" s="1"/>
  <c r="P152" i="1"/>
  <c r="AB152" i="1" s="1"/>
  <c r="P168" i="1"/>
  <c r="AB168" i="1" s="1"/>
  <c r="P135" i="1"/>
  <c r="AB135" i="1" s="1"/>
  <c r="P61" i="1"/>
  <c r="AB61" i="1" s="1"/>
  <c r="P90" i="1"/>
  <c r="AB90" i="1" s="1"/>
  <c r="P84" i="1"/>
  <c r="AB84" i="1" s="1"/>
  <c r="P23" i="1"/>
  <c r="AB23" i="1" s="1"/>
  <c r="P169" i="1"/>
  <c r="AB169" i="1" s="1"/>
  <c r="P118" i="1"/>
  <c r="AB118" i="1" s="1"/>
  <c r="P12" i="1"/>
  <c r="AB12" i="1" s="1"/>
  <c r="P136" i="1"/>
  <c r="AB136" i="1" s="1"/>
  <c r="P137" i="1"/>
  <c r="AB137" i="1" s="1"/>
  <c r="P81" i="1"/>
  <c r="AB81" i="1" s="1"/>
  <c r="P138" i="1"/>
  <c r="AB138" i="1" s="1"/>
  <c r="P67" i="1"/>
  <c r="AB67" i="1" s="1"/>
  <c r="P153" i="1"/>
  <c r="AB153" i="1" s="1"/>
  <c r="P170" i="1"/>
  <c r="AB170" i="1" s="1"/>
  <c r="P171" i="1"/>
  <c r="AB171" i="1" s="1"/>
  <c r="P49" i="1"/>
  <c r="AB49" i="1" s="1"/>
  <c r="P112" i="1"/>
  <c r="AB112" i="1" s="1"/>
  <c r="P110" i="1"/>
  <c r="AB110" i="1" s="1"/>
  <c r="P42" i="1"/>
  <c r="AB42" i="1" s="1"/>
  <c r="P15" i="1"/>
  <c r="AB15" i="1" s="1"/>
  <c r="P123" i="1"/>
  <c r="AB123" i="1" s="1"/>
  <c r="P172" i="1"/>
  <c r="AB172" i="1" s="1"/>
  <c r="P71" i="1"/>
  <c r="AB71" i="1" s="1"/>
  <c r="P29" i="1"/>
  <c r="AB29" i="1" s="1"/>
  <c r="P173" i="1"/>
  <c r="AB173" i="1" s="1"/>
  <c r="P4" i="1"/>
  <c r="AB4" i="1" s="1"/>
  <c r="P87" i="1"/>
  <c r="AB87" i="1" s="1"/>
  <c r="P174" i="1"/>
  <c r="AB174" i="1" s="1"/>
  <c r="P107" i="1"/>
  <c r="AB107" i="1" s="1"/>
  <c r="P96" i="1"/>
  <c r="AB96" i="1" s="1"/>
  <c r="P74" i="1"/>
  <c r="AB74" i="1" s="1"/>
  <c r="P72" i="1"/>
  <c r="AB72" i="1" s="1"/>
  <c r="P66" i="1"/>
  <c r="AB66" i="1" s="1"/>
  <c r="P111" i="1"/>
  <c r="AB111" i="1" s="1"/>
  <c r="P75" i="1"/>
  <c r="AB75" i="1" s="1"/>
  <c r="P39" i="1"/>
  <c r="AB39" i="1" s="1"/>
  <c r="P95" i="1"/>
  <c r="AB95" i="1" s="1"/>
  <c r="P128" i="1"/>
  <c r="AB128" i="1" s="1"/>
  <c r="P8" i="1"/>
  <c r="AB8" i="1" s="1"/>
  <c r="P119" i="1"/>
  <c r="AB119" i="1" s="1"/>
  <c r="P129" i="1"/>
  <c r="AB129" i="1" s="1"/>
  <c r="P22" i="1"/>
  <c r="AB22" i="1" s="1"/>
  <c r="P101" i="1"/>
  <c r="AB101" i="1" s="1"/>
  <c r="P48" i="1"/>
  <c r="AB48" i="1" s="1"/>
  <c r="P120" i="1"/>
  <c r="AB120" i="1" s="1"/>
  <c r="P40" i="1"/>
  <c r="AB40" i="1" s="1"/>
  <c r="P65" i="1"/>
  <c r="AB65" i="1" s="1"/>
  <c r="P37" i="1"/>
  <c r="AB37" i="1" s="1"/>
  <c r="P78" i="1"/>
  <c r="AB78" i="1" s="1"/>
  <c r="P54" i="1"/>
  <c r="AB54" i="1" s="1"/>
  <c r="P88" i="1"/>
  <c r="AB88" i="1" s="1"/>
  <c r="P32" i="1"/>
  <c r="AB32" i="1" s="1"/>
  <c r="P175" i="1"/>
  <c r="AB175" i="1" s="1"/>
  <c r="P21" i="1"/>
  <c r="AB21" i="1" s="1"/>
  <c r="P139" i="1"/>
  <c r="AB139" i="1" s="1"/>
  <c r="P104" i="1"/>
  <c r="AB104" i="1" s="1"/>
  <c r="P46" i="1"/>
  <c r="AB46" i="1" s="1"/>
  <c r="P176" i="1"/>
  <c r="AB176" i="1" s="1"/>
  <c r="P177" i="1"/>
  <c r="AB177" i="1" s="1"/>
  <c r="P102" i="1"/>
  <c r="AB102" i="1" s="1"/>
  <c r="P154" i="1"/>
  <c r="AB154" i="1" s="1"/>
  <c r="P79" i="1"/>
  <c r="AB79" i="1" s="1"/>
  <c r="P70" i="1"/>
  <c r="AB70" i="1" s="1"/>
  <c r="P178" i="1"/>
  <c r="AB178" i="1" s="1"/>
  <c r="P24" i="1"/>
  <c r="AB24" i="1" s="1"/>
  <c r="P179" i="1"/>
  <c r="AB179" i="1" s="1"/>
  <c r="P69" i="1"/>
  <c r="AB69" i="1" s="1"/>
  <c r="P41" i="1"/>
  <c r="AB41" i="1" s="1"/>
  <c r="P26" i="1"/>
  <c r="AB26" i="1" s="1"/>
  <c r="P180" i="1"/>
  <c r="AB180" i="1" s="1"/>
  <c r="P124" i="1"/>
  <c r="AB124" i="1" s="1"/>
  <c r="P38" i="1"/>
  <c r="AB38" i="1" s="1"/>
  <c r="P47" i="1"/>
  <c r="AB47" i="1" s="1"/>
  <c r="P181" i="1"/>
  <c r="AB181" i="1" s="1"/>
  <c r="P116" i="1"/>
  <c r="AB116" i="1" s="1"/>
  <c r="P80" i="1"/>
  <c r="AB80" i="1" s="1"/>
  <c r="P182" i="1"/>
  <c r="AB182" i="1" s="1"/>
  <c r="P140" i="1"/>
  <c r="AB140" i="1" s="1"/>
  <c r="P130" i="1"/>
  <c r="AB130" i="1" s="1"/>
  <c r="P85" i="1"/>
  <c r="AB85" i="1" s="1"/>
  <c r="P19" i="1"/>
  <c r="AB19" i="1" s="1"/>
  <c r="C183" i="1"/>
  <c r="D183" i="1"/>
  <c r="E183" i="1"/>
  <c r="F183" i="1"/>
  <c r="G183" i="1"/>
  <c r="H183" i="1"/>
  <c r="I183" i="1"/>
  <c r="J183" i="1"/>
  <c r="K183" i="1"/>
  <c r="L183" i="1"/>
  <c r="M183" i="1"/>
  <c r="B183" i="1"/>
</calcChain>
</file>

<file path=xl/sharedStrings.xml><?xml version="1.0" encoding="utf-8"?>
<sst xmlns="http://schemas.openxmlformats.org/spreadsheetml/2006/main" count="971" uniqueCount="427">
  <si>
    <t>rule(severity)</t>
  </si>
  <si>
    <t>ToolKit</t>
  </si>
  <si>
    <t>Assembly</t>
  </si>
  <si>
    <t>Fun/ Game</t>
  </si>
  <si>
    <t>Full-stack Library</t>
  </si>
  <si>
    <t>None-Quantum</t>
  </si>
  <si>
    <t>Quantum-Chemistry</t>
  </si>
  <si>
    <t>Compiler</t>
  </si>
  <si>
    <t>Simulator</t>
  </si>
  <si>
    <t>Quantum Algorithsm</t>
  </si>
  <si>
    <t>Quantum Annealing</t>
  </si>
  <si>
    <t>Cryptography</t>
  </si>
  <si>
    <t>Experimentation</t>
  </si>
  <si>
    <t>tag</t>
  </si>
  <si>
    <t>message</t>
  </si>
  <si>
    <t>BoldAndItalicTagsCheck(MINOR//)</t>
  </si>
  <si>
    <t>/accessibility/</t>
  </si>
  <si>
    <t>Replace this &lt;i&gt; tag by &lt;em&gt;.; /</t>
  </si>
  <si>
    <t>S1481(MINOR//)</t>
  </si>
  <si>
    <t>unused//</t>
  </si>
  <si>
    <t>Remove this unused "$key" local variable.; /Remove the unused local variable "qflex_amplitude".; /Remove the declaration of the unused 'origword' variable.; /</t>
  </si>
  <si>
    <t>S3516(BLOCKER//)</t>
  </si>
  <si>
    <t>/xxxxx/</t>
  </si>
  <si>
    <t>Refactor this method to not always return the same value.; /Refactor this function to not always return the same value.; /</t>
  </si>
  <si>
    <t>S3776(CRITICAL//)</t>
  </si>
  <si>
    <t>/brain_overload/</t>
  </si>
  <si>
    <t>Refactor this method to reduce its Cognitive Complexity from 29 to the 15 allowed.; /Refactor this function to reduce its Cognitive Complexity from 20 to the 15 allowed.; /Refactor this function to reduce its Cognitive Complexity from 151 to the 15 allowed.; /Refactor this method to reduce its Cognitive Complexity from 20 to the 15 allowed.; /</t>
  </si>
  <si>
    <t>S5256(MAJOR//)</t>
  </si>
  <si>
    <t>wcag2_a//accessibility/</t>
  </si>
  <si>
    <t>Add "&lt;th&gt;" headers to this "&lt;table&gt;".; /</t>
  </si>
  <si>
    <t>TableWithoutCaptionCheck(MINOR//)</t>
  </si>
  <si>
    <t>Add a description to this table.; /</t>
  </si>
  <si>
    <t>S121(CRITICAL//)</t>
  </si>
  <si>
    <t>/pitfall/</t>
  </si>
  <si>
    <t>Add curly braces around the nested statement(s).; /</t>
  </si>
  <si>
    <t>S2589(MAJOR//)</t>
  </si>
  <si>
    <t>confusing//duplicate/suspicious/</t>
  </si>
  <si>
    <t>This always evaluates to truthy. Consider refactoring this code.; /</t>
  </si>
  <si>
    <t>S907(MAJOR//)</t>
  </si>
  <si>
    <t>Remove use of "goto" statement.; /</t>
  </si>
  <si>
    <t>S2711(BLOCKER//)</t>
  </si>
  <si>
    <t>Remove this use of "return".; /</t>
  </si>
  <si>
    <t>S1134(MAJOR//)</t>
  </si>
  <si>
    <t>/convention/</t>
  </si>
  <si>
    <t>Take the required action to fix the issue indicated by this "FIXME" comment.; /</t>
  </si>
  <si>
    <t>S125(MAJOR//)</t>
  </si>
  <si>
    <t>Remove this commented out code.; /</t>
  </si>
  <si>
    <t>S1226(MINOR//)</t>
  </si>
  <si>
    <t>Introduce a new variable or use its initial value before reassigning 'tslot_type'.; /</t>
  </si>
  <si>
    <t>S1940(MINOR//)</t>
  </si>
  <si>
    <t>Use the opposite operator (&gt;=) instead.; /</t>
  </si>
  <si>
    <t>S1848(MAJOR//)</t>
  </si>
  <si>
    <t>unused//cwe/</t>
  </si>
  <si>
    <t>Either remove this useless object instantiation of class "Message" or use it; /</t>
  </si>
  <si>
    <t>S1542(MAJOR//)</t>
  </si>
  <si>
    <t>Rename function "randCirc" to match the regular expression ^[a-z_][a-z0-9_]{2,}$.; /</t>
  </si>
  <si>
    <t>S1845(BLOCKER//)</t>
  </si>
  <si>
    <t>confusing//</t>
  </si>
  <si>
    <t>Rename field "Delta" to prevent any misunderstanding/clash with field "delta" defined on line 111; /</t>
  </si>
  <si>
    <t>S5724(BLOCKER//)</t>
  </si>
  <si>
    <t>/based_on_misra/cwe/</t>
  </si>
  <si>
    <t>Remove 1 parameters; property getter methods receive only "self".; /</t>
  </si>
  <si>
    <t>S5727(CRITICAL//)</t>
  </si>
  <si>
    <t>Remove this identity check; it will always be True.; /</t>
  </si>
  <si>
    <t>S2710(CRITICAL//)</t>
  </si>
  <si>
    <t>confusing//convention/suspicious/</t>
  </si>
  <si>
    <t>Rename "self" to a valid class parameter name or add the missing class parameter.; /</t>
  </si>
  <si>
    <t>S108(MAJOR//)</t>
  </si>
  <si>
    <t>/suspicious/</t>
  </si>
  <si>
    <t>Either remove or fill this block of code.; /Empty block statement.; /</t>
  </si>
  <si>
    <t>S3827(BLOCKER//)</t>
  </si>
  <si>
    <t>get_config is not defined. Change its name or define it before using it; /</t>
  </si>
  <si>
    <t>S2737(MINOR//)</t>
  </si>
  <si>
    <t>/clumsy/error_handling/unused/finding/</t>
  </si>
  <si>
    <t>Add logic to this catch clause or eliminate it and rethrow the exception automatically.; /Add logic to this except clause or eliminate it and rethrow the exception automatically.; /</t>
  </si>
  <si>
    <t>S5445(BLOCKER//)</t>
  </si>
  <si>
    <t>/cwe/owasp/</t>
  </si>
  <si>
    <t>'tempfile.mktemp' is insecure. Use 'tempfile.TemporaryFile' instead; /</t>
  </si>
  <si>
    <t>ExecStatementUsage(BLOCKER//)</t>
  </si>
  <si>
    <t>python3//obsolete/</t>
  </si>
  <si>
    <t>Do not use exec statement.; /</t>
  </si>
  <si>
    <t>S2703(BLOCKER//)</t>
  </si>
  <si>
    <t>Add the "let", "const" or "var" keyword to this declaration of "i" to make it explicit.; /</t>
  </si>
  <si>
    <t>S930(CRITICAL//BLOCKER//)</t>
  </si>
  <si>
    <t>Add 1 missing arguments; 'gen_G' expects 4 positional arguments.; /This function expects no arguments, but 1 was provided.; /</t>
  </si>
  <si>
    <t>S4666(MAJOR//)</t>
  </si>
  <si>
    <t>Unexpected duplicate selector "code", first used at line 207; /</t>
  </si>
  <si>
    <t>S117(MINOR//)</t>
  </si>
  <si>
    <t>Rename this parameter "File" to match the regular expression ^[_a-z][a-z0-9_]*$.; /</t>
  </si>
  <si>
    <t>S4423(MAJOR//)</t>
  </si>
  <si>
    <t>/sans_top25/cwe/privacy/owasp/</t>
  </si>
  <si>
    <t>Change this code to use a stronger protocol.; /</t>
  </si>
  <si>
    <t>BackticksUsage(BLOCKER//)</t>
  </si>
  <si>
    <t>python3//</t>
  </si>
  <si>
    <t>Use "repr" instead.; /</t>
  </si>
  <si>
    <t>S1700(MAJOR//)</t>
  </si>
  <si>
    <t>Rename field "keyword"; /</t>
  </si>
  <si>
    <t>S1862(MAJOR//)</t>
  </si>
  <si>
    <t>unused//pitfall/xxxxx/</t>
  </si>
  <si>
    <t>This branch duplicates the one on line 617.; /This branch duplicates the one on line 104; /</t>
  </si>
  <si>
    <t>S1516(MINOR//)</t>
  </si>
  <si>
    <t>/bad_practice/</t>
  </si>
  <si>
    <t>Multiline support is limited to browsers supporting ES5 only.; /</t>
  </si>
  <si>
    <t>S3981(MAJOR//)</t>
  </si>
  <si>
    <t>Fix this expression; length of "will.payload" is always greater or equal to zero.; /The length of a collection is always "&gt;=0", so update this test to either "==0" or "&gt;0".; /</t>
  </si>
  <si>
    <t>S1716(CRITICAL//)</t>
  </si>
  <si>
    <t>/cwe/</t>
  </si>
  <si>
    <t>Remove this "continue" statement; /</t>
  </si>
  <si>
    <t>S905(MAJOR//)</t>
  </si>
  <si>
    <t>Expected an assignment or function call and instead saw an expression.; /</t>
  </si>
  <si>
    <t>S100(MINOR//)</t>
  </si>
  <si>
    <t>Rename method "_gen_G" to match the regular expression ^[a-z_][a-z0-9_]{2,}$.; /</t>
  </si>
  <si>
    <t>S1066(MAJOR//)</t>
  </si>
  <si>
    <t>/clumsy/</t>
  </si>
  <si>
    <t>Merge this if statement with the enclosing one.; /</t>
  </si>
  <si>
    <t>S4158(MINOR//)</t>
  </si>
  <si>
    <t>Review this usage of "_itemsResultsClone" as it can only be empty here.; /</t>
  </si>
  <si>
    <t>TableHeaderHasIdOrScopeCheck(MAJOR//)</t>
  </si>
  <si>
    <t>Add either an 'id' or a 'scope' attribute to this &lt;th&gt; tag.; /</t>
  </si>
  <si>
    <t>S1117(MAJOR//)</t>
  </si>
  <si>
    <t>confusing//pitfall/suspicious/</t>
  </si>
  <si>
    <t>Rename "$tabs" which has the same name as the field declared at line 3.; /'property' is already declared in the upper scope.; /</t>
  </si>
  <si>
    <t>S1448(MAJOR//)</t>
  </si>
  <si>
    <t>Class "User" has 23 methods, which is greater than 20 authorized. Split it into smaller classes.; /</t>
  </si>
  <si>
    <t>S131(CRITICAL//)</t>
  </si>
  <si>
    <t>Add a "case default" clause to this "switch" statement.; /</t>
  </si>
  <si>
    <t>S1778(CRITICAL//)</t>
  </si>
  <si>
    <t>Remove all characters located before "&lt;?xml".; /</t>
  </si>
  <si>
    <t>S1172(MAJOR//)</t>
  </si>
  <si>
    <t>Remove the unused function parameter "$adapter".; /</t>
  </si>
  <si>
    <t>S1472(MINOR//)</t>
  </si>
  <si>
    <t>Make those call arguments start on line 23; /</t>
  </si>
  <si>
    <t>S4667(MAJOR//)</t>
  </si>
  <si>
    <t>Unexpected empty source; /</t>
  </si>
  <si>
    <t>S4647(BLOCKER//)</t>
  </si>
  <si>
    <t>Unexpected invalid hex color "#white"; /</t>
  </si>
  <si>
    <t>S4656(MAJOR//)</t>
  </si>
  <si>
    <t>Unexpected duplicate "text-decoration"; /</t>
  </si>
  <si>
    <t>S1110(MAJOR//)</t>
  </si>
  <si>
    <t>Remove those useless parentheses.; /Remove these useless parentheses.; /</t>
  </si>
  <si>
    <t>S1527(BLOCKER//)</t>
  </si>
  <si>
    <t>/lock_in/pitfall/</t>
  </si>
  <si>
    <t>Rename "package" identifier to prevent potential conflicts with future evolutions of the JavaScript language.; /</t>
  </si>
  <si>
    <t>S3782(MAJOR//)</t>
  </si>
  <si>
    <t>Change this argument to the documented type: String.; /</t>
  </si>
  <si>
    <t>S836(MAJOR//)</t>
  </si>
  <si>
    <t>Review the data-flow - use of uninitialized value.; /</t>
  </si>
  <si>
    <t>S5603(MAJOR//)</t>
  </si>
  <si>
    <t>Remove this unused function declaration.; /</t>
  </si>
  <si>
    <t>S5632(BLOCKER//)</t>
  </si>
  <si>
    <t>Change this code so that it raises an object deriving from BaseException.; /</t>
  </si>
  <si>
    <t>S2189(BLOCKER//)</t>
  </si>
  <si>
    <t>Correct this loop's end condition as to not be invariant.; /</t>
  </si>
  <si>
    <t>S138(MAJOR//)</t>
  </si>
  <si>
    <t>This function "isSafeFile" has 158 lines, which is greater than the 150 lines authorized. Split it into smaller functions.; /</t>
  </si>
  <si>
    <t>S1125(MINOR//)</t>
  </si>
  <si>
    <t>Remove the literal "FALSE" boolean value.; /</t>
  </si>
  <si>
    <t>LinkToImageCheck(MAJOR//)</t>
  </si>
  <si>
    <t>user_experience//accessibility/</t>
  </si>
  <si>
    <t>Change this link to not directly target an image.; /</t>
  </si>
  <si>
    <t>S3358(MAJOR//)</t>
  </si>
  <si>
    <t>Extract this nested conditional expression into an independent statement.; /Extract this nested ternary operation into an independent statement.; /</t>
  </si>
  <si>
    <t>S4660(MAJOR//)</t>
  </si>
  <si>
    <t>Unexpected unknown pseudo-element selector "::hover"; /</t>
  </si>
  <si>
    <t>DuplicatedBlocks(MAJOR//)</t>
  </si>
  <si>
    <t>/suspicious/design/</t>
  </si>
  <si>
    <t>1 duplicated blocks of code must be removed.; /</t>
  </si>
  <si>
    <t>S2115(BLOCKER//)</t>
  </si>
  <si>
    <t>Add password protection to this database.; /</t>
  </si>
  <si>
    <t>S1788(MAJOR//)</t>
  </si>
  <si>
    <t>psr2//es2015/</t>
  </si>
  <si>
    <t>Move parameter "state" after parameters without default value.; /Move arguments "$path" after arguments without default value; /</t>
  </si>
  <si>
    <t>AvoidCommentedOutCodeCheck(MAJOR//)</t>
  </si>
  <si>
    <t>S1068(MAJOR//)</t>
  </si>
  <si>
    <t>Remove this unused "$allowed_types" private field.; /</t>
  </si>
  <si>
    <t>S5708(BLOCKER//)</t>
  </si>
  <si>
    <t>Change this expression to be a class deriving from BaseException or a tuple of such classes.; /</t>
  </si>
  <si>
    <t>S1529(MAJOR//)</t>
  </si>
  <si>
    <t>Review this use of bitwise "&amp;" operator; conditional "&amp;&amp;" might have been intended.; /</t>
  </si>
  <si>
    <t>S5709(CRITICAL//)</t>
  </si>
  <si>
    <t>Derive this class from "Exception" instead of "SystemExit".; /</t>
  </si>
  <si>
    <t>S2190(BLOCKER//)</t>
  </si>
  <si>
    <t>Add a way to break out of this method's recursion.; /</t>
  </si>
  <si>
    <t>S1045(MAJOR//)</t>
  </si>
  <si>
    <t>/error_handling/</t>
  </si>
  <si>
    <t>Catch this exception only once; it is already handled by a previous except clause.; /</t>
  </si>
  <si>
    <t>S5712(CRITICAL//)</t>
  </si>
  <si>
    <t>/bad_practice/error_handling/</t>
  </si>
  <si>
    <t>Return "NotImplemented" instead of raising "NotImplementedError"; /</t>
  </si>
  <si>
    <t>S3531(MAJOR//)</t>
  </si>
  <si>
    <t>api_design//es2015/</t>
  </si>
  <si>
    <t>Add a "yield" statement to this generator.; /</t>
  </si>
  <si>
    <t>S2159(BLOCKER//)</t>
  </si>
  <si>
    <t>Remove this equality check between incompatible types; it will always return False.; /</t>
  </si>
  <si>
    <t>S5747(CRITICAL//)</t>
  </si>
  <si>
    <t>confusing/unpredictable/error_handling//</t>
  </si>
  <si>
    <t>Remove this "raise" statement or move it inside an "except" block.; /</t>
  </si>
  <si>
    <t>S4426(BLOCKER//)</t>
  </si>
  <si>
    <t>/owasp/cwe/privacy/</t>
  </si>
  <si>
    <t>Use a key length of at least 2048 bits.; /</t>
  </si>
  <si>
    <t>MetaRefreshCheck(MAJOR//)</t>
  </si>
  <si>
    <t>user_experience//</t>
  </si>
  <si>
    <t>Remove this meta refresh tag.; /</t>
  </si>
  <si>
    <t>S4140(MAJOR//)</t>
  </si>
  <si>
    <t>Unexpected comma in middle of array.; /</t>
  </si>
  <si>
    <t>S5148(BLOCKER//)</t>
  </si>
  <si>
    <t>/pishing/</t>
  </si>
  <si>
    <t>Add rel="noopener noreferrer" to this link to prevent the original page from being modified by the opened link.; /</t>
  </si>
  <si>
    <t>S1116(MINOR//)</t>
  </si>
  <si>
    <t>Remove this empty statement.; /Unnecessary semicolon.; /Unexpected extra semicolon; /</t>
  </si>
  <si>
    <t>S1854(MAJOR//)</t>
  </si>
  <si>
    <t>Remove this useless assignment to local variable '$file'.; /Remove this useless assignment to variable "origword".; /Remove this assignment to local variable 'sketch'; the value is never used.; /</t>
  </si>
  <si>
    <t>S1143(CRITICAL//)</t>
  </si>
  <si>
    <t>/error_handling/cwe/</t>
  </si>
  <si>
    <t>Remove this "return" statement from this "finally" block.; /Unsafe usage of ThrowStatement.; /</t>
  </si>
  <si>
    <t>S1479(MAJOR//)</t>
  </si>
  <si>
    <t>Reduce the number of switch cases from 33 to at most 30.; /Reduce the number of non-empty switch cases from 46 to at most 30.; /</t>
  </si>
  <si>
    <t>S5255(MAJOR//)</t>
  </si>
  <si>
    <t>Add an "aria-label" or "aria-labbelledby" attribute to this element.; /</t>
  </si>
  <si>
    <t>S1871(MAJOR//)</t>
  </si>
  <si>
    <t>This branch's code block is the same as the block for the branch on line 499.; /Either merge this branch with the identical one on line "524" or change one of the implementations.; /This branch's code block is the same as the block for the branch on line 217.; /</t>
  </si>
  <si>
    <t>S107(MAJOR//)</t>
  </si>
  <si>
    <t>This function has 8 parameters, which is greater than the 7 authorized.; /Method "__init__" has 20 parameters, which is greater than the 7 authorized.; /</t>
  </si>
  <si>
    <t>S5439(BLOCKER//)</t>
  </si>
  <si>
    <t>Remove this configuration disabling autoescape globally.; /</t>
  </si>
  <si>
    <t>S5713(MINOR//)</t>
  </si>
  <si>
    <t>Remove this redundant Exception class; it derives from another which is already caught.; /</t>
  </si>
  <si>
    <t>S5754(CRITICAL//)</t>
  </si>
  <si>
    <t>Specify an exception class to catch or reraise the exception; /</t>
  </si>
  <si>
    <t>S2757(MAJOR//)</t>
  </si>
  <si>
    <t>Was -= meant instead?; /Was "+=" meant instead?; /</t>
  </si>
  <si>
    <t>S4653(BLOCKER//)</t>
  </si>
  <si>
    <t>Unexpected unknown unit "%%"; /</t>
  </si>
  <si>
    <t>S4030(MAJOR//)</t>
  </si>
  <si>
    <t>unused//suspicious/</t>
  </si>
  <si>
    <t>Either use this collection's contents or remove the collection.; /</t>
  </si>
  <si>
    <t>S1763(MAJOR//)</t>
  </si>
  <si>
    <t>Delete this unreachable code or refactor the code to make it reachable.; /Remove this unreachable code.; /</t>
  </si>
  <si>
    <t>S3985(MAJOR//)</t>
  </si>
  <si>
    <t>Remove this unused private '_working_set' class.; /</t>
  </si>
  <si>
    <t>S1603(MAJOR//)</t>
  </si>
  <si>
    <t>/design/</t>
  </si>
  <si>
    <t>Replace this function name "shoot", since a "__construct" method has already been defined in this class.; /</t>
  </si>
  <si>
    <t>S1533(MINOR//)</t>
  </si>
  <si>
    <t>Remove this use of "String" constructor.; /</t>
  </si>
  <si>
    <t>S1764(MAJOR//)</t>
  </si>
  <si>
    <t>unused//xxxxx/cwe/</t>
  </si>
  <si>
    <t>Correct one of the identical sub-expressions on both sides of operator "==".; /Correct one of the identical sub-expressions on both sides of operator "!=="; /</t>
  </si>
  <si>
    <t>S1439(MAJOR//)</t>
  </si>
  <si>
    <t>Remove this "a" label.; /</t>
  </si>
  <si>
    <t>S3972(CRITICAL//)</t>
  </si>
  <si>
    <t>Move this "if" to a new line or add the missing "else".; /</t>
  </si>
  <si>
    <t>PreIncrementDecrement(MAJOR//)</t>
  </si>
  <si>
    <t>This statement doesn't produce the expected result, replace use of non-existent pre-increment operator; /</t>
  </si>
  <si>
    <t>S4657(CRITICAL//)</t>
  </si>
  <si>
    <t>Unexpected shorthand "padding" after "padding-left"; /</t>
  </si>
  <si>
    <t>S2681(MAJOR//)</t>
  </si>
  <si>
    <t>This line will not be executed conditionally; only the first statement will be. The rest will execute unconditionally.; /This statement will not be executed conditionally; only the first statement of this 3-statement block will be. The rest will execute unconditionally.; /</t>
  </si>
  <si>
    <t>S1142(MAJOR//)</t>
  </si>
  <si>
    <t>Reduce the number of returns of this function 7, down to the maximum allowed 3.; /</t>
  </si>
  <si>
    <t>S101(MINOR//)</t>
  </si>
  <si>
    <t>Rename class "Com_QuantummanagerInstallerScript" to match the regular expression ^[A-Z][a-zA-Z0-9]*$.; /Rename class "_build_py" to match the regular expression ^[A-Z_][a-zA-Z0-9]+$.; /</t>
  </si>
  <si>
    <t>S4650(BLOCKER//)</t>
  </si>
  <si>
    <t>Expected single space after "*" operator; /</t>
  </si>
  <si>
    <t>S1185(MINOR//)</t>
  </si>
  <si>
    <t>redundant//clumsy/</t>
  </si>
  <si>
    <t>Remove this method "__construct" to simply inherit it.; /</t>
  </si>
  <si>
    <t>S112(MAJOR//)</t>
  </si>
  <si>
    <t>Replace this generic exception class with a more specific one.; /Define and throw a dedicated exception instead of using a generic one.; /</t>
  </si>
  <si>
    <t>S4648(MAJOR//)</t>
  </si>
  <si>
    <t>Unexpected duplicate name monospace; /</t>
  </si>
  <si>
    <t>S3686(MAJOR//)</t>
  </si>
  <si>
    <t>Correct the use of this function; on line 41 it was called with "new".; /</t>
  </si>
  <si>
    <t>S1135(INFO//)</t>
  </si>
  <si>
    <t>Complete the task associated to this "TODO" comment.; /Complete the task associated to this TODO comment.; /</t>
  </si>
  <si>
    <t>S2870(MAJOR//)</t>
  </si>
  <si>
    <t>Remove this use of "delete".; /</t>
  </si>
  <si>
    <t>S5706(MAJOR//)</t>
  </si>
  <si>
    <t>Remove this "raise" statement and return "False" instead.; /</t>
  </si>
  <si>
    <t>S888(CRITICAL//)</t>
  </si>
  <si>
    <t>/suspicious/cwe/</t>
  </si>
  <si>
    <t>Replace '!=' operator with one of '&lt;=', '&gt;=', '&lt;', or '&gt;' comparison operators.; /</t>
  </si>
  <si>
    <t>S4663(MINOR//)</t>
  </si>
  <si>
    <t>Unexpected empty comment; /</t>
  </si>
  <si>
    <t>S2999(MAJOR//)</t>
  </si>
  <si>
    <t>Replace this with a constructor function.; /</t>
  </si>
  <si>
    <t>S5717(CRITICAL//)</t>
  </si>
  <si>
    <t>Change this default value to "None" and initialize this parameter inside the function/method.; /</t>
  </si>
  <si>
    <t>S1515(MAJOR//)</t>
  </si>
  <si>
    <t>Define this function outside of a loop.; /</t>
  </si>
  <si>
    <t>S5719(BLOCKER//)</t>
  </si>
  <si>
    <t>Add a "self" or class parameter; /</t>
  </si>
  <si>
    <t>S2814(MAJOR//)</t>
  </si>
  <si>
    <t>'fp' is already defined.; /</t>
  </si>
  <si>
    <t>S1827(MAJOR//)</t>
  </si>
  <si>
    <t>user_experience/html5/obsolete//</t>
  </si>
  <si>
    <t>Remove this deprecated "valign" attribute.; /</t>
  </si>
  <si>
    <t>S2692(MAJOR//)</t>
  </si>
  <si>
    <t>This check ignores index 0; consider using 'includes' method to make this check safe and explicit.; /</t>
  </si>
  <si>
    <t>S4084(MAJOR//)</t>
  </si>
  <si>
    <t>/html5/accessibility/</t>
  </si>
  <si>
    <t>Add subtitles and description files for this video.; /</t>
  </si>
  <si>
    <t>S3923(MAJOR//)</t>
  </si>
  <si>
    <t>Remove this conditional structure or edit its code blocks so that they're not all the same.; /This conditional operation returns the same value whether the condition is "true" or "false".; /Remove this if statement or edit its code blocks so that they're not all the same.; /</t>
  </si>
  <si>
    <t>ImgWithoutAltCheck(MINOR//)</t>
  </si>
  <si>
    <t>Add an "alt" attribute to this image.; /</t>
  </si>
  <si>
    <t>S3812(CRITICAL//)</t>
  </si>
  <si>
    <t>Add parentheses to perform "instanceof" operator before logical NOT operator.; /</t>
  </si>
  <si>
    <t>S1192(CRITICAL//)</t>
  </si>
  <si>
    <t>/xxxxx/design/</t>
  </si>
  <si>
    <t>Define a constant instead of duplicating this literal 'MARVEL VM Documentation' 3 times.; /Define a constant instead of duplicating this literal "error" 3 times.; /Define a constant instead of duplicating this literal "[No Name]" 4 times.; /</t>
  </si>
  <si>
    <t>ItemTagNotWithinContainerTagCheck(MINOR//)</t>
  </si>
  <si>
    <t>Surround this &lt;li&gt; item tag by a &lt;ul&gt; or &lt;ol&gt; container one.; /</t>
  </si>
  <si>
    <t>S1126(MINOR//)</t>
  </si>
  <si>
    <t>Replace this if-then-else statement by a single return statement.; /</t>
  </si>
  <si>
    <t>S4487(CRITICAL//)</t>
  </si>
  <si>
    <t>Remove this unread private attribute '__REC11' or refactor the code to use its value.; /</t>
  </si>
  <si>
    <t>S4143(MAJOR//)</t>
  </si>
  <si>
    <t>Verify this is the key that was intended; a value has already been saved for it on line 90.; /Verify this is the index that was intended; "name" was already set on line 5909.; /</t>
  </si>
  <si>
    <t>S1144(MAJOR//)</t>
  </si>
  <si>
    <t>Remove this unused private "postfix" method.; /Remove this unused class-private '__debug_hessian_matvec' method.; /</t>
  </si>
  <si>
    <t>S1128(MINOR//)</t>
  </si>
  <si>
    <t>unused//es2015/</t>
  </si>
  <si>
    <t>Remove this unused import of 'WglTexture'.; /</t>
  </si>
  <si>
    <t>PageWithoutTitleCheck(MAJOR//)</t>
  </si>
  <si>
    <t>Add a &lt;title&gt; tag to this page.; /</t>
  </si>
  <si>
    <t>S3973(CRITICAL//)</t>
  </si>
  <si>
    <t>Use curly braces or indentation to denote the code conditionally executed by this "if".; /</t>
  </si>
  <si>
    <t>S1534(MAJOR//)</t>
  </si>
  <si>
    <t>Rename or remove duplicate property name 'ket'.; /</t>
  </si>
  <si>
    <t>S4670(CRITICAL//)</t>
  </si>
  <si>
    <t>Unexpected unknown type selector "app-root"; /</t>
  </si>
  <si>
    <t>FrameWithoutTitleCheck(MINOR//)</t>
  </si>
  <si>
    <t>Add a "title" attribute to this &lt;iframe&gt; tag.; /</t>
  </si>
  <si>
    <t>S3796(BLOCKER//)</t>
  </si>
  <si>
    <t>Add a "return" statement to this callback.; /</t>
  </si>
  <si>
    <t>PrintStatementUsage(MAJOR//)</t>
  </si>
  <si>
    <t>Replace print statement by built-in function.; /</t>
  </si>
  <si>
    <t>InequalityUsage(MAJOR//)</t>
  </si>
  <si>
    <t>/obsolete/</t>
  </si>
  <si>
    <t>Replace "&lt;&gt;" by "!=".; /</t>
  </si>
  <si>
    <t>S4659(MAJOR//)</t>
  </si>
  <si>
    <t>Unexpected unknown pseudo-class selector ":.chromeUI"; /</t>
  </si>
  <si>
    <t>S1186(CRITICAL//)</t>
  </si>
  <si>
    <t>Add a nested comment explaining why this method is empty, or complete the implementation.; /Add a nested comment explaining why this function is empty or complete the implementation.; /</t>
  </si>
  <si>
    <t>S128(BLOCKER//)</t>
  </si>
  <si>
    <t>End this switch case with an unconditional break, continue, return or throw statement.; /</t>
  </si>
  <si>
    <t>S2638(CRITICAL//)</t>
  </si>
  <si>
    <t>Add missing parameters x.; /</t>
  </si>
  <si>
    <t>S3317(MINOR//)</t>
  </si>
  <si>
    <t>confusing//convention/es2015/</t>
  </si>
  <si>
    <t>Rename this file to "ZeroGate"; /</t>
  </si>
  <si>
    <t>S4144(MAJOR//)</t>
  </si>
  <si>
    <t>Update this method so that its implementation is not identical to "user_action_user_edit" on line 58.; /Update this function so that its implementation is not identical to __str__ on line 269.; /</t>
  </si>
  <si>
    <t>S4654(BLOCKER//)</t>
  </si>
  <si>
    <t>Unexpected unknown property "tab-index"; /</t>
  </si>
  <si>
    <t>S3626(MINOR//)</t>
  </si>
  <si>
    <t>Remove this redundant jump.; /Remove this redundant return.; /</t>
  </si>
  <si>
    <t>S1751(MAJOR//)</t>
  </si>
  <si>
    <t>Refactor this loop to do more than one iteration.; /</t>
  </si>
  <si>
    <t>S4651(CRITICAL//)</t>
  </si>
  <si>
    <t>Unexpected nonstandard direction; /</t>
  </si>
  <si>
    <t>S1656(MAJOR//)</t>
  </si>
  <si>
    <t>/unused/xxxxx/cwe/</t>
  </si>
  <si>
    <t>urlAnchor.href' is assigned to itself.; /Remove or correct this useless self-assignment.; /</t>
  </si>
  <si>
    <t>S4658(MAJOR//)</t>
  </si>
  <si>
    <t>Unexpected empty block; /</t>
  </si>
  <si>
    <t>S3984(MAJOR//)</t>
  </si>
  <si>
    <t>Throw this error or remove this useless statement.; /</t>
  </si>
  <si>
    <t>UnsupportedTagsInHtml5Check(MAJOR//)</t>
  </si>
  <si>
    <t>Remove this deprecated "tt" element.; /</t>
  </si>
  <si>
    <t>S1736(MAJOR//)</t>
  </si>
  <si>
    <t>Remove this code after the "return" statement.; /</t>
  </si>
  <si>
    <t>S3403(MAJOR//BLOCKER//)</t>
  </si>
  <si>
    <t>unused//xxxxx/</t>
  </si>
  <si>
    <t>Remove this "is" check; it will always be False.; /Remove this "!==" check; it will always be true. Did you mean to use "!="?; /</t>
  </si>
  <si>
    <t>S878(MAJOR//)</t>
  </si>
  <si>
    <t>Unexpected use of comma operator.; /</t>
  </si>
  <si>
    <t>S2201(MAJOR//)</t>
  </si>
  <si>
    <t>The return value of "some" must be used.; /</t>
  </si>
  <si>
    <t>S4652(MAJOR//)</t>
  </si>
  <si>
    <t>Unexpected newline in string; /</t>
  </si>
  <si>
    <t>S4165(MAJOR//)</t>
  </si>
  <si>
    <t>redundant//</t>
  </si>
  <si>
    <t>Review this useless assignment: "i" already holds the assigned value along all execution paths.; /</t>
  </si>
  <si>
    <t>FieldsetWithoutLegendCheck(MINOR//)</t>
  </si>
  <si>
    <t>Add a &lt;legend&gt; tag to this fieldset.; /</t>
  </si>
  <si>
    <t>S5720(CRITICAL//)</t>
  </si>
  <si>
    <t>Rename "ref_mol" to "self" or add the missing "self" parameter.; /</t>
  </si>
  <si>
    <t>S1301(MINOR//)</t>
  </si>
  <si>
    <t>Replace this "switch" statement with "if" statements to increase readability.; /"switch" statements should have at least 3 "case" clauses; /</t>
  </si>
  <si>
    <t>S5722(BLOCKER//)</t>
  </si>
  <si>
    <t>Add 3 parameters. Method __exit__ should have 4 parameters.; /</t>
  </si>
  <si>
    <t>S116(MINOR//)</t>
  </si>
  <si>
    <t>Rename this field "partIds" to match the regular expression ^[_a-z][_a-z0-9]*$.; /</t>
  </si>
  <si>
    <t>S3785(CRITICAL//)</t>
  </si>
  <si>
    <t>TypeError can be thrown as this operand might have primitive type.; /</t>
  </si>
  <si>
    <t>S1488(MINOR//)</t>
  </si>
  <si>
    <t>Immediately return this expression instead of assigning it to the temporary variable "$html".; /</t>
  </si>
  <si>
    <t>S2772(MINOR//)</t>
  </si>
  <si>
    <t>Remove this unneeded "pass".; /</t>
  </si>
  <si>
    <t>S5254(MAJOR//)</t>
  </si>
  <si>
    <t>Add "lang" and/or "xml:lang" attributes to this "&lt;html&gt;" element; /</t>
  </si>
  <si>
    <t>S4661(MAJOR//)</t>
  </si>
  <si>
    <t>Unexpected unknown media feature name "transform-3d"; /</t>
  </si>
  <si>
    <t>S2734(BLOCKER//)</t>
  </si>
  <si>
    <t>Remove this return value.; /</t>
  </si>
  <si>
    <t>S4649(MAJOR//)</t>
  </si>
  <si>
    <t>Unexpected missing generic font family; /</t>
  </si>
  <si>
    <t>DoctypePresenceCheck(MAJOR//)</t>
  </si>
  <si>
    <t>Insert a &lt;!DOCTYPE&gt; declaration to before this &lt;html&gt; tag.; /</t>
  </si>
  <si>
    <t>S3001(MINOR//)</t>
  </si>
  <si>
    <t>Remove this "delete" operator or pass an object property to it.; /</t>
  </si>
  <si>
    <t>S2137(MAJOR//)</t>
  </si>
  <si>
    <t>Do not use "undefined" to declare a parameter - use another name.; /</t>
  </si>
  <si>
    <t>S1264(MINOR//)</t>
  </si>
  <si>
    <t>Replace this "for" loop with a "while" loop.; /</t>
  </si>
  <si>
    <t>S4668(BLOCKER//)</t>
  </si>
  <si>
    <t>Unexpected double-slash CSS comment; /</t>
  </si>
  <si>
    <t>S4645(MAJOR//)</t>
  </si>
  <si>
    <t>A &lt;/script&gt; was found without a relating opening &lt;script&gt; tag. This may be caused by nested script tags.; /</t>
  </si>
  <si>
    <t>S3699(MAJOR//)</t>
  </si>
  <si>
    <t>Remove this use of the output from "writeString"; "writeString" doesn't return anything.; /</t>
  </si>
  <si>
    <t>S2259(MAJOR//)</t>
  </si>
  <si>
    <t>TypeError can be thrown as "source" might be null or undefined here.; /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</si>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</sst>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3"/>
  <sheetViews>
    <sheetView workbookViewId="0">
      <selection activeCell="A28" sqref="A1:XFD28"/>
    </sheetView>
  </sheetViews>
  <sheetFormatPr baseColWidth="10" defaultRowHeight="16" x14ac:dyDescent="0.2"/>
  <sheetData>
    <row r="1" spans="1:28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U1" s="2" t="s">
        <v>6</v>
      </c>
      <c r="V1" s="2" t="s">
        <v>7</v>
      </c>
      <c r="W1" s="2" t="s">
        <v>8</v>
      </c>
      <c r="X1" s="2" t="s">
        <v>9</v>
      </c>
      <c r="Y1" s="2" t="s">
        <v>10</v>
      </c>
      <c r="Z1" s="2" t="s">
        <v>11</v>
      </c>
      <c r="AA1" s="2" t="s">
        <v>12</v>
      </c>
      <c r="AB1" s="2" t="s">
        <v>425</v>
      </c>
    </row>
    <row r="2" spans="1:28" x14ac:dyDescent="0.2">
      <c r="A2" t="s">
        <v>87</v>
      </c>
      <c r="B2" s="1">
        <v>7.7898905872767604E-7</v>
      </c>
      <c r="C2" s="1">
        <v>1.5981107583875001E-6</v>
      </c>
      <c r="D2" s="1">
        <v>5.1456020285293597E-6</v>
      </c>
      <c r="E2" s="1">
        <v>4.5279713043711299E-7</v>
      </c>
      <c r="F2" s="1">
        <v>4.3880907771617799E-7</v>
      </c>
      <c r="G2" s="1">
        <v>4.7122944370735098E-7</v>
      </c>
      <c r="H2" s="1">
        <v>5.3439656889872502E-8</v>
      </c>
      <c r="I2" s="1">
        <v>1.5634484288162099E-6</v>
      </c>
      <c r="J2" s="1">
        <v>1.0829652639692699E-6</v>
      </c>
      <c r="K2" s="1">
        <v>1.7372041796009001E-6</v>
      </c>
      <c r="L2" s="1">
        <v>6.9479467393324899E-7</v>
      </c>
      <c r="M2" s="1">
        <v>5.89704742228102E-6</v>
      </c>
      <c r="N2" t="s">
        <v>43</v>
      </c>
      <c r="O2" t="s">
        <v>88</v>
      </c>
      <c r="P2">
        <f t="shared" ref="P2:P33" si="0">ROUND((B2*100/0.00000423),2)</f>
        <v>18.420000000000002</v>
      </c>
      <c r="Q2">
        <f t="shared" ref="Q2:Q33" si="1">ROUND((C2*100/0.000006),2)</f>
        <v>26.64</v>
      </c>
      <c r="R2">
        <f t="shared" ref="R2:R33" si="2">ROUND((D2*100/0.0000427),2)</f>
        <v>12.05</v>
      </c>
      <c r="S2">
        <f t="shared" ref="S2:S33" si="3">ROUND((E2*100/0.00000348),2)</f>
        <v>13.01</v>
      </c>
      <c r="T2">
        <f t="shared" ref="T2:T33" si="4">ROUND((F2*100/0.0000032),2)</f>
        <v>13.71</v>
      </c>
      <c r="U2">
        <f t="shared" ref="U2:U33" si="5">ROUND((G2*100/0.00000408),2)</f>
        <v>11.55</v>
      </c>
      <c r="V2">
        <f t="shared" ref="V2:V33" si="6">ROUND((H2*100/0.00000258),2)</f>
        <v>2.0699999999999998</v>
      </c>
      <c r="W2">
        <f t="shared" ref="W2:W33" si="7">ROUND((I2*100/0.00000426),2)</f>
        <v>36.700000000000003</v>
      </c>
      <c r="X2">
        <f t="shared" ref="X2:X33" si="8">ROUND((J2*100/0.00000418),2)</f>
        <v>25.91</v>
      </c>
      <c r="Y2">
        <f t="shared" ref="Y2:Y33" si="9">ROUND((K2*100/0.00000582),2)</f>
        <v>29.85</v>
      </c>
      <c r="Z2">
        <f t="shared" ref="Z2:Z33" si="10">ROUND((L2*100/0.00000397),2)</f>
        <v>17.5</v>
      </c>
      <c r="AA2">
        <f t="shared" ref="AA2:AA33" si="11">ROUND((M2*100/0.0000114),2)</f>
        <v>51.73</v>
      </c>
      <c r="AB2">
        <f t="shared" ref="AB2:AB33" si="12">AVERAGE(P2:AA2)</f>
        <v>21.594999999999999</v>
      </c>
    </row>
    <row r="3" spans="1:28" x14ac:dyDescent="0.2">
      <c r="A3" t="s">
        <v>54</v>
      </c>
      <c r="B3" s="1">
        <v>2.5374113412107699E-7</v>
      </c>
      <c r="C3" s="1">
        <v>6.3254764342675797E-7</v>
      </c>
      <c r="D3" s="1">
        <v>2.0008315143955899E-6</v>
      </c>
      <c r="E3" s="1">
        <v>2.1986823568275599E-7</v>
      </c>
      <c r="F3" s="1">
        <v>7.3283886371226105E-8</v>
      </c>
      <c r="G3" s="1">
        <v>3.3236151675411898E-7</v>
      </c>
      <c r="H3" s="1">
        <v>1.0756710854752101E-7</v>
      </c>
      <c r="I3" s="1">
        <v>5.9697776589779699E-7</v>
      </c>
      <c r="J3" s="1">
        <v>1.8174077855243899E-7</v>
      </c>
      <c r="K3" s="1">
        <v>3.8376749230872102E-7</v>
      </c>
      <c r="L3" s="1">
        <v>1.30920916593555E-6</v>
      </c>
      <c r="M3" s="1">
        <v>6.94357898197382E-7</v>
      </c>
      <c r="N3" t="s">
        <v>43</v>
      </c>
      <c r="O3" t="s">
        <v>55</v>
      </c>
      <c r="P3">
        <f t="shared" si="0"/>
        <v>6</v>
      </c>
      <c r="Q3">
        <f t="shared" si="1"/>
        <v>10.54</v>
      </c>
      <c r="R3">
        <f t="shared" si="2"/>
        <v>4.6900000000000004</v>
      </c>
      <c r="S3">
        <f t="shared" si="3"/>
        <v>6.32</v>
      </c>
      <c r="T3">
        <f t="shared" si="4"/>
        <v>2.29</v>
      </c>
      <c r="U3">
        <f t="shared" si="5"/>
        <v>8.15</v>
      </c>
      <c r="V3">
        <f t="shared" si="6"/>
        <v>4.17</v>
      </c>
      <c r="W3">
        <f t="shared" si="7"/>
        <v>14.01</v>
      </c>
      <c r="X3">
        <f t="shared" si="8"/>
        <v>4.3499999999999996</v>
      </c>
      <c r="Y3">
        <f t="shared" si="9"/>
        <v>6.59</v>
      </c>
      <c r="Z3">
        <f t="shared" si="10"/>
        <v>32.979999999999997</v>
      </c>
      <c r="AA3">
        <f t="shared" si="11"/>
        <v>6.09</v>
      </c>
      <c r="AB3">
        <f t="shared" si="12"/>
        <v>8.8483333333333345</v>
      </c>
    </row>
    <row r="4" spans="1:28" x14ac:dyDescent="0.2">
      <c r="A4" t="s">
        <v>308</v>
      </c>
      <c r="B4" s="1">
        <v>5.9721587469024001E-7</v>
      </c>
      <c r="C4" s="1">
        <v>1.7290720504029299E-7</v>
      </c>
      <c r="D4" s="1">
        <v>3.1225134418397297E-7</v>
      </c>
      <c r="E4" s="1">
        <v>2.9956879773810499E-7</v>
      </c>
      <c r="F4" s="1">
        <v>4.2316709742356301E-7</v>
      </c>
      <c r="G4" s="1">
        <v>5.58719872473921E-7</v>
      </c>
      <c r="H4" s="1">
        <v>6.33647287840684E-8</v>
      </c>
      <c r="I4" s="1">
        <v>3.0634163976887001E-7</v>
      </c>
      <c r="J4" s="1">
        <v>4.4139963893297199E-7</v>
      </c>
      <c r="K4" s="1">
        <v>1.62320654308745E-7</v>
      </c>
      <c r="L4" s="1">
        <v>3.1167322935871702E-7</v>
      </c>
      <c r="M4" s="1">
        <v>2.2651336303777601E-7</v>
      </c>
      <c r="N4" t="s">
        <v>309</v>
      </c>
      <c r="O4" t="s">
        <v>310</v>
      </c>
      <c r="P4">
        <f t="shared" si="0"/>
        <v>14.12</v>
      </c>
      <c r="Q4">
        <f t="shared" si="1"/>
        <v>2.88</v>
      </c>
      <c r="R4">
        <f t="shared" si="2"/>
        <v>0.73</v>
      </c>
      <c r="S4">
        <f t="shared" si="3"/>
        <v>8.61</v>
      </c>
      <c r="T4">
        <f t="shared" si="4"/>
        <v>13.22</v>
      </c>
      <c r="U4">
        <f t="shared" si="5"/>
        <v>13.69</v>
      </c>
      <c r="V4">
        <f t="shared" si="6"/>
        <v>2.46</v>
      </c>
      <c r="W4">
        <f t="shared" si="7"/>
        <v>7.19</v>
      </c>
      <c r="X4">
        <f t="shared" si="8"/>
        <v>10.56</v>
      </c>
      <c r="Y4">
        <f t="shared" si="9"/>
        <v>2.79</v>
      </c>
      <c r="Z4">
        <f t="shared" si="10"/>
        <v>7.85</v>
      </c>
      <c r="AA4">
        <f t="shared" si="11"/>
        <v>1.99</v>
      </c>
      <c r="AB4">
        <f t="shared" si="12"/>
        <v>7.1741666666666655</v>
      </c>
    </row>
    <row r="5" spans="1:28" x14ac:dyDescent="0.2">
      <c r="A5" t="s">
        <v>24</v>
      </c>
      <c r="B5" s="1">
        <v>1.8937048154786401E-7</v>
      </c>
      <c r="C5" s="1">
        <v>5.1837613194222305E-7</v>
      </c>
      <c r="D5" s="1">
        <v>4.45729566524351E-7</v>
      </c>
      <c r="E5" s="1">
        <v>2.2391909684307401E-7</v>
      </c>
      <c r="F5" s="1">
        <v>1.67311561989617E-7</v>
      </c>
      <c r="G5" s="1">
        <v>3.5251740214053598E-7</v>
      </c>
      <c r="H5" s="1">
        <v>5.6444476065655302E-7</v>
      </c>
      <c r="I5" s="1">
        <v>8.3393832955229202E-8</v>
      </c>
      <c r="J5" s="1">
        <v>3.49446190861709E-7</v>
      </c>
      <c r="K5" s="1">
        <v>2.9838628628431999E-7</v>
      </c>
      <c r="L5" s="1">
        <v>3.5407307770491102E-7</v>
      </c>
      <c r="M5" s="1">
        <v>2.2578930753871E-7</v>
      </c>
      <c r="N5" t="s">
        <v>25</v>
      </c>
      <c r="O5" t="s">
        <v>26</v>
      </c>
      <c r="P5">
        <f t="shared" si="0"/>
        <v>4.4800000000000004</v>
      </c>
      <c r="Q5">
        <f t="shared" si="1"/>
        <v>8.64</v>
      </c>
      <c r="R5">
        <f t="shared" si="2"/>
        <v>1.04</v>
      </c>
      <c r="S5">
        <f t="shared" si="3"/>
        <v>6.43</v>
      </c>
      <c r="T5">
        <f t="shared" si="4"/>
        <v>5.23</v>
      </c>
      <c r="U5">
        <f t="shared" si="5"/>
        <v>8.64</v>
      </c>
      <c r="V5">
        <f t="shared" si="6"/>
        <v>21.88</v>
      </c>
      <c r="W5">
        <f t="shared" si="7"/>
        <v>1.96</v>
      </c>
      <c r="X5">
        <f t="shared" si="8"/>
        <v>8.36</v>
      </c>
      <c r="Y5">
        <f t="shared" si="9"/>
        <v>5.13</v>
      </c>
      <c r="Z5">
        <f t="shared" si="10"/>
        <v>8.92</v>
      </c>
      <c r="AA5">
        <f t="shared" si="11"/>
        <v>1.98</v>
      </c>
      <c r="AB5">
        <f t="shared" si="12"/>
        <v>6.8908333333333331</v>
      </c>
    </row>
    <row r="6" spans="1:28" x14ac:dyDescent="0.2">
      <c r="A6" t="s">
        <v>18</v>
      </c>
      <c r="B6" s="1">
        <v>3.3772888840915501E-7</v>
      </c>
      <c r="C6" s="1">
        <v>4.5518501838253402E-7</v>
      </c>
      <c r="D6" s="1">
        <v>4.3229737444459502E-7</v>
      </c>
      <c r="E6" s="1">
        <v>2.0496317677068101E-7</v>
      </c>
      <c r="F6" s="1">
        <v>1.7095016290866101E-7</v>
      </c>
      <c r="G6" s="1">
        <v>2.26955865074647E-7</v>
      </c>
      <c r="H6" s="1">
        <v>1.6659816342504601E-7</v>
      </c>
      <c r="I6" s="1">
        <v>3.5159543667274301E-7</v>
      </c>
      <c r="J6" s="1">
        <v>2.8088585219885899E-7</v>
      </c>
      <c r="K6" s="1">
        <v>7.3643330183346099E-7</v>
      </c>
      <c r="L6" s="1">
        <v>7.0385994789881104E-8</v>
      </c>
      <c r="M6" s="1">
        <v>2.2665142479645699E-7</v>
      </c>
      <c r="N6" t="s">
        <v>19</v>
      </c>
      <c r="O6" t="s">
        <v>20</v>
      </c>
      <c r="P6">
        <f t="shared" si="0"/>
        <v>7.98</v>
      </c>
      <c r="Q6">
        <f t="shared" si="1"/>
        <v>7.59</v>
      </c>
      <c r="R6">
        <f t="shared" si="2"/>
        <v>1.01</v>
      </c>
      <c r="S6">
        <f t="shared" si="3"/>
        <v>5.89</v>
      </c>
      <c r="T6">
        <f t="shared" si="4"/>
        <v>5.34</v>
      </c>
      <c r="U6">
        <f t="shared" si="5"/>
        <v>5.56</v>
      </c>
      <c r="V6">
        <f t="shared" si="6"/>
        <v>6.46</v>
      </c>
      <c r="W6">
        <f t="shared" si="7"/>
        <v>8.25</v>
      </c>
      <c r="X6">
        <f t="shared" si="8"/>
        <v>6.72</v>
      </c>
      <c r="Y6">
        <f t="shared" si="9"/>
        <v>12.65</v>
      </c>
      <c r="Z6">
        <f t="shared" si="10"/>
        <v>1.77</v>
      </c>
      <c r="AA6">
        <f t="shared" si="11"/>
        <v>1.99</v>
      </c>
      <c r="AB6">
        <f t="shared" si="12"/>
        <v>5.9341666666666661</v>
      </c>
    </row>
    <row r="7" spans="1:28" x14ac:dyDescent="0.2">
      <c r="A7" t="s">
        <v>45</v>
      </c>
      <c r="B7" s="1">
        <v>2.1785439485046101E-7</v>
      </c>
      <c r="C7" s="1">
        <v>3.9924021255745599E-7</v>
      </c>
      <c r="D7" s="1">
        <v>1.92035104505095E-7</v>
      </c>
      <c r="E7" s="1">
        <v>6.4373448987454096E-8</v>
      </c>
      <c r="F7" s="1">
        <v>1.07351573149152E-7</v>
      </c>
      <c r="G7" s="1">
        <v>4.3551825308745201E-7</v>
      </c>
      <c r="H7" s="1">
        <v>4.93284454712795E-7</v>
      </c>
      <c r="I7" s="1">
        <v>2.0803087358154101E-7</v>
      </c>
      <c r="J7" s="1">
        <v>2.2496058864218799E-7</v>
      </c>
      <c r="K7" s="1">
        <v>2.7283750274515102E-7</v>
      </c>
      <c r="L7" s="1">
        <v>2.4042904127905901E-8</v>
      </c>
      <c r="M7" s="1">
        <v>4.9404939602164602E-7</v>
      </c>
      <c r="N7" t="s">
        <v>19</v>
      </c>
      <c r="O7" t="s">
        <v>46</v>
      </c>
      <c r="P7">
        <f t="shared" si="0"/>
        <v>5.15</v>
      </c>
      <c r="Q7">
        <f t="shared" si="1"/>
        <v>6.65</v>
      </c>
      <c r="R7">
        <f t="shared" si="2"/>
        <v>0.45</v>
      </c>
      <c r="S7">
        <f t="shared" si="3"/>
        <v>1.85</v>
      </c>
      <c r="T7">
        <f t="shared" si="4"/>
        <v>3.35</v>
      </c>
      <c r="U7">
        <f t="shared" si="5"/>
        <v>10.67</v>
      </c>
      <c r="V7">
        <f t="shared" si="6"/>
        <v>19.12</v>
      </c>
      <c r="W7">
        <f t="shared" si="7"/>
        <v>4.88</v>
      </c>
      <c r="X7">
        <f t="shared" si="8"/>
        <v>5.38</v>
      </c>
      <c r="Y7">
        <f t="shared" si="9"/>
        <v>4.6900000000000004</v>
      </c>
      <c r="Z7">
        <f t="shared" si="10"/>
        <v>0.61</v>
      </c>
      <c r="AA7">
        <f t="shared" si="11"/>
        <v>4.33</v>
      </c>
      <c r="AB7">
        <f t="shared" si="12"/>
        <v>5.5941666666666663</v>
      </c>
    </row>
    <row r="8" spans="1:28" x14ac:dyDescent="0.2">
      <c r="A8" t="s">
        <v>336</v>
      </c>
      <c r="B8" s="1">
        <v>1.6516452367835301E-7</v>
      </c>
      <c r="C8" s="1">
        <v>4.0305133570027202E-8</v>
      </c>
      <c r="D8">
        <v>0</v>
      </c>
      <c r="E8" s="1">
        <v>2.10199646698743E-7</v>
      </c>
      <c r="F8" s="1">
        <v>1.3819430207753399E-7</v>
      </c>
      <c r="G8" s="1">
        <v>7.5702752586178299E-7</v>
      </c>
      <c r="H8">
        <v>0</v>
      </c>
      <c r="I8" s="1">
        <v>5.6792935210135203E-8</v>
      </c>
      <c r="J8" s="1">
        <v>4.9106904822837205E-7</v>
      </c>
      <c r="K8" s="1">
        <v>2.6161899852227999E-7</v>
      </c>
      <c r="L8" s="1">
        <v>2.1580679006373301E-8</v>
      </c>
      <c r="M8" s="1">
        <v>1.52883770457955E-7</v>
      </c>
      <c r="N8" t="s">
        <v>79</v>
      </c>
      <c r="O8" t="s">
        <v>337</v>
      </c>
      <c r="P8">
        <f t="shared" si="0"/>
        <v>3.9</v>
      </c>
      <c r="Q8">
        <f t="shared" si="1"/>
        <v>0.67</v>
      </c>
      <c r="R8">
        <f t="shared" si="2"/>
        <v>0</v>
      </c>
      <c r="S8">
        <f t="shared" si="3"/>
        <v>6.04</v>
      </c>
      <c r="T8">
        <f t="shared" si="4"/>
        <v>4.32</v>
      </c>
      <c r="U8">
        <f t="shared" si="5"/>
        <v>18.55</v>
      </c>
      <c r="V8">
        <f t="shared" si="6"/>
        <v>0</v>
      </c>
      <c r="W8">
        <f t="shared" si="7"/>
        <v>1.33</v>
      </c>
      <c r="X8">
        <f t="shared" si="8"/>
        <v>11.75</v>
      </c>
      <c r="Y8">
        <f t="shared" si="9"/>
        <v>4.5</v>
      </c>
      <c r="Z8">
        <f t="shared" si="10"/>
        <v>0.54</v>
      </c>
      <c r="AA8">
        <f t="shared" si="11"/>
        <v>1.34</v>
      </c>
      <c r="AB8">
        <f t="shared" si="12"/>
        <v>4.4116666666666671</v>
      </c>
    </row>
    <row r="9" spans="1:28" x14ac:dyDescent="0.2">
      <c r="A9" t="s">
        <v>70</v>
      </c>
      <c r="B9" s="1">
        <v>6.2049163523968994E-8</v>
      </c>
      <c r="C9" s="1">
        <v>3.8969067614917702E-7</v>
      </c>
      <c r="D9" s="1">
        <v>5.7792778214434303E-10</v>
      </c>
      <c r="E9" s="1">
        <v>3.9144319183952298E-8</v>
      </c>
      <c r="F9" s="1">
        <v>9.6923099857404802E-8</v>
      </c>
      <c r="G9" s="1">
        <v>5.7857650526581797E-8</v>
      </c>
      <c r="H9" s="1">
        <v>2.4152702483948399E-8</v>
      </c>
      <c r="I9" s="1">
        <v>3.4408707169722503E-8</v>
      </c>
      <c r="J9" s="1">
        <v>3.63899300085155E-7</v>
      </c>
      <c r="K9" s="1">
        <v>3.8215788776604499E-7</v>
      </c>
      <c r="L9" s="1">
        <v>6.37281796161362E-9</v>
      </c>
      <c r="M9" s="1">
        <v>4.5032535882148498E-7</v>
      </c>
      <c r="N9" t="s">
        <v>22</v>
      </c>
      <c r="O9" t="s">
        <v>71</v>
      </c>
      <c r="P9">
        <f t="shared" si="0"/>
        <v>1.47</v>
      </c>
      <c r="Q9">
        <f t="shared" si="1"/>
        <v>6.49</v>
      </c>
      <c r="R9">
        <f t="shared" si="2"/>
        <v>0</v>
      </c>
      <c r="S9">
        <f t="shared" si="3"/>
        <v>1.1200000000000001</v>
      </c>
      <c r="T9">
        <f t="shared" si="4"/>
        <v>3.03</v>
      </c>
      <c r="U9">
        <f t="shared" si="5"/>
        <v>1.42</v>
      </c>
      <c r="V9">
        <f t="shared" si="6"/>
        <v>0.94</v>
      </c>
      <c r="W9">
        <f t="shared" si="7"/>
        <v>0.81</v>
      </c>
      <c r="X9">
        <f t="shared" si="8"/>
        <v>8.7100000000000009</v>
      </c>
      <c r="Y9">
        <f t="shared" si="9"/>
        <v>6.57</v>
      </c>
      <c r="Z9">
        <f t="shared" si="10"/>
        <v>0.16</v>
      </c>
      <c r="AA9">
        <f t="shared" si="11"/>
        <v>3.95</v>
      </c>
      <c r="AB9">
        <f t="shared" si="12"/>
        <v>2.8891666666666667</v>
      </c>
    </row>
    <row r="10" spans="1:28" x14ac:dyDescent="0.2">
      <c r="A10" t="s">
        <v>119</v>
      </c>
      <c r="B10" s="1">
        <v>4.4306373286254801E-8</v>
      </c>
      <c r="C10" s="1">
        <v>3.3500285654965497E-8</v>
      </c>
      <c r="D10" s="1">
        <v>2.7908466700750002E-7</v>
      </c>
      <c r="E10" s="1">
        <v>2.8752787960379501E-7</v>
      </c>
      <c r="F10" s="1">
        <v>6.3974191373715098E-8</v>
      </c>
      <c r="G10" s="1">
        <v>3.2336384189317302E-9</v>
      </c>
      <c r="H10" s="1">
        <v>3.5994257650886601E-7</v>
      </c>
      <c r="I10" s="1">
        <v>6.7181631407656004E-8</v>
      </c>
      <c r="J10" s="1">
        <v>2.4531569677017301E-9</v>
      </c>
      <c r="K10">
        <v>0</v>
      </c>
      <c r="L10" s="1">
        <v>1.7380412622582601E-9</v>
      </c>
      <c r="M10">
        <v>0</v>
      </c>
      <c r="N10" t="s">
        <v>120</v>
      </c>
      <c r="O10" t="s">
        <v>121</v>
      </c>
      <c r="P10">
        <f t="shared" si="0"/>
        <v>1.05</v>
      </c>
      <c r="Q10">
        <f t="shared" si="1"/>
        <v>0.56000000000000005</v>
      </c>
      <c r="R10">
        <f t="shared" si="2"/>
        <v>0.65</v>
      </c>
      <c r="S10">
        <f t="shared" si="3"/>
        <v>8.26</v>
      </c>
      <c r="T10">
        <f t="shared" si="4"/>
        <v>2</v>
      </c>
      <c r="U10">
        <f t="shared" si="5"/>
        <v>0.08</v>
      </c>
      <c r="V10">
        <f t="shared" si="6"/>
        <v>13.95</v>
      </c>
      <c r="W10">
        <f t="shared" si="7"/>
        <v>1.58</v>
      </c>
      <c r="X10">
        <f t="shared" si="8"/>
        <v>0.06</v>
      </c>
      <c r="Y10">
        <f t="shared" si="9"/>
        <v>0</v>
      </c>
      <c r="Z10">
        <f t="shared" si="10"/>
        <v>0.04</v>
      </c>
      <c r="AA10">
        <f t="shared" si="11"/>
        <v>0</v>
      </c>
      <c r="AB10">
        <f t="shared" si="12"/>
        <v>2.3524999999999996</v>
      </c>
    </row>
    <row r="11" spans="1:28" x14ac:dyDescent="0.2">
      <c r="A11" t="s">
        <v>227</v>
      </c>
      <c r="B11" s="1">
        <v>3.0098866809248502E-7</v>
      </c>
      <c r="C11" s="1">
        <v>1.13041636991732E-7</v>
      </c>
      <c r="D11" s="1">
        <v>3.3881389953938201E-7</v>
      </c>
      <c r="E11" s="1">
        <v>1.54003292655046E-7</v>
      </c>
      <c r="F11" s="1">
        <v>4.4140459929155697E-8</v>
      </c>
      <c r="G11" s="1">
        <v>6.4763516651955107E-8</v>
      </c>
      <c r="H11" s="1">
        <v>9.3937884326287805E-8</v>
      </c>
      <c r="I11" s="1">
        <v>8.2690435233664306E-8</v>
      </c>
      <c r="J11" s="1">
        <v>2.4109044255974801E-8</v>
      </c>
      <c r="K11" s="1">
        <v>2.6477413636099699E-8</v>
      </c>
      <c r="L11" s="1">
        <v>7.9605710487447396E-8</v>
      </c>
      <c r="M11" s="1">
        <v>1.0226373305945901E-7</v>
      </c>
      <c r="N11" t="s">
        <v>195</v>
      </c>
      <c r="O11" t="s">
        <v>228</v>
      </c>
      <c r="P11">
        <f t="shared" si="0"/>
        <v>7.12</v>
      </c>
      <c r="Q11">
        <f t="shared" si="1"/>
        <v>1.88</v>
      </c>
      <c r="R11">
        <f t="shared" si="2"/>
        <v>0.79</v>
      </c>
      <c r="S11">
        <f t="shared" si="3"/>
        <v>4.43</v>
      </c>
      <c r="T11">
        <f t="shared" si="4"/>
        <v>1.38</v>
      </c>
      <c r="U11">
        <f t="shared" si="5"/>
        <v>1.59</v>
      </c>
      <c r="V11">
        <f t="shared" si="6"/>
        <v>3.64</v>
      </c>
      <c r="W11">
        <f t="shared" si="7"/>
        <v>1.94</v>
      </c>
      <c r="X11">
        <f t="shared" si="8"/>
        <v>0.57999999999999996</v>
      </c>
      <c r="Y11">
        <f t="shared" si="9"/>
        <v>0.45</v>
      </c>
      <c r="Z11">
        <f t="shared" si="10"/>
        <v>2.0099999999999998</v>
      </c>
      <c r="AA11">
        <f t="shared" si="11"/>
        <v>0.9</v>
      </c>
      <c r="AB11">
        <f t="shared" si="12"/>
        <v>2.2258333333333327</v>
      </c>
    </row>
    <row r="12" spans="1:28" x14ac:dyDescent="0.2">
      <c r="A12" t="s">
        <v>267</v>
      </c>
      <c r="B12" s="1">
        <v>1.4040246234715899E-7</v>
      </c>
      <c r="C12" s="1">
        <v>9.6196203315418703E-8</v>
      </c>
      <c r="D12" s="1">
        <v>5.1969649724560803E-8</v>
      </c>
      <c r="E12" s="1">
        <v>5.0969142844577502E-8</v>
      </c>
      <c r="F12" s="1">
        <v>6.2638410344321699E-8</v>
      </c>
      <c r="G12" s="1">
        <v>6.2117818578622198E-8</v>
      </c>
      <c r="H12" s="1">
        <v>1.4462314167480099E-7</v>
      </c>
      <c r="I12" s="1">
        <v>1.2716590621419001E-8</v>
      </c>
      <c r="J12" s="1">
        <v>2.66294275747259E-8</v>
      </c>
      <c r="K12" s="1">
        <v>4.5102390486841902E-8</v>
      </c>
      <c r="L12" s="1">
        <v>1.66474056906865E-7</v>
      </c>
      <c r="M12" s="1">
        <v>6.9693066849885094E-8</v>
      </c>
      <c r="N12" t="s">
        <v>213</v>
      </c>
      <c r="O12" t="s">
        <v>268</v>
      </c>
      <c r="P12">
        <f t="shared" si="0"/>
        <v>3.32</v>
      </c>
      <c r="Q12">
        <f t="shared" si="1"/>
        <v>1.6</v>
      </c>
      <c r="R12">
        <f t="shared" si="2"/>
        <v>0.12</v>
      </c>
      <c r="S12">
        <f t="shared" si="3"/>
        <v>1.46</v>
      </c>
      <c r="T12">
        <f t="shared" si="4"/>
        <v>1.96</v>
      </c>
      <c r="U12">
        <f t="shared" si="5"/>
        <v>1.52</v>
      </c>
      <c r="V12">
        <f t="shared" si="6"/>
        <v>5.61</v>
      </c>
      <c r="W12">
        <f t="shared" si="7"/>
        <v>0.3</v>
      </c>
      <c r="X12">
        <f t="shared" si="8"/>
        <v>0.64</v>
      </c>
      <c r="Y12">
        <f t="shared" si="9"/>
        <v>0.77</v>
      </c>
      <c r="Z12">
        <f t="shared" si="10"/>
        <v>4.1900000000000004</v>
      </c>
      <c r="AA12">
        <f t="shared" si="11"/>
        <v>0.61</v>
      </c>
      <c r="AB12">
        <f t="shared" si="12"/>
        <v>1.8416666666666668</v>
      </c>
    </row>
    <row r="13" spans="1:28" x14ac:dyDescent="0.2">
      <c r="A13" t="s">
        <v>110</v>
      </c>
      <c r="B13" s="1">
        <v>7.0414126158222702E-8</v>
      </c>
      <c r="C13" s="1">
        <v>9.2628255464131994E-8</v>
      </c>
      <c r="D13">
        <v>0</v>
      </c>
      <c r="E13" s="1">
        <v>1.5025609342867701E-7</v>
      </c>
      <c r="F13" s="1">
        <v>3.3715593940454297E-8</v>
      </c>
      <c r="G13" s="1">
        <v>7.5680151110018799E-8</v>
      </c>
      <c r="H13" s="1">
        <v>1.1305006873085401E-8</v>
      </c>
      <c r="I13" s="1">
        <v>4.1504677786698201E-8</v>
      </c>
      <c r="J13" s="1">
        <v>1.2900550067738401E-8</v>
      </c>
      <c r="K13" s="1">
        <v>1.90446900713184E-7</v>
      </c>
      <c r="L13" s="1">
        <v>9.74751474583174E-8</v>
      </c>
      <c r="M13" s="1">
        <v>4.3271366795727802E-7</v>
      </c>
      <c r="N13" t="s">
        <v>43</v>
      </c>
      <c r="O13" t="s">
        <v>111</v>
      </c>
      <c r="P13">
        <f t="shared" si="0"/>
        <v>1.66</v>
      </c>
      <c r="Q13">
        <f t="shared" si="1"/>
        <v>1.54</v>
      </c>
      <c r="R13">
        <f t="shared" si="2"/>
        <v>0</v>
      </c>
      <c r="S13">
        <f t="shared" si="3"/>
        <v>4.32</v>
      </c>
      <c r="T13">
        <f t="shared" si="4"/>
        <v>1.05</v>
      </c>
      <c r="U13">
        <f t="shared" si="5"/>
        <v>1.85</v>
      </c>
      <c r="V13">
        <f t="shared" si="6"/>
        <v>0.44</v>
      </c>
      <c r="W13">
        <f t="shared" si="7"/>
        <v>0.97</v>
      </c>
      <c r="X13">
        <f t="shared" si="8"/>
        <v>0.31</v>
      </c>
      <c r="Y13">
        <f t="shared" si="9"/>
        <v>3.27</v>
      </c>
      <c r="Z13">
        <f t="shared" si="10"/>
        <v>2.46</v>
      </c>
      <c r="AA13">
        <f t="shared" si="11"/>
        <v>3.8</v>
      </c>
      <c r="AB13">
        <f t="shared" si="12"/>
        <v>1.8058333333333334</v>
      </c>
    </row>
    <row r="14" spans="1:28" x14ac:dyDescent="0.2">
      <c r="A14" t="s">
        <v>205</v>
      </c>
      <c r="B14">
        <v>0</v>
      </c>
      <c r="C14">
        <v>0</v>
      </c>
      <c r="D14" s="1">
        <v>8.8688884617374001E-6</v>
      </c>
      <c r="E14" s="1">
        <v>1.66117371890282E-9</v>
      </c>
      <c r="F14" s="1">
        <v>1.3237813547977701E-8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206</v>
      </c>
      <c r="O14" t="s">
        <v>207</v>
      </c>
      <c r="P14">
        <f t="shared" si="0"/>
        <v>0</v>
      </c>
      <c r="Q14">
        <f t="shared" si="1"/>
        <v>0</v>
      </c>
      <c r="R14">
        <f t="shared" si="2"/>
        <v>20.77</v>
      </c>
      <c r="S14">
        <f t="shared" si="3"/>
        <v>0.05</v>
      </c>
      <c r="T14">
        <f t="shared" si="4"/>
        <v>0.41</v>
      </c>
      <c r="U14">
        <f t="shared" si="5"/>
        <v>0</v>
      </c>
      <c r="V14">
        <f t="shared" si="6"/>
        <v>0</v>
      </c>
      <c r="W14">
        <f t="shared" si="7"/>
        <v>0</v>
      </c>
      <c r="X14">
        <f t="shared" si="8"/>
        <v>0</v>
      </c>
      <c r="Y14">
        <f t="shared" si="9"/>
        <v>0</v>
      </c>
      <c r="Z14">
        <f t="shared" si="10"/>
        <v>0</v>
      </c>
      <c r="AA14">
        <f t="shared" si="11"/>
        <v>0</v>
      </c>
      <c r="AB14">
        <f t="shared" si="12"/>
        <v>1.7691666666666668</v>
      </c>
    </row>
    <row r="15" spans="1:28" x14ac:dyDescent="0.2">
      <c r="A15" t="s">
        <v>294</v>
      </c>
      <c r="B15" s="1">
        <v>1.3061652249952701E-7</v>
      </c>
      <c r="C15" s="1">
        <v>9.3169082737985606E-8</v>
      </c>
      <c r="D15" s="1">
        <v>6.9452471219196397E-7</v>
      </c>
      <c r="E15" s="1">
        <v>7.1616137502983996E-9</v>
      </c>
      <c r="F15" s="1">
        <v>9.0227093993421295E-8</v>
      </c>
      <c r="G15" s="1">
        <v>3.0115100533251902E-8</v>
      </c>
      <c r="H15">
        <v>0</v>
      </c>
      <c r="I15" s="1">
        <v>2.7885069680243801E-7</v>
      </c>
      <c r="J15" s="1">
        <v>2.3665908560185301E-8</v>
      </c>
      <c r="K15" s="1">
        <v>5.5612745968075899E-8</v>
      </c>
      <c r="L15">
        <v>0</v>
      </c>
      <c r="M15" s="1">
        <v>1.0015683751048099E-7</v>
      </c>
      <c r="N15" t="s">
        <v>295</v>
      </c>
      <c r="O15" t="s">
        <v>296</v>
      </c>
      <c r="P15">
        <f t="shared" si="0"/>
        <v>3.09</v>
      </c>
      <c r="Q15">
        <f t="shared" si="1"/>
        <v>1.55</v>
      </c>
      <c r="R15">
        <f t="shared" si="2"/>
        <v>1.63</v>
      </c>
      <c r="S15">
        <f t="shared" si="3"/>
        <v>0.21</v>
      </c>
      <c r="T15">
        <f t="shared" si="4"/>
        <v>2.82</v>
      </c>
      <c r="U15">
        <f t="shared" si="5"/>
        <v>0.74</v>
      </c>
      <c r="V15">
        <f t="shared" si="6"/>
        <v>0</v>
      </c>
      <c r="W15">
        <f t="shared" si="7"/>
        <v>6.55</v>
      </c>
      <c r="X15">
        <f t="shared" si="8"/>
        <v>0.56999999999999995</v>
      </c>
      <c r="Y15">
        <f t="shared" si="9"/>
        <v>0.96</v>
      </c>
      <c r="Z15">
        <f t="shared" si="10"/>
        <v>0</v>
      </c>
      <c r="AA15">
        <f t="shared" si="11"/>
        <v>0.88</v>
      </c>
      <c r="AB15">
        <f t="shared" si="12"/>
        <v>1.5833333333333333</v>
      </c>
    </row>
    <row r="16" spans="1:28" x14ac:dyDescent="0.2">
      <c r="A16" t="s">
        <v>172</v>
      </c>
      <c r="B16" s="1">
        <v>2.2981680720444199E-9</v>
      </c>
      <c r="C16" s="1">
        <v>1.79146617174427E-8</v>
      </c>
      <c r="D16" s="1">
        <v>6.4305407287941603E-6</v>
      </c>
      <c r="E16" s="1">
        <v>2.5198270602901701E-9</v>
      </c>
      <c r="F16" s="1">
        <v>2.0282788267324699E-8</v>
      </c>
      <c r="G16" s="1">
        <v>3.3964759439284198E-10</v>
      </c>
      <c r="H16" s="1">
        <v>1.4653661444443599E-10</v>
      </c>
      <c r="I16" s="1">
        <v>3.1236198396252402E-9</v>
      </c>
      <c r="J16" s="1">
        <v>1.2265784838508601E-8</v>
      </c>
      <c r="K16">
        <v>0</v>
      </c>
      <c r="L16" s="1">
        <v>2.8967354370970998E-10</v>
      </c>
      <c r="M16" s="1">
        <v>9.5274735179109793E-10</v>
      </c>
      <c r="N16" t="s">
        <v>19</v>
      </c>
      <c r="O16" t="s">
        <v>46</v>
      </c>
      <c r="P16">
        <f t="shared" si="0"/>
        <v>0.05</v>
      </c>
      <c r="Q16">
        <f t="shared" si="1"/>
        <v>0.3</v>
      </c>
      <c r="R16">
        <f t="shared" si="2"/>
        <v>15.06</v>
      </c>
      <c r="S16">
        <f t="shared" si="3"/>
        <v>7.0000000000000007E-2</v>
      </c>
      <c r="T16">
        <f t="shared" si="4"/>
        <v>0.63</v>
      </c>
      <c r="U16">
        <f t="shared" si="5"/>
        <v>0.01</v>
      </c>
      <c r="V16">
        <f t="shared" si="6"/>
        <v>0.01</v>
      </c>
      <c r="W16">
        <f t="shared" si="7"/>
        <v>7.0000000000000007E-2</v>
      </c>
      <c r="X16">
        <f t="shared" si="8"/>
        <v>0.28999999999999998</v>
      </c>
      <c r="Y16">
        <f t="shared" si="9"/>
        <v>0</v>
      </c>
      <c r="Z16">
        <f t="shared" si="10"/>
        <v>0.01</v>
      </c>
      <c r="AA16">
        <f t="shared" si="11"/>
        <v>0.01</v>
      </c>
      <c r="AB16">
        <f t="shared" si="12"/>
        <v>1.3758333333333337</v>
      </c>
    </row>
    <row r="17" spans="1:28" x14ac:dyDescent="0.2">
      <c r="A17" t="s">
        <v>221</v>
      </c>
      <c r="B17" s="1">
        <v>1.17099185336932E-7</v>
      </c>
      <c r="C17" s="1">
        <v>4.5390583487647603E-8</v>
      </c>
      <c r="D17" s="1">
        <v>7.7954474586841204E-8</v>
      </c>
      <c r="E17" s="1">
        <v>5.1496377131428998E-8</v>
      </c>
      <c r="F17" s="1">
        <v>3.90784790449973E-8</v>
      </c>
      <c r="G17" s="1">
        <v>5.5789307766812097E-8</v>
      </c>
      <c r="H17" s="1">
        <v>2.95820062516639E-8</v>
      </c>
      <c r="I17" s="1">
        <v>3.5142292586900902E-8</v>
      </c>
      <c r="J17" s="1">
        <v>1.0020588076072E-7</v>
      </c>
      <c r="K17" s="1">
        <v>1.16582451750104E-7</v>
      </c>
      <c r="L17" s="1">
        <v>1.27456359232272E-8</v>
      </c>
      <c r="M17" s="1">
        <v>1.18940144576882E-7</v>
      </c>
      <c r="N17" t="s">
        <v>25</v>
      </c>
      <c r="O17" t="s">
        <v>222</v>
      </c>
      <c r="P17">
        <f t="shared" si="0"/>
        <v>2.77</v>
      </c>
      <c r="Q17">
        <f t="shared" si="1"/>
        <v>0.76</v>
      </c>
      <c r="R17">
        <f t="shared" si="2"/>
        <v>0.18</v>
      </c>
      <c r="S17">
        <f t="shared" si="3"/>
        <v>1.48</v>
      </c>
      <c r="T17">
        <f t="shared" si="4"/>
        <v>1.22</v>
      </c>
      <c r="U17">
        <f t="shared" si="5"/>
        <v>1.37</v>
      </c>
      <c r="V17">
        <f t="shared" si="6"/>
        <v>1.1499999999999999</v>
      </c>
      <c r="W17">
        <f t="shared" si="7"/>
        <v>0.82</v>
      </c>
      <c r="X17">
        <f t="shared" si="8"/>
        <v>2.4</v>
      </c>
      <c r="Y17">
        <f t="shared" si="9"/>
        <v>2</v>
      </c>
      <c r="Z17">
        <f t="shared" si="10"/>
        <v>0.32</v>
      </c>
      <c r="AA17">
        <f t="shared" si="11"/>
        <v>1.04</v>
      </c>
      <c r="AB17">
        <f t="shared" si="12"/>
        <v>1.2925000000000002</v>
      </c>
    </row>
    <row r="18" spans="1:28" x14ac:dyDescent="0.2">
      <c r="A18" t="s">
        <v>136</v>
      </c>
      <c r="B18" s="1">
        <v>5.1719484172937997E-9</v>
      </c>
      <c r="C18">
        <v>0</v>
      </c>
      <c r="D18" s="1">
        <v>6.2056737588652404E-6</v>
      </c>
      <c r="E18" s="1">
        <v>5.2251047316594503E-9</v>
      </c>
      <c r="F18" s="1">
        <v>1.2836784061043801E-9</v>
      </c>
      <c r="G18" s="1">
        <v>1.73046137503499E-10</v>
      </c>
      <c r="H18">
        <v>0</v>
      </c>
      <c r="I18" s="1">
        <v>1.1113613871702501E-10</v>
      </c>
      <c r="J18" s="1">
        <v>1.05135298615788E-9</v>
      </c>
      <c r="K18">
        <v>0</v>
      </c>
      <c r="L18">
        <v>0</v>
      </c>
      <c r="M18" s="1">
        <v>3.7468593032715101E-8</v>
      </c>
      <c r="N18" t="s">
        <v>22</v>
      </c>
      <c r="O18" t="s">
        <v>137</v>
      </c>
      <c r="P18">
        <f t="shared" si="0"/>
        <v>0.12</v>
      </c>
      <c r="Q18">
        <f t="shared" si="1"/>
        <v>0</v>
      </c>
      <c r="R18">
        <f t="shared" si="2"/>
        <v>14.53</v>
      </c>
      <c r="S18">
        <f t="shared" si="3"/>
        <v>0.15</v>
      </c>
      <c r="T18">
        <f t="shared" si="4"/>
        <v>0.04</v>
      </c>
      <c r="U18">
        <f t="shared" si="5"/>
        <v>0</v>
      </c>
      <c r="V18">
        <f t="shared" si="6"/>
        <v>0</v>
      </c>
      <c r="W18">
        <f t="shared" si="7"/>
        <v>0</v>
      </c>
      <c r="X18">
        <f t="shared" si="8"/>
        <v>0.03</v>
      </c>
      <c r="Y18">
        <f t="shared" si="9"/>
        <v>0</v>
      </c>
      <c r="Z18">
        <f t="shared" si="10"/>
        <v>0</v>
      </c>
      <c r="AA18">
        <f t="shared" si="11"/>
        <v>0.33</v>
      </c>
      <c r="AB18">
        <f t="shared" si="12"/>
        <v>1.2666666666666664</v>
      </c>
    </row>
    <row r="19" spans="1:28" x14ac:dyDescent="0.2">
      <c r="A19" t="s">
        <v>15</v>
      </c>
      <c r="B19" s="1">
        <v>3.5563564944779001E-8</v>
      </c>
      <c r="C19" s="1">
        <v>1.9647469157583299E-7</v>
      </c>
      <c r="D19" s="1">
        <v>8.9028135327897304E-7</v>
      </c>
      <c r="E19" s="1">
        <v>9.1773726274635898E-8</v>
      </c>
      <c r="F19" s="1">
        <v>3.4156509909251698E-8</v>
      </c>
      <c r="G19" s="1">
        <v>8.1995661386581201E-9</v>
      </c>
      <c r="H19" s="1">
        <v>8.7650388893819195E-9</v>
      </c>
      <c r="I19" s="1">
        <v>3.4698118838045698E-8</v>
      </c>
      <c r="J19" s="1">
        <v>4.1353217455543497E-8</v>
      </c>
      <c r="K19" s="1">
        <v>5.3246246139647097E-8</v>
      </c>
      <c r="L19" s="1">
        <v>8.6902063112913005E-10</v>
      </c>
      <c r="M19" s="1">
        <v>5.3914076306583E-8</v>
      </c>
      <c r="N19" t="s">
        <v>16</v>
      </c>
      <c r="O19" t="s">
        <v>17</v>
      </c>
      <c r="P19">
        <f t="shared" si="0"/>
        <v>0.84</v>
      </c>
      <c r="Q19">
        <f t="shared" si="1"/>
        <v>3.27</v>
      </c>
      <c r="R19">
        <f t="shared" si="2"/>
        <v>2.08</v>
      </c>
      <c r="S19">
        <f t="shared" si="3"/>
        <v>2.64</v>
      </c>
      <c r="T19">
        <f t="shared" si="4"/>
        <v>1.07</v>
      </c>
      <c r="U19">
        <f t="shared" si="5"/>
        <v>0.2</v>
      </c>
      <c r="V19">
        <f t="shared" si="6"/>
        <v>0.34</v>
      </c>
      <c r="W19">
        <f t="shared" si="7"/>
        <v>0.81</v>
      </c>
      <c r="X19">
        <f t="shared" si="8"/>
        <v>0.99</v>
      </c>
      <c r="Y19">
        <f t="shared" si="9"/>
        <v>0.91</v>
      </c>
      <c r="Z19">
        <f t="shared" si="10"/>
        <v>0.02</v>
      </c>
      <c r="AA19">
        <f t="shared" si="11"/>
        <v>0.47</v>
      </c>
      <c r="AB19">
        <f t="shared" si="12"/>
        <v>1.1366666666666667</v>
      </c>
    </row>
    <row r="20" spans="1:28" x14ac:dyDescent="0.2">
      <c r="A20" t="s">
        <v>112</v>
      </c>
      <c r="B20" s="1">
        <v>5.75934800087547E-8</v>
      </c>
      <c r="C20" s="1">
        <v>4.1073596191452201E-8</v>
      </c>
      <c r="D20" s="1">
        <v>1.0567308279555401E-7</v>
      </c>
      <c r="E20" s="1">
        <v>7.9335598640133504E-8</v>
      </c>
      <c r="F20" s="1">
        <v>6.4762213139839395E-8</v>
      </c>
      <c r="G20" s="1">
        <v>5.5784022077872999E-8</v>
      </c>
      <c r="H20" s="1">
        <v>4.2729564585736802E-8</v>
      </c>
      <c r="I20" s="1">
        <v>1.06484388871667E-8</v>
      </c>
      <c r="J20" s="1">
        <v>7.5896251812268602E-8</v>
      </c>
      <c r="K20" s="1">
        <v>2.3834303616431699E-8</v>
      </c>
      <c r="L20" s="1">
        <v>4.1278479978633602E-8</v>
      </c>
      <c r="M20" s="1">
        <v>4.3561257760830002E-8</v>
      </c>
      <c r="N20" t="s">
        <v>113</v>
      </c>
      <c r="O20" t="s">
        <v>114</v>
      </c>
      <c r="P20">
        <f t="shared" si="0"/>
        <v>1.36</v>
      </c>
      <c r="Q20">
        <f t="shared" si="1"/>
        <v>0.68</v>
      </c>
      <c r="R20">
        <f t="shared" si="2"/>
        <v>0.25</v>
      </c>
      <c r="S20">
        <f t="shared" si="3"/>
        <v>2.2799999999999998</v>
      </c>
      <c r="T20">
        <f t="shared" si="4"/>
        <v>2.02</v>
      </c>
      <c r="U20">
        <f t="shared" si="5"/>
        <v>1.37</v>
      </c>
      <c r="V20">
        <f t="shared" si="6"/>
        <v>1.66</v>
      </c>
      <c r="W20">
        <f t="shared" si="7"/>
        <v>0.25</v>
      </c>
      <c r="X20">
        <f t="shared" si="8"/>
        <v>1.82</v>
      </c>
      <c r="Y20">
        <f t="shared" si="9"/>
        <v>0.41</v>
      </c>
      <c r="Z20">
        <f t="shared" si="10"/>
        <v>1.04</v>
      </c>
      <c r="AA20">
        <f t="shared" si="11"/>
        <v>0.38</v>
      </c>
      <c r="AB20">
        <f t="shared" si="12"/>
        <v>1.1266666666666667</v>
      </c>
    </row>
    <row r="21" spans="1:28" x14ac:dyDescent="0.2">
      <c r="A21" t="s">
        <v>369</v>
      </c>
      <c r="B21" s="1">
        <v>1.08963558203776E-7</v>
      </c>
      <c r="C21" s="1">
        <v>8.5698917129604295E-8</v>
      </c>
      <c r="D21" s="1">
        <v>7.3425724721438799E-7</v>
      </c>
      <c r="E21" s="1">
        <v>9.2835733800164396E-10</v>
      </c>
      <c r="F21" s="1">
        <v>5.27822293821559E-8</v>
      </c>
      <c r="G21" s="1">
        <v>5.9847650337599596E-9</v>
      </c>
      <c r="H21">
        <v>0</v>
      </c>
      <c r="I21" s="1">
        <v>3.4853363703195701E-9</v>
      </c>
      <c r="J21" s="1">
        <v>3.6897534937484897E-8</v>
      </c>
      <c r="K21" s="1">
        <v>1.06492492279294E-7</v>
      </c>
      <c r="L21">
        <v>0</v>
      </c>
      <c r="M21" s="1">
        <v>2.86390385273657E-7</v>
      </c>
      <c r="N21" t="s">
        <v>295</v>
      </c>
      <c r="O21" t="s">
        <v>370</v>
      </c>
      <c r="P21">
        <f t="shared" si="0"/>
        <v>2.58</v>
      </c>
      <c r="Q21">
        <f t="shared" si="1"/>
        <v>1.43</v>
      </c>
      <c r="R21">
        <f t="shared" si="2"/>
        <v>1.72</v>
      </c>
      <c r="S21">
        <f t="shared" si="3"/>
        <v>0.03</v>
      </c>
      <c r="T21">
        <f t="shared" si="4"/>
        <v>1.65</v>
      </c>
      <c r="U21">
        <f t="shared" si="5"/>
        <v>0.15</v>
      </c>
      <c r="V21">
        <f t="shared" si="6"/>
        <v>0</v>
      </c>
      <c r="W21">
        <f t="shared" si="7"/>
        <v>0.08</v>
      </c>
      <c r="X21">
        <f t="shared" si="8"/>
        <v>0.88</v>
      </c>
      <c r="Y21">
        <f t="shared" si="9"/>
        <v>1.83</v>
      </c>
      <c r="Z21">
        <f t="shared" si="10"/>
        <v>0</v>
      </c>
      <c r="AA21">
        <f t="shared" si="11"/>
        <v>2.5099999999999998</v>
      </c>
      <c r="AB21">
        <f t="shared" si="12"/>
        <v>1.0716666666666668</v>
      </c>
    </row>
    <row r="22" spans="1:28" x14ac:dyDescent="0.2">
      <c r="A22" t="s">
        <v>343</v>
      </c>
      <c r="B22" s="1">
        <v>6.2767974819747298E-8</v>
      </c>
      <c r="C22" s="1">
        <v>3.4317287954831103E-8</v>
      </c>
      <c r="D22" s="1">
        <v>5.7792778214434303E-10</v>
      </c>
      <c r="E22" s="1">
        <v>8.0826651977821694E-8</v>
      </c>
      <c r="F22" s="1">
        <v>8.0662799465232804E-8</v>
      </c>
      <c r="G22" s="1">
        <v>1.3641969778532599E-8</v>
      </c>
      <c r="H22" s="1">
        <v>9.8606687505546602E-9</v>
      </c>
      <c r="I22" s="1">
        <v>1.21691518245354E-7</v>
      </c>
      <c r="J22" s="1">
        <v>1.41942650592382E-8</v>
      </c>
      <c r="K22" s="1">
        <v>1.0709460589859401E-8</v>
      </c>
      <c r="L22" s="1">
        <v>5.48884602014116E-8</v>
      </c>
      <c r="M22" s="1">
        <v>4.3972283689769501E-8</v>
      </c>
      <c r="N22" t="s">
        <v>68</v>
      </c>
      <c r="O22" t="s">
        <v>344</v>
      </c>
      <c r="P22">
        <f t="shared" si="0"/>
        <v>1.48</v>
      </c>
      <c r="Q22">
        <f t="shared" si="1"/>
        <v>0.56999999999999995</v>
      </c>
      <c r="R22">
        <f t="shared" si="2"/>
        <v>0</v>
      </c>
      <c r="S22">
        <f t="shared" si="3"/>
        <v>2.3199999999999998</v>
      </c>
      <c r="T22">
        <f t="shared" si="4"/>
        <v>2.52</v>
      </c>
      <c r="U22">
        <f t="shared" si="5"/>
        <v>0.33</v>
      </c>
      <c r="V22">
        <f t="shared" si="6"/>
        <v>0.38</v>
      </c>
      <c r="W22">
        <f t="shared" si="7"/>
        <v>2.86</v>
      </c>
      <c r="X22">
        <f t="shared" si="8"/>
        <v>0.34</v>
      </c>
      <c r="Y22">
        <f t="shared" si="9"/>
        <v>0.18</v>
      </c>
      <c r="Z22">
        <f t="shared" si="10"/>
        <v>1.38</v>
      </c>
      <c r="AA22">
        <f t="shared" si="11"/>
        <v>0.39</v>
      </c>
      <c r="AB22">
        <f t="shared" si="12"/>
        <v>1.0625</v>
      </c>
    </row>
    <row r="23" spans="1:28" x14ac:dyDescent="0.2">
      <c r="A23" t="s">
        <v>260</v>
      </c>
      <c r="B23" s="1">
        <v>4.5006329263249497E-8</v>
      </c>
      <c r="C23" s="1">
        <v>7.6828933676388195E-8</v>
      </c>
      <c r="D23">
        <v>0</v>
      </c>
      <c r="E23" s="1">
        <v>7.4128353825787704E-8</v>
      </c>
      <c r="F23" s="1">
        <v>2.0519314172647802E-8</v>
      </c>
      <c r="G23" s="1">
        <v>4.1078685859928E-8</v>
      </c>
      <c r="H23" s="1">
        <v>4.0509827808206397E-8</v>
      </c>
      <c r="I23" s="1">
        <v>9.4235695454657001E-9</v>
      </c>
      <c r="J23" s="1">
        <v>4.99964663101666E-8</v>
      </c>
      <c r="K23" s="1">
        <v>1.12738423167087E-7</v>
      </c>
      <c r="L23" s="1">
        <v>9.1247166268558592E-9</v>
      </c>
      <c r="M23" s="1">
        <v>7.4360454548470104E-8</v>
      </c>
      <c r="N23" t="s">
        <v>43</v>
      </c>
      <c r="O23" t="s">
        <v>261</v>
      </c>
      <c r="P23">
        <f t="shared" si="0"/>
        <v>1.06</v>
      </c>
      <c r="Q23">
        <f t="shared" si="1"/>
        <v>1.28</v>
      </c>
      <c r="R23">
        <f t="shared" si="2"/>
        <v>0</v>
      </c>
      <c r="S23">
        <f t="shared" si="3"/>
        <v>2.13</v>
      </c>
      <c r="T23">
        <f t="shared" si="4"/>
        <v>0.64</v>
      </c>
      <c r="U23">
        <f t="shared" si="5"/>
        <v>1.01</v>
      </c>
      <c r="V23">
        <f t="shared" si="6"/>
        <v>1.57</v>
      </c>
      <c r="W23">
        <f t="shared" si="7"/>
        <v>0.22</v>
      </c>
      <c r="X23">
        <f t="shared" si="8"/>
        <v>1.2</v>
      </c>
      <c r="Y23">
        <f t="shared" si="9"/>
        <v>1.94</v>
      </c>
      <c r="Z23">
        <f t="shared" si="10"/>
        <v>0.23</v>
      </c>
      <c r="AA23">
        <f t="shared" si="11"/>
        <v>0.65</v>
      </c>
      <c r="AB23">
        <f t="shared" si="12"/>
        <v>0.99416666666666664</v>
      </c>
    </row>
    <row r="24" spans="1:28" x14ac:dyDescent="0.2">
      <c r="A24" t="s">
        <v>393</v>
      </c>
      <c r="B24" s="1">
        <v>1.16338523126073E-7</v>
      </c>
      <c r="C24" s="1">
        <v>6.9472185073901001E-10</v>
      </c>
      <c r="D24">
        <v>0</v>
      </c>
      <c r="E24" s="1">
        <v>3.1415779814803801E-8</v>
      </c>
      <c r="F24" s="1">
        <v>2.0702127822751199E-8</v>
      </c>
      <c r="G24" s="1">
        <v>3.4386160776634099E-8</v>
      </c>
      <c r="H24" s="1">
        <v>6.9645434722215999E-9</v>
      </c>
      <c r="I24" s="1">
        <v>1.8801067693323201E-8</v>
      </c>
      <c r="J24" s="1">
        <v>8.7898821045855205E-9</v>
      </c>
      <c r="K24" s="1">
        <v>1.1309447779622699E-8</v>
      </c>
      <c r="L24" s="1">
        <v>7.9225714204605698E-8</v>
      </c>
      <c r="M24" s="1">
        <v>3.3415384905168399E-7</v>
      </c>
      <c r="N24" t="s">
        <v>43</v>
      </c>
      <c r="O24" t="s">
        <v>394</v>
      </c>
      <c r="P24">
        <f t="shared" si="0"/>
        <v>2.75</v>
      </c>
      <c r="Q24">
        <f t="shared" si="1"/>
        <v>0.01</v>
      </c>
      <c r="R24">
        <f t="shared" si="2"/>
        <v>0</v>
      </c>
      <c r="S24">
        <f t="shared" si="3"/>
        <v>0.9</v>
      </c>
      <c r="T24">
        <f t="shared" si="4"/>
        <v>0.65</v>
      </c>
      <c r="U24">
        <f t="shared" si="5"/>
        <v>0.84</v>
      </c>
      <c r="V24">
        <f t="shared" si="6"/>
        <v>0.27</v>
      </c>
      <c r="W24">
        <f t="shared" si="7"/>
        <v>0.44</v>
      </c>
      <c r="X24">
        <f t="shared" si="8"/>
        <v>0.21</v>
      </c>
      <c r="Y24">
        <f t="shared" si="9"/>
        <v>0.19</v>
      </c>
      <c r="Z24">
        <f t="shared" si="10"/>
        <v>2</v>
      </c>
      <c r="AA24">
        <f t="shared" si="11"/>
        <v>2.93</v>
      </c>
      <c r="AB24">
        <f t="shared" si="12"/>
        <v>0.93250000000000011</v>
      </c>
    </row>
    <row r="25" spans="1:28" x14ac:dyDescent="0.2">
      <c r="A25" t="s">
        <v>42</v>
      </c>
      <c r="B25" s="1">
        <v>1.9961318673174E-8</v>
      </c>
      <c r="C25" s="1">
        <v>2.9213053823575299E-7</v>
      </c>
      <c r="D25">
        <v>0</v>
      </c>
      <c r="E25" s="1">
        <v>6.76889612210296E-9</v>
      </c>
      <c r="F25" s="1">
        <v>5.8032983594795302E-9</v>
      </c>
      <c r="G25" s="1">
        <v>1.05605213786309E-8</v>
      </c>
      <c r="H25" s="1">
        <v>3.41918767037018E-10</v>
      </c>
      <c r="I25" s="1">
        <v>1.4386656297811099E-10</v>
      </c>
      <c r="J25" s="1">
        <v>5.2230399993982999E-11</v>
      </c>
      <c r="K25" s="1">
        <v>9.9789245114318498E-9</v>
      </c>
      <c r="L25" s="1">
        <v>1.48602527923081E-7</v>
      </c>
      <c r="M25" s="1">
        <v>2.3831742140714E-9</v>
      </c>
      <c r="N25" t="s">
        <v>43</v>
      </c>
      <c r="O25" t="s">
        <v>44</v>
      </c>
      <c r="P25">
        <f t="shared" si="0"/>
        <v>0.47</v>
      </c>
      <c r="Q25">
        <f t="shared" si="1"/>
        <v>4.87</v>
      </c>
      <c r="R25">
        <f t="shared" si="2"/>
        <v>0</v>
      </c>
      <c r="S25">
        <f t="shared" si="3"/>
        <v>0.19</v>
      </c>
      <c r="T25">
        <f t="shared" si="4"/>
        <v>0.18</v>
      </c>
      <c r="U25">
        <f t="shared" si="5"/>
        <v>0.26</v>
      </c>
      <c r="V25">
        <f t="shared" si="6"/>
        <v>0.01</v>
      </c>
      <c r="W25">
        <f t="shared" si="7"/>
        <v>0</v>
      </c>
      <c r="X25">
        <f t="shared" si="8"/>
        <v>0</v>
      </c>
      <c r="Y25">
        <f t="shared" si="9"/>
        <v>0.17</v>
      </c>
      <c r="Z25">
        <f t="shared" si="10"/>
        <v>3.74</v>
      </c>
      <c r="AA25">
        <f t="shared" si="11"/>
        <v>0.02</v>
      </c>
      <c r="AB25">
        <f t="shared" si="12"/>
        <v>0.82583333333333331</v>
      </c>
    </row>
    <row r="26" spans="1:28" x14ac:dyDescent="0.2">
      <c r="A26" t="s">
        <v>401</v>
      </c>
      <c r="B26" s="1">
        <v>3.3470276931746001E-9</v>
      </c>
      <c r="C26" s="1">
        <v>2.3994375924682899E-8</v>
      </c>
      <c r="D26" s="1">
        <v>6.6584704003060204E-7</v>
      </c>
      <c r="E26" s="1">
        <v>8.9014014667489494E-8</v>
      </c>
      <c r="F26" s="1">
        <v>2.0839454796756401E-8</v>
      </c>
      <c r="G26" s="1">
        <v>3.94144063730932E-9</v>
      </c>
      <c r="H26" s="1">
        <v>1.4653661444443599E-10</v>
      </c>
      <c r="I26" s="1">
        <v>1.6918279881132902E-8</v>
      </c>
      <c r="J26" s="1">
        <v>2.8036079630876899E-9</v>
      </c>
      <c r="K26" s="1">
        <v>1.41989989705725E-8</v>
      </c>
      <c r="L26" s="1">
        <v>1.37516012776377E-7</v>
      </c>
      <c r="M26" s="1">
        <v>1.7966034900264999E-8</v>
      </c>
      <c r="N26" t="s">
        <v>28</v>
      </c>
      <c r="O26" t="s">
        <v>402</v>
      </c>
      <c r="P26">
        <f t="shared" si="0"/>
        <v>0.08</v>
      </c>
      <c r="Q26">
        <f t="shared" si="1"/>
        <v>0.4</v>
      </c>
      <c r="R26">
        <f t="shared" si="2"/>
        <v>1.56</v>
      </c>
      <c r="S26">
        <f t="shared" si="3"/>
        <v>2.56</v>
      </c>
      <c r="T26">
        <f t="shared" si="4"/>
        <v>0.65</v>
      </c>
      <c r="U26">
        <f t="shared" si="5"/>
        <v>0.1</v>
      </c>
      <c r="V26">
        <f t="shared" si="6"/>
        <v>0.01</v>
      </c>
      <c r="W26">
        <f t="shared" si="7"/>
        <v>0.4</v>
      </c>
      <c r="X26">
        <f t="shared" si="8"/>
        <v>7.0000000000000007E-2</v>
      </c>
      <c r="Y26">
        <f t="shared" si="9"/>
        <v>0.24</v>
      </c>
      <c r="Z26">
        <f t="shared" si="10"/>
        <v>3.46</v>
      </c>
      <c r="AA26">
        <f t="shared" si="11"/>
        <v>0.16</v>
      </c>
      <c r="AB26">
        <f t="shared" si="12"/>
        <v>0.80750000000000011</v>
      </c>
    </row>
    <row r="27" spans="1:28" x14ac:dyDescent="0.2">
      <c r="A27" t="s">
        <v>83</v>
      </c>
      <c r="B27" s="1">
        <v>3.1084077223508698E-8</v>
      </c>
      <c r="C27" s="1">
        <v>2.02747893509684E-8</v>
      </c>
      <c r="D27" s="1">
        <v>9.8239831403927095E-10</v>
      </c>
      <c r="E27" s="1">
        <v>4.0717372107447803E-8</v>
      </c>
      <c r="F27" s="1">
        <v>1.41671200410505E-7</v>
      </c>
      <c r="G27" s="1">
        <v>4.9750767012162503E-9</v>
      </c>
      <c r="H27" s="1">
        <v>8.2067099478387802E-9</v>
      </c>
      <c r="I27" s="1">
        <v>1.9532932156779001E-9</v>
      </c>
      <c r="J27" s="1">
        <v>2.8481639223004899E-8</v>
      </c>
      <c r="K27" s="1">
        <v>1.5721325594248501E-8</v>
      </c>
      <c r="L27" s="1">
        <v>7.8211856801621697E-9</v>
      </c>
      <c r="M27" s="1">
        <v>1.28937430296939E-7</v>
      </c>
      <c r="N27" t="s">
        <v>60</v>
      </c>
      <c r="O27" t="s">
        <v>84</v>
      </c>
      <c r="P27">
        <f t="shared" si="0"/>
        <v>0.73</v>
      </c>
      <c r="Q27">
        <f t="shared" si="1"/>
        <v>0.34</v>
      </c>
      <c r="R27">
        <f t="shared" si="2"/>
        <v>0</v>
      </c>
      <c r="S27">
        <f t="shared" si="3"/>
        <v>1.17</v>
      </c>
      <c r="T27">
        <f t="shared" si="4"/>
        <v>4.43</v>
      </c>
      <c r="U27">
        <f t="shared" si="5"/>
        <v>0.12</v>
      </c>
      <c r="V27">
        <f t="shared" si="6"/>
        <v>0.32</v>
      </c>
      <c r="W27">
        <f t="shared" si="7"/>
        <v>0.05</v>
      </c>
      <c r="X27">
        <f t="shared" si="8"/>
        <v>0.68</v>
      </c>
      <c r="Y27">
        <f t="shared" si="9"/>
        <v>0.27</v>
      </c>
      <c r="Z27">
        <f t="shared" si="10"/>
        <v>0.2</v>
      </c>
      <c r="AA27">
        <f t="shared" si="11"/>
        <v>1.1299999999999999</v>
      </c>
      <c r="AB27">
        <f t="shared" si="12"/>
        <v>0.78666666666666651</v>
      </c>
    </row>
    <row r="28" spans="1:28" x14ac:dyDescent="0.2">
      <c r="A28" t="s">
        <v>210</v>
      </c>
      <c r="B28" s="1">
        <v>2.8933240540571499E-8</v>
      </c>
      <c r="C28" s="1">
        <v>4.0038272395195197E-8</v>
      </c>
      <c r="D28" s="1">
        <v>7.72538715919313E-8</v>
      </c>
      <c r="E28" s="1">
        <v>4.4882501033914301E-8</v>
      </c>
      <c r="F28" s="1">
        <v>4.4916016497316299E-8</v>
      </c>
      <c r="G28" s="1">
        <v>4.1190876809188E-8</v>
      </c>
      <c r="H28" s="1">
        <v>2.9162764891293799E-8</v>
      </c>
      <c r="I28" s="1">
        <v>1.1078663712658599E-8</v>
      </c>
      <c r="J28" s="1">
        <v>7.3259374274669201E-8</v>
      </c>
      <c r="K28" s="1">
        <v>2.68137132186599E-8</v>
      </c>
      <c r="L28" s="1">
        <v>7.3866753645975997E-9</v>
      </c>
      <c r="M28" s="1">
        <v>1.7653760694342401E-8</v>
      </c>
      <c r="N28" t="s">
        <v>52</v>
      </c>
      <c r="O28" t="s">
        <v>211</v>
      </c>
      <c r="P28">
        <f t="shared" si="0"/>
        <v>0.68</v>
      </c>
      <c r="Q28">
        <f t="shared" si="1"/>
        <v>0.67</v>
      </c>
      <c r="R28">
        <f t="shared" si="2"/>
        <v>0.18</v>
      </c>
      <c r="S28">
        <f t="shared" si="3"/>
        <v>1.29</v>
      </c>
      <c r="T28">
        <f t="shared" si="4"/>
        <v>1.4</v>
      </c>
      <c r="U28">
        <f t="shared" si="5"/>
        <v>1.01</v>
      </c>
      <c r="V28">
        <f t="shared" si="6"/>
        <v>1.1299999999999999</v>
      </c>
      <c r="W28">
        <f t="shared" si="7"/>
        <v>0.26</v>
      </c>
      <c r="X28">
        <f t="shared" si="8"/>
        <v>1.75</v>
      </c>
      <c r="Y28">
        <f t="shared" si="9"/>
        <v>0.46</v>
      </c>
      <c r="Z28">
        <f t="shared" si="10"/>
        <v>0.19</v>
      </c>
      <c r="AA28">
        <f t="shared" si="11"/>
        <v>0.15</v>
      </c>
      <c r="AB28">
        <f t="shared" si="12"/>
        <v>0.76416666666666677</v>
      </c>
    </row>
    <row r="29" spans="1:28" x14ac:dyDescent="0.2">
      <c r="A29" t="s">
        <v>304</v>
      </c>
      <c r="B29" s="1">
        <v>3.8703142170596499E-9</v>
      </c>
      <c r="C29" s="1">
        <v>1.8073233081786398E-8</v>
      </c>
      <c r="D29" s="1">
        <v>3.32446808510638E-6</v>
      </c>
      <c r="E29" s="1">
        <v>2.1882708681467298E-9</v>
      </c>
      <c r="F29" s="1">
        <v>7.2688784960003102E-9</v>
      </c>
      <c r="G29" s="1">
        <v>7.8543506203344801E-10</v>
      </c>
      <c r="H29">
        <v>0</v>
      </c>
      <c r="I29" s="1">
        <v>4.8391358098715203E-9</v>
      </c>
      <c r="J29" s="1">
        <v>3.8549609492455802E-9</v>
      </c>
      <c r="K29">
        <v>0</v>
      </c>
      <c r="L29" s="1">
        <v>4.3451031556456503E-10</v>
      </c>
      <c r="M29" s="1">
        <v>1.4410997320275001E-9</v>
      </c>
      <c r="N29" t="s">
        <v>28</v>
      </c>
      <c r="O29" t="s">
        <v>305</v>
      </c>
      <c r="P29">
        <f t="shared" si="0"/>
        <v>0.09</v>
      </c>
      <c r="Q29">
        <f t="shared" si="1"/>
        <v>0.3</v>
      </c>
      <c r="R29">
        <f t="shared" si="2"/>
        <v>7.79</v>
      </c>
      <c r="S29">
        <f t="shared" si="3"/>
        <v>0.06</v>
      </c>
      <c r="T29">
        <f t="shared" si="4"/>
        <v>0.23</v>
      </c>
      <c r="U29">
        <f t="shared" si="5"/>
        <v>0.02</v>
      </c>
      <c r="V29">
        <f t="shared" si="6"/>
        <v>0</v>
      </c>
      <c r="W29">
        <f t="shared" si="7"/>
        <v>0.11</v>
      </c>
      <c r="X29">
        <f t="shared" si="8"/>
        <v>0.09</v>
      </c>
      <c r="Y29">
        <f t="shared" si="9"/>
        <v>0</v>
      </c>
      <c r="Z29">
        <f t="shared" si="10"/>
        <v>0.01</v>
      </c>
      <c r="AA29">
        <f t="shared" si="11"/>
        <v>0.01</v>
      </c>
      <c r="AB29">
        <f t="shared" si="12"/>
        <v>0.72583333333333322</v>
      </c>
    </row>
    <row r="30" spans="1:28" x14ac:dyDescent="0.2">
      <c r="A30" t="s">
        <v>217</v>
      </c>
      <c r="B30" s="1">
        <v>1.91704917688204E-8</v>
      </c>
      <c r="C30" s="1">
        <v>4.4564390870220997E-8</v>
      </c>
      <c r="D30" s="1">
        <v>2.6595744680851002E-6</v>
      </c>
      <c r="E30" s="1">
        <v>1.00523420327467E-8</v>
      </c>
      <c r="F30" s="1">
        <v>5.9783837800537596E-10</v>
      </c>
      <c r="G30">
        <v>0</v>
      </c>
      <c r="H30" s="1">
        <v>8.7650388893819195E-9</v>
      </c>
      <c r="I30" s="1">
        <v>8.5781821878812508E-9</v>
      </c>
      <c r="J30">
        <v>0</v>
      </c>
      <c r="K30">
        <v>0</v>
      </c>
      <c r="L30">
        <v>0</v>
      </c>
      <c r="M30">
        <v>0</v>
      </c>
      <c r="N30" t="s">
        <v>28</v>
      </c>
      <c r="O30" t="s">
        <v>218</v>
      </c>
      <c r="P30">
        <f t="shared" si="0"/>
        <v>0.45</v>
      </c>
      <c r="Q30">
        <f t="shared" si="1"/>
        <v>0.74</v>
      </c>
      <c r="R30">
        <f t="shared" si="2"/>
        <v>6.23</v>
      </c>
      <c r="S30">
        <f t="shared" si="3"/>
        <v>0.28999999999999998</v>
      </c>
      <c r="T30">
        <f t="shared" si="4"/>
        <v>0.02</v>
      </c>
      <c r="U30">
        <f t="shared" si="5"/>
        <v>0</v>
      </c>
      <c r="V30">
        <f t="shared" si="6"/>
        <v>0.34</v>
      </c>
      <c r="W30">
        <f t="shared" si="7"/>
        <v>0.2</v>
      </c>
      <c r="X30">
        <f t="shared" si="8"/>
        <v>0</v>
      </c>
      <c r="Y30">
        <f t="shared" si="9"/>
        <v>0</v>
      </c>
      <c r="Z30">
        <f t="shared" si="10"/>
        <v>0</v>
      </c>
      <c r="AA30">
        <f t="shared" si="11"/>
        <v>0</v>
      </c>
      <c r="AB30">
        <f t="shared" si="12"/>
        <v>0.68916666666666659</v>
      </c>
    </row>
    <row r="31" spans="1:28" x14ac:dyDescent="0.2">
      <c r="A31" t="s">
        <v>67</v>
      </c>
      <c r="B31" s="1">
        <v>1.8535452667345299E-8</v>
      </c>
      <c r="C31" s="1">
        <v>2.9550685613612501E-8</v>
      </c>
      <c r="D31" s="1">
        <v>2.0223526594746398E-9</v>
      </c>
      <c r="E31" s="1">
        <v>2.7171865528029801E-8</v>
      </c>
      <c r="F31" s="1">
        <v>8.2700914242306294E-8</v>
      </c>
      <c r="G31" s="1">
        <v>3.8600207037714603E-8</v>
      </c>
      <c r="H31" s="1">
        <v>1.7530077778763799E-8</v>
      </c>
      <c r="I31" s="1">
        <v>4.5897237540777602E-9</v>
      </c>
      <c r="J31" s="1">
        <v>2.2747167872864801E-8</v>
      </c>
      <c r="K31" s="1">
        <v>2.75787006659747E-8</v>
      </c>
      <c r="L31" s="1">
        <v>4.3451031556456499E-9</v>
      </c>
      <c r="M31" s="1">
        <v>5.3595166610267801E-8</v>
      </c>
      <c r="N31" t="s">
        <v>68</v>
      </c>
      <c r="O31" t="s">
        <v>69</v>
      </c>
      <c r="P31">
        <f t="shared" si="0"/>
        <v>0.44</v>
      </c>
      <c r="Q31">
        <f t="shared" si="1"/>
        <v>0.49</v>
      </c>
      <c r="R31">
        <f t="shared" si="2"/>
        <v>0</v>
      </c>
      <c r="S31">
        <f t="shared" si="3"/>
        <v>0.78</v>
      </c>
      <c r="T31">
        <f t="shared" si="4"/>
        <v>2.58</v>
      </c>
      <c r="U31">
        <f t="shared" si="5"/>
        <v>0.95</v>
      </c>
      <c r="V31">
        <f t="shared" si="6"/>
        <v>0.68</v>
      </c>
      <c r="W31">
        <f t="shared" si="7"/>
        <v>0.11</v>
      </c>
      <c r="X31">
        <f t="shared" si="8"/>
        <v>0.54</v>
      </c>
      <c r="Y31">
        <f t="shared" si="9"/>
        <v>0.47</v>
      </c>
      <c r="Z31">
        <f t="shared" si="10"/>
        <v>0.11</v>
      </c>
      <c r="AA31">
        <f t="shared" si="11"/>
        <v>0.47</v>
      </c>
      <c r="AB31">
        <f t="shared" si="12"/>
        <v>0.63500000000000001</v>
      </c>
    </row>
    <row r="32" spans="1:28" x14ac:dyDescent="0.2">
      <c r="A32" t="s">
        <v>365</v>
      </c>
      <c r="B32" s="1">
        <v>1.50324524250614E-9</v>
      </c>
      <c r="C32" s="1">
        <v>9.3491729098365696E-10</v>
      </c>
      <c r="D32">
        <v>0</v>
      </c>
      <c r="E32">
        <v>0</v>
      </c>
      <c r="F32" s="1">
        <v>1.10344173091288E-8</v>
      </c>
      <c r="G32" s="1">
        <v>6.16782127589788E-10</v>
      </c>
      <c r="H32">
        <v>0</v>
      </c>
      <c r="I32" s="1">
        <v>1.5420386940823801E-9</v>
      </c>
      <c r="J32">
        <v>0</v>
      </c>
      <c r="K32" s="1">
        <v>2.6031498112716299E-8</v>
      </c>
      <c r="L32">
        <v>0</v>
      </c>
      <c r="M32" s="1">
        <v>7.62601998017234E-7</v>
      </c>
      <c r="N32" t="s">
        <v>22</v>
      </c>
      <c r="O32" t="s">
        <v>366</v>
      </c>
      <c r="P32">
        <f t="shared" si="0"/>
        <v>0.04</v>
      </c>
      <c r="Q32">
        <f t="shared" si="1"/>
        <v>0.02</v>
      </c>
      <c r="R32">
        <f t="shared" si="2"/>
        <v>0</v>
      </c>
      <c r="S32">
        <f t="shared" si="3"/>
        <v>0</v>
      </c>
      <c r="T32">
        <f t="shared" si="4"/>
        <v>0.34</v>
      </c>
      <c r="U32">
        <f t="shared" si="5"/>
        <v>0.02</v>
      </c>
      <c r="V32">
        <f t="shared" si="6"/>
        <v>0</v>
      </c>
      <c r="W32">
        <f t="shared" si="7"/>
        <v>0.04</v>
      </c>
      <c r="X32">
        <f t="shared" si="8"/>
        <v>0</v>
      </c>
      <c r="Y32">
        <f t="shared" si="9"/>
        <v>0.45</v>
      </c>
      <c r="Z32">
        <f t="shared" si="10"/>
        <v>0</v>
      </c>
      <c r="AA32">
        <f t="shared" si="11"/>
        <v>6.69</v>
      </c>
      <c r="AB32">
        <f t="shared" si="12"/>
        <v>0.63333333333333341</v>
      </c>
    </row>
    <row r="33" spans="1:28" x14ac:dyDescent="0.2">
      <c r="A33" t="s">
        <v>117</v>
      </c>
      <c r="B33" s="1">
        <v>2.3625195868832602E-8</v>
      </c>
      <c r="C33">
        <v>0</v>
      </c>
      <c r="D33">
        <v>0</v>
      </c>
      <c r="E33">
        <v>0</v>
      </c>
      <c r="F33" s="1">
        <v>5.60913111357714E-8</v>
      </c>
      <c r="G33" s="1">
        <v>1.49764289284604E-7</v>
      </c>
      <c r="H33">
        <v>0</v>
      </c>
      <c r="I33" s="1">
        <v>3.6611506128325702E-8</v>
      </c>
      <c r="J33" s="1">
        <v>1.5833093022165901E-9</v>
      </c>
      <c r="K33">
        <v>0</v>
      </c>
      <c r="L33" s="1">
        <v>1.1586941748388399E-9</v>
      </c>
      <c r="M33" s="1">
        <v>7.20549866013752E-10</v>
      </c>
      <c r="N33" t="s">
        <v>28</v>
      </c>
      <c r="O33" t="s">
        <v>118</v>
      </c>
      <c r="P33">
        <f t="shared" si="0"/>
        <v>0.56000000000000005</v>
      </c>
      <c r="Q33">
        <f t="shared" si="1"/>
        <v>0</v>
      </c>
      <c r="R33">
        <f t="shared" si="2"/>
        <v>0</v>
      </c>
      <c r="S33">
        <f t="shared" si="3"/>
        <v>0</v>
      </c>
      <c r="T33">
        <f t="shared" si="4"/>
        <v>1.75</v>
      </c>
      <c r="U33">
        <f t="shared" si="5"/>
        <v>3.67</v>
      </c>
      <c r="V33">
        <f t="shared" si="6"/>
        <v>0</v>
      </c>
      <c r="W33">
        <f t="shared" si="7"/>
        <v>0.86</v>
      </c>
      <c r="X33">
        <f t="shared" si="8"/>
        <v>0.04</v>
      </c>
      <c r="Y33">
        <f t="shared" si="9"/>
        <v>0</v>
      </c>
      <c r="Z33">
        <f t="shared" si="10"/>
        <v>0.03</v>
      </c>
      <c r="AA33">
        <f t="shared" si="11"/>
        <v>0.01</v>
      </c>
      <c r="AB33">
        <f t="shared" si="12"/>
        <v>0.57666666666666677</v>
      </c>
    </row>
    <row r="34" spans="1:28" x14ac:dyDescent="0.2">
      <c r="A34" t="s">
        <v>30</v>
      </c>
      <c r="B34" s="1">
        <v>2.95829907150838E-8</v>
      </c>
      <c r="C34" s="1">
        <v>1.10622706713578E-8</v>
      </c>
      <c r="D34">
        <v>0</v>
      </c>
      <c r="E34" s="1">
        <v>4.6417866900082198E-10</v>
      </c>
      <c r="F34" s="1">
        <v>6.6941353167269499E-8</v>
      </c>
      <c r="G34" s="1">
        <v>8.7655127996884696E-9</v>
      </c>
      <c r="H34">
        <v>0</v>
      </c>
      <c r="I34" s="1">
        <v>4.3965464394595499E-8</v>
      </c>
      <c r="J34" s="1">
        <v>1.9295737489493701E-9</v>
      </c>
      <c r="K34">
        <v>0</v>
      </c>
      <c r="L34" s="1">
        <v>9.7909657773881906E-8</v>
      </c>
      <c r="M34" s="1">
        <v>1.2009164433562501E-8</v>
      </c>
      <c r="N34" t="s">
        <v>28</v>
      </c>
      <c r="O34" t="s">
        <v>31</v>
      </c>
      <c r="P34">
        <f t="shared" ref="P34:P65" si="13">ROUND((B34*100/0.00000423),2)</f>
        <v>0.7</v>
      </c>
      <c r="Q34">
        <f t="shared" ref="Q34:Q65" si="14">ROUND((C34*100/0.000006),2)</f>
        <v>0.18</v>
      </c>
      <c r="R34">
        <f t="shared" ref="R34:R65" si="15">ROUND((D34*100/0.0000427),2)</f>
        <v>0</v>
      </c>
      <c r="S34">
        <f t="shared" ref="S34:S65" si="16">ROUND((E34*100/0.00000348),2)</f>
        <v>0.01</v>
      </c>
      <c r="T34">
        <f t="shared" ref="T34:T65" si="17">ROUND((F34*100/0.0000032),2)</f>
        <v>2.09</v>
      </c>
      <c r="U34">
        <f t="shared" ref="U34:U65" si="18">ROUND((G34*100/0.00000408),2)</f>
        <v>0.21</v>
      </c>
      <c r="V34">
        <f t="shared" ref="V34:V65" si="19">ROUND((H34*100/0.00000258),2)</f>
        <v>0</v>
      </c>
      <c r="W34">
        <f t="shared" ref="W34:W65" si="20">ROUND((I34*100/0.00000426),2)</f>
        <v>1.03</v>
      </c>
      <c r="X34">
        <f t="shared" ref="X34:X65" si="21">ROUND((J34*100/0.00000418),2)</f>
        <v>0.05</v>
      </c>
      <c r="Y34">
        <f t="shared" ref="Y34:Y65" si="22">ROUND((K34*100/0.00000582),2)</f>
        <v>0</v>
      </c>
      <c r="Z34">
        <f t="shared" ref="Z34:Z65" si="23">ROUND((L34*100/0.00000397),2)</f>
        <v>2.4700000000000002</v>
      </c>
      <c r="AA34">
        <f t="shared" ref="AA34:AA65" si="24">ROUND((M34*100/0.0000114),2)</f>
        <v>0.11</v>
      </c>
      <c r="AB34">
        <f t="shared" ref="AB34:AB65" si="25">AVERAGE(P34:AA34)</f>
        <v>0.57083333333333341</v>
      </c>
    </row>
    <row r="35" spans="1:28" x14ac:dyDescent="0.2">
      <c r="A35" t="s">
        <v>108</v>
      </c>
      <c r="B35" s="1">
        <v>1.21316089320948E-8</v>
      </c>
      <c r="C35" s="1">
        <v>6.2468045324278204E-8</v>
      </c>
      <c r="D35" s="1">
        <v>5.4603521805815302E-9</v>
      </c>
      <c r="E35" s="1">
        <v>1.18173935509184E-8</v>
      </c>
      <c r="F35" s="1">
        <v>7.2594062285912798E-9</v>
      </c>
      <c r="G35" s="1">
        <v>1.02330329713029E-10</v>
      </c>
      <c r="H35" s="1">
        <v>6.2271271644564405E-8</v>
      </c>
      <c r="I35" s="1">
        <v>2.8939331059508001E-9</v>
      </c>
      <c r="J35" s="1">
        <v>4.1703668450929498E-8</v>
      </c>
      <c r="K35" s="1">
        <v>5.9103297679266401E-8</v>
      </c>
      <c r="L35">
        <v>0</v>
      </c>
      <c r="M35">
        <v>0</v>
      </c>
      <c r="N35" t="s">
        <v>22</v>
      </c>
      <c r="O35" t="s">
        <v>109</v>
      </c>
      <c r="P35">
        <f t="shared" si="13"/>
        <v>0.28999999999999998</v>
      </c>
      <c r="Q35">
        <f t="shared" si="14"/>
        <v>1.04</v>
      </c>
      <c r="R35">
        <f t="shared" si="15"/>
        <v>0.01</v>
      </c>
      <c r="S35">
        <f t="shared" si="16"/>
        <v>0.34</v>
      </c>
      <c r="T35">
        <f t="shared" si="17"/>
        <v>0.23</v>
      </c>
      <c r="U35">
        <f t="shared" si="18"/>
        <v>0</v>
      </c>
      <c r="V35">
        <f t="shared" si="19"/>
        <v>2.41</v>
      </c>
      <c r="W35">
        <f t="shared" si="20"/>
        <v>7.0000000000000007E-2</v>
      </c>
      <c r="X35">
        <f t="shared" si="21"/>
        <v>1</v>
      </c>
      <c r="Y35">
        <f t="shared" si="22"/>
        <v>1.02</v>
      </c>
      <c r="Z35">
        <f t="shared" si="23"/>
        <v>0</v>
      </c>
      <c r="AA35">
        <f t="shared" si="24"/>
        <v>0</v>
      </c>
      <c r="AB35">
        <f t="shared" si="25"/>
        <v>0.53416666666666668</v>
      </c>
    </row>
    <row r="36" spans="1:28" x14ac:dyDescent="0.2">
      <c r="A36" t="s">
        <v>27</v>
      </c>
      <c r="B36" s="1">
        <v>2.1437031212222601E-8</v>
      </c>
      <c r="C36" s="1">
        <v>1.10622706713578E-8</v>
      </c>
      <c r="D36">
        <v>0</v>
      </c>
      <c r="E36" s="1">
        <v>4.6417866900082198E-10</v>
      </c>
      <c r="F36" s="1">
        <v>5.4789467951765602E-8</v>
      </c>
      <c r="G36" s="1">
        <v>2.3394377254025599E-9</v>
      </c>
      <c r="H36">
        <v>0</v>
      </c>
      <c r="I36" s="1">
        <v>2.72568558377123E-8</v>
      </c>
      <c r="J36" s="1">
        <v>1.40180398154384E-9</v>
      </c>
      <c r="K36">
        <v>0</v>
      </c>
      <c r="L36" s="1">
        <v>9.7764821002027097E-8</v>
      </c>
      <c r="M36" s="1">
        <v>1.1288614567548699E-8</v>
      </c>
      <c r="N36" t="s">
        <v>28</v>
      </c>
      <c r="O36" t="s">
        <v>29</v>
      </c>
      <c r="P36">
        <f t="shared" si="13"/>
        <v>0.51</v>
      </c>
      <c r="Q36">
        <f t="shared" si="14"/>
        <v>0.18</v>
      </c>
      <c r="R36">
        <f t="shared" si="15"/>
        <v>0</v>
      </c>
      <c r="S36">
        <f t="shared" si="16"/>
        <v>0.01</v>
      </c>
      <c r="T36">
        <f t="shared" si="17"/>
        <v>1.71</v>
      </c>
      <c r="U36">
        <f t="shared" si="18"/>
        <v>0.06</v>
      </c>
      <c r="V36">
        <f t="shared" si="19"/>
        <v>0</v>
      </c>
      <c r="W36">
        <f t="shared" si="20"/>
        <v>0.64</v>
      </c>
      <c r="X36">
        <f t="shared" si="21"/>
        <v>0.03</v>
      </c>
      <c r="Y36">
        <f t="shared" si="22"/>
        <v>0</v>
      </c>
      <c r="Z36">
        <f t="shared" si="23"/>
        <v>2.46</v>
      </c>
      <c r="AA36">
        <f t="shared" si="24"/>
        <v>0.1</v>
      </c>
      <c r="AB36">
        <f t="shared" si="25"/>
        <v>0.47499999999999992</v>
      </c>
    </row>
    <row r="37" spans="1:28" x14ac:dyDescent="0.2">
      <c r="A37" t="s">
        <v>356</v>
      </c>
      <c r="B37" s="1">
        <v>3.7434102158470999E-8</v>
      </c>
      <c r="C37" s="1">
        <v>3.9946506417492999E-8</v>
      </c>
      <c r="D37">
        <v>0</v>
      </c>
      <c r="E37" s="1">
        <v>7.3306806321523296E-9</v>
      </c>
      <c r="F37" s="1">
        <v>7.9121592327385706E-9</v>
      </c>
      <c r="G37" s="1">
        <v>1.1148898409981699E-8</v>
      </c>
      <c r="H37" s="1">
        <v>4.8207713891600501E-8</v>
      </c>
      <c r="I37" s="1">
        <v>2.9627184640372602E-9</v>
      </c>
      <c r="J37" s="1">
        <v>4.1505932534657698E-9</v>
      </c>
      <c r="K37" s="1">
        <v>1.5101208416715898E-8</v>
      </c>
      <c r="L37" s="1">
        <v>3.5774682648149101E-8</v>
      </c>
      <c r="M37" s="1">
        <v>1.0740536746250799E-8</v>
      </c>
      <c r="N37" t="s">
        <v>265</v>
      </c>
      <c r="O37" t="s">
        <v>357</v>
      </c>
      <c r="P37">
        <f t="shared" si="13"/>
        <v>0.88</v>
      </c>
      <c r="Q37">
        <f t="shared" si="14"/>
        <v>0.67</v>
      </c>
      <c r="R37">
        <f t="shared" si="15"/>
        <v>0</v>
      </c>
      <c r="S37">
        <f t="shared" si="16"/>
        <v>0.21</v>
      </c>
      <c r="T37">
        <f t="shared" si="17"/>
        <v>0.25</v>
      </c>
      <c r="U37">
        <f t="shared" si="18"/>
        <v>0.27</v>
      </c>
      <c r="V37">
        <f t="shared" si="19"/>
        <v>1.87</v>
      </c>
      <c r="W37">
        <f t="shared" si="20"/>
        <v>7.0000000000000007E-2</v>
      </c>
      <c r="X37">
        <f t="shared" si="21"/>
        <v>0.1</v>
      </c>
      <c r="Y37">
        <f t="shared" si="22"/>
        <v>0.26</v>
      </c>
      <c r="Z37">
        <f t="shared" si="23"/>
        <v>0.9</v>
      </c>
      <c r="AA37">
        <f t="shared" si="24"/>
        <v>0.09</v>
      </c>
      <c r="AB37">
        <f t="shared" si="25"/>
        <v>0.46416666666666667</v>
      </c>
    </row>
    <row r="38" spans="1:28" x14ac:dyDescent="0.2">
      <c r="A38" t="s">
        <v>407</v>
      </c>
      <c r="B38" s="1">
        <v>2.0417431766404102E-9</v>
      </c>
      <c r="C38" s="1">
        <v>2.18147367896186E-9</v>
      </c>
      <c r="D38" s="1">
        <v>1.61788212757971E-9</v>
      </c>
      <c r="E38">
        <v>0</v>
      </c>
      <c r="F38" s="1">
        <v>8.49433546405519E-9</v>
      </c>
      <c r="G38" s="1">
        <v>1.73046137503499E-10</v>
      </c>
      <c r="H38" s="1">
        <v>9.7691076296290901E-11</v>
      </c>
      <c r="I38" s="1">
        <v>9.4749251036689295E-11</v>
      </c>
      <c r="J38">
        <v>0</v>
      </c>
      <c r="K38" s="1">
        <v>2.8634647923988E-7</v>
      </c>
      <c r="L38">
        <v>0</v>
      </c>
      <c r="M38" s="1">
        <v>8.6465983921650203E-9</v>
      </c>
      <c r="N38" t="s">
        <v>22</v>
      </c>
      <c r="O38" t="s">
        <v>408</v>
      </c>
      <c r="P38">
        <f t="shared" si="13"/>
        <v>0.05</v>
      </c>
      <c r="Q38">
        <f t="shared" si="14"/>
        <v>0.04</v>
      </c>
      <c r="R38">
        <f t="shared" si="15"/>
        <v>0</v>
      </c>
      <c r="S38">
        <f t="shared" si="16"/>
        <v>0</v>
      </c>
      <c r="T38">
        <f t="shared" si="17"/>
        <v>0.27</v>
      </c>
      <c r="U38">
        <f t="shared" si="18"/>
        <v>0</v>
      </c>
      <c r="V38">
        <f t="shared" si="19"/>
        <v>0</v>
      </c>
      <c r="W38">
        <f t="shared" si="20"/>
        <v>0</v>
      </c>
      <c r="X38">
        <f t="shared" si="21"/>
        <v>0</v>
      </c>
      <c r="Y38">
        <f t="shared" si="22"/>
        <v>4.92</v>
      </c>
      <c r="Z38">
        <f t="shared" si="23"/>
        <v>0</v>
      </c>
      <c r="AA38">
        <f t="shared" si="24"/>
        <v>0.08</v>
      </c>
      <c r="AB38">
        <f t="shared" si="25"/>
        <v>0.44666666666666671</v>
      </c>
    </row>
    <row r="39" spans="1:28" x14ac:dyDescent="0.2">
      <c r="A39" t="s">
        <v>330</v>
      </c>
      <c r="B39" s="1">
        <v>3.8223186178292597E-10</v>
      </c>
      <c r="C39" s="1">
        <v>3.5829323434885501E-9</v>
      </c>
      <c r="D39">
        <v>0</v>
      </c>
      <c r="E39" s="1">
        <v>4.5517341401024602E-8</v>
      </c>
      <c r="F39" s="1">
        <v>3.19236994828892E-9</v>
      </c>
      <c r="G39" s="1">
        <v>5.1913841251049696E-10</v>
      </c>
      <c r="H39">
        <v>0</v>
      </c>
      <c r="I39">
        <v>0</v>
      </c>
      <c r="J39" s="1">
        <v>1.40180398154384E-9</v>
      </c>
      <c r="K39" s="1">
        <v>1.9523623584537199E-7</v>
      </c>
      <c r="L39">
        <v>0</v>
      </c>
      <c r="M39" s="1">
        <v>4.8036657734250096E-10</v>
      </c>
      <c r="N39" t="s">
        <v>22</v>
      </c>
      <c r="O39" t="s">
        <v>331</v>
      </c>
      <c r="P39">
        <f t="shared" si="13"/>
        <v>0.01</v>
      </c>
      <c r="Q39">
        <f t="shared" si="14"/>
        <v>0.06</v>
      </c>
      <c r="R39">
        <f t="shared" si="15"/>
        <v>0</v>
      </c>
      <c r="S39">
        <f t="shared" si="16"/>
        <v>1.31</v>
      </c>
      <c r="T39">
        <f t="shared" si="17"/>
        <v>0.1</v>
      </c>
      <c r="U39">
        <f t="shared" si="18"/>
        <v>0.01</v>
      </c>
      <c r="V39">
        <f t="shared" si="19"/>
        <v>0</v>
      </c>
      <c r="W39">
        <f t="shared" si="20"/>
        <v>0</v>
      </c>
      <c r="X39">
        <f t="shared" si="21"/>
        <v>0.03</v>
      </c>
      <c r="Y39">
        <f t="shared" si="22"/>
        <v>3.35</v>
      </c>
      <c r="Z39">
        <f t="shared" si="23"/>
        <v>0</v>
      </c>
      <c r="AA39">
        <f t="shared" si="24"/>
        <v>0</v>
      </c>
      <c r="AB39">
        <f t="shared" si="25"/>
        <v>0.40583333333333332</v>
      </c>
    </row>
    <row r="40" spans="1:28" x14ac:dyDescent="0.2">
      <c r="A40" t="s">
        <v>352</v>
      </c>
      <c r="B40" s="1">
        <v>8.5107479989915398E-10</v>
      </c>
      <c r="C40" s="1">
        <v>2.1189016447539801E-8</v>
      </c>
      <c r="D40">
        <v>0</v>
      </c>
      <c r="E40" s="1">
        <v>5.5177892063039598E-8</v>
      </c>
      <c r="F40" s="1">
        <v>7.2861866554336004E-9</v>
      </c>
      <c r="G40" s="1">
        <v>1.73254396364579E-9</v>
      </c>
      <c r="H40">
        <v>0</v>
      </c>
      <c r="I40" s="1">
        <v>1.0608085691271301E-9</v>
      </c>
      <c r="J40" s="1">
        <v>1.1137250355315301E-8</v>
      </c>
      <c r="K40" s="1">
        <v>2.4133594405434301E-8</v>
      </c>
      <c r="L40" s="1">
        <v>6.6624915053233306E-8</v>
      </c>
      <c r="M40" s="1">
        <v>1.9758512105016099E-8</v>
      </c>
      <c r="N40" t="s">
        <v>36</v>
      </c>
      <c r="O40" t="s">
        <v>353</v>
      </c>
      <c r="P40">
        <f t="shared" si="13"/>
        <v>0.02</v>
      </c>
      <c r="Q40">
        <f t="shared" si="14"/>
        <v>0.35</v>
      </c>
      <c r="R40">
        <f t="shared" si="15"/>
        <v>0</v>
      </c>
      <c r="S40">
        <f t="shared" si="16"/>
        <v>1.59</v>
      </c>
      <c r="T40">
        <f t="shared" si="17"/>
        <v>0.23</v>
      </c>
      <c r="U40">
        <f t="shared" si="18"/>
        <v>0.04</v>
      </c>
      <c r="V40">
        <f t="shared" si="19"/>
        <v>0</v>
      </c>
      <c r="W40">
        <f t="shared" si="20"/>
        <v>0.02</v>
      </c>
      <c r="X40">
        <f t="shared" si="21"/>
        <v>0.27</v>
      </c>
      <c r="Y40">
        <f t="shared" si="22"/>
        <v>0.41</v>
      </c>
      <c r="Z40">
        <f t="shared" si="23"/>
        <v>1.68</v>
      </c>
      <c r="AA40">
        <f t="shared" si="24"/>
        <v>0.17</v>
      </c>
      <c r="AB40">
        <f t="shared" si="25"/>
        <v>0.39833333333333337</v>
      </c>
    </row>
    <row r="41" spans="1:28" x14ac:dyDescent="0.2">
      <c r="A41" t="s">
        <v>399</v>
      </c>
      <c r="B41" s="1">
        <v>1.41447244388876E-8</v>
      </c>
      <c r="C41" s="1">
        <v>9.6195030787193205E-8</v>
      </c>
      <c r="D41">
        <v>0</v>
      </c>
      <c r="E41" s="1">
        <v>4.0183826566009301E-8</v>
      </c>
      <c r="F41" s="1">
        <v>2.2790161713076902E-9</v>
      </c>
      <c r="G41" s="1">
        <v>1.2832524113785601E-8</v>
      </c>
      <c r="H41">
        <v>0</v>
      </c>
      <c r="I41" s="1">
        <v>3.6612550979944201E-10</v>
      </c>
      <c r="J41" s="1">
        <v>4.6139422745984098E-9</v>
      </c>
      <c r="K41">
        <v>0</v>
      </c>
      <c r="L41" s="1">
        <v>2.3608393812341302E-8</v>
      </c>
      <c r="M41" s="1">
        <v>1.24923151333741E-8</v>
      </c>
      <c r="N41" t="s">
        <v>19</v>
      </c>
      <c r="O41" t="s">
        <v>400</v>
      </c>
      <c r="P41">
        <f t="shared" si="13"/>
        <v>0.33</v>
      </c>
      <c r="Q41">
        <f t="shared" si="14"/>
        <v>1.6</v>
      </c>
      <c r="R41">
        <f t="shared" si="15"/>
        <v>0</v>
      </c>
      <c r="S41">
        <f t="shared" si="16"/>
        <v>1.1499999999999999</v>
      </c>
      <c r="T41">
        <f t="shared" si="17"/>
        <v>7.0000000000000007E-2</v>
      </c>
      <c r="U41">
        <f t="shared" si="18"/>
        <v>0.31</v>
      </c>
      <c r="V41">
        <f t="shared" si="19"/>
        <v>0</v>
      </c>
      <c r="W41">
        <f t="shared" si="20"/>
        <v>0.01</v>
      </c>
      <c r="X41">
        <f t="shared" si="21"/>
        <v>0.11</v>
      </c>
      <c r="Y41">
        <f t="shared" si="22"/>
        <v>0</v>
      </c>
      <c r="Z41">
        <f t="shared" si="23"/>
        <v>0.59</v>
      </c>
      <c r="AA41">
        <f t="shared" si="24"/>
        <v>0.11</v>
      </c>
      <c r="AB41">
        <f t="shared" si="25"/>
        <v>0.35666666666666669</v>
      </c>
    </row>
    <row r="42" spans="1:28" x14ac:dyDescent="0.2">
      <c r="A42" t="s">
        <v>292</v>
      </c>
      <c r="B42" s="1">
        <v>5.5800024611870604E-9</v>
      </c>
      <c r="C42" s="1">
        <v>2.4931127759564201E-9</v>
      </c>
      <c r="D42" s="1">
        <v>7.3411401538929405E-8</v>
      </c>
      <c r="E42" s="1">
        <v>2.6718559528172699E-8</v>
      </c>
      <c r="F42" s="1">
        <v>2.1496520728764099E-8</v>
      </c>
      <c r="G42" s="1">
        <v>1.3398950202089101E-9</v>
      </c>
      <c r="H42" s="1">
        <v>5.2746391705676003E-8</v>
      </c>
      <c r="I42" s="1">
        <v>4.4299804901126003E-9</v>
      </c>
      <c r="J42">
        <v>0</v>
      </c>
      <c r="K42">
        <v>0</v>
      </c>
      <c r="L42" s="1">
        <v>5.7934708741941997E-10</v>
      </c>
      <c r="M42">
        <v>0</v>
      </c>
      <c r="N42" t="s">
        <v>57</v>
      </c>
      <c r="O42" t="s">
        <v>293</v>
      </c>
      <c r="P42">
        <f t="shared" si="13"/>
        <v>0.13</v>
      </c>
      <c r="Q42">
        <f t="shared" si="14"/>
        <v>0.04</v>
      </c>
      <c r="R42">
        <f t="shared" si="15"/>
        <v>0.17</v>
      </c>
      <c r="S42">
        <f t="shared" si="16"/>
        <v>0.77</v>
      </c>
      <c r="T42">
        <f t="shared" si="17"/>
        <v>0.67</v>
      </c>
      <c r="U42">
        <f t="shared" si="18"/>
        <v>0.03</v>
      </c>
      <c r="V42">
        <f t="shared" si="19"/>
        <v>2.04</v>
      </c>
      <c r="W42">
        <f t="shared" si="20"/>
        <v>0.1</v>
      </c>
      <c r="X42">
        <f t="shared" si="21"/>
        <v>0</v>
      </c>
      <c r="Y42">
        <f t="shared" si="22"/>
        <v>0</v>
      </c>
      <c r="Z42">
        <f t="shared" si="23"/>
        <v>0.01</v>
      </c>
      <c r="AA42">
        <f t="shared" si="24"/>
        <v>0</v>
      </c>
      <c r="AB42">
        <f t="shared" si="25"/>
        <v>0.33</v>
      </c>
    </row>
    <row r="43" spans="1:28" x14ac:dyDescent="0.2">
      <c r="A43" t="s">
        <v>85</v>
      </c>
      <c r="B43" s="1">
        <v>3.2475982679507901E-9</v>
      </c>
      <c r="C43">
        <v>0</v>
      </c>
      <c r="D43" s="1">
        <v>6.64893617021276E-7</v>
      </c>
      <c r="E43" s="1">
        <v>1.6962281862072802E-8</v>
      </c>
      <c r="F43" s="1">
        <v>1.22160988618335E-8</v>
      </c>
      <c r="G43" s="1">
        <v>5.23231625699018E-9</v>
      </c>
      <c r="H43">
        <v>0</v>
      </c>
      <c r="I43" s="1">
        <v>2.3070062395290699E-10</v>
      </c>
      <c r="J43" s="1">
        <v>1.05135298615788E-9</v>
      </c>
      <c r="K43">
        <v>0</v>
      </c>
      <c r="L43">
        <v>0</v>
      </c>
      <c r="M43" s="1">
        <v>1.8253929939015001E-8</v>
      </c>
      <c r="N43" t="s">
        <v>22</v>
      </c>
      <c r="O43" t="s">
        <v>86</v>
      </c>
      <c r="P43">
        <f t="shared" si="13"/>
        <v>0.08</v>
      </c>
      <c r="Q43">
        <f t="shared" si="14"/>
        <v>0</v>
      </c>
      <c r="R43">
        <f t="shared" si="15"/>
        <v>1.56</v>
      </c>
      <c r="S43">
        <f t="shared" si="16"/>
        <v>0.49</v>
      </c>
      <c r="T43">
        <f t="shared" si="17"/>
        <v>0.38</v>
      </c>
      <c r="U43">
        <f t="shared" si="18"/>
        <v>0.13</v>
      </c>
      <c r="V43">
        <f t="shared" si="19"/>
        <v>0</v>
      </c>
      <c r="W43">
        <f t="shared" si="20"/>
        <v>0.01</v>
      </c>
      <c r="X43">
        <f t="shared" si="21"/>
        <v>0.03</v>
      </c>
      <c r="Y43">
        <f t="shared" si="22"/>
        <v>0</v>
      </c>
      <c r="Z43">
        <f t="shared" si="23"/>
        <v>0</v>
      </c>
      <c r="AA43">
        <f t="shared" si="24"/>
        <v>0.16</v>
      </c>
      <c r="AB43">
        <f t="shared" si="25"/>
        <v>0.23666666666666661</v>
      </c>
    </row>
    <row r="44" spans="1:28" x14ac:dyDescent="0.2">
      <c r="A44" t="s">
        <v>236</v>
      </c>
      <c r="B44" s="1">
        <v>2.78780643576364E-9</v>
      </c>
      <c r="C44" s="1">
        <v>2.3967903850495799E-8</v>
      </c>
      <c r="D44">
        <v>0</v>
      </c>
      <c r="E44" s="1">
        <v>2.19312235420638E-9</v>
      </c>
      <c r="F44" s="1">
        <v>5.0629720313557301E-9</v>
      </c>
      <c r="G44" s="1">
        <v>5.7506942766776003E-9</v>
      </c>
      <c r="H44" s="1">
        <v>2.53948689595656E-8</v>
      </c>
      <c r="I44" s="1">
        <v>7.5385176205512899E-11</v>
      </c>
      <c r="J44" s="1">
        <v>5.25547572499054E-9</v>
      </c>
      <c r="K44">
        <v>0</v>
      </c>
      <c r="L44" s="1">
        <v>8.6902063112913005E-10</v>
      </c>
      <c r="M44" s="1">
        <v>5.30838532227852E-8</v>
      </c>
      <c r="N44" t="s">
        <v>52</v>
      </c>
      <c r="O44" t="s">
        <v>237</v>
      </c>
      <c r="P44">
        <f t="shared" si="13"/>
        <v>7.0000000000000007E-2</v>
      </c>
      <c r="Q44">
        <f t="shared" si="14"/>
        <v>0.4</v>
      </c>
      <c r="R44">
        <f t="shared" si="15"/>
        <v>0</v>
      </c>
      <c r="S44">
        <f t="shared" si="16"/>
        <v>0.06</v>
      </c>
      <c r="T44">
        <f t="shared" si="17"/>
        <v>0.16</v>
      </c>
      <c r="U44">
        <f t="shared" si="18"/>
        <v>0.14000000000000001</v>
      </c>
      <c r="V44">
        <f t="shared" si="19"/>
        <v>0.98</v>
      </c>
      <c r="W44">
        <f t="shared" si="20"/>
        <v>0</v>
      </c>
      <c r="X44">
        <f t="shared" si="21"/>
        <v>0.13</v>
      </c>
      <c r="Y44">
        <f t="shared" si="22"/>
        <v>0</v>
      </c>
      <c r="Z44">
        <f t="shared" si="23"/>
        <v>0.02</v>
      </c>
      <c r="AA44">
        <f t="shared" si="24"/>
        <v>0.47</v>
      </c>
      <c r="AB44">
        <f t="shared" si="25"/>
        <v>0.20249999999999999</v>
      </c>
    </row>
    <row r="45" spans="1:28" x14ac:dyDescent="0.2">
      <c r="A45" t="s">
        <v>219</v>
      </c>
      <c r="B45" s="1">
        <v>2.9704439839868901E-9</v>
      </c>
      <c r="C45" s="1">
        <v>1.3884579656400101E-8</v>
      </c>
      <c r="D45" s="1">
        <v>1.21341159568478E-9</v>
      </c>
      <c r="E45" s="1">
        <v>9.7699079497500992E-9</v>
      </c>
      <c r="F45" s="1">
        <v>2.6370575213361699E-8</v>
      </c>
      <c r="G45" s="1">
        <v>4.5408904834517197E-9</v>
      </c>
      <c r="H45" s="1">
        <v>8.7650388893819195E-9</v>
      </c>
      <c r="I45" s="1">
        <v>1.15041590384033E-8</v>
      </c>
      <c r="J45" s="1">
        <v>1.02483482202684E-8</v>
      </c>
      <c r="K45" s="1">
        <v>2.0841834187119099E-9</v>
      </c>
      <c r="L45" s="1">
        <v>1.4483677185485499E-10</v>
      </c>
      <c r="M45" s="1">
        <v>3.4826702329209802E-10</v>
      </c>
      <c r="N45" t="s">
        <v>165</v>
      </c>
      <c r="O45" t="s">
        <v>220</v>
      </c>
      <c r="P45">
        <f t="shared" si="13"/>
        <v>7.0000000000000007E-2</v>
      </c>
      <c r="Q45">
        <f t="shared" si="14"/>
        <v>0.23</v>
      </c>
      <c r="R45">
        <f t="shared" si="15"/>
        <v>0</v>
      </c>
      <c r="S45">
        <f t="shared" si="16"/>
        <v>0.28000000000000003</v>
      </c>
      <c r="T45">
        <f t="shared" si="17"/>
        <v>0.82</v>
      </c>
      <c r="U45">
        <f t="shared" si="18"/>
        <v>0.11</v>
      </c>
      <c r="V45">
        <f t="shared" si="19"/>
        <v>0.34</v>
      </c>
      <c r="W45">
        <f t="shared" si="20"/>
        <v>0.27</v>
      </c>
      <c r="X45">
        <f t="shared" si="21"/>
        <v>0.25</v>
      </c>
      <c r="Y45">
        <f t="shared" si="22"/>
        <v>0.04</v>
      </c>
      <c r="Z45">
        <f t="shared" si="23"/>
        <v>0</v>
      </c>
      <c r="AA45">
        <f t="shared" si="24"/>
        <v>0</v>
      </c>
      <c r="AB45">
        <f t="shared" si="25"/>
        <v>0.20083333333333334</v>
      </c>
    </row>
    <row r="46" spans="1:28" x14ac:dyDescent="0.2">
      <c r="A46" t="s">
        <v>376</v>
      </c>
      <c r="B46" s="1">
        <v>1.40106192788292E-10</v>
      </c>
      <c r="C46">
        <v>0</v>
      </c>
      <c r="D46" s="1">
        <v>2.4268231913695601E-9</v>
      </c>
      <c r="E46" s="1">
        <v>5.4448301804136698E-10</v>
      </c>
      <c r="F46" s="1">
        <v>4.5084000809609599E-9</v>
      </c>
      <c r="G46">
        <v>0</v>
      </c>
      <c r="H46" s="1">
        <v>2.7988493358887301E-8</v>
      </c>
      <c r="I46" s="1">
        <v>1.6149043676703499E-10</v>
      </c>
      <c r="J46">
        <v>0</v>
      </c>
      <c r="K46" s="1">
        <v>5.9103297679266401E-8</v>
      </c>
      <c r="L46">
        <v>0</v>
      </c>
      <c r="M46">
        <v>0</v>
      </c>
      <c r="N46" t="s">
        <v>22</v>
      </c>
      <c r="O46" t="s">
        <v>377</v>
      </c>
      <c r="P46">
        <f t="shared" si="13"/>
        <v>0</v>
      </c>
      <c r="Q46">
        <f t="shared" si="14"/>
        <v>0</v>
      </c>
      <c r="R46">
        <f t="shared" si="15"/>
        <v>0.01</v>
      </c>
      <c r="S46">
        <f t="shared" si="16"/>
        <v>0.02</v>
      </c>
      <c r="T46">
        <f t="shared" si="17"/>
        <v>0.14000000000000001</v>
      </c>
      <c r="U46">
        <f t="shared" si="18"/>
        <v>0</v>
      </c>
      <c r="V46">
        <f t="shared" si="19"/>
        <v>1.08</v>
      </c>
      <c r="W46">
        <f t="shared" si="20"/>
        <v>0</v>
      </c>
      <c r="X46">
        <f t="shared" si="21"/>
        <v>0</v>
      </c>
      <c r="Y46">
        <f t="shared" si="22"/>
        <v>1.02</v>
      </c>
      <c r="Z46">
        <f t="shared" si="23"/>
        <v>0</v>
      </c>
      <c r="AA46">
        <f t="shared" si="24"/>
        <v>0</v>
      </c>
      <c r="AB46">
        <f t="shared" si="25"/>
        <v>0.18916666666666668</v>
      </c>
    </row>
    <row r="47" spans="1:28" x14ac:dyDescent="0.2">
      <c r="A47" t="s">
        <v>409</v>
      </c>
      <c r="B47" s="1">
        <v>1.55523973446684E-9</v>
      </c>
      <c r="C47" s="1">
        <v>1.6828511237705798E-8</v>
      </c>
      <c r="D47">
        <v>0</v>
      </c>
      <c r="E47" s="1">
        <v>4.5053162732023699E-8</v>
      </c>
      <c r="F47" s="1">
        <v>2.3040570262615802E-9</v>
      </c>
      <c r="G47" s="1">
        <v>1.82560581986153E-9</v>
      </c>
      <c r="H47" s="1">
        <v>1.4653661444443599E-10</v>
      </c>
      <c r="I47" s="1">
        <v>1.31441763400812E-8</v>
      </c>
      <c r="J47">
        <v>0</v>
      </c>
      <c r="K47">
        <v>0</v>
      </c>
      <c r="L47" s="1">
        <v>1.4483677185485499E-10</v>
      </c>
      <c r="M47" s="1">
        <v>4.6116003694018904E-9</v>
      </c>
      <c r="N47" t="s">
        <v>201</v>
      </c>
      <c r="O47" t="s">
        <v>410</v>
      </c>
      <c r="P47">
        <f t="shared" si="13"/>
        <v>0.04</v>
      </c>
      <c r="Q47">
        <f t="shared" si="14"/>
        <v>0.28000000000000003</v>
      </c>
      <c r="R47">
        <f t="shared" si="15"/>
        <v>0</v>
      </c>
      <c r="S47">
        <f t="shared" si="16"/>
        <v>1.29</v>
      </c>
      <c r="T47">
        <f t="shared" si="17"/>
        <v>7.0000000000000007E-2</v>
      </c>
      <c r="U47">
        <f t="shared" si="18"/>
        <v>0.04</v>
      </c>
      <c r="V47">
        <f t="shared" si="19"/>
        <v>0.01</v>
      </c>
      <c r="W47">
        <f t="shared" si="20"/>
        <v>0.31</v>
      </c>
      <c r="X47">
        <f t="shared" si="21"/>
        <v>0</v>
      </c>
      <c r="Y47">
        <f t="shared" si="22"/>
        <v>0</v>
      </c>
      <c r="Z47">
        <f t="shared" si="23"/>
        <v>0</v>
      </c>
      <c r="AA47">
        <f t="shared" si="24"/>
        <v>0.04</v>
      </c>
      <c r="AB47">
        <f t="shared" si="25"/>
        <v>0.17333333333333334</v>
      </c>
    </row>
    <row r="48" spans="1:28" x14ac:dyDescent="0.2">
      <c r="A48" t="s">
        <v>347</v>
      </c>
      <c r="B48" s="1">
        <v>8.5824972927645602E-9</v>
      </c>
      <c r="C48" s="1">
        <v>1.13533954219737E-8</v>
      </c>
      <c r="D48">
        <v>0</v>
      </c>
      <c r="E48" s="1">
        <v>1.2794957899470499E-10</v>
      </c>
      <c r="F48" s="1">
        <v>7.3516196267498702E-9</v>
      </c>
      <c r="G48" s="1">
        <v>5.0095842235743103E-8</v>
      </c>
      <c r="H48">
        <v>0</v>
      </c>
      <c r="I48" s="1">
        <v>3.4346556757685E-10</v>
      </c>
      <c r="J48" s="1">
        <v>2.5922078575206399E-9</v>
      </c>
      <c r="K48" s="1">
        <v>7.5366015052100499E-10</v>
      </c>
      <c r="L48">
        <v>0</v>
      </c>
      <c r="M48" s="1">
        <v>1.6313530784152499E-8</v>
      </c>
      <c r="N48" t="s">
        <v>60</v>
      </c>
      <c r="O48" t="s">
        <v>348</v>
      </c>
      <c r="P48">
        <f t="shared" si="13"/>
        <v>0.2</v>
      </c>
      <c r="Q48">
        <f t="shared" si="14"/>
        <v>0.19</v>
      </c>
      <c r="R48">
        <f t="shared" si="15"/>
        <v>0</v>
      </c>
      <c r="S48">
        <f t="shared" si="16"/>
        <v>0</v>
      </c>
      <c r="T48">
        <f t="shared" si="17"/>
        <v>0.23</v>
      </c>
      <c r="U48">
        <f t="shared" si="18"/>
        <v>1.23</v>
      </c>
      <c r="V48">
        <f t="shared" si="19"/>
        <v>0</v>
      </c>
      <c r="W48">
        <f t="shared" si="20"/>
        <v>0.01</v>
      </c>
      <c r="X48">
        <f t="shared" si="21"/>
        <v>0.06</v>
      </c>
      <c r="Y48">
        <f t="shared" si="22"/>
        <v>0.01</v>
      </c>
      <c r="Z48">
        <f t="shared" si="23"/>
        <v>0</v>
      </c>
      <c r="AA48">
        <f t="shared" si="24"/>
        <v>0.14000000000000001</v>
      </c>
      <c r="AB48">
        <f t="shared" si="25"/>
        <v>0.17250000000000001</v>
      </c>
    </row>
    <row r="49" spans="1:28" x14ac:dyDescent="0.2">
      <c r="A49" t="s">
        <v>286</v>
      </c>
      <c r="B49" s="1">
        <v>5.0379216958102202E-9</v>
      </c>
      <c r="C49" s="1">
        <v>1.44542542956968E-8</v>
      </c>
      <c r="D49" s="1">
        <v>2.5984824862280401E-8</v>
      </c>
      <c r="E49" s="1">
        <v>7.6878033316572601E-9</v>
      </c>
      <c r="F49" s="1">
        <v>1.5905979921533801E-9</v>
      </c>
      <c r="G49" s="1">
        <v>4.4620625811466701E-9</v>
      </c>
      <c r="H49" s="1">
        <v>8.7650388893819195E-9</v>
      </c>
      <c r="I49" s="1">
        <v>1.2497597389978601E-9</v>
      </c>
      <c r="J49" s="1">
        <v>2.6576943677215999E-8</v>
      </c>
      <c r="K49" s="1">
        <v>3.7683007526050198E-10</v>
      </c>
      <c r="L49" s="1">
        <v>5.7934708741941997E-10</v>
      </c>
      <c r="M49" s="1">
        <v>2.28743043856557E-8</v>
      </c>
      <c r="N49" t="s">
        <v>22</v>
      </c>
      <c r="O49" t="s">
        <v>287</v>
      </c>
      <c r="P49">
        <f t="shared" si="13"/>
        <v>0.12</v>
      </c>
      <c r="Q49">
        <f t="shared" si="14"/>
        <v>0.24</v>
      </c>
      <c r="R49">
        <f t="shared" si="15"/>
        <v>0.06</v>
      </c>
      <c r="S49">
        <f t="shared" si="16"/>
        <v>0.22</v>
      </c>
      <c r="T49">
        <f t="shared" si="17"/>
        <v>0.05</v>
      </c>
      <c r="U49">
        <f t="shared" si="18"/>
        <v>0.11</v>
      </c>
      <c r="V49">
        <f t="shared" si="19"/>
        <v>0.34</v>
      </c>
      <c r="W49">
        <f t="shared" si="20"/>
        <v>0.03</v>
      </c>
      <c r="X49">
        <f t="shared" si="21"/>
        <v>0.64</v>
      </c>
      <c r="Y49">
        <f t="shared" si="22"/>
        <v>0.01</v>
      </c>
      <c r="Z49">
        <f t="shared" si="23"/>
        <v>0.01</v>
      </c>
      <c r="AA49">
        <f t="shared" si="24"/>
        <v>0.2</v>
      </c>
      <c r="AB49">
        <f t="shared" si="25"/>
        <v>0.16916666666666669</v>
      </c>
    </row>
    <row r="50" spans="1:28" x14ac:dyDescent="0.2">
      <c r="A50" t="s">
        <v>245</v>
      </c>
      <c r="B50" s="1">
        <v>1.8050221144678899E-8</v>
      </c>
      <c r="C50">
        <v>0</v>
      </c>
      <c r="D50" s="1">
        <v>2.4268231913695601E-9</v>
      </c>
      <c r="E50" s="1">
        <v>2.7036114803870098E-8</v>
      </c>
      <c r="F50" s="1">
        <v>4.9962733128169204E-9</v>
      </c>
      <c r="G50" s="1">
        <v>1.2120697807187E-9</v>
      </c>
      <c r="H50" s="1">
        <v>1.95382152592581E-10</v>
      </c>
      <c r="I50" s="1">
        <v>2.0249454404675102E-9</v>
      </c>
      <c r="J50" s="1">
        <v>1.85013943553056E-8</v>
      </c>
      <c r="K50">
        <v>0</v>
      </c>
      <c r="L50" s="1">
        <v>1.4483677185485499E-10</v>
      </c>
      <c r="M50" s="1">
        <v>1.2824847071432399E-8</v>
      </c>
      <c r="N50" t="s">
        <v>246</v>
      </c>
      <c r="O50" t="s">
        <v>247</v>
      </c>
      <c r="P50">
        <f t="shared" si="13"/>
        <v>0.43</v>
      </c>
      <c r="Q50">
        <f t="shared" si="14"/>
        <v>0</v>
      </c>
      <c r="R50">
        <f t="shared" si="15"/>
        <v>0.01</v>
      </c>
      <c r="S50">
        <f t="shared" si="16"/>
        <v>0.78</v>
      </c>
      <c r="T50">
        <f t="shared" si="17"/>
        <v>0.16</v>
      </c>
      <c r="U50">
        <f t="shared" si="18"/>
        <v>0.03</v>
      </c>
      <c r="V50">
        <f t="shared" si="19"/>
        <v>0.01</v>
      </c>
      <c r="W50">
        <f t="shared" si="20"/>
        <v>0.05</v>
      </c>
      <c r="X50">
        <f t="shared" si="21"/>
        <v>0.44</v>
      </c>
      <c r="Y50">
        <f t="shared" si="22"/>
        <v>0</v>
      </c>
      <c r="Z50">
        <f t="shared" si="23"/>
        <v>0</v>
      </c>
      <c r="AA50">
        <f t="shared" si="24"/>
        <v>0.11</v>
      </c>
      <c r="AB50">
        <f t="shared" si="25"/>
        <v>0.16833333333333333</v>
      </c>
    </row>
    <row r="51" spans="1:28" x14ac:dyDescent="0.2">
      <c r="A51" t="s">
        <v>64</v>
      </c>
      <c r="B51" s="1">
        <v>3.7880181568479501E-9</v>
      </c>
      <c r="C51">
        <v>0</v>
      </c>
      <c r="D51">
        <v>0</v>
      </c>
      <c r="E51" s="1">
        <v>1.4190254084307999E-9</v>
      </c>
      <c r="F51" s="1">
        <v>3.3907946589160097E-8</v>
      </c>
      <c r="G51" s="1">
        <v>1.05913817380672E-9</v>
      </c>
      <c r="H51" s="1">
        <v>1.2721527479381701E-8</v>
      </c>
      <c r="I51" s="1">
        <v>1.58855225701504E-10</v>
      </c>
      <c r="J51">
        <v>0</v>
      </c>
      <c r="K51" s="1">
        <v>4.1451308278655199E-9</v>
      </c>
      <c r="L51">
        <v>0</v>
      </c>
      <c r="M51" s="1">
        <v>1.0561098883792199E-8</v>
      </c>
      <c r="N51" t="s">
        <v>65</v>
      </c>
      <c r="O51" t="s">
        <v>66</v>
      </c>
      <c r="P51">
        <f t="shared" si="13"/>
        <v>0.09</v>
      </c>
      <c r="Q51">
        <f t="shared" si="14"/>
        <v>0</v>
      </c>
      <c r="R51">
        <f t="shared" si="15"/>
        <v>0</v>
      </c>
      <c r="S51">
        <f t="shared" si="16"/>
        <v>0.04</v>
      </c>
      <c r="T51">
        <f t="shared" si="17"/>
        <v>1.06</v>
      </c>
      <c r="U51">
        <f t="shared" si="18"/>
        <v>0.03</v>
      </c>
      <c r="V51">
        <f t="shared" si="19"/>
        <v>0.49</v>
      </c>
      <c r="W51">
        <f t="shared" si="20"/>
        <v>0</v>
      </c>
      <c r="X51">
        <f t="shared" si="21"/>
        <v>0</v>
      </c>
      <c r="Y51">
        <f t="shared" si="22"/>
        <v>7.0000000000000007E-2</v>
      </c>
      <c r="Z51">
        <f t="shared" si="23"/>
        <v>0</v>
      </c>
      <c r="AA51">
        <f t="shared" si="24"/>
        <v>0.09</v>
      </c>
      <c r="AB51">
        <f t="shared" si="25"/>
        <v>0.15583333333333335</v>
      </c>
    </row>
    <row r="52" spans="1:28" x14ac:dyDescent="0.2">
      <c r="A52" t="s">
        <v>56</v>
      </c>
      <c r="B52" s="1">
        <v>2.1327575975822301E-9</v>
      </c>
      <c r="C52" s="1">
        <v>1.9347834654838199E-8</v>
      </c>
      <c r="D52">
        <v>0</v>
      </c>
      <c r="E52" s="1">
        <v>2.5453550511257999E-8</v>
      </c>
      <c r="F52" s="1">
        <v>5.0711072440274696E-9</v>
      </c>
      <c r="G52" s="1">
        <v>4.7727801294889204E-9</v>
      </c>
      <c r="H52">
        <v>0</v>
      </c>
      <c r="I52" s="1">
        <v>3.4732580469599299E-9</v>
      </c>
      <c r="J52" s="1">
        <v>7.0236538492075E-9</v>
      </c>
      <c r="K52" s="1">
        <v>6.0292812041680399E-9</v>
      </c>
      <c r="L52" s="1">
        <v>1.4483677185485499E-9</v>
      </c>
      <c r="M52" s="1">
        <v>2.3301270222101398E-9</v>
      </c>
      <c r="N52" t="s">
        <v>57</v>
      </c>
      <c r="O52" t="s">
        <v>58</v>
      </c>
      <c r="P52">
        <f t="shared" si="13"/>
        <v>0.05</v>
      </c>
      <c r="Q52">
        <f t="shared" si="14"/>
        <v>0.32</v>
      </c>
      <c r="R52">
        <f t="shared" si="15"/>
        <v>0</v>
      </c>
      <c r="S52">
        <f t="shared" si="16"/>
        <v>0.73</v>
      </c>
      <c r="T52">
        <f t="shared" si="17"/>
        <v>0.16</v>
      </c>
      <c r="U52">
        <f t="shared" si="18"/>
        <v>0.12</v>
      </c>
      <c r="V52">
        <f t="shared" si="19"/>
        <v>0</v>
      </c>
      <c r="W52">
        <f t="shared" si="20"/>
        <v>0.08</v>
      </c>
      <c r="X52">
        <f t="shared" si="21"/>
        <v>0.17</v>
      </c>
      <c r="Y52">
        <f t="shared" si="22"/>
        <v>0.1</v>
      </c>
      <c r="Z52">
        <f t="shared" si="23"/>
        <v>0.04</v>
      </c>
      <c r="AA52">
        <f t="shared" si="24"/>
        <v>0.02</v>
      </c>
      <c r="AB52">
        <f t="shared" si="25"/>
        <v>0.14916666666666667</v>
      </c>
    </row>
    <row r="53" spans="1:28" x14ac:dyDescent="0.2">
      <c r="A53" t="s">
        <v>164</v>
      </c>
      <c r="B53">
        <v>0</v>
      </c>
      <c r="C53">
        <v>0</v>
      </c>
      <c r="D53">
        <v>0</v>
      </c>
      <c r="E53">
        <v>0</v>
      </c>
      <c r="F53" s="1">
        <v>5.54150577145274E-8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t="s">
        <v>165</v>
      </c>
      <c r="O53" t="s">
        <v>166</v>
      </c>
      <c r="P53">
        <f t="shared" si="13"/>
        <v>0</v>
      </c>
      <c r="Q53">
        <f t="shared" si="14"/>
        <v>0</v>
      </c>
      <c r="R53">
        <f t="shared" si="15"/>
        <v>0</v>
      </c>
      <c r="S53">
        <f t="shared" si="16"/>
        <v>0</v>
      </c>
      <c r="T53">
        <f t="shared" si="17"/>
        <v>1.73</v>
      </c>
      <c r="U53">
        <f t="shared" si="18"/>
        <v>0</v>
      </c>
      <c r="V53">
        <f t="shared" si="19"/>
        <v>0</v>
      </c>
      <c r="W53">
        <f t="shared" si="20"/>
        <v>0</v>
      </c>
      <c r="X53">
        <f t="shared" si="21"/>
        <v>0</v>
      </c>
      <c r="Y53">
        <f t="shared" si="22"/>
        <v>0</v>
      </c>
      <c r="Z53">
        <f t="shared" si="23"/>
        <v>0</v>
      </c>
      <c r="AA53">
        <f t="shared" si="24"/>
        <v>0</v>
      </c>
      <c r="AB53">
        <f t="shared" si="25"/>
        <v>0.14416666666666667</v>
      </c>
    </row>
    <row r="54" spans="1:28" x14ac:dyDescent="0.2">
      <c r="A54" t="s">
        <v>360</v>
      </c>
      <c r="B54" s="1">
        <v>1.30393267659981E-11</v>
      </c>
      <c r="C54">
        <v>0</v>
      </c>
      <c r="D54" s="1">
        <v>6.64893617021276E-7</v>
      </c>
      <c r="E54">
        <v>0</v>
      </c>
      <c r="F54" s="1">
        <v>9.2221954953978804E-10</v>
      </c>
      <c r="G54" s="1">
        <v>7.8659782357270706E-12</v>
      </c>
      <c r="H54">
        <v>0</v>
      </c>
      <c r="I54" s="1">
        <v>2.9355358773911498E-11</v>
      </c>
      <c r="J54">
        <v>0</v>
      </c>
      <c r="K54">
        <v>0</v>
      </c>
      <c r="L54">
        <v>0</v>
      </c>
      <c r="M54">
        <v>0</v>
      </c>
      <c r="N54" t="s">
        <v>22</v>
      </c>
      <c r="O54" t="s">
        <v>361</v>
      </c>
      <c r="P54">
        <f t="shared" si="13"/>
        <v>0</v>
      </c>
      <c r="Q54">
        <f t="shared" si="14"/>
        <v>0</v>
      </c>
      <c r="R54">
        <f t="shared" si="15"/>
        <v>1.56</v>
      </c>
      <c r="S54">
        <f t="shared" si="16"/>
        <v>0</v>
      </c>
      <c r="T54">
        <f t="shared" si="17"/>
        <v>0.03</v>
      </c>
      <c r="U54">
        <f t="shared" si="18"/>
        <v>0</v>
      </c>
      <c r="V54">
        <f t="shared" si="19"/>
        <v>0</v>
      </c>
      <c r="W54">
        <f t="shared" si="20"/>
        <v>0</v>
      </c>
      <c r="X54">
        <f t="shared" si="21"/>
        <v>0</v>
      </c>
      <c r="Y54">
        <f t="shared" si="22"/>
        <v>0</v>
      </c>
      <c r="Z54">
        <f t="shared" si="23"/>
        <v>0</v>
      </c>
      <c r="AA54">
        <f t="shared" si="24"/>
        <v>0</v>
      </c>
      <c r="AB54">
        <f t="shared" si="25"/>
        <v>0.13250000000000001</v>
      </c>
    </row>
    <row r="55" spans="1:28" x14ac:dyDescent="0.2">
      <c r="A55" t="s">
        <v>132</v>
      </c>
      <c r="B55">
        <v>0</v>
      </c>
      <c r="C55">
        <v>0</v>
      </c>
      <c r="D55" s="1">
        <v>6.64893617021276E-7</v>
      </c>
      <c r="E55">
        <v>0</v>
      </c>
      <c r="F55" s="1">
        <v>3.86628277749262E-11</v>
      </c>
      <c r="G55" s="1">
        <v>1.6982379719642099E-10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22</v>
      </c>
      <c r="O55" t="s">
        <v>133</v>
      </c>
      <c r="P55">
        <f t="shared" si="13"/>
        <v>0</v>
      </c>
      <c r="Q55">
        <f t="shared" si="14"/>
        <v>0</v>
      </c>
      <c r="R55">
        <f t="shared" si="15"/>
        <v>1.56</v>
      </c>
      <c r="S55">
        <f t="shared" si="16"/>
        <v>0</v>
      </c>
      <c r="T55">
        <f t="shared" si="17"/>
        <v>0</v>
      </c>
      <c r="U55">
        <f t="shared" si="18"/>
        <v>0</v>
      </c>
      <c r="V55">
        <f t="shared" si="19"/>
        <v>0</v>
      </c>
      <c r="W55">
        <f t="shared" si="20"/>
        <v>0</v>
      </c>
      <c r="X55">
        <f t="shared" si="21"/>
        <v>0</v>
      </c>
      <c r="Y55">
        <f t="shared" si="22"/>
        <v>0</v>
      </c>
      <c r="Z55">
        <f t="shared" si="23"/>
        <v>0</v>
      </c>
      <c r="AA55">
        <f t="shared" si="24"/>
        <v>0</v>
      </c>
      <c r="AB55">
        <f t="shared" si="25"/>
        <v>0.13</v>
      </c>
    </row>
    <row r="56" spans="1:28" x14ac:dyDescent="0.2">
      <c r="A56" t="s">
        <v>194</v>
      </c>
      <c r="B56">
        <v>0</v>
      </c>
      <c r="C56">
        <v>0</v>
      </c>
      <c r="D56">
        <v>0</v>
      </c>
      <c r="E56" s="1">
        <v>1.31787032156035E-8</v>
      </c>
      <c r="F56" s="1">
        <v>9.2318557396106604E-10</v>
      </c>
      <c r="G56" s="1">
        <v>9.0499166039661704E-9</v>
      </c>
      <c r="H56" s="1">
        <v>1.31882952999992E-9</v>
      </c>
      <c r="I56" s="1">
        <v>3.2404406999351898E-8</v>
      </c>
      <c r="J56">
        <v>0</v>
      </c>
      <c r="K56">
        <v>0</v>
      </c>
      <c r="L56">
        <v>0</v>
      </c>
      <c r="M56" s="1">
        <v>9.3540087192782697E-9</v>
      </c>
      <c r="N56" t="s">
        <v>195</v>
      </c>
      <c r="O56" t="s">
        <v>196</v>
      </c>
      <c r="P56">
        <f t="shared" si="13"/>
        <v>0</v>
      </c>
      <c r="Q56">
        <f t="shared" si="14"/>
        <v>0</v>
      </c>
      <c r="R56">
        <f t="shared" si="15"/>
        <v>0</v>
      </c>
      <c r="S56">
        <f t="shared" si="16"/>
        <v>0.38</v>
      </c>
      <c r="T56">
        <f t="shared" si="17"/>
        <v>0.03</v>
      </c>
      <c r="U56">
        <f t="shared" si="18"/>
        <v>0.22</v>
      </c>
      <c r="V56">
        <f t="shared" si="19"/>
        <v>0.05</v>
      </c>
      <c r="W56">
        <f t="shared" si="20"/>
        <v>0.76</v>
      </c>
      <c r="X56">
        <f t="shared" si="21"/>
        <v>0</v>
      </c>
      <c r="Y56">
        <f t="shared" si="22"/>
        <v>0</v>
      </c>
      <c r="Z56">
        <f t="shared" si="23"/>
        <v>0</v>
      </c>
      <c r="AA56">
        <f t="shared" si="24"/>
        <v>0.08</v>
      </c>
      <c r="AB56">
        <f t="shared" si="25"/>
        <v>0.12666666666666668</v>
      </c>
    </row>
    <row r="57" spans="1:28" x14ac:dyDescent="0.2">
      <c r="A57" t="s">
        <v>21</v>
      </c>
      <c r="B57" s="1">
        <v>1.48414308834683E-9</v>
      </c>
      <c r="C57" s="1">
        <v>2.43152647758653E-9</v>
      </c>
      <c r="D57">
        <v>0</v>
      </c>
      <c r="E57" s="1">
        <v>4.2780808560393102E-10</v>
      </c>
      <c r="F57" s="1">
        <v>7.0563271395228498E-9</v>
      </c>
      <c r="G57" s="1">
        <v>5.8425276233163305E-10</v>
      </c>
      <c r="H57" s="1">
        <v>7.6694090282091804E-9</v>
      </c>
      <c r="I57" s="1">
        <v>1.40983472507517E-10</v>
      </c>
      <c r="J57" s="1">
        <v>1.1610934882921599E-9</v>
      </c>
      <c r="K57" s="1">
        <v>4.7174261722804001E-8</v>
      </c>
      <c r="L57" s="1">
        <v>2.8967354370970998E-10</v>
      </c>
      <c r="M57" s="1">
        <v>2.3298854082952098E-9</v>
      </c>
      <c r="N57" t="s">
        <v>22</v>
      </c>
      <c r="O57" t="s">
        <v>23</v>
      </c>
      <c r="P57">
        <f t="shared" si="13"/>
        <v>0.04</v>
      </c>
      <c r="Q57">
        <f t="shared" si="14"/>
        <v>0.04</v>
      </c>
      <c r="R57">
        <f t="shared" si="15"/>
        <v>0</v>
      </c>
      <c r="S57">
        <f t="shared" si="16"/>
        <v>0.01</v>
      </c>
      <c r="T57">
        <f t="shared" si="17"/>
        <v>0.22</v>
      </c>
      <c r="U57">
        <f t="shared" si="18"/>
        <v>0.01</v>
      </c>
      <c r="V57">
        <f t="shared" si="19"/>
        <v>0.3</v>
      </c>
      <c r="W57">
        <f t="shared" si="20"/>
        <v>0</v>
      </c>
      <c r="X57">
        <f t="shared" si="21"/>
        <v>0.03</v>
      </c>
      <c r="Y57">
        <f t="shared" si="22"/>
        <v>0.81</v>
      </c>
      <c r="Z57">
        <f t="shared" si="23"/>
        <v>0.01</v>
      </c>
      <c r="AA57">
        <f t="shared" si="24"/>
        <v>0.02</v>
      </c>
      <c r="AB57">
        <f t="shared" si="25"/>
        <v>0.12416666666666666</v>
      </c>
    </row>
    <row r="58" spans="1:28" x14ac:dyDescent="0.2">
      <c r="A58" t="s">
        <v>208</v>
      </c>
      <c r="B58" s="1">
        <v>6.7469676416778002E-10</v>
      </c>
      <c r="C58" s="1">
        <v>3.1163909699455199E-10</v>
      </c>
      <c r="D58" s="1">
        <v>2.4268231913695601E-9</v>
      </c>
      <c r="E58" s="1">
        <v>4.9419341595403904E-9</v>
      </c>
      <c r="F58" s="1">
        <v>1.8531890890895001E-8</v>
      </c>
      <c r="G58" s="1">
        <v>4.0377432084149798E-10</v>
      </c>
      <c r="H58">
        <v>0</v>
      </c>
      <c r="I58" s="1">
        <v>2.46482537156135E-8</v>
      </c>
      <c r="J58">
        <v>0</v>
      </c>
      <c r="K58">
        <v>0</v>
      </c>
      <c r="L58">
        <v>0</v>
      </c>
      <c r="M58">
        <v>0</v>
      </c>
      <c r="N58" t="s">
        <v>19</v>
      </c>
      <c r="O58" t="s">
        <v>209</v>
      </c>
      <c r="P58">
        <f t="shared" si="13"/>
        <v>0.02</v>
      </c>
      <c r="Q58">
        <f t="shared" si="14"/>
        <v>0.01</v>
      </c>
      <c r="R58">
        <f t="shared" si="15"/>
        <v>0.01</v>
      </c>
      <c r="S58">
        <f t="shared" si="16"/>
        <v>0.14000000000000001</v>
      </c>
      <c r="T58">
        <f t="shared" si="17"/>
        <v>0.57999999999999996</v>
      </c>
      <c r="U58">
        <f t="shared" si="18"/>
        <v>0.01</v>
      </c>
      <c r="V58">
        <f t="shared" si="19"/>
        <v>0</v>
      </c>
      <c r="W58">
        <f t="shared" si="20"/>
        <v>0.57999999999999996</v>
      </c>
      <c r="X58">
        <f t="shared" si="21"/>
        <v>0</v>
      </c>
      <c r="Y58">
        <f t="shared" si="22"/>
        <v>0</v>
      </c>
      <c r="Z58">
        <f t="shared" si="23"/>
        <v>0</v>
      </c>
      <c r="AA58">
        <f t="shared" si="24"/>
        <v>0</v>
      </c>
      <c r="AB58">
        <f t="shared" si="25"/>
        <v>0.1125</v>
      </c>
    </row>
    <row r="59" spans="1:28" x14ac:dyDescent="0.2">
      <c r="A59" t="s">
        <v>47</v>
      </c>
      <c r="B59" s="1">
        <v>3.9569665607237402E-9</v>
      </c>
      <c r="C59" s="1">
        <v>2.43152647758653E-9</v>
      </c>
      <c r="D59">
        <v>0</v>
      </c>
      <c r="E59" s="1">
        <v>6.5075023850694301E-9</v>
      </c>
      <c r="F59" s="1">
        <v>1.6682331846205699E-9</v>
      </c>
      <c r="G59" s="1">
        <v>8.9009854881621505E-9</v>
      </c>
      <c r="H59" s="1">
        <v>7.6694090282091804E-9</v>
      </c>
      <c r="I59" s="1">
        <v>5.2315113810222198E-11</v>
      </c>
      <c r="J59" s="1">
        <v>6.6279025264352698E-9</v>
      </c>
      <c r="K59" s="1">
        <v>1.3305232681909101E-9</v>
      </c>
      <c r="L59">
        <v>0</v>
      </c>
      <c r="M59" s="1">
        <v>1.2212198776780001E-8</v>
      </c>
      <c r="N59" t="s">
        <v>22</v>
      </c>
      <c r="O59" t="s">
        <v>48</v>
      </c>
      <c r="P59">
        <f t="shared" si="13"/>
        <v>0.09</v>
      </c>
      <c r="Q59">
        <f t="shared" si="14"/>
        <v>0.04</v>
      </c>
      <c r="R59">
        <f t="shared" si="15"/>
        <v>0</v>
      </c>
      <c r="S59">
        <f t="shared" si="16"/>
        <v>0.19</v>
      </c>
      <c r="T59">
        <f t="shared" si="17"/>
        <v>0.05</v>
      </c>
      <c r="U59">
        <f t="shared" si="18"/>
        <v>0.22</v>
      </c>
      <c r="V59">
        <f t="shared" si="19"/>
        <v>0.3</v>
      </c>
      <c r="W59">
        <f t="shared" si="20"/>
        <v>0</v>
      </c>
      <c r="X59">
        <f t="shared" si="21"/>
        <v>0.16</v>
      </c>
      <c r="Y59">
        <f t="shared" si="22"/>
        <v>0.02</v>
      </c>
      <c r="Z59">
        <f t="shared" si="23"/>
        <v>0</v>
      </c>
      <c r="AA59">
        <f t="shared" si="24"/>
        <v>0.11</v>
      </c>
      <c r="AB59">
        <f t="shared" si="25"/>
        <v>9.8333333333333328E-2</v>
      </c>
    </row>
    <row r="60" spans="1:28" x14ac:dyDescent="0.2">
      <c r="A60" t="s">
        <v>78</v>
      </c>
      <c r="B60" s="1">
        <v>4.1141097465516601E-10</v>
      </c>
      <c r="C60">
        <v>0</v>
      </c>
      <c r="D60">
        <v>0</v>
      </c>
      <c r="E60" s="1">
        <v>2.6357406431207099E-8</v>
      </c>
      <c r="F60" s="1">
        <v>7.0520954175458295E-10</v>
      </c>
      <c r="G60" s="1">
        <v>1.5363811909058801E-8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t="s">
        <v>79</v>
      </c>
      <c r="O60" t="s">
        <v>80</v>
      </c>
      <c r="P60">
        <f t="shared" si="13"/>
        <v>0.01</v>
      </c>
      <c r="Q60">
        <f t="shared" si="14"/>
        <v>0</v>
      </c>
      <c r="R60">
        <f t="shared" si="15"/>
        <v>0</v>
      </c>
      <c r="S60">
        <f t="shared" si="16"/>
        <v>0.76</v>
      </c>
      <c r="T60">
        <f t="shared" si="17"/>
        <v>0.02</v>
      </c>
      <c r="U60">
        <f t="shared" si="18"/>
        <v>0.38</v>
      </c>
      <c r="V60">
        <f t="shared" si="19"/>
        <v>0</v>
      </c>
      <c r="W60">
        <f t="shared" si="20"/>
        <v>0</v>
      </c>
      <c r="X60">
        <f t="shared" si="21"/>
        <v>0</v>
      </c>
      <c r="Y60">
        <f t="shared" si="22"/>
        <v>0</v>
      </c>
      <c r="Z60">
        <f t="shared" si="23"/>
        <v>0</v>
      </c>
      <c r="AA60">
        <f t="shared" si="24"/>
        <v>0</v>
      </c>
      <c r="AB60">
        <f t="shared" si="25"/>
        <v>9.7499999999999989E-2</v>
      </c>
    </row>
    <row r="61" spans="1:28" x14ac:dyDescent="0.2">
      <c r="A61" t="s">
        <v>254</v>
      </c>
      <c r="B61" s="1">
        <v>1.75132740985366E-10</v>
      </c>
      <c r="C61">
        <v>0</v>
      </c>
      <c r="D61" s="1">
        <v>4.43262411347517E-7</v>
      </c>
      <c r="E61">
        <v>0</v>
      </c>
      <c r="F61" s="1">
        <v>1.5325068669288099E-9</v>
      </c>
      <c r="G61" s="1">
        <v>2.0466065942605901E-11</v>
      </c>
      <c r="H61">
        <v>0</v>
      </c>
      <c r="I61" s="1">
        <v>1.6149043676703499E-10</v>
      </c>
      <c r="J61">
        <v>0</v>
      </c>
      <c r="K61">
        <v>0</v>
      </c>
      <c r="L61">
        <v>0</v>
      </c>
      <c r="M61">
        <v>0</v>
      </c>
      <c r="N61" t="s">
        <v>22</v>
      </c>
      <c r="O61" t="s">
        <v>255</v>
      </c>
      <c r="P61">
        <f t="shared" si="13"/>
        <v>0</v>
      </c>
      <c r="Q61">
        <f t="shared" si="14"/>
        <v>0</v>
      </c>
      <c r="R61">
        <f t="shared" si="15"/>
        <v>1.04</v>
      </c>
      <c r="S61">
        <f t="shared" si="16"/>
        <v>0</v>
      </c>
      <c r="T61">
        <f t="shared" si="17"/>
        <v>0.05</v>
      </c>
      <c r="U61">
        <f t="shared" si="18"/>
        <v>0</v>
      </c>
      <c r="V61">
        <f t="shared" si="19"/>
        <v>0</v>
      </c>
      <c r="W61">
        <f t="shared" si="20"/>
        <v>0</v>
      </c>
      <c r="X61">
        <f t="shared" si="21"/>
        <v>0</v>
      </c>
      <c r="Y61">
        <f t="shared" si="22"/>
        <v>0</v>
      </c>
      <c r="Z61">
        <f t="shared" si="23"/>
        <v>0</v>
      </c>
      <c r="AA61">
        <f t="shared" si="24"/>
        <v>0</v>
      </c>
      <c r="AB61">
        <f t="shared" si="25"/>
        <v>9.0833333333333335E-2</v>
      </c>
    </row>
    <row r="62" spans="1:28" x14ac:dyDescent="0.2">
      <c r="A62" t="s">
        <v>81</v>
      </c>
      <c r="B62" s="1">
        <v>1.3183361853602501E-9</v>
      </c>
      <c r="C62" s="1">
        <v>6.2327819398910502E-10</v>
      </c>
      <c r="D62" s="1">
        <v>4.6514111167916698E-9</v>
      </c>
      <c r="E62" s="1">
        <v>2.60843551079167E-9</v>
      </c>
      <c r="F62" s="1">
        <v>1.7507494140224899E-8</v>
      </c>
      <c r="G62" s="1">
        <v>4.4470645272670898E-10</v>
      </c>
      <c r="H62" s="1">
        <v>6.7691613196290202E-9</v>
      </c>
      <c r="I62" s="1">
        <v>9.5840177634008891E-10</v>
      </c>
      <c r="J62">
        <v>0</v>
      </c>
      <c r="K62">
        <v>0</v>
      </c>
      <c r="L62" s="1">
        <v>1.4483677185485499E-9</v>
      </c>
      <c r="M62">
        <v>0</v>
      </c>
      <c r="N62" t="s">
        <v>33</v>
      </c>
      <c r="O62" t="s">
        <v>82</v>
      </c>
      <c r="P62">
        <f t="shared" si="13"/>
        <v>0.03</v>
      </c>
      <c r="Q62">
        <f t="shared" si="14"/>
        <v>0.01</v>
      </c>
      <c r="R62">
        <f t="shared" si="15"/>
        <v>0.01</v>
      </c>
      <c r="S62">
        <f t="shared" si="16"/>
        <v>7.0000000000000007E-2</v>
      </c>
      <c r="T62">
        <f t="shared" si="17"/>
        <v>0.55000000000000004</v>
      </c>
      <c r="U62">
        <f t="shared" si="18"/>
        <v>0.01</v>
      </c>
      <c r="V62">
        <f t="shared" si="19"/>
        <v>0.26</v>
      </c>
      <c r="W62">
        <f t="shared" si="20"/>
        <v>0.02</v>
      </c>
      <c r="X62">
        <f t="shared" si="21"/>
        <v>0</v>
      </c>
      <c r="Y62">
        <f t="shared" si="22"/>
        <v>0</v>
      </c>
      <c r="Z62">
        <f t="shared" si="23"/>
        <v>0.04</v>
      </c>
      <c r="AA62">
        <f t="shared" si="24"/>
        <v>0</v>
      </c>
      <c r="AB62">
        <f t="shared" si="25"/>
        <v>8.3333333333333329E-2</v>
      </c>
    </row>
    <row r="63" spans="1:28" x14ac:dyDescent="0.2">
      <c r="A63" t="s">
        <v>138</v>
      </c>
      <c r="B63" s="1">
        <v>8.7859309438483905E-9</v>
      </c>
      <c r="C63" s="1">
        <v>1.36151429052565E-8</v>
      </c>
      <c r="D63" s="1">
        <v>8.0894106378985595E-10</v>
      </c>
      <c r="E63" s="1">
        <v>5.1124276640937204E-9</v>
      </c>
      <c r="F63" s="1">
        <v>1.91099456666828E-9</v>
      </c>
      <c r="G63" s="1">
        <v>2.3272861760216298E-9</v>
      </c>
      <c r="H63">
        <v>0</v>
      </c>
      <c r="I63" s="1">
        <v>4.5369972880346099E-10</v>
      </c>
      <c r="J63" s="1">
        <v>9.528404511053E-9</v>
      </c>
      <c r="K63">
        <v>0</v>
      </c>
      <c r="L63">
        <v>0</v>
      </c>
      <c r="M63" s="1">
        <v>1.3060013373453601E-10</v>
      </c>
      <c r="N63" t="s">
        <v>57</v>
      </c>
      <c r="O63" t="s">
        <v>139</v>
      </c>
      <c r="P63">
        <f t="shared" si="13"/>
        <v>0.21</v>
      </c>
      <c r="Q63">
        <f t="shared" si="14"/>
        <v>0.23</v>
      </c>
      <c r="R63">
        <f t="shared" si="15"/>
        <v>0</v>
      </c>
      <c r="S63">
        <f t="shared" si="16"/>
        <v>0.15</v>
      </c>
      <c r="T63">
        <f t="shared" si="17"/>
        <v>0.06</v>
      </c>
      <c r="U63">
        <f t="shared" si="18"/>
        <v>0.06</v>
      </c>
      <c r="V63">
        <f t="shared" si="19"/>
        <v>0</v>
      </c>
      <c r="W63">
        <f t="shared" si="20"/>
        <v>0.01</v>
      </c>
      <c r="X63">
        <f t="shared" si="21"/>
        <v>0.23</v>
      </c>
      <c r="Y63">
        <f t="shared" si="22"/>
        <v>0</v>
      </c>
      <c r="Z63">
        <f t="shared" si="23"/>
        <v>0</v>
      </c>
      <c r="AA63">
        <f t="shared" si="24"/>
        <v>0</v>
      </c>
      <c r="AB63">
        <f t="shared" si="25"/>
        <v>7.9166666666666663E-2</v>
      </c>
    </row>
    <row r="64" spans="1:28" x14ac:dyDescent="0.2">
      <c r="A64" t="s">
        <v>72</v>
      </c>
      <c r="B64" s="1">
        <v>2.6006993346532901E-9</v>
      </c>
      <c r="C64">
        <v>0</v>
      </c>
      <c r="D64">
        <v>0</v>
      </c>
      <c r="E64" s="1">
        <v>8.0118282698360507E-9</v>
      </c>
      <c r="F64" s="1">
        <v>2.4795465306675598E-9</v>
      </c>
      <c r="G64" s="1">
        <v>1.5872102382899799E-8</v>
      </c>
      <c r="H64">
        <v>0</v>
      </c>
      <c r="I64" s="1">
        <v>3.8757704824088403E-9</v>
      </c>
      <c r="J64" s="1">
        <v>1.58693365667473E-9</v>
      </c>
      <c r="K64" s="1">
        <v>7.8889115037685305E-10</v>
      </c>
      <c r="L64">
        <v>0</v>
      </c>
      <c r="M64" s="1">
        <v>1.41267895494053E-9</v>
      </c>
      <c r="N64" t="s">
        <v>73</v>
      </c>
      <c r="O64" t="s">
        <v>74</v>
      </c>
      <c r="P64">
        <f t="shared" si="13"/>
        <v>0.06</v>
      </c>
      <c r="Q64">
        <f t="shared" si="14"/>
        <v>0</v>
      </c>
      <c r="R64">
        <f t="shared" si="15"/>
        <v>0</v>
      </c>
      <c r="S64">
        <f t="shared" si="16"/>
        <v>0.23</v>
      </c>
      <c r="T64">
        <f t="shared" si="17"/>
        <v>0.08</v>
      </c>
      <c r="U64">
        <f t="shared" si="18"/>
        <v>0.39</v>
      </c>
      <c r="V64">
        <f t="shared" si="19"/>
        <v>0</v>
      </c>
      <c r="W64">
        <f t="shared" si="20"/>
        <v>0.09</v>
      </c>
      <c r="X64">
        <f t="shared" si="21"/>
        <v>0.04</v>
      </c>
      <c r="Y64">
        <f t="shared" si="22"/>
        <v>0.01</v>
      </c>
      <c r="Z64">
        <f t="shared" si="23"/>
        <v>0</v>
      </c>
      <c r="AA64">
        <f t="shared" si="24"/>
        <v>0.01</v>
      </c>
      <c r="AB64">
        <f t="shared" si="25"/>
        <v>7.5833333333333336E-2</v>
      </c>
    </row>
    <row r="65" spans="1:28" x14ac:dyDescent="0.2">
      <c r="A65" t="s">
        <v>354</v>
      </c>
      <c r="B65" s="1">
        <v>6.2783767514296504E-9</v>
      </c>
      <c r="C65" s="1">
        <v>7.1658646869771101E-9</v>
      </c>
      <c r="D65">
        <v>0</v>
      </c>
      <c r="E65" s="1">
        <v>3.44144284618833E-9</v>
      </c>
      <c r="F65" s="1">
        <v>2.1961694249758899E-9</v>
      </c>
      <c r="G65" s="1">
        <v>4.6722457125944702E-9</v>
      </c>
      <c r="H65">
        <v>0</v>
      </c>
      <c r="I65" s="1">
        <v>3.1721281314191501E-10</v>
      </c>
      <c r="J65" s="1">
        <v>2.8036079630876899E-9</v>
      </c>
      <c r="K65">
        <v>0</v>
      </c>
      <c r="L65">
        <v>0</v>
      </c>
      <c r="M65" s="1">
        <v>2.6420161753837501E-8</v>
      </c>
      <c r="N65" t="s">
        <v>22</v>
      </c>
      <c r="O65" t="s">
        <v>355</v>
      </c>
      <c r="P65">
        <f t="shared" si="13"/>
        <v>0.15</v>
      </c>
      <c r="Q65">
        <f t="shared" si="14"/>
        <v>0.12</v>
      </c>
      <c r="R65">
        <f t="shared" si="15"/>
        <v>0</v>
      </c>
      <c r="S65">
        <f t="shared" si="16"/>
        <v>0.1</v>
      </c>
      <c r="T65">
        <f t="shared" si="17"/>
        <v>7.0000000000000007E-2</v>
      </c>
      <c r="U65">
        <f t="shared" si="18"/>
        <v>0.11</v>
      </c>
      <c r="V65">
        <f t="shared" si="19"/>
        <v>0</v>
      </c>
      <c r="W65">
        <f t="shared" si="20"/>
        <v>0.01</v>
      </c>
      <c r="X65">
        <f t="shared" si="21"/>
        <v>7.0000000000000007E-2</v>
      </c>
      <c r="Y65">
        <f t="shared" si="22"/>
        <v>0</v>
      </c>
      <c r="Z65">
        <f t="shared" si="23"/>
        <v>0</v>
      </c>
      <c r="AA65">
        <f t="shared" si="24"/>
        <v>0.23</v>
      </c>
      <c r="AB65">
        <f t="shared" si="25"/>
        <v>7.166666666666667E-2</v>
      </c>
    </row>
    <row r="66" spans="1:28" x14ac:dyDescent="0.2">
      <c r="A66" t="s">
        <v>324</v>
      </c>
      <c r="B66">
        <v>0</v>
      </c>
      <c r="C66" s="1">
        <v>1.55819548497276E-9</v>
      </c>
      <c r="D66">
        <v>0</v>
      </c>
      <c r="E66" s="1">
        <v>2.25265813660118E-8</v>
      </c>
      <c r="F66" s="1">
        <v>1.7264274352532E-9</v>
      </c>
      <c r="G66">
        <v>0</v>
      </c>
      <c r="H66">
        <v>0</v>
      </c>
      <c r="I66" s="1">
        <v>7.5853262211954905E-10</v>
      </c>
      <c r="J66" s="1">
        <v>6.3332372088663605E-10</v>
      </c>
      <c r="K66">
        <v>0</v>
      </c>
      <c r="L66">
        <v>0</v>
      </c>
      <c r="M66" s="1">
        <v>3.8990363062820404E-9</v>
      </c>
      <c r="N66" t="s">
        <v>201</v>
      </c>
      <c r="O66" t="s">
        <v>325</v>
      </c>
      <c r="P66">
        <f t="shared" ref="P66:P97" si="26">ROUND((B66*100/0.00000423),2)</f>
        <v>0</v>
      </c>
      <c r="Q66">
        <f t="shared" ref="Q66:Q97" si="27">ROUND((C66*100/0.000006),2)</f>
        <v>0.03</v>
      </c>
      <c r="R66">
        <f t="shared" ref="R66:R97" si="28">ROUND((D66*100/0.0000427),2)</f>
        <v>0</v>
      </c>
      <c r="S66">
        <f t="shared" ref="S66:S97" si="29">ROUND((E66*100/0.00000348),2)</f>
        <v>0.65</v>
      </c>
      <c r="T66">
        <f t="shared" ref="T66:T97" si="30">ROUND((F66*100/0.0000032),2)</f>
        <v>0.05</v>
      </c>
      <c r="U66">
        <f t="shared" ref="U66:U97" si="31">ROUND((G66*100/0.00000408),2)</f>
        <v>0</v>
      </c>
      <c r="V66">
        <f t="shared" ref="V66:V97" si="32">ROUND((H66*100/0.00000258),2)</f>
        <v>0</v>
      </c>
      <c r="W66">
        <f t="shared" ref="W66:W97" si="33">ROUND((I66*100/0.00000426),2)</f>
        <v>0.02</v>
      </c>
      <c r="X66">
        <f t="shared" ref="X66:X97" si="34">ROUND((J66*100/0.00000418),2)</f>
        <v>0.02</v>
      </c>
      <c r="Y66">
        <f t="shared" ref="Y66:Y97" si="35">ROUND((K66*100/0.00000582),2)</f>
        <v>0</v>
      </c>
      <c r="Z66">
        <f t="shared" ref="Z66:Z97" si="36">ROUND((L66*100/0.00000397),2)</f>
        <v>0</v>
      </c>
      <c r="AA66">
        <f t="shared" ref="AA66:AA97" si="37">ROUND((M66*100/0.0000114),2)</f>
        <v>0.03</v>
      </c>
      <c r="AB66">
        <f t="shared" ref="AB66:AB97" si="38">AVERAGE(P66:AA66)</f>
        <v>6.666666666666668E-2</v>
      </c>
    </row>
    <row r="67" spans="1:28" x14ac:dyDescent="0.2">
      <c r="A67" t="s">
        <v>277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s="1">
        <v>3.2404406999351898E-8</v>
      </c>
      <c r="J67">
        <v>0</v>
      </c>
      <c r="K67">
        <v>0</v>
      </c>
      <c r="L67">
        <v>0</v>
      </c>
      <c r="M67">
        <v>0</v>
      </c>
      <c r="N67" t="s">
        <v>22</v>
      </c>
      <c r="O67" t="s">
        <v>278</v>
      </c>
      <c r="P67">
        <f t="shared" si="26"/>
        <v>0</v>
      </c>
      <c r="Q67">
        <f t="shared" si="27"/>
        <v>0</v>
      </c>
      <c r="R67">
        <f t="shared" si="28"/>
        <v>0</v>
      </c>
      <c r="S67">
        <f t="shared" si="29"/>
        <v>0</v>
      </c>
      <c r="T67">
        <f t="shared" si="30"/>
        <v>0</v>
      </c>
      <c r="U67">
        <f t="shared" si="31"/>
        <v>0</v>
      </c>
      <c r="V67">
        <f t="shared" si="32"/>
        <v>0</v>
      </c>
      <c r="W67">
        <f t="shared" si="33"/>
        <v>0.76</v>
      </c>
      <c r="X67">
        <f t="shared" si="34"/>
        <v>0</v>
      </c>
      <c r="Y67">
        <f t="shared" si="35"/>
        <v>0</v>
      </c>
      <c r="Z67">
        <f t="shared" si="36"/>
        <v>0</v>
      </c>
      <c r="AA67">
        <f t="shared" si="37"/>
        <v>0</v>
      </c>
      <c r="AB67">
        <f t="shared" si="38"/>
        <v>6.3333333333333339E-2</v>
      </c>
    </row>
    <row r="68" spans="1:28" x14ac:dyDescent="0.2">
      <c r="A68" t="s">
        <v>95</v>
      </c>
      <c r="B68" s="1">
        <v>1.7308608682347799E-9</v>
      </c>
      <c r="C68" s="1">
        <v>1.31005324225937E-8</v>
      </c>
      <c r="D68" s="1">
        <v>4.3344583660825701E-10</v>
      </c>
      <c r="E68" s="1">
        <v>8.7636168261139697E-11</v>
      </c>
      <c r="F68" s="1">
        <v>8.6400828712876195E-9</v>
      </c>
      <c r="G68" s="1">
        <v>1.8026969987513699E-9</v>
      </c>
      <c r="H68">
        <v>0</v>
      </c>
      <c r="I68">
        <v>0</v>
      </c>
      <c r="J68" s="1">
        <v>3.6576258122176399E-9</v>
      </c>
      <c r="K68">
        <v>0</v>
      </c>
      <c r="L68" s="1">
        <v>1.8828780341131098E-9</v>
      </c>
      <c r="M68" s="1">
        <v>8.7141726838817903E-10</v>
      </c>
      <c r="N68" t="s">
        <v>25</v>
      </c>
      <c r="O68" t="s">
        <v>96</v>
      </c>
      <c r="P68">
        <f t="shared" si="26"/>
        <v>0.04</v>
      </c>
      <c r="Q68">
        <f t="shared" si="27"/>
        <v>0.22</v>
      </c>
      <c r="R68">
        <f t="shared" si="28"/>
        <v>0</v>
      </c>
      <c r="S68">
        <f t="shared" si="29"/>
        <v>0</v>
      </c>
      <c r="T68">
        <f t="shared" si="30"/>
        <v>0.27</v>
      </c>
      <c r="U68">
        <f t="shared" si="31"/>
        <v>0.04</v>
      </c>
      <c r="V68">
        <f t="shared" si="32"/>
        <v>0</v>
      </c>
      <c r="W68">
        <f t="shared" si="33"/>
        <v>0</v>
      </c>
      <c r="X68">
        <f t="shared" si="34"/>
        <v>0.09</v>
      </c>
      <c r="Y68">
        <f t="shared" si="35"/>
        <v>0</v>
      </c>
      <c r="Z68">
        <f t="shared" si="36"/>
        <v>0.05</v>
      </c>
      <c r="AA68">
        <f t="shared" si="37"/>
        <v>0.01</v>
      </c>
      <c r="AB68">
        <f t="shared" si="38"/>
        <v>6.0000000000000005E-2</v>
      </c>
    </row>
    <row r="69" spans="1:28" x14ac:dyDescent="0.2">
      <c r="A69" t="s">
        <v>397</v>
      </c>
      <c r="B69">
        <v>0</v>
      </c>
      <c r="C69">
        <v>0</v>
      </c>
      <c r="D69">
        <v>0</v>
      </c>
      <c r="E69">
        <v>0</v>
      </c>
      <c r="F69" s="1">
        <v>2.2636097400137401E-8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t="s">
        <v>113</v>
      </c>
      <c r="O69" t="s">
        <v>398</v>
      </c>
      <c r="P69">
        <f t="shared" si="26"/>
        <v>0</v>
      </c>
      <c r="Q69">
        <f t="shared" si="27"/>
        <v>0</v>
      </c>
      <c r="R69">
        <f t="shared" si="28"/>
        <v>0</v>
      </c>
      <c r="S69">
        <f t="shared" si="29"/>
        <v>0</v>
      </c>
      <c r="T69">
        <f t="shared" si="30"/>
        <v>0.71</v>
      </c>
      <c r="U69">
        <f t="shared" si="31"/>
        <v>0</v>
      </c>
      <c r="V69">
        <f t="shared" si="32"/>
        <v>0</v>
      </c>
      <c r="W69">
        <f t="shared" si="33"/>
        <v>0</v>
      </c>
      <c r="X69">
        <f t="shared" si="34"/>
        <v>0</v>
      </c>
      <c r="Y69">
        <f t="shared" si="35"/>
        <v>0</v>
      </c>
      <c r="Z69">
        <f t="shared" si="36"/>
        <v>0</v>
      </c>
      <c r="AA69">
        <f t="shared" si="37"/>
        <v>0</v>
      </c>
      <c r="AB69">
        <f t="shared" si="38"/>
        <v>5.9166666666666666E-2</v>
      </c>
    </row>
    <row r="70" spans="1:28" x14ac:dyDescent="0.2">
      <c r="A70" t="s">
        <v>389</v>
      </c>
      <c r="B70">
        <v>0</v>
      </c>
      <c r="C70">
        <v>0</v>
      </c>
      <c r="D70" s="1">
        <v>1.0920704361163E-7</v>
      </c>
      <c r="E70" s="1">
        <v>1.0656310495952399E-8</v>
      </c>
      <c r="F70" s="1">
        <v>3.68792336458831E-9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t="s">
        <v>101</v>
      </c>
      <c r="O70" t="s">
        <v>390</v>
      </c>
      <c r="P70">
        <f t="shared" si="26"/>
        <v>0</v>
      </c>
      <c r="Q70">
        <f t="shared" si="27"/>
        <v>0</v>
      </c>
      <c r="R70">
        <f t="shared" si="28"/>
        <v>0.26</v>
      </c>
      <c r="S70">
        <f t="shared" si="29"/>
        <v>0.31</v>
      </c>
      <c r="T70">
        <f t="shared" si="30"/>
        <v>0.12</v>
      </c>
      <c r="U70">
        <f t="shared" si="31"/>
        <v>0</v>
      </c>
      <c r="V70">
        <f t="shared" si="32"/>
        <v>0</v>
      </c>
      <c r="W70">
        <f t="shared" si="33"/>
        <v>0</v>
      </c>
      <c r="X70">
        <f t="shared" si="34"/>
        <v>0</v>
      </c>
      <c r="Y70">
        <f t="shared" si="35"/>
        <v>0</v>
      </c>
      <c r="Z70">
        <f t="shared" si="36"/>
        <v>0</v>
      </c>
      <c r="AA70">
        <f t="shared" si="37"/>
        <v>0</v>
      </c>
      <c r="AB70">
        <f t="shared" si="38"/>
        <v>5.7500000000000002E-2</v>
      </c>
    </row>
    <row r="71" spans="1:28" x14ac:dyDescent="0.2">
      <c r="A71" t="s">
        <v>302</v>
      </c>
      <c r="B71" s="1">
        <v>1.3693517036552801E-9</v>
      </c>
      <c r="C71" s="1">
        <v>1.38944370147802E-9</v>
      </c>
      <c r="D71" s="1">
        <v>2.0223526594746399E-10</v>
      </c>
      <c r="E71" s="1">
        <v>1.7059943865960701E-10</v>
      </c>
      <c r="F71" s="1">
        <v>1.8454376605777101E-8</v>
      </c>
      <c r="G71" s="1">
        <v>1.98031721046812E-10</v>
      </c>
      <c r="H71">
        <v>0</v>
      </c>
      <c r="I71" s="1">
        <v>9.1551449167888803E-11</v>
      </c>
      <c r="J71" s="1">
        <v>1.2113014913665001E-10</v>
      </c>
      <c r="K71">
        <v>0</v>
      </c>
      <c r="L71">
        <v>0</v>
      </c>
      <c r="M71" s="1">
        <v>1.88136202165634E-9</v>
      </c>
      <c r="N71" t="s">
        <v>98</v>
      </c>
      <c r="O71" t="s">
        <v>303</v>
      </c>
      <c r="P71">
        <f t="shared" si="26"/>
        <v>0.03</v>
      </c>
      <c r="Q71">
        <f t="shared" si="27"/>
        <v>0.02</v>
      </c>
      <c r="R71">
        <f t="shared" si="28"/>
        <v>0</v>
      </c>
      <c r="S71">
        <f t="shared" si="29"/>
        <v>0</v>
      </c>
      <c r="T71">
        <f t="shared" si="30"/>
        <v>0.57999999999999996</v>
      </c>
      <c r="U71">
        <f t="shared" si="31"/>
        <v>0</v>
      </c>
      <c r="V71">
        <f t="shared" si="32"/>
        <v>0</v>
      </c>
      <c r="W71">
        <f t="shared" si="33"/>
        <v>0</v>
      </c>
      <c r="X71">
        <f t="shared" si="34"/>
        <v>0</v>
      </c>
      <c r="Y71">
        <f t="shared" si="35"/>
        <v>0</v>
      </c>
      <c r="Z71">
        <f t="shared" si="36"/>
        <v>0</v>
      </c>
      <c r="AA71">
        <f t="shared" si="37"/>
        <v>0.02</v>
      </c>
      <c r="AB71">
        <f t="shared" si="38"/>
        <v>5.4166666666666669E-2</v>
      </c>
    </row>
    <row r="72" spans="1:28" x14ac:dyDescent="0.2">
      <c r="A72" t="s">
        <v>321</v>
      </c>
      <c r="B72">
        <v>0</v>
      </c>
      <c r="C72">
        <v>0</v>
      </c>
      <c r="D72">
        <v>0</v>
      </c>
      <c r="E72">
        <v>0</v>
      </c>
      <c r="F72" s="1">
        <v>1.4627801145128599E-11</v>
      </c>
      <c r="G72">
        <v>0</v>
      </c>
      <c r="H72">
        <v>0</v>
      </c>
      <c r="I72" s="1">
        <v>2.5799975468875701E-8</v>
      </c>
      <c r="J72">
        <v>0</v>
      </c>
      <c r="K72">
        <v>0</v>
      </c>
      <c r="L72">
        <v>0</v>
      </c>
      <c r="M72">
        <v>0</v>
      </c>
      <c r="N72" t="s">
        <v>322</v>
      </c>
      <c r="O72" t="s">
        <v>323</v>
      </c>
      <c r="P72">
        <f t="shared" si="26"/>
        <v>0</v>
      </c>
      <c r="Q72">
        <f t="shared" si="27"/>
        <v>0</v>
      </c>
      <c r="R72">
        <f t="shared" si="28"/>
        <v>0</v>
      </c>
      <c r="S72">
        <f t="shared" si="29"/>
        <v>0</v>
      </c>
      <c r="T72">
        <f t="shared" si="30"/>
        <v>0</v>
      </c>
      <c r="U72">
        <f t="shared" si="31"/>
        <v>0</v>
      </c>
      <c r="V72">
        <f t="shared" si="32"/>
        <v>0</v>
      </c>
      <c r="W72">
        <f t="shared" si="33"/>
        <v>0.61</v>
      </c>
      <c r="X72">
        <f t="shared" si="34"/>
        <v>0</v>
      </c>
      <c r="Y72">
        <f t="shared" si="35"/>
        <v>0</v>
      </c>
      <c r="Z72">
        <f t="shared" si="36"/>
        <v>0</v>
      </c>
      <c r="AA72">
        <f t="shared" si="37"/>
        <v>0</v>
      </c>
      <c r="AB72">
        <f t="shared" si="38"/>
        <v>5.0833333333333335E-2</v>
      </c>
    </row>
    <row r="73" spans="1:28" x14ac:dyDescent="0.2">
      <c r="A73" t="s">
        <v>147</v>
      </c>
      <c r="B73" s="1">
        <v>3.1142381561365899E-9</v>
      </c>
      <c r="C73" s="1">
        <v>6.9472185073901001E-10</v>
      </c>
      <c r="D73">
        <v>0</v>
      </c>
      <c r="E73" s="1">
        <v>4.5001214808509496E-9</v>
      </c>
      <c r="F73" s="1">
        <v>5.84711669718112E-9</v>
      </c>
      <c r="G73" s="1">
        <v>3.4243631883266799E-10</v>
      </c>
      <c r="H73">
        <v>0</v>
      </c>
      <c r="I73" s="1">
        <v>1.55302597901108E-9</v>
      </c>
      <c r="J73" s="1">
        <v>3.4721729764608999E-9</v>
      </c>
      <c r="K73" s="1">
        <v>3.7683007526050198E-10</v>
      </c>
      <c r="L73">
        <v>0</v>
      </c>
      <c r="M73" s="1">
        <v>2.7799735401856201E-9</v>
      </c>
      <c r="N73" t="s">
        <v>19</v>
      </c>
      <c r="O73" t="s">
        <v>148</v>
      </c>
      <c r="P73">
        <f t="shared" si="26"/>
        <v>7.0000000000000007E-2</v>
      </c>
      <c r="Q73">
        <f t="shared" si="27"/>
        <v>0.01</v>
      </c>
      <c r="R73">
        <f t="shared" si="28"/>
        <v>0</v>
      </c>
      <c r="S73">
        <f t="shared" si="29"/>
        <v>0.13</v>
      </c>
      <c r="T73">
        <f t="shared" si="30"/>
        <v>0.18</v>
      </c>
      <c r="U73">
        <f t="shared" si="31"/>
        <v>0.01</v>
      </c>
      <c r="V73">
        <f t="shared" si="32"/>
        <v>0</v>
      </c>
      <c r="W73">
        <f t="shared" si="33"/>
        <v>0.04</v>
      </c>
      <c r="X73">
        <f t="shared" si="34"/>
        <v>0.08</v>
      </c>
      <c r="Y73">
        <f t="shared" si="35"/>
        <v>0.01</v>
      </c>
      <c r="Z73">
        <f t="shared" si="36"/>
        <v>0</v>
      </c>
      <c r="AA73">
        <f t="shared" si="37"/>
        <v>0.02</v>
      </c>
      <c r="AB73">
        <f t="shared" si="38"/>
        <v>4.5833333333333337E-2</v>
      </c>
    </row>
    <row r="74" spans="1:28" x14ac:dyDescent="0.2">
      <c r="A74" t="s">
        <v>319</v>
      </c>
      <c r="B74" s="1">
        <v>8.6478813644671401E-10</v>
      </c>
      <c r="C74">
        <v>0</v>
      </c>
      <c r="D74">
        <v>0</v>
      </c>
      <c r="E74">
        <v>0</v>
      </c>
      <c r="F74" s="1">
        <v>1.4375546903925799E-8</v>
      </c>
      <c r="G74" s="1">
        <v>1.5542149133723199E-11</v>
      </c>
      <c r="H74">
        <v>0</v>
      </c>
      <c r="I74">
        <v>0</v>
      </c>
      <c r="J74" s="1">
        <v>2.21663302310322E-9</v>
      </c>
      <c r="K74">
        <v>0</v>
      </c>
      <c r="L74">
        <v>0</v>
      </c>
      <c r="M74" s="1">
        <v>1.1655033598323901E-9</v>
      </c>
      <c r="N74" t="s">
        <v>19</v>
      </c>
      <c r="O74" t="s">
        <v>320</v>
      </c>
      <c r="P74">
        <f t="shared" si="26"/>
        <v>0.02</v>
      </c>
      <c r="Q74">
        <f t="shared" si="27"/>
        <v>0</v>
      </c>
      <c r="R74">
        <f t="shared" si="28"/>
        <v>0</v>
      </c>
      <c r="S74">
        <f t="shared" si="29"/>
        <v>0</v>
      </c>
      <c r="T74">
        <f t="shared" si="30"/>
        <v>0.45</v>
      </c>
      <c r="U74">
        <f t="shared" si="31"/>
        <v>0</v>
      </c>
      <c r="V74">
        <f t="shared" si="32"/>
        <v>0</v>
      </c>
      <c r="W74">
        <f t="shared" si="33"/>
        <v>0</v>
      </c>
      <c r="X74">
        <f t="shared" si="34"/>
        <v>0.05</v>
      </c>
      <c r="Y74">
        <f t="shared" si="35"/>
        <v>0</v>
      </c>
      <c r="Z74">
        <f t="shared" si="36"/>
        <v>0</v>
      </c>
      <c r="AA74">
        <f t="shared" si="37"/>
        <v>0.01</v>
      </c>
      <c r="AB74">
        <f t="shared" si="38"/>
        <v>4.4166666666666667E-2</v>
      </c>
    </row>
    <row r="75" spans="1:28" x14ac:dyDescent="0.2">
      <c r="A75" t="s">
        <v>328</v>
      </c>
      <c r="B75">
        <v>0</v>
      </c>
      <c r="C75">
        <v>0</v>
      </c>
      <c r="D75">
        <v>0</v>
      </c>
      <c r="E75" s="1">
        <v>1.69338276686547E-8</v>
      </c>
      <c r="F75" s="1">
        <v>7.2563626404057595E-10</v>
      </c>
      <c r="G75">
        <v>0</v>
      </c>
      <c r="H75">
        <v>0</v>
      </c>
      <c r="I75">
        <v>0</v>
      </c>
      <c r="J75" s="1">
        <v>6.7591034139442702E-10</v>
      </c>
      <c r="K75">
        <v>0</v>
      </c>
      <c r="L75">
        <v>0</v>
      </c>
      <c r="M75">
        <v>0</v>
      </c>
      <c r="N75" t="s">
        <v>33</v>
      </c>
      <c r="O75" t="s">
        <v>329</v>
      </c>
      <c r="P75">
        <f t="shared" si="26"/>
        <v>0</v>
      </c>
      <c r="Q75">
        <f t="shared" si="27"/>
        <v>0</v>
      </c>
      <c r="R75">
        <f t="shared" si="28"/>
        <v>0</v>
      </c>
      <c r="S75">
        <f t="shared" si="29"/>
        <v>0.49</v>
      </c>
      <c r="T75">
        <f t="shared" si="30"/>
        <v>0.02</v>
      </c>
      <c r="U75">
        <f t="shared" si="31"/>
        <v>0</v>
      </c>
      <c r="V75">
        <f t="shared" si="32"/>
        <v>0</v>
      </c>
      <c r="W75">
        <f t="shared" si="33"/>
        <v>0</v>
      </c>
      <c r="X75">
        <f t="shared" si="34"/>
        <v>0.02</v>
      </c>
      <c r="Y75">
        <f t="shared" si="35"/>
        <v>0</v>
      </c>
      <c r="Z75">
        <f t="shared" si="36"/>
        <v>0</v>
      </c>
      <c r="AA75">
        <f t="shared" si="37"/>
        <v>0</v>
      </c>
      <c r="AB75">
        <f t="shared" si="38"/>
        <v>4.4166666666666667E-2</v>
      </c>
    </row>
    <row r="76" spans="1:28" x14ac:dyDescent="0.2">
      <c r="A76" t="s">
        <v>225</v>
      </c>
      <c r="B76">
        <v>0</v>
      </c>
      <c r="C76">
        <v>0</v>
      </c>
      <c r="D76">
        <v>0</v>
      </c>
      <c r="E76" s="1">
        <v>1.69809437145078E-9</v>
      </c>
      <c r="F76" s="1">
        <v>7.3930059962731802E-10</v>
      </c>
      <c r="G76">
        <v>0</v>
      </c>
      <c r="H76">
        <v>0</v>
      </c>
      <c r="I76">
        <v>0</v>
      </c>
      <c r="J76">
        <v>0</v>
      </c>
      <c r="K76">
        <v>0</v>
      </c>
      <c r="L76" s="1">
        <v>1.4483677185485499E-10</v>
      </c>
      <c r="M76" s="1">
        <v>4.57026123431409E-8</v>
      </c>
      <c r="N76" t="s">
        <v>19</v>
      </c>
      <c r="O76" t="s">
        <v>226</v>
      </c>
      <c r="P76">
        <f t="shared" si="26"/>
        <v>0</v>
      </c>
      <c r="Q76">
        <f t="shared" si="27"/>
        <v>0</v>
      </c>
      <c r="R76">
        <f t="shared" si="28"/>
        <v>0</v>
      </c>
      <c r="S76">
        <f t="shared" si="29"/>
        <v>0.05</v>
      </c>
      <c r="T76">
        <f t="shared" si="30"/>
        <v>0.02</v>
      </c>
      <c r="U76">
        <f t="shared" si="31"/>
        <v>0</v>
      </c>
      <c r="V76">
        <f t="shared" si="32"/>
        <v>0</v>
      </c>
      <c r="W76">
        <f t="shared" si="33"/>
        <v>0</v>
      </c>
      <c r="X76">
        <f t="shared" si="34"/>
        <v>0</v>
      </c>
      <c r="Y76">
        <f t="shared" si="35"/>
        <v>0</v>
      </c>
      <c r="Z76">
        <f t="shared" si="36"/>
        <v>0</v>
      </c>
      <c r="AA76">
        <f t="shared" si="37"/>
        <v>0.4</v>
      </c>
      <c r="AB76">
        <f t="shared" si="38"/>
        <v>3.9166666666666669E-2</v>
      </c>
    </row>
    <row r="77" spans="1:28" x14ac:dyDescent="0.2">
      <c r="A77" t="s">
        <v>160</v>
      </c>
      <c r="B77" s="1">
        <v>9.4407987246595497E-9</v>
      </c>
      <c r="C77">
        <v>0</v>
      </c>
      <c r="D77" s="1">
        <v>2.0223526594746399E-10</v>
      </c>
      <c r="E77" s="1">
        <v>1.7255344167194699E-9</v>
      </c>
      <c r="F77" s="1">
        <v>2.6091091767127701E-9</v>
      </c>
      <c r="G77" s="1">
        <v>2.3451640606421898E-10</v>
      </c>
      <c r="H77">
        <v>0</v>
      </c>
      <c r="I77" s="1">
        <v>1.53291871637454E-9</v>
      </c>
      <c r="J77" s="1">
        <v>1.58504901027044E-9</v>
      </c>
      <c r="K77">
        <v>0</v>
      </c>
      <c r="L77">
        <v>0</v>
      </c>
      <c r="M77">
        <v>0</v>
      </c>
      <c r="N77" t="s">
        <v>57</v>
      </c>
      <c r="O77" t="s">
        <v>161</v>
      </c>
      <c r="P77">
        <f t="shared" si="26"/>
        <v>0.22</v>
      </c>
      <c r="Q77">
        <f t="shared" si="27"/>
        <v>0</v>
      </c>
      <c r="R77">
        <f t="shared" si="28"/>
        <v>0</v>
      </c>
      <c r="S77">
        <f t="shared" si="29"/>
        <v>0.05</v>
      </c>
      <c r="T77">
        <f t="shared" si="30"/>
        <v>0.08</v>
      </c>
      <c r="U77">
        <f t="shared" si="31"/>
        <v>0.01</v>
      </c>
      <c r="V77">
        <f t="shared" si="32"/>
        <v>0</v>
      </c>
      <c r="W77">
        <f t="shared" si="33"/>
        <v>0.04</v>
      </c>
      <c r="X77">
        <f t="shared" si="34"/>
        <v>0.04</v>
      </c>
      <c r="Y77">
        <f t="shared" si="35"/>
        <v>0</v>
      </c>
      <c r="Z77">
        <f t="shared" si="36"/>
        <v>0</v>
      </c>
      <c r="AA77">
        <f t="shared" si="37"/>
        <v>0</v>
      </c>
      <c r="AB77">
        <f t="shared" si="38"/>
        <v>3.6666666666666667E-2</v>
      </c>
    </row>
    <row r="78" spans="1:28" x14ac:dyDescent="0.2">
      <c r="A78" t="s">
        <v>358</v>
      </c>
      <c r="B78">
        <v>0</v>
      </c>
      <c r="C78">
        <v>0</v>
      </c>
      <c r="D78">
        <v>0</v>
      </c>
      <c r="E78">
        <v>0</v>
      </c>
      <c r="F78" s="1">
        <v>3.2001463647124801E-9</v>
      </c>
      <c r="G78">
        <v>0</v>
      </c>
      <c r="H78" s="1">
        <v>7.6694090282091804E-9</v>
      </c>
      <c r="I78">
        <v>0</v>
      </c>
      <c r="J78">
        <v>0</v>
      </c>
      <c r="K78">
        <v>0</v>
      </c>
      <c r="L78">
        <v>0</v>
      </c>
      <c r="M78" s="1">
        <v>8.7584225578918103E-10</v>
      </c>
      <c r="N78" t="s">
        <v>22</v>
      </c>
      <c r="O78" t="s">
        <v>359</v>
      </c>
      <c r="P78">
        <f t="shared" si="26"/>
        <v>0</v>
      </c>
      <c r="Q78">
        <f t="shared" si="27"/>
        <v>0</v>
      </c>
      <c r="R78">
        <f t="shared" si="28"/>
        <v>0</v>
      </c>
      <c r="S78">
        <f t="shared" si="29"/>
        <v>0</v>
      </c>
      <c r="T78">
        <f t="shared" si="30"/>
        <v>0.1</v>
      </c>
      <c r="U78">
        <f t="shared" si="31"/>
        <v>0</v>
      </c>
      <c r="V78">
        <f t="shared" si="32"/>
        <v>0.3</v>
      </c>
      <c r="W78">
        <f t="shared" si="33"/>
        <v>0</v>
      </c>
      <c r="X78">
        <f t="shared" si="34"/>
        <v>0</v>
      </c>
      <c r="Y78">
        <f t="shared" si="35"/>
        <v>0</v>
      </c>
      <c r="Z78">
        <f t="shared" si="36"/>
        <v>0</v>
      </c>
      <c r="AA78">
        <f t="shared" si="37"/>
        <v>0.01</v>
      </c>
      <c r="AB78">
        <f t="shared" si="38"/>
        <v>3.4166666666666672E-2</v>
      </c>
    </row>
    <row r="79" spans="1:28" x14ac:dyDescent="0.2">
      <c r="A79" t="s">
        <v>387</v>
      </c>
      <c r="B79" s="1">
        <v>4.88452046078519E-9</v>
      </c>
      <c r="C79" s="1">
        <v>6.2327819398910502E-10</v>
      </c>
      <c r="D79">
        <v>0</v>
      </c>
      <c r="E79" s="1">
        <v>5.5629233384660501E-10</v>
      </c>
      <c r="F79" s="1">
        <v>4.8124909029330696E-9</v>
      </c>
      <c r="G79" s="1">
        <v>8.57925805267194E-10</v>
      </c>
      <c r="H79">
        <v>0</v>
      </c>
      <c r="I79">
        <v>0</v>
      </c>
      <c r="J79" s="1">
        <v>1.4745794014891701E-9</v>
      </c>
      <c r="K79">
        <v>0</v>
      </c>
      <c r="L79">
        <v>0</v>
      </c>
      <c r="M79" s="1">
        <v>3.3188534038175E-9</v>
      </c>
      <c r="N79" t="s">
        <v>65</v>
      </c>
      <c r="O79" t="s">
        <v>388</v>
      </c>
      <c r="P79">
        <f t="shared" si="26"/>
        <v>0.12</v>
      </c>
      <c r="Q79">
        <f t="shared" si="27"/>
        <v>0.01</v>
      </c>
      <c r="R79">
        <f t="shared" si="28"/>
        <v>0</v>
      </c>
      <c r="S79">
        <f t="shared" si="29"/>
        <v>0.02</v>
      </c>
      <c r="T79">
        <f t="shared" si="30"/>
        <v>0.15</v>
      </c>
      <c r="U79">
        <f t="shared" si="31"/>
        <v>0.02</v>
      </c>
      <c r="V79">
        <f t="shared" si="32"/>
        <v>0</v>
      </c>
      <c r="W79">
        <f t="shared" si="33"/>
        <v>0</v>
      </c>
      <c r="X79">
        <f t="shared" si="34"/>
        <v>0.04</v>
      </c>
      <c r="Y79">
        <f t="shared" si="35"/>
        <v>0</v>
      </c>
      <c r="Z79">
        <f t="shared" si="36"/>
        <v>0</v>
      </c>
      <c r="AA79">
        <f t="shared" si="37"/>
        <v>0.03</v>
      </c>
      <c r="AB79">
        <f t="shared" si="38"/>
        <v>3.2500000000000001E-2</v>
      </c>
    </row>
    <row r="80" spans="1:28" x14ac:dyDescent="0.2">
      <c r="A80" t="s">
        <v>415</v>
      </c>
      <c r="B80" s="1">
        <v>1.0691811427589701E-9</v>
      </c>
      <c r="C80" s="1">
        <v>6.2327819398910502E-10</v>
      </c>
      <c r="D80" s="1">
        <v>2.4268231913695598E-8</v>
      </c>
      <c r="E80" s="1">
        <v>4.7836722299348596E-9</v>
      </c>
      <c r="F80" s="1">
        <v>3.9580408996640601E-10</v>
      </c>
      <c r="G80" s="1">
        <v>4.0932131885211801E-11</v>
      </c>
      <c r="H80" s="1">
        <v>1.75843937333323E-9</v>
      </c>
      <c r="I80" s="1">
        <v>1.12117376217501E-9</v>
      </c>
      <c r="J80">
        <v>0</v>
      </c>
      <c r="K80">
        <v>0</v>
      </c>
      <c r="L80">
        <v>0</v>
      </c>
      <c r="M80">
        <v>0</v>
      </c>
      <c r="N80" t="s">
        <v>113</v>
      </c>
      <c r="O80" t="s">
        <v>416</v>
      </c>
      <c r="P80">
        <f t="shared" si="26"/>
        <v>0.03</v>
      </c>
      <c r="Q80">
        <f t="shared" si="27"/>
        <v>0.01</v>
      </c>
      <c r="R80">
        <f t="shared" si="28"/>
        <v>0.06</v>
      </c>
      <c r="S80">
        <f t="shared" si="29"/>
        <v>0.14000000000000001</v>
      </c>
      <c r="T80">
        <f t="shared" si="30"/>
        <v>0.01</v>
      </c>
      <c r="U80">
        <f t="shared" si="31"/>
        <v>0</v>
      </c>
      <c r="V80">
        <f t="shared" si="32"/>
        <v>7.0000000000000007E-2</v>
      </c>
      <c r="W80">
        <f t="shared" si="33"/>
        <v>0.03</v>
      </c>
      <c r="X80">
        <f t="shared" si="34"/>
        <v>0</v>
      </c>
      <c r="Y80">
        <f t="shared" si="35"/>
        <v>0</v>
      </c>
      <c r="Z80">
        <f t="shared" si="36"/>
        <v>0</v>
      </c>
      <c r="AA80">
        <f t="shared" si="37"/>
        <v>0</v>
      </c>
      <c r="AB80">
        <f t="shared" si="38"/>
        <v>2.9166666666666664E-2</v>
      </c>
    </row>
    <row r="81" spans="1:28" x14ac:dyDescent="0.2">
      <c r="A81" t="s">
        <v>273</v>
      </c>
      <c r="B81" s="1">
        <v>6.0501613919877296E-12</v>
      </c>
      <c r="C81">
        <v>0</v>
      </c>
      <c r="D81" s="1">
        <v>6.0670579784239199E-10</v>
      </c>
      <c r="E81">
        <v>0</v>
      </c>
      <c r="F81" s="1">
        <v>1.0713666238414E-8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t="s">
        <v>106</v>
      </c>
      <c r="O81" t="s">
        <v>274</v>
      </c>
      <c r="P81">
        <f t="shared" si="26"/>
        <v>0</v>
      </c>
      <c r="Q81">
        <f t="shared" si="27"/>
        <v>0</v>
      </c>
      <c r="R81">
        <f t="shared" si="28"/>
        <v>0</v>
      </c>
      <c r="S81">
        <f t="shared" si="29"/>
        <v>0</v>
      </c>
      <c r="T81">
        <f t="shared" si="30"/>
        <v>0.33</v>
      </c>
      <c r="U81">
        <f t="shared" si="31"/>
        <v>0</v>
      </c>
      <c r="V81">
        <f t="shared" si="32"/>
        <v>0</v>
      </c>
      <c r="W81">
        <f t="shared" si="33"/>
        <v>0</v>
      </c>
      <c r="X81">
        <f t="shared" si="34"/>
        <v>0</v>
      </c>
      <c r="Y81">
        <f t="shared" si="35"/>
        <v>0</v>
      </c>
      <c r="Z81">
        <f t="shared" si="36"/>
        <v>0</v>
      </c>
      <c r="AA81">
        <f t="shared" si="37"/>
        <v>0</v>
      </c>
      <c r="AB81">
        <f t="shared" si="38"/>
        <v>2.75E-2</v>
      </c>
    </row>
    <row r="82" spans="1:28" x14ac:dyDescent="0.2">
      <c r="A82" t="s">
        <v>149</v>
      </c>
      <c r="B82" s="1">
        <v>6.1501443739942104E-10</v>
      </c>
      <c r="C82">
        <v>0</v>
      </c>
      <c r="D82">
        <v>0</v>
      </c>
      <c r="E82">
        <v>0</v>
      </c>
      <c r="F82" s="1">
        <v>6.3115298258025796E-10</v>
      </c>
      <c r="G82" s="1">
        <v>2.1078769252820801E-10</v>
      </c>
      <c r="H82">
        <v>0</v>
      </c>
      <c r="I82" s="1">
        <v>2.2233923369344401E-10</v>
      </c>
      <c r="J82" s="1">
        <v>1.02314934034198E-8</v>
      </c>
      <c r="K82" s="1">
        <v>3.7683007526050198E-10</v>
      </c>
      <c r="L82">
        <v>0</v>
      </c>
      <c r="M82" s="1">
        <v>1.6137738828448499E-9</v>
      </c>
      <c r="N82" t="s">
        <v>93</v>
      </c>
      <c r="O82" t="s">
        <v>150</v>
      </c>
      <c r="P82">
        <f t="shared" si="26"/>
        <v>0.01</v>
      </c>
      <c r="Q82">
        <f t="shared" si="27"/>
        <v>0</v>
      </c>
      <c r="R82">
        <f t="shared" si="28"/>
        <v>0</v>
      </c>
      <c r="S82">
        <f t="shared" si="29"/>
        <v>0</v>
      </c>
      <c r="T82">
        <f t="shared" si="30"/>
        <v>0.02</v>
      </c>
      <c r="U82">
        <f t="shared" si="31"/>
        <v>0.01</v>
      </c>
      <c r="V82">
        <f t="shared" si="32"/>
        <v>0</v>
      </c>
      <c r="W82">
        <f t="shared" si="33"/>
        <v>0.01</v>
      </c>
      <c r="X82">
        <f t="shared" si="34"/>
        <v>0.24</v>
      </c>
      <c r="Y82">
        <f t="shared" si="35"/>
        <v>0.01</v>
      </c>
      <c r="Z82">
        <f t="shared" si="36"/>
        <v>0</v>
      </c>
      <c r="AA82">
        <f t="shared" si="37"/>
        <v>0.01</v>
      </c>
      <c r="AB82">
        <f t="shared" si="38"/>
        <v>2.5833333333333333E-2</v>
      </c>
    </row>
    <row r="83" spans="1:28" x14ac:dyDescent="0.2">
      <c r="A83" t="s">
        <v>181</v>
      </c>
      <c r="B83" s="1">
        <v>1.27272350457275E-10</v>
      </c>
      <c r="C83" s="1">
        <v>3.4736092536950501E-10</v>
      </c>
      <c r="D83">
        <v>0</v>
      </c>
      <c r="E83">
        <v>0</v>
      </c>
      <c r="F83" s="1">
        <v>1.01509441626637E-11</v>
      </c>
      <c r="G83">
        <v>0</v>
      </c>
      <c r="H83" s="1">
        <v>6.5737791670364396E-9</v>
      </c>
      <c r="I83">
        <v>0</v>
      </c>
      <c r="J83" s="1">
        <v>4.8563944579192504E-10</v>
      </c>
      <c r="K83">
        <v>0</v>
      </c>
      <c r="L83">
        <v>0</v>
      </c>
      <c r="M83" s="1">
        <v>8.0061096223750197E-10</v>
      </c>
      <c r="N83" t="s">
        <v>68</v>
      </c>
      <c r="O83" t="s">
        <v>182</v>
      </c>
      <c r="P83">
        <f t="shared" si="26"/>
        <v>0</v>
      </c>
      <c r="Q83">
        <f t="shared" si="27"/>
        <v>0.01</v>
      </c>
      <c r="R83">
        <f t="shared" si="28"/>
        <v>0</v>
      </c>
      <c r="S83">
        <f t="shared" si="29"/>
        <v>0</v>
      </c>
      <c r="T83">
        <f t="shared" si="30"/>
        <v>0</v>
      </c>
      <c r="U83">
        <f t="shared" si="31"/>
        <v>0</v>
      </c>
      <c r="V83">
        <f t="shared" si="32"/>
        <v>0.25</v>
      </c>
      <c r="W83">
        <f t="shared" si="33"/>
        <v>0</v>
      </c>
      <c r="X83">
        <f t="shared" si="34"/>
        <v>0.01</v>
      </c>
      <c r="Y83">
        <f t="shared" si="35"/>
        <v>0</v>
      </c>
      <c r="Z83">
        <f t="shared" si="36"/>
        <v>0</v>
      </c>
      <c r="AA83">
        <f t="shared" si="37"/>
        <v>0.01</v>
      </c>
      <c r="AB83">
        <f t="shared" si="38"/>
        <v>2.3333333333333334E-2</v>
      </c>
    </row>
    <row r="84" spans="1:28" x14ac:dyDescent="0.2">
      <c r="A84" t="s">
        <v>258</v>
      </c>
      <c r="B84">
        <v>0</v>
      </c>
      <c r="C84">
        <v>0</v>
      </c>
      <c r="D84">
        <v>0</v>
      </c>
      <c r="E84">
        <v>0</v>
      </c>
      <c r="F84" s="1">
        <v>8.54192354722167E-9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t="s">
        <v>25</v>
      </c>
      <c r="O84" t="s">
        <v>259</v>
      </c>
      <c r="P84">
        <f t="shared" si="26"/>
        <v>0</v>
      </c>
      <c r="Q84">
        <f t="shared" si="27"/>
        <v>0</v>
      </c>
      <c r="R84">
        <f t="shared" si="28"/>
        <v>0</v>
      </c>
      <c r="S84">
        <f t="shared" si="29"/>
        <v>0</v>
      </c>
      <c r="T84">
        <f t="shared" si="30"/>
        <v>0.27</v>
      </c>
      <c r="U84">
        <f t="shared" si="31"/>
        <v>0</v>
      </c>
      <c r="V84">
        <f t="shared" si="32"/>
        <v>0</v>
      </c>
      <c r="W84">
        <f t="shared" si="33"/>
        <v>0</v>
      </c>
      <c r="X84">
        <f t="shared" si="34"/>
        <v>0</v>
      </c>
      <c r="Y84">
        <f t="shared" si="35"/>
        <v>0</v>
      </c>
      <c r="Z84">
        <f t="shared" si="36"/>
        <v>0</v>
      </c>
      <c r="AA84">
        <f t="shared" si="37"/>
        <v>0</v>
      </c>
      <c r="AB84">
        <f t="shared" si="38"/>
        <v>2.2500000000000003E-2</v>
      </c>
    </row>
    <row r="85" spans="1:28" x14ac:dyDescent="0.2">
      <c r="A85" t="s">
        <v>423</v>
      </c>
      <c r="B85" s="1">
        <v>2.8021238557658499E-10</v>
      </c>
      <c r="C85">
        <v>0</v>
      </c>
      <c r="D85" s="1">
        <v>4.0447053189492796E-9</v>
      </c>
      <c r="E85" s="1">
        <v>7.0782792345377703E-9</v>
      </c>
      <c r="F85" s="1">
        <v>9.2187693193315997E-10</v>
      </c>
      <c r="G85">
        <v>0</v>
      </c>
      <c r="H85" s="1">
        <v>3.9076430518516298E-10</v>
      </c>
      <c r="I85" s="1">
        <v>3.5245868126879399E-11</v>
      </c>
      <c r="J85">
        <v>0</v>
      </c>
      <c r="K85">
        <v>0</v>
      </c>
      <c r="L85">
        <v>0</v>
      </c>
      <c r="M85">
        <v>0</v>
      </c>
      <c r="N85" t="s">
        <v>106</v>
      </c>
      <c r="O85" t="s">
        <v>424</v>
      </c>
      <c r="P85">
        <f t="shared" si="26"/>
        <v>0.01</v>
      </c>
      <c r="Q85">
        <f t="shared" si="27"/>
        <v>0</v>
      </c>
      <c r="R85">
        <f t="shared" si="28"/>
        <v>0.01</v>
      </c>
      <c r="S85">
        <f t="shared" si="29"/>
        <v>0.2</v>
      </c>
      <c r="T85">
        <f t="shared" si="30"/>
        <v>0.03</v>
      </c>
      <c r="U85">
        <f t="shared" si="31"/>
        <v>0</v>
      </c>
      <c r="V85">
        <f t="shared" si="32"/>
        <v>0.02</v>
      </c>
      <c r="W85">
        <f t="shared" si="33"/>
        <v>0</v>
      </c>
      <c r="X85">
        <f t="shared" si="34"/>
        <v>0</v>
      </c>
      <c r="Y85">
        <f t="shared" si="35"/>
        <v>0</v>
      </c>
      <c r="Z85">
        <f t="shared" si="36"/>
        <v>0</v>
      </c>
      <c r="AA85">
        <f t="shared" si="37"/>
        <v>0</v>
      </c>
      <c r="AB85">
        <f t="shared" si="38"/>
        <v>2.2500000000000003E-2</v>
      </c>
    </row>
    <row r="86" spans="1:28" x14ac:dyDescent="0.2">
      <c r="A86" t="s">
        <v>75</v>
      </c>
      <c r="B86" s="1">
        <v>3.9499167788442999E-10</v>
      </c>
      <c r="C86">
        <v>0</v>
      </c>
      <c r="D86">
        <v>0</v>
      </c>
      <c r="E86">
        <v>0</v>
      </c>
      <c r="F86" s="1">
        <v>1.4701025885005901E-10</v>
      </c>
      <c r="G86" s="1">
        <v>1.03614327558154E-11</v>
      </c>
      <c r="H86">
        <v>0</v>
      </c>
      <c r="I86">
        <v>0</v>
      </c>
      <c r="J86">
        <v>0</v>
      </c>
      <c r="K86">
        <v>0</v>
      </c>
      <c r="L86">
        <v>0</v>
      </c>
      <c r="M86" s="1">
        <v>2.8372039000914101E-8</v>
      </c>
      <c r="N86" t="s">
        <v>76</v>
      </c>
      <c r="O86" t="s">
        <v>77</v>
      </c>
      <c r="P86">
        <f t="shared" si="26"/>
        <v>0.01</v>
      </c>
      <c r="Q86">
        <f t="shared" si="27"/>
        <v>0</v>
      </c>
      <c r="R86">
        <f t="shared" si="28"/>
        <v>0</v>
      </c>
      <c r="S86">
        <f t="shared" si="29"/>
        <v>0</v>
      </c>
      <c r="T86">
        <f t="shared" si="30"/>
        <v>0</v>
      </c>
      <c r="U86">
        <f t="shared" si="31"/>
        <v>0</v>
      </c>
      <c r="V86">
        <f t="shared" si="32"/>
        <v>0</v>
      </c>
      <c r="W86">
        <f t="shared" si="33"/>
        <v>0</v>
      </c>
      <c r="X86">
        <f t="shared" si="34"/>
        <v>0</v>
      </c>
      <c r="Y86">
        <f t="shared" si="35"/>
        <v>0</v>
      </c>
      <c r="Z86">
        <f t="shared" si="36"/>
        <v>0</v>
      </c>
      <c r="AA86">
        <f t="shared" si="37"/>
        <v>0.25</v>
      </c>
      <c r="AB86">
        <f t="shared" si="38"/>
        <v>2.1666666666666667E-2</v>
      </c>
    </row>
    <row r="87" spans="1:28" x14ac:dyDescent="0.2">
      <c r="A87" t="s">
        <v>311</v>
      </c>
      <c r="B87" s="1">
        <v>6.2899347053899499E-10</v>
      </c>
      <c r="C87">
        <v>0</v>
      </c>
      <c r="D87">
        <v>0</v>
      </c>
      <c r="E87" s="1">
        <v>4.83167149901936E-10</v>
      </c>
      <c r="F87" s="1">
        <v>5.91566584602076E-9</v>
      </c>
      <c r="G87">
        <v>0</v>
      </c>
      <c r="H87">
        <v>0</v>
      </c>
      <c r="I87">
        <v>0</v>
      </c>
      <c r="J87" s="1">
        <v>2.1922733760863402E-9</v>
      </c>
      <c r="K87">
        <v>0</v>
      </c>
      <c r="L87">
        <v>0</v>
      </c>
      <c r="M87">
        <v>0</v>
      </c>
      <c r="N87" t="s">
        <v>22</v>
      </c>
      <c r="O87" t="s">
        <v>312</v>
      </c>
      <c r="P87">
        <f t="shared" si="26"/>
        <v>0.01</v>
      </c>
      <c r="Q87">
        <f t="shared" si="27"/>
        <v>0</v>
      </c>
      <c r="R87">
        <f t="shared" si="28"/>
        <v>0</v>
      </c>
      <c r="S87">
        <f t="shared" si="29"/>
        <v>0.01</v>
      </c>
      <c r="T87">
        <f t="shared" si="30"/>
        <v>0.18</v>
      </c>
      <c r="U87">
        <f t="shared" si="31"/>
        <v>0</v>
      </c>
      <c r="V87">
        <f t="shared" si="32"/>
        <v>0</v>
      </c>
      <c r="W87">
        <f t="shared" si="33"/>
        <v>0</v>
      </c>
      <c r="X87">
        <f t="shared" si="34"/>
        <v>0.05</v>
      </c>
      <c r="Y87">
        <f t="shared" si="35"/>
        <v>0</v>
      </c>
      <c r="Z87">
        <f t="shared" si="36"/>
        <v>0</v>
      </c>
      <c r="AA87">
        <f t="shared" si="37"/>
        <v>0</v>
      </c>
      <c r="AB87">
        <f t="shared" si="38"/>
        <v>2.0833333333333332E-2</v>
      </c>
    </row>
    <row r="88" spans="1:28" x14ac:dyDescent="0.2">
      <c r="A88" t="s">
        <v>362</v>
      </c>
      <c r="B88" s="1">
        <v>2.6402363009805102E-9</v>
      </c>
      <c r="C88" s="1">
        <v>3.1163909699455199E-10</v>
      </c>
      <c r="D88">
        <v>0</v>
      </c>
      <c r="E88" s="1">
        <v>2.3334986487487099E-10</v>
      </c>
      <c r="F88" s="1">
        <v>1.7977150193256001E-9</v>
      </c>
      <c r="G88" s="1">
        <v>4.1921712923325699E-10</v>
      </c>
      <c r="H88">
        <v>0</v>
      </c>
      <c r="I88" s="1">
        <v>5.2534101296062605E-10</v>
      </c>
      <c r="J88" s="1">
        <v>5.4017429803352402E-10</v>
      </c>
      <c r="K88">
        <v>0</v>
      </c>
      <c r="L88">
        <v>0</v>
      </c>
      <c r="M88" s="1">
        <v>8.3183964130768497E-9</v>
      </c>
      <c r="N88" t="s">
        <v>363</v>
      </c>
      <c r="O88" t="s">
        <v>364</v>
      </c>
      <c r="P88">
        <f t="shared" si="26"/>
        <v>0.06</v>
      </c>
      <c r="Q88">
        <f t="shared" si="27"/>
        <v>0.01</v>
      </c>
      <c r="R88">
        <f t="shared" si="28"/>
        <v>0</v>
      </c>
      <c r="S88">
        <f t="shared" si="29"/>
        <v>0.01</v>
      </c>
      <c r="T88">
        <f t="shared" si="30"/>
        <v>0.06</v>
      </c>
      <c r="U88">
        <f t="shared" si="31"/>
        <v>0.01</v>
      </c>
      <c r="V88">
        <f t="shared" si="32"/>
        <v>0</v>
      </c>
      <c r="W88">
        <f t="shared" si="33"/>
        <v>0.01</v>
      </c>
      <c r="X88">
        <f t="shared" si="34"/>
        <v>0.01</v>
      </c>
      <c r="Y88">
        <f t="shared" si="35"/>
        <v>0</v>
      </c>
      <c r="Z88">
        <f t="shared" si="36"/>
        <v>0</v>
      </c>
      <c r="AA88">
        <f t="shared" si="37"/>
        <v>7.0000000000000007E-2</v>
      </c>
      <c r="AB88">
        <f t="shared" si="38"/>
        <v>0.02</v>
      </c>
    </row>
    <row r="89" spans="1:28" x14ac:dyDescent="0.2">
      <c r="A89" t="s">
        <v>32</v>
      </c>
      <c r="B89">
        <v>0</v>
      </c>
      <c r="C89">
        <v>0</v>
      </c>
      <c r="D89">
        <v>0</v>
      </c>
      <c r="E89">
        <v>0</v>
      </c>
      <c r="F89" s="1">
        <v>7.6877311924994995E-9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t="s">
        <v>33</v>
      </c>
      <c r="O89" t="s">
        <v>34</v>
      </c>
      <c r="P89">
        <f t="shared" si="26"/>
        <v>0</v>
      </c>
      <c r="Q89">
        <f t="shared" si="27"/>
        <v>0</v>
      </c>
      <c r="R89">
        <f t="shared" si="28"/>
        <v>0</v>
      </c>
      <c r="S89">
        <f t="shared" si="29"/>
        <v>0</v>
      </c>
      <c r="T89">
        <f t="shared" si="30"/>
        <v>0.24</v>
      </c>
      <c r="U89">
        <f t="shared" si="31"/>
        <v>0</v>
      </c>
      <c r="V89">
        <f t="shared" si="32"/>
        <v>0</v>
      </c>
      <c r="W89">
        <f t="shared" si="33"/>
        <v>0</v>
      </c>
      <c r="X89">
        <f t="shared" si="34"/>
        <v>0</v>
      </c>
      <c r="Y89">
        <f t="shared" si="35"/>
        <v>0</v>
      </c>
      <c r="Z89">
        <f t="shared" si="36"/>
        <v>0</v>
      </c>
      <c r="AA89">
        <f t="shared" si="37"/>
        <v>0</v>
      </c>
      <c r="AB89">
        <f t="shared" si="38"/>
        <v>0.02</v>
      </c>
    </row>
    <row r="90" spans="1:28" x14ac:dyDescent="0.2">
      <c r="A90" t="s">
        <v>256</v>
      </c>
      <c r="B90">
        <v>0</v>
      </c>
      <c r="C90">
        <v>0</v>
      </c>
      <c r="D90" s="1">
        <v>8.0894106378985595E-10</v>
      </c>
      <c r="E90" s="1">
        <v>1.5945574099782801E-9</v>
      </c>
      <c r="F90" s="1">
        <v>1.57296839047134E-9</v>
      </c>
      <c r="G90">
        <v>0</v>
      </c>
      <c r="H90" s="1">
        <v>2.1003581403702501E-9</v>
      </c>
      <c r="I90">
        <v>0</v>
      </c>
      <c r="J90">
        <v>0</v>
      </c>
      <c r="K90">
        <v>0</v>
      </c>
      <c r="L90">
        <v>0</v>
      </c>
      <c r="M90">
        <v>0</v>
      </c>
      <c r="N90" t="s">
        <v>165</v>
      </c>
      <c r="O90" t="s">
        <v>257</v>
      </c>
      <c r="P90">
        <f t="shared" si="26"/>
        <v>0</v>
      </c>
      <c r="Q90">
        <f t="shared" si="27"/>
        <v>0</v>
      </c>
      <c r="R90">
        <f t="shared" si="28"/>
        <v>0</v>
      </c>
      <c r="S90">
        <f t="shared" si="29"/>
        <v>0.05</v>
      </c>
      <c r="T90">
        <f t="shared" si="30"/>
        <v>0.05</v>
      </c>
      <c r="U90">
        <f t="shared" si="31"/>
        <v>0</v>
      </c>
      <c r="V90">
        <f t="shared" si="32"/>
        <v>0.08</v>
      </c>
      <c r="W90">
        <f t="shared" si="33"/>
        <v>0</v>
      </c>
      <c r="X90">
        <f t="shared" si="34"/>
        <v>0</v>
      </c>
      <c r="Y90">
        <f t="shared" si="35"/>
        <v>0</v>
      </c>
      <c r="Z90">
        <f t="shared" si="36"/>
        <v>0</v>
      </c>
      <c r="AA90">
        <f t="shared" si="37"/>
        <v>0</v>
      </c>
      <c r="AB90">
        <f t="shared" si="38"/>
        <v>1.4999999999999999E-2</v>
      </c>
    </row>
    <row r="91" spans="1:28" x14ac:dyDescent="0.2">
      <c r="A91" t="s">
        <v>124</v>
      </c>
      <c r="B91">
        <v>0</v>
      </c>
      <c r="C91">
        <v>0</v>
      </c>
      <c r="D91">
        <v>0</v>
      </c>
      <c r="E91">
        <v>0</v>
      </c>
      <c r="F91" s="1">
        <v>5.55225030569408E-9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t="s">
        <v>106</v>
      </c>
      <c r="O91" t="s">
        <v>125</v>
      </c>
      <c r="P91">
        <f t="shared" si="26"/>
        <v>0</v>
      </c>
      <c r="Q91">
        <f t="shared" si="27"/>
        <v>0</v>
      </c>
      <c r="R91">
        <f t="shared" si="28"/>
        <v>0</v>
      </c>
      <c r="S91">
        <f t="shared" si="29"/>
        <v>0</v>
      </c>
      <c r="T91">
        <f t="shared" si="30"/>
        <v>0.17</v>
      </c>
      <c r="U91">
        <f t="shared" si="31"/>
        <v>0</v>
      </c>
      <c r="V91">
        <f t="shared" si="32"/>
        <v>0</v>
      </c>
      <c r="W91">
        <f t="shared" si="33"/>
        <v>0</v>
      </c>
      <c r="X91">
        <f t="shared" si="34"/>
        <v>0</v>
      </c>
      <c r="Y91">
        <f t="shared" si="35"/>
        <v>0</v>
      </c>
      <c r="Z91">
        <f t="shared" si="36"/>
        <v>0</v>
      </c>
      <c r="AA91">
        <f t="shared" si="37"/>
        <v>0</v>
      </c>
      <c r="AB91">
        <f t="shared" si="38"/>
        <v>1.4166666666666668E-2</v>
      </c>
    </row>
    <row r="92" spans="1:28" x14ac:dyDescent="0.2">
      <c r="A92" t="s">
        <v>229</v>
      </c>
      <c r="B92" s="1">
        <v>2.04356331353042E-11</v>
      </c>
      <c r="C92">
        <v>0</v>
      </c>
      <c r="D92">
        <v>0</v>
      </c>
      <c r="E92">
        <v>0</v>
      </c>
      <c r="F92">
        <v>0</v>
      </c>
      <c r="G92" s="1">
        <v>2.5797789897307298E-10</v>
      </c>
      <c r="H92" s="1">
        <v>3.9076430518516303E-9</v>
      </c>
      <c r="I92">
        <v>0</v>
      </c>
      <c r="J92">
        <v>0</v>
      </c>
      <c r="K92">
        <v>0</v>
      </c>
      <c r="L92">
        <v>0</v>
      </c>
      <c r="M92">
        <v>0</v>
      </c>
      <c r="N92" t="s">
        <v>22</v>
      </c>
      <c r="O92" t="s">
        <v>230</v>
      </c>
      <c r="P92">
        <f t="shared" si="26"/>
        <v>0</v>
      </c>
      <c r="Q92">
        <f t="shared" si="27"/>
        <v>0</v>
      </c>
      <c r="R92">
        <f t="shared" si="28"/>
        <v>0</v>
      </c>
      <c r="S92">
        <f t="shared" si="29"/>
        <v>0</v>
      </c>
      <c r="T92">
        <f t="shared" si="30"/>
        <v>0</v>
      </c>
      <c r="U92">
        <f t="shared" si="31"/>
        <v>0.01</v>
      </c>
      <c r="V92">
        <f t="shared" si="32"/>
        <v>0.15</v>
      </c>
      <c r="W92">
        <f t="shared" si="33"/>
        <v>0</v>
      </c>
      <c r="X92">
        <f t="shared" si="34"/>
        <v>0</v>
      </c>
      <c r="Y92">
        <f t="shared" si="35"/>
        <v>0</v>
      </c>
      <c r="Z92">
        <f t="shared" si="36"/>
        <v>0</v>
      </c>
      <c r="AA92">
        <f t="shared" si="37"/>
        <v>0</v>
      </c>
      <c r="AB92">
        <f t="shared" si="38"/>
        <v>1.3333333333333334E-2</v>
      </c>
    </row>
    <row r="93" spans="1:28" x14ac:dyDescent="0.2">
      <c r="A93" t="s">
        <v>62</v>
      </c>
      <c r="B93" s="1">
        <v>7.3163104167397695E-10</v>
      </c>
      <c r="C93">
        <v>0</v>
      </c>
      <c r="D93">
        <v>0</v>
      </c>
      <c r="E93" s="1">
        <v>1.50488908365497E-10</v>
      </c>
      <c r="F93" s="1">
        <v>1.72495985521448E-9</v>
      </c>
      <c r="G93">
        <v>0</v>
      </c>
      <c r="H93">
        <v>0</v>
      </c>
      <c r="I93">
        <v>0</v>
      </c>
      <c r="J93" s="1">
        <v>6.7175552827929497E-10</v>
      </c>
      <c r="K93" s="1">
        <v>1.5777823007536999E-9</v>
      </c>
      <c r="L93">
        <v>0</v>
      </c>
      <c r="M93" s="1">
        <v>3.7843728515296297E-9</v>
      </c>
      <c r="N93" t="s">
        <v>22</v>
      </c>
      <c r="O93" t="s">
        <v>63</v>
      </c>
      <c r="P93">
        <f t="shared" si="26"/>
        <v>0.02</v>
      </c>
      <c r="Q93">
        <f t="shared" si="27"/>
        <v>0</v>
      </c>
      <c r="R93">
        <f t="shared" si="28"/>
        <v>0</v>
      </c>
      <c r="S93">
        <f t="shared" si="29"/>
        <v>0</v>
      </c>
      <c r="T93">
        <f t="shared" si="30"/>
        <v>0.05</v>
      </c>
      <c r="U93">
        <f t="shared" si="31"/>
        <v>0</v>
      </c>
      <c r="V93">
        <f t="shared" si="32"/>
        <v>0</v>
      </c>
      <c r="W93">
        <f t="shared" si="33"/>
        <v>0</v>
      </c>
      <c r="X93">
        <f t="shared" si="34"/>
        <v>0.02</v>
      </c>
      <c r="Y93">
        <f t="shared" si="35"/>
        <v>0.03</v>
      </c>
      <c r="Z93">
        <f t="shared" si="36"/>
        <v>0</v>
      </c>
      <c r="AA93">
        <f t="shared" si="37"/>
        <v>0.03</v>
      </c>
      <c r="AB93">
        <f t="shared" si="38"/>
        <v>1.2500000000000002E-2</v>
      </c>
    </row>
    <row r="94" spans="1:28" x14ac:dyDescent="0.2">
      <c r="A94" t="s">
        <v>97</v>
      </c>
      <c r="B94" s="1">
        <v>2.1545000611877999E-10</v>
      </c>
      <c r="C94">
        <v>0</v>
      </c>
      <c r="D94">
        <v>0</v>
      </c>
      <c r="E94" s="1">
        <v>3.5576356252250202E-10</v>
      </c>
      <c r="F94" s="1">
        <v>3.2916651417463498E-9</v>
      </c>
      <c r="G94">
        <v>0</v>
      </c>
      <c r="H94">
        <v>0</v>
      </c>
      <c r="I94" s="1">
        <v>2.6157556905111099E-11</v>
      </c>
      <c r="J94" s="1">
        <v>1.0626373048956901E-9</v>
      </c>
      <c r="K94">
        <v>0</v>
      </c>
      <c r="L94" s="1">
        <v>1.4483677185485499E-10</v>
      </c>
      <c r="M94">
        <v>0</v>
      </c>
      <c r="N94" t="s">
        <v>98</v>
      </c>
      <c r="O94" t="s">
        <v>99</v>
      </c>
      <c r="P94">
        <f t="shared" si="26"/>
        <v>0.01</v>
      </c>
      <c r="Q94">
        <f t="shared" si="27"/>
        <v>0</v>
      </c>
      <c r="R94">
        <f t="shared" si="28"/>
        <v>0</v>
      </c>
      <c r="S94">
        <f t="shared" si="29"/>
        <v>0.01</v>
      </c>
      <c r="T94">
        <f t="shared" si="30"/>
        <v>0.1</v>
      </c>
      <c r="U94">
        <f t="shared" si="31"/>
        <v>0</v>
      </c>
      <c r="V94">
        <f t="shared" si="32"/>
        <v>0</v>
      </c>
      <c r="W94">
        <f t="shared" si="33"/>
        <v>0</v>
      </c>
      <c r="X94">
        <f t="shared" si="34"/>
        <v>0.03</v>
      </c>
      <c r="Y94">
        <f t="shared" si="35"/>
        <v>0</v>
      </c>
      <c r="Z94">
        <f t="shared" si="36"/>
        <v>0</v>
      </c>
      <c r="AA94">
        <f t="shared" si="37"/>
        <v>0</v>
      </c>
      <c r="AB94">
        <f t="shared" si="38"/>
        <v>1.2500000000000002E-2</v>
      </c>
    </row>
    <row r="95" spans="1:28" x14ac:dyDescent="0.2">
      <c r="A95" t="s">
        <v>332</v>
      </c>
      <c r="B95" s="1">
        <v>1.9950169951977201E-9</v>
      </c>
      <c r="C95">
        <v>0</v>
      </c>
      <c r="D95">
        <v>0</v>
      </c>
      <c r="E95">
        <v>0</v>
      </c>
      <c r="F95" s="1">
        <v>2.9034063190405302E-9</v>
      </c>
      <c r="G95">
        <v>0</v>
      </c>
      <c r="H95">
        <v>0</v>
      </c>
      <c r="I95" s="1">
        <v>4.2677045724186701E-10</v>
      </c>
      <c r="J95">
        <v>0</v>
      </c>
      <c r="K95">
        <v>0</v>
      </c>
      <c r="L95">
        <v>0</v>
      </c>
      <c r="M95">
        <v>0</v>
      </c>
      <c r="N95" t="s">
        <v>16</v>
      </c>
      <c r="O95" t="s">
        <v>333</v>
      </c>
      <c r="P95">
        <f t="shared" si="26"/>
        <v>0.05</v>
      </c>
      <c r="Q95">
        <f t="shared" si="27"/>
        <v>0</v>
      </c>
      <c r="R95">
        <f t="shared" si="28"/>
        <v>0</v>
      </c>
      <c r="S95">
        <f t="shared" si="29"/>
        <v>0</v>
      </c>
      <c r="T95">
        <f t="shared" si="30"/>
        <v>0.09</v>
      </c>
      <c r="U95">
        <f t="shared" si="31"/>
        <v>0</v>
      </c>
      <c r="V95">
        <f t="shared" si="32"/>
        <v>0</v>
      </c>
      <c r="W95">
        <f t="shared" si="33"/>
        <v>0.01</v>
      </c>
      <c r="X95">
        <f t="shared" si="34"/>
        <v>0</v>
      </c>
      <c r="Y95">
        <f t="shared" si="35"/>
        <v>0</v>
      </c>
      <c r="Z95">
        <f t="shared" si="36"/>
        <v>0</v>
      </c>
      <c r="AA95">
        <f t="shared" si="37"/>
        <v>0</v>
      </c>
      <c r="AB95">
        <f t="shared" si="38"/>
        <v>1.2500000000000002E-2</v>
      </c>
    </row>
    <row r="96" spans="1:28" x14ac:dyDescent="0.2">
      <c r="A96" t="s">
        <v>317</v>
      </c>
      <c r="B96" s="1">
        <v>1.05961430747276E-10</v>
      </c>
      <c r="C96" s="1">
        <v>2.43152647758653E-9</v>
      </c>
      <c r="D96">
        <v>0</v>
      </c>
      <c r="E96">
        <v>0</v>
      </c>
      <c r="F96" s="1">
        <v>1.6983503354474401E-10</v>
      </c>
      <c r="G96" s="1">
        <v>1.55554981303668E-9</v>
      </c>
      <c r="H96">
        <v>0</v>
      </c>
      <c r="I96" s="1">
        <v>3.5245868126879399E-11</v>
      </c>
      <c r="J96">
        <v>0</v>
      </c>
      <c r="K96" s="1">
        <v>1.5777823007536999E-9</v>
      </c>
      <c r="L96" s="1">
        <v>5.7934708741941997E-10</v>
      </c>
      <c r="M96" s="1">
        <v>2.6428520970673598E-9</v>
      </c>
      <c r="N96" t="s">
        <v>68</v>
      </c>
      <c r="O96" t="s">
        <v>318</v>
      </c>
      <c r="P96">
        <f t="shared" si="26"/>
        <v>0</v>
      </c>
      <c r="Q96">
        <f t="shared" si="27"/>
        <v>0.04</v>
      </c>
      <c r="R96">
        <f t="shared" si="28"/>
        <v>0</v>
      </c>
      <c r="S96">
        <f t="shared" si="29"/>
        <v>0</v>
      </c>
      <c r="T96">
        <f t="shared" si="30"/>
        <v>0.01</v>
      </c>
      <c r="U96">
        <f t="shared" si="31"/>
        <v>0.04</v>
      </c>
      <c r="V96">
        <f t="shared" si="32"/>
        <v>0</v>
      </c>
      <c r="W96">
        <f t="shared" si="33"/>
        <v>0</v>
      </c>
      <c r="X96">
        <f t="shared" si="34"/>
        <v>0</v>
      </c>
      <c r="Y96">
        <f t="shared" si="35"/>
        <v>0.03</v>
      </c>
      <c r="Z96">
        <f t="shared" si="36"/>
        <v>0.01</v>
      </c>
      <c r="AA96">
        <f t="shared" si="37"/>
        <v>0.02</v>
      </c>
      <c r="AB96">
        <f t="shared" si="38"/>
        <v>1.2499999999999999E-2</v>
      </c>
    </row>
    <row r="97" spans="1:28" x14ac:dyDescent="0.2">
      <c r="A97" t="s">
        <v>38</v>
      </c>
      <c r="B97">
        <v>0</v>
      </c>
      <c r="C97">
        <v>0</v>
      </c>
      <c r="D97">
        <v>0</v>
      </c>
      <c r="E97">
        <v>0</v>
      </c>
      <c r="F97" s="1">
        <v>4.4845098622913797E-9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t="s">
        <v>25</v>
      </c>
      <c r="O97" t="s">
        <v>39</v>
      </c>
      <c r="P97">
        <f t="shared" si="26"/>
        <v>0</v>
      </c>
      <c r="Q97">
        <f t="shared" si="27"/>
        <v>0</v>
      </c>
      <c r="R97">
        <f t="shared" si="28"/>
        <v>0</v>
      </c>
      <c r="S97">
        <f t="shared" si="29"/>
        <v>0</v>
      </c>
      <c r="T97">
        <f t="shared" si="30"/>
        <v>0.14000000000000001</v>
      </c>
      <c r="U97">
        <f t="shared" si="31"/>
        <v>0</v>
      </c>
      <c r="V97">
        <f t="shared" si="32"/>
        <v>0</v>
      </c>
      <c r="W97">
        <f t="shared" si="33"/>
        <v>0</v>
      </c>
      <c r="X97">
        <f t="shared" si="34"/>
        <v>0</v>
      </c>
      <c r="Y97">
        <f t="shared" si="35"/>
        <v>0</v>
      </c>
      <c r="Z97">
        <f t="shared" si="36"/>
        <v>0</v>
      </c>
      <c r="AA97">
        <f t="shared" si="37"/>
        <v>0</v>
      </c>
      <c r="AB97">
        <f t="shared" si="38"/>
        <v>1.1666666666666667E-2</v>
      </c>
    </row>
    <row r="98" spans="1:28" x14ac:dyDescent="0.2">
      <c r="A98" t="s">
        <v>100</v>
      </c>
      <c r="B98" s="1">
        <v>1.58761666110689E-9</v>
      </c>
      <c r="C98">
        <v>0</v>
      </c>
      <c r="D98">
        <v>0</v>
      </c>
      <c r="E98">
        <v>0</v>
      </c>
      <c r="F98" s="1">
        <v>4.8857012592910502E-10</v>
      </c>
      <c r="G98" s="1">
        <v>6.1398197827817699E-11</v>
      </c>
      <c r="H98">
        <v>0</v>
      </c>
      <c r="I98" s="1">
        <v>2.7179140362357301E-9</v>
      </c>
      <c r="J98" s="1">
        <v>8.0991375161215196E-10</v>
      </c>
      <c r="K98">
        <v>0</v>
      </c>
      <c r="L98">
        <v>0</v>
      </c>
      <c r="M98">
        <v>0</v>
      </c>
      <c r="N98" t="s">
        <v>101</v>
      </c>
      <c r="O98" t="s">
        <v>102</v>
      </c>
      <c r="P98">
        <f t="shared" ref="P98:P129" si="39">ROUND((B98*100/0.00000423),2)</f>
        <v>0.04</v>
      </c>
      <c r="Q98">
        <f t="shared" ref="Q98:Q129" si="40">ROUND((C98*100/0.000006),2)</f>
        <v>0</v>
      </c>
      <c r="R98">
        <f t="shared" ref="R98:R129" si="41">ROUND((D98*100/0.0000427),2)</f>
        <v>0</v>
      </c>
      <c r="S98">
        <f t="shared" ref="S98:S129" si="42">ROUND((E98*100/0.00000348),2)</f>
        <v>0</v>
      </c>
      <c r="T98">
        <f t="shared" ref="T98:T129" si="43">ROUND((F98*100/0.0000032),2)</f>
        <v>0.02</v>
      </c>
      <c r="U98">
        <f t="shared" ref="U98:U129" si="44">ROUND((G98*100/0.00000408),2)</f>
        <v>0</v>
      </c>
      <c r="V98">
        <f t="shared" ref="V98:V129" si="45">ROUND((H98*100/0.00000258),2)</f>
        <v>0</v>
      </c>
      <c r="W98">
        <f t="shared" ref="W98:W129" si="46">ROUND((I98*100/0.00000426),2)</f>
        <v>0.06</v>
      </c>
      <c r="X98">
        <f t="shared" ref="X98:X129" si="47">ROUND((J98*100/0.00000418),2)</f>
        <v>0.02</v>
      </c>
      <c r="Y98">
        <f t="shared" ref="Y98:Y129" si="48">ROUND((K98*100/0.00000582),2)</f>
        <v>0</v>
      </c>
      <c r="Z98">
        <f t="shared" ref="Z98:Z129" si="49">ROUND((L98*100/0.00000397),2)</f>
        <v>0</v>
      </c>
      <c r="AA98">
        <f t="shared" ref="AA98:AA129" si="50">ROUND((M98*100/0.0000114),2)</f>
        <v>0</v>
      </c>
      <c r="AB98">
        <f t="shared" ref="AB98:AB129" si="51">AVERAGE(P98:AA98)</f>
        <v>1.1666666666666665E-2</v>
      </c>
    </row>
    <row r="99" spans="1:28" x14ac:dyDescent="0.2">
      <c r="A99" t="s">
        <v>179</v>
      </c>
      <c r="B99" s="1">
        <v>1.66834125573754E-9</v>
      </c>
      <c r="C99">
        <v>0</v>
      </c>
      <c r="D99">
        <v>0</v>
      </c>
      <c r="E99">
        <v>0</v>
      </c>
      <c r="F99" s="1">
        <v>2.3693929893258202E-9</v>
      </c>
      <c r="G99" s="1">
        <v>5.2697872871440603E-10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t="s">
        <v>22</v>
      </c>
      <c r="O99" t="s">
        <v>180</v>
      </c>
      <c r="P99">
        <f t="shared" si="39"/>
        <v>0.04</v>
      </c>
      <c r="Q99">
        <f t="shared" si="40"/>
        <v>0</v>
      </c>
      <c r="R99">
        <f t="shared" si="41"/>
        <v>0</v>
      </c>
      <c r="S99">
        <f t="shared" si="42"/>
        <v>0</v>
      </c>
      <c r="T99">
        <f t="shared" si="43"/>
        <v>7.0000000000000007E-2</v>
      </c>
      <c r="U99">
        <f t="shared" si="44"/>
        <v>0.01</v>
      </c>
      <c r="V99">
        <f t="shared" si="45"/>
        <v>0</v>
      </c>
      <c r="W99">
        <f t="shared" si="46"/>
        <v>0</v>
      </c>
      <c r="X99">
        <f t="shared" si="47"/>
        <v>0</v>
      </c>
      <c r="Y99">
        <f t="shared" si="48"/>
        <v>0</v>
      </c>
      <c r="Z99">
        <f t="shared" si="49"/>
        <v>0</v>
      </c>
      <c r="AA99">
        <f t="shared" si="50"/>
        <v>0</v>
      </c>
      <c r="AB99">
        <f t="shared" si="51"/>
        <v>0.01</v>
      </c>
    </row>
    <row r="100" spans="1:28" x14ac:dyDescent="0.2">
      <c r="A100" t="s">
        <v>186</v>
      </c>
      <c r="B100">
        <v>0</v>
      </c>
      <c r="C100">
        <v>0</v>
      </c>
      <c r="D100">
        <v>0</v>
      </c>
      <c r="E100" s="1">
        <v>7.0966702269079305E-10</v>
      </c>
      <c r="F100" s="1">
        <v>2.2738598362125002E-11</v>
      </c>
      <c r="G100">
        <v>0</v>
      </c>
      <c r="H100">
        <v>0</v>
      </c>
      <c r="I100" s="1">
        <v>1.2946886935744701E-9</v>
      </c>
      <c r="J100" s="1">
        <v>2.1883989833016199E-9</v>
      </c>
      <c r="K100">
        <v>0</v>
      </c>
      <c r="L100">
        <v>0</v>
      </c>
      <c r="M100" s="1">
        <v>1.2809775395799999E-9</v>
      </c>
      <c r="N100" t="s">
        <v>187</v>
      </c>
      <c r="O100" t="s">
        <v>188</v>
      </c>
      <c r="P100">
        <f t="shared" si="39"/>
        <v>0</v>
      </c>
      <c r="Q100">
        <f t="shared" si="40"/>
        <v>0</v>
      </c>
      <c r="R100">
        <f t="shared" si="41"/>
        <v>0</v>
      </c>
      <c r="S100">
        <f t="shared" si="42"/>
        <v>0.02</v>
      </c>
      <c r="T100">
        <f t="shared" si="43"/>
        <v>0</v>
      </c>
      <c r="U100">
        <f t="shared" si="44"/>
        <v>0</v>
      </c>
      <c r="V100">
        <f t="shared" si="45"/>
        <v>0</v>
      </c>
      <c r="W100">
        <f t="shared" si="46"/>
        <v>0.03</v>
      </c>
      <c r="X100">
        <f t="shared" si="47"/>
        <v>0.05</v>
      </c>
      <c r="Y100">
        <f t="shared" si="48"/>
        <v>0</v>
      </c>
      <c r="Z100">
        <f t="shared" si="49"/>
        <v>0</v>
      </c>
      <c r="AA100">
        <f t="shared" si="50"/>
        <v>0.01</v>
      </c>
      <c r="AB100">
        <f t="shared" si="51"/>
        <v>9.1666666666666667E-3</v>
      </c>
    </row>
    <row r="101" spans="1:28" x14ac:dyDescent="0.2">
      <c r="A101" t="s">
        <v>345</v>
      </c>
      <c r="B101" s="1">
        <v>3.94484378591194E-10</v>
      </c>
      <c r="C101" s="1">
        <v>3.1163909699455199E-10</v>
      </c>
      <c r="D101" s="1">
        <v>3.2357642551594201E-9</v>
      </c>
      <c r="E101" s="1">
        <v>9.72291103645298E-10</v>
      </c>
      <c r="F101" s="1">
        <v>2.3245777601496199E-10</v>
      </c>
      <c r="G101" s="1">
        <v>2.0466065942605901E-11</v>
      </c>
      <c r="H101" s="1">
        <v>3.9076430518516298E-10</v>
      </c>
      <c r="I101" s="1">
        <v>5.1444675629692401E-10</v>
      </c>
      <c r="J101">
        <v>0</v>
      </c>
      <c r="K101">
        <v>0</v>
      </c>
      <c r="L101">
        <v>0</v>
      </c>
      <c r="M101">
        <v>0</v>
      </c>
      <c r="N101" t="s">
        <v>280</v>
      </c>
      <c r="O101" t="s">
        <v>346</v>
      </c>
      <c r="P101">
        <f t="shared" si="39"/>
        <v>0.01</v>
      </c>
      <c r="Q101">
        <f t="shared" si="40"/>
        <v>0.01</v>
      </c>
      <c r="R101">
        <f t="shared" si="41"/>
        <v>0.01</v>
      </c>
      <c r="S101">
        <f t="shared" si="42"/>
        <v>0.03</v>
      </c>
      <c r="T101">
        <f t="shared" si="43"/>
        <v>0.01</v>
      </c>
      <c r="U101">
        <f t="shared" si="44"/>
        <v>0</v>
      </c>
      <c r="V101">
        <f t="shared" si="45"/>
        <v>0.02</v>
      </c>
      <c r="W101">
        <f t="shared" si="46"/>
        <v>0.01</v>
      </c>
      <c r="X101">
        <f t="shared" si="47"/>
        <v>0</v>
      </c>
      <c r="Y101">
        <f t="shared" si="48"/>
        <v>0</v>
      </c>
      <c r="Z101">
        <f t="shared" si="49"/>
        <v>0</v>
      </c>
      <c r="AA101">
        <f t="shared" si="50"/>
        <v>0</v>
      </c>
      <c r="AB101">
        <f t="shared" si="51"/>
        <v>8.3333333333333332E-3</v>
      </c>
    </row>
    <row r="102" spans="1:28" x14ac:dyDescent="0.2">
      <c r="A102" t="s">
        <v>382</v>
      </c>
      <c r="B102">
        <v>0</v>
      </c>
      <c r="C102">
        <v>0</v>
      </c>
      <c r="D102" s="1">
        <v>3.8424700530018102E-9</v>
      </c>
      <c r="E102" s="1">
        <v>1.43899083339504E-9</v>
      </c>
      <c r="F102" s="1">
        <v>1.1937660288474901E-9</v>
      </c>
      <c r="G102">
        <v>0</v>
      </c>
      <c r="H102" s="1">
        <v>3.41918767037018E-10</v>
      </c>
      <c r="I102">
        <v>0</v>
      </c>
      <c r="J102">
        <v>0</v>
      </c>
      <c r="K102">
        <v>0</v>
      </c>
      <c r="L102">
        <v>0</v>
      </c>
      <c r="M102">
        <v>0</v>
      </c>
      <c r="N102" t="s">
        <v>383</v>
      </c>
      <c r="O102" t="s">
        <v>384</v>
      </c>
      <c r="P102">
        <f t="shared" si="39"/>
        <v>0</v>
      </c>
      <c r="Q102">
        <f t="shared" si="40"/>
        <v>0</v>
      </c>
      <c r="R102">
        <f t="shared" si="41"/>
        <v>0.01</v>
      </c>
      <c r="S102">
        <f t="shared" si="42"/>
        <v>0.04</v>
      </c>
      <c r="T102">
        <f t="shared" si="43"/>
        <v>0.04</v>
      </c>
      <c r="U102">
        <f t="shared" si="44"/>
        <v>0</v>
      </c>
      <c r="V102">
        <f t="shared" si="45"/>
        <v>0.01</v>
      </c>
      <c r="W102">
        <f t="shared" si="46"/>
        <v>0</v>
      </c>
      <c r="X102">
        <f t="shared" si="47"/>
        <v>0</v>
      </c>
      <c r="Y102">
        <f t="shared" si="48"/>
        <v>0</v>
      </c>
      <c r="Z102">
        <f t="shared" si="49"/>
        <v>0</v>
      </c>
      <c r="AA102">
        <f t="shared" si="50"/>
        <v>0</v>
      </c>
      <c r="AB102">
        <f t="shared" si="51"/>
        <v>8.3333333333333332E-3</v>
      </c>
    </row>
    <row r="103" spans="1:28" x14ac:dyDescent="0.2">
      <c r="A103" t="s">
        <v>151</v>
      </c>
      <c r="B103">
        <v>0</v>
      </c>
      <c r="C103">
        <v>0</v>
      </c>
      <c r="D103">
        <v>0</v>
      </c>
      <c r="E103">
        <v>0</v>
      </c>
      <c r="F103" s="1">
        <v>2.1387622716256301E-9</v>
      </c>
      <c r="G103">
        <v>0</v>
      </c>
      <c r="H103">
        <v>0</v>
      </c>
      <c r="I103" s="1">
        <v>7.4016323066446899E-10</v>
      </c>
      <c r="J103">
        <v>0</v>
      </c>
      <c r="K103">
        <v>0</v>
      </c>
      <c r="L103">
        <v>0</v>
      </c>
      <c r="M103">
        <v>0</v>
      </c>
      <c r="N103" t="s">
        <v>22</v>
      </c>
      <c r="O103" t="s">
        <v>152</v>
      </c>
      <c r="P103">
        <f t="shared" si="39"/>
        <v>0</v>
      </c>
      <c r="Q103">
        <f t="shared" si="40"/>
        <v>0</v>
      </c>
      <c r="R103">
        <f t="shared" si="41"/>
        <v>0</v>
      </c>
      <c r="S103">
        <f t="shared" si="42"/>
        <v>0</v>
      </c>
      <c r="T103">
        <f t="shared" si="43"/>
        <v>7.0000000000000007E-2</v>
      </c>
      <c r="U103">
        <f t="shared" si="44"/>
        <v>0</v>
      </c>
      <c r="V103">
        <f t="shared" si="45"/>
        <v>0</v>
      </c>
      <c r="W103">
        <f t="shared" si="46"/>
        <v>0.02</v>
      </c>
      <c r="X103">
        <f t="shared" si="47"/>
        <v>0</v>
      </c>
      <c r="Y103">
        <f t="shared" si="48"/>
        <v>0</v>
      </c>
      <c r="Z103">
        <f t="shared" si="49"/>
        <v>0</v>
      </c>
      <c r="AA103">
        <f t="shared" si="50"/>
        <v>0</v>
      </c>
      <c r="AB103">
        <f t="shared" si="51"/>
        <v>7.5000000000000006E-3</v>
      </c>
    </row>
    <row r="104" spans="1:28" x14ac:dyDescent="0.2">
      <c r="A104" t="s">
        <v>373</v>
      </c>
      <c r="B104" s="1">
        <v>5.3459057137948701E-10</v>
      </c>
      <c r="C104" s="1">
        <v>3.1163909699455199E-10</v>
      </c>
      <c r="D104" s="1">
        <v>4.0447053189492796E-9</v>
      </c>
      <c r="E104" s="1">
        <v>7.0004959462461399E-10</v>
      </c>
      <c r="F104" s="1">
        <v>2.3480327306064002E-10</v>
      </c>
      <c r="G104" s="1">
        <v>2.0466065942605901E-11</v>
      </c>
      <c r="H104" s="1">
        <v>3.9076430518516298E-10</v>
      </c>
      <c r="I104" s="1">
        <v>5.6058688108750498E-10</v>
      </c>
      <c r="J104">
        <v>0</v>
      </c>
      <c r="K104">
        <v>0</v>
      </c>
      <c r="L104">
        <v>0</v>
      </c>
      <c r="M104">
        <v>0</v>
      </c>
      <c r="N104" t="s">
        <v>374</v>
      </c>
      <c r="O104" t="s">
        <v>375</v>
      </c>
      <c r="P104">
        <f t="shared" si="39"/>
        <v>0.01</v>
      </c>
      <c r="Q104">
        <f t="shared" si="40"/>
        <v>0.01</v>
      </c>
      <c r="R104">
        <f t="shared" si="41"/>
        <v>0.01</v>
      </c>
      <c r="S104">
        <f t="shared" si="42"/>
        <v>0.02</v>
      </c>
      <c r="T104">
        <f t="shared" si="43"/>
        <v>0.01</v>
      </c>
      <c r="U104">
        <f t="shared" si="44"/>
        <v>0</v>
      </c>
      <c r="V104">
        <f t="shared" si="45"/>
        <v>0.02</v>
      </c>
      <c r="W104">
        <f t="shared" si="46"/>
        <v>0.01</v>
      </c>
      <c r="X104">
        <f t="shared" si="47"/>
        <v>0</v>
      </c>
      <c r="Y104">
        <f t="shared" si="48"/>
        <v>0</v>
      </c>
      <c r="Z104">
        <f t="shared" si="49"/>
        <v>0</v>
      </c>
      <c r="AA104">
        <f t="shared" si="50"/>
        <v>0</v>
      </c>
      <c r="AB104">
        <f t="shared" si="51"/>
        <v>7.4999999999999997E-3</v>
      </c>
    </row>
    <row r="105" spans="1:28" x14ac:dyDescent="0.2">
      <c r="A105" t="s">
        <v>92</v>
      </c>
      <c r="B105">
        <v>0</v>
      </c>
      <c r="C105">
        <v>0</v>
      </c>
      <c r="D105">
        <v>0</v>
      </c>
      <c r="E105">
        <v>0</v>
      </c>
      <c r="F105" s="1">
        <v>3.4189254538309899E-10</v>
      </c>
      <c r="G105" s="1">
        <v>2.9719164509373701E-9</v>
      </c>
      <c r="H105">
        <v>0</v>
      </c>
      <c r="I105">
        <v>0</v>
      </c>
      <c r="J105">
        <v>0</v>
      </c>
      <c r="K105" s="1">
        <v>7.8889115037685305E-10</v>
      </c>
      <c r="L105">
        <v>0</v>
      </c>
      <c r="M105">
        <v>0</v>
      </c>
      <c r="N105" t="s">
        <v>93</v>
      </c>
      <c r="O105" t="s">
        <v>94</v>
      </c>
      <c r="P105">
        <f t="shared" si="39"/>
        <v>0</v>
      </c>
      <c r="Q105">
        <f t="shared" si="40"/>
        <v>0</v>
      </c>
      <c r="R105">
        <f t="shared" si="41"/>
        <v>0</v>
      </c>
      <c r="S105">
        <f t="shared" si="42"/>
        <v>0</v>
      </c>
      <c r="T105">
        <f t="shared" si="43"/>
        <v>0.01</v>
      </c>
      <c r="U105">
        <f t="shared" si="44"/>
        <v>7.0000000000000007E-2</v>
      </c>
      <c r="V105">
        <f t="shared" si="45"/>
        <v>0</v>
      </c>
      <c r="W105">
        <f t="shared" si="46"/>
        <v>0</v>
      </c>
      <c r="X105">
        <f t="shared" si="47"/>
        <v>0</v>
      </c>
      <c r="Y105">
        <f t="shared" si="48"/>
        <v>0.01</v>
      </c>
      <c r="Z105">
        <f t="shared" si="49"/>
        <v>0</v>
      </c>
      <c r="AA105">
        <f t="shared" si="50"/>
        <v>0</v>
      </c>
      <c r="AB105">
        <f t="shared" si="51"/>
        <v>7.4999999999999997E-3</v>
      </c>
    </row>
    <row r="106" spans="1:28" x14ac:dyDescent="0.2">
      <c r="A106" t="s">
        <v>223</v>
      </c>
      <c r="B106">
        <v>0</v>
      </c>
      <c r="C106">
        <v>0</v>
      </c>
      <c r="D106">
        <v>0</v>
      </c>
      <c r="E106">
        <v>0</v>
      </c>
      <c r="F106" s="1">
        <v>2.7329459197835502E-9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t="s">
        <v>22</v>
      </c>
      <c r="O106" t="s">
        <v>224</v>
      </c>
      <c r="P106">
        <f t="shared" si="39"/>
        <v>0</v>
      </c>
      <c r="Q106">
        <f t="shared" si="40"/>
        <v>0</v>
      </c>
      <c r="R106">
        <f t="shared" si="41"/>
        <v>0</v>
      </c>
      <c r="S106">
        <f t="shared" si="42"/>
        <v>0</v>
      </c>
      <c r="T106">
        <f t="shared" si="43"/>
        <v>0.09</v>
      </c>
      <c r="U106">
        <f t="shared" si="44"/>
        <v>0</v>
      </c>
      <c r="V106">
        <f t="shared" si="45"/>
        <v>0</v>
      </c>
      <c r="W106">
        <f t="shared" si="46"/>
        <v>0</v>
      </c>
      <c r="X106">
        <f t="shared" si="47"/>
        <v>0</v>
      </c>
      <c r="Y106">
        <f t="shared" si="48"/>
        <v>0</v>
      </c>
      <c r="Z106">
        <f t="shared" si="49"/>
        <v>0</v>
      </c>
      <c r="AA106">
        <f t="shared" si="50"/>
        <v>0</v>
      </c>
      <c r="AB106">
        <f t="shared" si="51"/>
        <v>7.4999999999999997E-3</v>
      </c>
    </row>
    <row r="107" spans="1:28" x14ac:dyDescent="0.2">
      <c r="A107" t="s">
        <v>315</v>
      </c>
      <c r="B107" s="1">
        <v>8.8633597139464802E-10</v>
      </c>
      <c r="C107">
        <v>0</v>
      </c>
      <c r="D107">
        <v>0</v>
      </c>
      <c r="E107" s="1">
        <v>2.1324929832450799E-11</v>
      </c>
      <c r="F107" s="1">
        <v>5.6679126803502205E-10</v>
      </c>
      <c r="G107">
        <v>0</v>
      </c>
      <c r="H107">
        <v>0</v>
      </c>
      <c r="I107">
        <v>0</v>
      </c>
      <c r="J107" s="1">
        <v>5.6048874241860101E-10</v>
      </c>
      <c r="K107">
        <v>0</v>
      </c>
      <c r="L107">
        <v>0</v>
      </c>
      <c r="M107" s="1">
        <v>3.9447806025096497E-9</v>
      </c>
      <c r="N107" t="s">
        <v>52</v>
      </c>
      <c r="O107" t="s">
        <v>316</v>
      </c>
      <c r="P107">
        <f t="shared" si="39"/>
        <v>0.02</v>
      </c>
      <c r="Q107">
        <f t="shared" si="40"/>
        <v>0</v>
      </c>
      <c r="R107">
        <f t="shared" si="41"/>
        <v>0</v>
      </c>
      <c r="S107">
        <f t="shared" si="42"/>
        <v>0</v>
      </c>
      <c r="T107">
        <f t="shared" si="43"/>
        <v>0.02</v>
      </c>
      <c r="U107">
        <f t="shared" si="44"/>
        <v>0</v>
      </c>
      <c r="V107">
        <f t="shared" si="45"/>
        <v>0</v>
      </c>
      <c r="W107">
        <f t="shared" si="46"/>
        <v>0</v>
      </c>
      <c r="X107">
        <f t="shared" si="47"/>
        <v>0.01</v>
      </c>
      <c r="Y107">
        <f t="shared" si="48"/>
        <v>0</v>
      </c>
      <c r="Z107">
        <f t="shared" si="49"/>
        <v>0</v>
      </c>
      <c r="AA107">
        <f t="shared" si="50"/>
        <v>0.03</v>
      </c>
      <c r="AB107">
        <f t="shared" si="51"/>
        <v>6.6666666666666671E-3</v>
      </c>
    </row>
    <row r="108" spans="1:28" x14ac:dyDescent="0.2">
      <c r="A108" t="s">
        <v>162</v>
      </c>
      <c r="B108">
        <v>0</v>
      </c>
      <c r="C108">
        <v>0</v>
      </c>
      <c r="D108">
        <v>0</v>
      </c>
      <c r="E108">
        <v>0</v>
      </c>
      <c r="F108" s="1">
        <v>3.2143179607826801E-11</v>
      </c>
      <c r="G108">
        <v>0</v>
      </c>
      <c r="H108">
        <v>0</v>
      </c>
      <c r="I108">
        <v>0</v>
      </c>
      <c r="J108" s="1">
        <v>2.8317514854896299E-9</v>
      </c>
      <c r="K108">
        <v>0</v>
      </c>
      <c r="L108">
        <v>0</v>
      </c>
      <c r="M108">
        <v>0</v>
      </c>
      <c r="N108" t="s">
        <v>22</v>
      </c>
      <c r="O108" t="s">
        <v>163</v>
      </c>
      <c r="P108">
        <f t="shared" si="39"/>
        <v>0</v>
      </c>
      <c r="Q108">
        <f t="shared" si="40"/>
        <v>0</v>
      </c>
      <c r="R108">
        <f t="shared" si="41"/>
        <v>0</v>
      </c>
      <c r="S108">
        <f t="shared" si="42"/>
        <v>0</v>
      </c>
      <c r="T108">
        <f t="shared" si="43"/>
        <v>0</v>
      </c>
      <c r="U108">
        <f t="shared" si="44"/>
        <v>0</v>
      </c>
      <c r="V108">
        <f t="shared" si="45"/>
        <v>0</v>
      </c>
      <c r="W108">
        <f t="shared" si="46"/>
        <v>0</v>
      </c>
      <c r="X108">
        <f t="shared" si="47"/>
        <v>7.0000000000000007E-2</v>
      </c>
      <c r="Y108">
        <f t="shared" si="48"/>
        <v>0</v>
      </c>
      <c r="Z108">
        <f t="shared" si="49"/>
        <v>0</v>
      </c>
      <c r="AA108">
        <f t="shared" si="50"/>
        <v>0</v>
      </c>
      <c r="AB108">
        <f t="shared" si="51"/>
        <v>5.8333333333333336E-3</v>
      </c>
    </row>
    <row r="109" spans="1:28" x14ac:dyDescent="0.2">
      <c r="A109" t="s">
        <v>212</v>
      </c>
      <c r="B109" s="1">
        <v>1.08981880292756E-9</v>
      </c>
      <c r="C109">
        <v>0</v>
      </c>
      <c r="D109" s="1">
        <v>8.0894106378985593E-9</v>
      </c>
      <c r="E109">
        <v>0</v>
      </c>
      <c r="F109" s="1">
        <v>3.4927063507724302E-10</v>
      </c>
      <c r="G109">
        <v>0</v>
      </c>
      <c r="H109">
        <v>0</v>
      </c>
      <c r="I109" s="1">
        <v>1.40983472507517E-10</v>
      </c>
      <c r="J109">
        <v>0</v>
      </c>
      <c r="K109">
        <v>0</v>
      </c>
      <c r="L109">
        <v>0</v>
      </c>
      <c r="M109" s="1">
        <v>1.3743069214255601E-9</v>
      </c>
      <c r="N109" t="s">
        <v>213</v>
      </c>
      <c r="O109" t="s">
        <v>214</v>
      </c>
      <c r="P109">
        <f t="shared" si="39"/>
        <v>0.03</v>
      </c>
      <c r="Q109">
        <f t="shared" si="40"/>
        <v>0</v>
      </c>
      <c r="R109">
        <f t="shared" si="41"/>
        <v>0.02</v>
      </c>
      <c r="S109">
        <f t="shared" si="42"/>
        <v>0</v>
      </c>
      <c r="T109">
        <f t="shared" si="43"/>
        <v>0.01</v>
      </c>
      <c r="U109">
        <f t="shared" si="44"/>
        <v>0</v>
      </c>
      <c r="V109">
        <f t="shared" si="45"/>
        <v>0</v>
      </c>
      <c r="W109">
        <f t="shared" si="46"/>
        <v>0</v>
      </c>
      <c r="X109">
        <f t="shared" si="47"/>
        <v>0</v>
      </c>
      <c r="Y109">
        <f t="shared" si="48"/>
        <v>0</v>
      </c>
      <c r="Z109">
        <f t="shared" si="49"/>
        <v>0</v>
      </c>
      <c r="AA109">
        <f t="shared" si="50"/>
        <v>0.01</v>
      </c>
      <c r="AB109">
        <f t="shared" si="51"/>
        <v>5.8333333333333336E-3</v>
      </c>
    </row>
    <row r="110" spans="1:28" x14ac:dyDescent="0.2">
      <c r="A110" t="s">
        <v>290</v>
      </c>
      <c r="B110" s="1">
        <v>3.5908334353129998E-11</v>
      </c>
      <c r="C110">
        <v>0</v>
      </c>
      <c r="D110">
        <v>0</v>
      </c>
      <c r="E110">
        <v>0</v>
      </c>
      <c r="F110" s="1">
        <v>1.48517274480707E-10</v>
      </c>
      <c r="G110">
        <v>0</v>
      </c>
      <c r="H110">
        <v>0</v>
      </c>
      <c r="I110" s="1">
        <v>9.1551449167888803E-11</v>
      </c>
      <c r="J110">
        <v>0</v>
      </c>
      <c r="K110" s="1">
        <v>1.8841503763025101E-9</v>
      </c>
      <c r="L110">
        <v>0</v>
      </c>
      <c r="M110" s="1">
        <v>4.7543574161413697E-9</v>
      </c>
      <c r="N110" t="s">
        <v>65</v>
      </c>
      <c r="O110" t="s">
        <v>291</v>
      </c>
      <c r="P110">
        <f t="shared" si="39"/>
        <v>0</v>
      </c>
      <c r="Q110">
        <f t="shared" si="40"/>
        <v>0</v>
      </c>
      <c r="R110">
        <f t="shared" si="41"/>
        <v>0</v>
      </c>
      <c r="S110">
        <f t="shared" si="42"/>
        <v>0</v>
      </c>
      <c r="T110">
        <f t="shared" si="43"/>
        <v>0</v>
      </c>
      <c r="U110">
        <f t="shared" si="44"/>
        <v>0</v>
      </c>
      <c r="V110">
        <f t="shared" si="45"/>
        <v>0</v>
      </c>
      <c r="W110">
        <f t="shared" si="46"/>
        <v>0</v>
      </c>
      <c r="X110">
        <f t="shared" si="47"/>
        <v>0</v>
      </c>
      <c r="Y110">
        <f t="shared" si="48"/>
        <v>0.03</v>
      </c>
      <c r="Z110">
        <f t="shared" si="49"/>
        <v>0</v>
      </c>
      <c r="AA110">
        <f t="shared" si="50"/>
        <v>0.04</v>
      </c>
      <c r="AB110">
        <f t="shared" si="51"/>
        <v>5.8333333333333336E-3</v>
      </c>
    </row>
    <row r="111" spans="1:28" x14ac:dyDescent="0.2">
      <c r="A111" t="s">
        <v>326</v>
      </c>
      <c r="B111">
        <v>0</v>
      </c>
      <c r="C111">
        <v>0</v>
      </c>
      <c r="D111" s="1">
        <v>1.61788212757971E-9</v>
      </c>
      <c r="E111" s="1">
        <v>5.4448301804136698E-10</v>
      </c>
      <c r="F111" s="1">
        <v>1.5201379422205401E-9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t="s">
        <v>33</v>
      </c>
      <c r="O111" t="s">
        <v>327</v>
      </c>
      <c r="P111">
        <f t="shared" si="39"/>
        <v>0</v>
      </c>
      <c r="Q111">
        <f t="shared" si="40"/>
        <v>0</v>
      </c>
      <c r="R111">
        <f t="shared" si="41"/>
        <v>0</v>
      </c>
      <c r="S111">
        <f t="shared" si="42"/>
        <v>0.02</v>
      </c>
      <c r="T111">
        <f t="shared" si="43"/>
        <v>0.05</v>
      </c>
      <c r="U111">
        <f t="shared" si="44"/>
        <v>0</v>
      </c>
      <c r="V111">
        <f t="shared" si="45"/>
        <v>0</v>
      </c>
      <c r="W111">
        <f t="shared" si="46"/>
        <v>0</v>
      </c>
      <c r="X111">
        <f t="shared" si="47"/>
        <v>0</v>
      </c>
      <c r="Y111">
        <f t="shared" si="48"/>
        <v>0</v>
      </c>
      <c r="Z111">
        <f t="shared" si="49"/>
        <v>0</v>
      </c>
      <c r="AA111">
        <f t="shared" si="50"/>
        <v>0</v>
      </c>
      <c r="AB111">
        <f t="shared" si="51"/>
        <v>5.8333333333333336E-3</v>
      </c>
    </row>
    <row r="112" spans="1:28" x14ac:dyDescent="0.2">
      <c r="A112" t="s">
        <v>288</v>
      </c>
      <c r="B112" s="1">
        <v>3.94484378591194E-10</v>
      </c>
      <c r="C112" s="1">
        <v>3.1163909699455199E-10</v>
      </c>
      <c r="D112" s="1">
        <v>8.0894106378985595E-10</v>
      </c>
      <c r="E112" s="1">
        <v>3.8891644145811898E-10</v>
      </c>
      <c r="F112" s="1">
        <v>1.0487002187168299E-9</v>
      </c>
      <c r="G112">
        <v>0</v>
      </c>
      <c r="H112">
        <v>0</v>
      </c>
      <c r="I112" s="1">
        <v>5.2534101296062605E-10</v>
      </c>
      <c r="J112">
        <v>0</v>
      </c>
      <c r="K112">
        <v>0</v>
      </c>
      <c r="L112">
        <v>0</v>
      </c>
      <c r="M112">
        <v>0</v>
      </c>
      <c r="N112" t="s">
        <v>68</v>
      </c>
      <c r="O112" t="s">
        <v>289</v>
      </c>
      <c r="P112">
        <f t="shared" si="39"/>
        <v>0.01</v>
      </c>
      <c r="Q112">
        <f t="shared" si="40"/>
        <v>0.01</v>
      </c>
      <c r="R112">
        <f t="shared" si="41"/>
        <v>0</v>
      </c>
      <c r="S112">
        <f t="shared" si="42"/>
        <v>0.01</v>
      </c>
      <c r="T112">
        <f t="shared" si="43"/>
        <v>0.03</v>
      </c>
      <c r="U112">
        <f t="shared" si="44"/>
        <v>0</v>
      </c>
      <c r="V112">
        <f t="shared" si="45"/>
        <v>0</v>
      </c>
      <c r="W112">
        <f t="shared" si="46"/>
        <v>0.01</v>
      </c>
      <c r="X112">
        <f t="shared" si="47"/>
        <v>0</v>
      </c>
      <c r="Y112">
        <f t="shared" si="48"/>
        <v>0</v>
      </c>
      <c r="Z112">
        <f t="shared" si="49"/>
        <v>0</v>
      </c>
      <c r="AA112">
        <f t="shared" si="50"/>
        <v>0</v>
      </c>
      <c r="AB112">
        <f t="shared" si="51"/>
        <v>5.8333333333333327E-3</v>
      </c>
    </row>
    <row r="113" spans="1:28" x14ac:dyDescent="0.2">
      <c r="A113" t="s">
        <v>49</v>
      </c>
      <c r="B113">
        <v>0</v>
      </c>
      <c r="C113">
        <v>0</v>
      </c>
      <c r="D113" s="1">
        <v>1.61788212757971E-9</v>
      </c>
      <c r="E113" s="1">
        <v>5.0559137389555499E-10</v>
      </c>
      <c r="F113" s="1">
        <v>9.1906269247898101E-10</v>
      </c>
      <c r="G113" s="1">
        <v>7.8659782357270706E-12</v>
      </c>
      <c r="H113">
        <v>0</v>
      </c>
      <c r="I113" s="1">
        <v>9.1639257129886604E-10</v>
      </c>
      <c r="J113">
        <v>0</v>
      </c>
      <c r="K113">
        <v>0</v>
      </c>
      <c r="L113">
        <v>0</v>
      </c>
      <c r="M113">
        <v>0</v>
      </c>
      <c r="N113" t="s">
        <v>33</v>
      </c>
      <c r="O113" t="s">
        <v>50</v>
      </c>
      <c r="P113">
        <f t="shared" si="39"/>
        <v>0</v>
      </c>
      <c r="Q113">
        <f t="shared" si="40"/>
        <v>0</v>
      </c>
      <c r="R113">
        <f t="shared" si="41"/>
        <v>0</v>
      </c>
      <c r="S113">
        <f t="shared" si="42"/>
        <v>0.01</v>
      </c>
      <c r="T113">
        <f t="shared" si="43"/>
        <v>0.03</v>
      </c>
      <c r="U113">
        <f t="shared" si="44"/>
        <v>0</v>
      </c>
      <c r="V113">
        <f t="shared" si="45"/>
        <v>0</v>
      </c>
      <c r="W113">
        <f t="shared" si="46"/>
        <v>0.02</v>
      </c>
      <c r="X113">
        <f t="shared" si="47"/>
        <v>0</v>
      </c>
      <c r="Y113">
        <f t="shared" si="48"/>
        <v>0</v>
      </c>
      <c r="Z113">
        <f t="shared" si="49"/>
        <v>0</v>
      </c>
      <c r="AA113">
        <f t="shared" si="50"/>
        <v>0</v>
      </c>
      <c r="AB113">
        <f t="shared" si="51"/>
        <v>5.0000000000000001E-3</v>
      </c>
    </row>
    <row r="114" spans="1:28" x14ac:dyDescent="0.2">
      <c r="A114" t="s">
        <v>157</v>
      </c>
      <c r="B114" s="1">
        <v>7.2537421073166399E-10</v>
      </c>
      <c r="C114">
        <v>0</v>
      </c>
      <c r="D114">
        <v>0</v>
      </c>
      <c r="E114">
        <v>0</v>
      </c>
      <c r="F114" s="1">
        <v>7.1135726164376205E-10</v>
      </c>
      <c r="G114">
        <v>0</v>
      </c>
      <c r="H114">
        <v>0</v>
      </c>
      <c r="I114" s="1">
        <v>8.4305146436363497E-10</v>
      </c>
      <c r="J114">
        <v>0</v>
      </c>
      <c r="K114">
        <v>0</v>
      </c>
      <c r="L114">
        <v>0</v>
      </c>
      <c r="M114">
        <v>0</v>
      </c>
      <c r="N114" t="s">
        <v>158</v>
      </c>
      <c r="O114" t="s">
        <v>159</v>
      </c>
      <c r="P114">
        <f t="shared" si="39"/>
        <v>0.02</v>
      </c>
      <c r="Q114">
        <f t="shared" si="40"/>
        <v>0</v>
      </c>
      <c r="R114">
        <f t="shared" si="41"/>
        <v>0</v>
      </c>
      <c r="S114">
        <f t="shared" si="42"/>
        <v>0</v>
      </c>
      <c r="T114">
        <f t="shared" si="43"/>
        <v>0.02</v>
      </c>
      <c r="U114">
        <f t="shared" si="44"/>
        <v>0</v>
      </c>
      <c r="V114">
        <f t="shared" si="45"/>
        <v>0</v>
      </c>
      <c r="W114">
        <f t="shared" si="46"/>
        <v>0.02</v>
      </c>
      <c r="X114">
        <f t="shared" si="47"/>
        <v>0</v>
      </c>
      <c r="Y114">
        <f t="shared" si="48"/>
        <v>0</v>
      </c>
      <c r="Z114">
        <f t="shared" si="49"/>
        <v>0</v>
      </c>
      <c r="AA114">
        <f t="shared" si="50"/>
        <v>0</v>
      </c>
      <c r="AB114">
        <f t="shared" si="51"/>
        <v>5.0000000000000001E-3</v>
      </c>
    </row>
    <row r="115" spans="1:28" x14ac:dyDescent="0.2">
      <c r="A115" t="s">
        <v>189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s="1">
        <v>2.7139318457697199E-9</v>
      </c>
      <c r="J115">
        <v>0</v>
      </c>
      <c r="K115">
        <v>0</v>
      </c>
      <c r="L115">
        <v>0</v>
      </c>
      <c r="M115">
        <v>0</v>
      </c>
      <c r="N115" t="s">
        <v>190</v>
      </c>
      <c r="O115" t="s">
        <v>191</v>
      </c>
      <c r="P115">
        <f t="shared" si="39"/>
        <v>0</v>
      </c>
      <c r="Q115">
        <f t="shared" si="40"/>
        <v>0</v>
      </c>
      <c r="R115">
        <f t="shared" si="41"/>
        <v>0</v>
      </c>
      <c r="S115">
        <f t="shared" si="42"/>
        <v>0</v>
      </c>
      <c r="T115">
        <f t="shared" si="43"/>
        <v>0</v>
      </c>
      <c r="U115">
        <f t="shared" si="44"/>
        <v>0</v>
      </c>
      <c r="V115">
        <f t="shared" si="45"/>
        <v>0</v>
      </c>
      <c r="W115">
        <f t="shared" si="46"/>
        <v>0.06</v>
      </c>
      <c r="X115">
        <f t="shared" si="47"/>
        <v>0</v>
      </c>
      <c r="Y115">
        <f t="shared" si="48"/>
        <v>0</v>
      </c>
      <c r="Z115">
        <f t="shared" si="49"/>
        <v>0</v>
      </c>
      <c r="AA115">
        <f t="shared" si="50"/>
        <v>0</v>
      </c>
      <c r="AB115">
        <f t="shared" si="51"/>
        <v>5.0000000000000001E-3</v>
      </c>
    </row>
    <row r="116" spans="1:28" x14ac:dyDescent="0.2">
      <c r="A116" t="s">
        <v>413</v>
      </c>
      <c r="B116" s="1">
        <v>1.40106192788292E-10</v>
      </c>
      <c r="C116">
        <v>0</v>
      </c>
      <c r="D116">
        <v>0</v>
      </c>
      <c r="E116" s="1">
        <v>3.1113315316649501E-10</v>
      </c>
      <c r="F116" s="1">
        <v>1.62048103523504E-9</v>
      </c>
      <c r="G116">
        <v>0</v>
      </c>
      <c r="H116">
        <v>0</v>
      </c>
      <c r="I116">
        <v>0</v>
      </c>
      <c r="J116">
        <v>0</v>
      </c>
      <c r="K116">
        <v>0</v>
      </c>
      <c r="L116" s="1">
        <v>1.4483677185485499E-10</v>
      </c>
      <c r="M116">
        <v>0</v>
      </c>
      <c r="N116" t="s">
        <v>33</v>
      </c>
      <c r="O116" t="s">
        <v>414</v>
      </c>
      <c r="P116">
        <f t="shared" si="39"/>
        <v>0</v>
      </c>
      <c r="Q116">
        <f t="shared" si="40"/>
        <v>0</v>
      </c>
      <c r="R116">
        <f t="shared" si="41"/>
        <v>0</v>
      </c>
      <c r="S116">
        <f t="shared" si="42"/>
        <v>0.01</v>
      </c>
      <c r="T116">
        <f t="shared" si="43"/>
        <v>0.05</v>
      </c>
      <c r="U116">
        <f t="shared" si="44"/>
        <v>0</v>
      </c>
      <c r="V116">
        <f t="shared" si="45"/>
        <v>0</v>
      </c>
      <c r="W116">
        <f t="shared" si="46"/>
        <v>0</v>
      </c>
      <c r="X116">
        <f t="shared" si="47"/>
        <v>0</v>
      </c>
      <c r="Y116">
        <f t="shared" si="48"/>
        <v>0</v>
      </c>
      <c r="Z116">
        <f t="shared" si="49"/>
        <v>0</v>
      </c>
      <c r="AA116">
        <f t="shared" si="50"/>
        <v>0</v>
      </c>
      <c r="AB116">
        <f t="shared" si="51"/>
        <v>5.0000000000000001E-3</v>
      </c>
    </row>
    <row r="117" spans="1:28" x14ac:dyDescent="0.2">
      <c r="A117" t="s">
        <v>122</v>
      </c>
      <c r="B117">
        <v>0</v>
      </c>
      <c r="C117">
        <v>0</v>
      </c>
      <c r="D117">
        <v>0</v>
      </c>
      <c r="E117">
        <v>0</v>
      </c>
      <c r="F117" s="1">
        <v>1.70838470944433E-9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t="s">
        <v>25</v>
      </c>
      <c r="O117" t="s">
        <v>123</v>
      </c>
      <c r="P117">
        <f t="shared" si="39"/>
        <v>0</v>
      </c>
      <c r="Q117">
        <f t="shared" si="40"/>
        <v>0</v>
      </c>
      <c r="R117">
        <f t="shared" si="41"/>
        <v>0</v>
      </c>
      <c r="S117">
        <f t="shared" si="42"/>
        <v>0</v>
      </c>
      <c r="T117">
        <f t="shared" si="43"/>
        <v>0.05</v>
      </c>
      <c r="U117">
        <f t="shared" si="44"/>
        <v>0</v>
      </c>
      <c r="V117">
        <f t="shared" si="45"/>
        <v>0</v>
      </c>
      <c r="W117">
        <f t="shared" si="46"/>
        <v>0</v>
      </c>
      <c r="X117">
        <f t="shared" si="47"/>
        <v>0</v>
      </c>
      <c r="Y117">
        <f t="shared" si="48"/>
        <v>0</v>
      </c>
      <c r="Z117">
        <f t="shared" si="49"/>
        <v>0</v>
      </c>
      <c r="AA117">
        <f t="shared" si="50"/>
        <v>0</v>
      </c>
      <c r="AB117">
        <f t="shared" si="51"/>
        <v>4.1666666666666666E-3</v>
      </c>
    </row>
    <row r="118" spans="1:28" x14ac:dyDescent="0.2">
      <c r="A118" t="s">
        <v>264</v>
      </c>
      <c r="B118">
        <v>0</v>
      </c>
      <c r="C118">
        <v>0</v>
      </c>
      <c r="D118">
        <v>0</v>
      </c>
      <c r="E118">
        <v>0</v>
      </c>
      <c r="F118" s="1">
        <v>1.4948366207637901E-9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 t="s">
        <v>265</v>
      </c>
      <c r="O118" t="s">
        <v>266</v>
      </c>
      <c r="P118">
        <f t="shared" si="39"/>
        <v>0</v>
      </c>
      <c r="Q118">
        <f t="shared" si="40"/>
        <v>0</v>
      </c>
      <c r="R118">
        <f t="shared" si="41"/>
        <v>0</v>
      </c>
      <c r="S118">
        <f t="shared" si="42"/>
        <v>0</v>
      </c>
      <c r="T118">
        <f t="shared" si="43"/>
        <v>0.05</v>
      </c>
      <c r="U118">
        <f t="shared" si="44"/>
        <v>0</v>
      </c>
      <c r="V118">
        <f t="shared" si="45"/>
        <v>0</v>
      </c>
      <c r="W118">
        <f t="shared" si="46"/>
        <v>0</v>
      </c>
      <c r="X118">
        <f t="shared" si="47"/>
        <v>0</v>
      </c>
      <c r="Y118">
        <f t="shared" si="48"/>
        <v>0</v>
      </c>
      <c r="Z118">
        <f t="shared" si="49"/>
        <v>0</v>
      </c>
      <c r="AA118">
        <f t="shared" si="50"/>
        <v>0</v>
      </c>
      <c r="AB118">
        <f t="shared" si="51"/>
        <v>4.1666666666666666E-3</v>
      </c>
    </row>
    <row r="119" spans="1:28" x14ac:dyDescent="0.2">
      <c r="A119" t="s">
        <v>338</v>
      </c>
      <c r="B119" s="1">
        <v>2.1911612935739801E-9</v>
      </c>
      <c r="C119">
        <v>0</v>
      </c>
      <c r="D119">
        <v>0</v>
      </c>
      <c r="E119">
        <v>0</v>
      </c>
      <c r="F119" s="1">
        <v>2.2181042924345101E-11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t="s">
        <v>339</v>
      </c>
      <c r="O119" t="s">
        <v>340</v>
      </c>
      <c r="P119">
        <f t="shared" si="39"/>
        <v>0.05</v>
      </c>
      <c r="Q119">
        <f t="shared" si="40"/>
        <v>0</v>
      </c>
      <c r="R119">
        <f t="shared" si="41"/>
        <v>0</v>
      </c>
      <c r="S119">
        <f t="shared" si="42"/>
        <v>0</v>
      </c>
      <c r="T119">
        <f t="shared" si="43"/>
        <v>0</v>
      </c>
      <c r="U119">
        <f t="shared" si="44"/>
        <v>0</v>
      </c>
      <c r="V119">
        <f t="shared" si="45"/>
        <v>0</v>
      </c>
      <c r="W119">
        <f t="shared" si="46"/>
        <v>0</v>
      </c>
      <c r="X119">
        <f t="shared" si="47"/>
        <v>0</v>
      </c>
      <c r="Y119">
        <f t="shared" si="48"/>
        <v>0</v>
      </c>
      <c r="Z119">
        <f t="shared" si="49"/>
        <v>0</v>
      </c>
      <c r="AA119">
        <f t="shared" si="50"/>
        <v>0</v>
      </c>
      <c r="AB119">
        <f t="shared" si="51"/>
        <v>4.1666666666666666E-3</v>
      </c>
    </row>
    <row r="120" spans="1:28" x14ac:dyDescent="0.2">
      <c r="A120" t="s">
        <v>349</v>
      </c>
      <c r="B120">
        <v>0</v>
      </c>
      <c r="C120">
        <v>0</v>
      </c>
      <c r="D120">
        <v>0</v>
      </c>
      <c r="E120">
        <v>0</v>
      </c>
      <c r="F120" s="1">
        <v>1.45891345405819E-9</v>
      </c>
      <c r="G120">
        <v>0</v>
      </c>
      <c r="H120">
        <v>0</v>
      </c>
      <c r="I120" s="1">
        <v>1.05737604380638E-10</v>
      </c>
      <c r="J120">
        <v>0</v>
      </c>
      <c r="K120">
        <v>0</v>
      </c>
      <c r="L120">
        <v>0</v>
      </c>
      <c r="M120">
        <v>0</v>
      </c>
      <c r="N120" t="s">
        <v>350</v>
      </c>
      <c r="O120" t="s">
        <v>351</v>
      </c>
      <c r="P120">
        <f t="shared" si="39"/>
        <v>0</v>
      </c>
      <c r="Q120">
        <f t="shared" si="40"/>
        <v>0</v>
      </c>
      <c r="R120">
        <f t="shared" si="41"/>
        <v>0</v>
      </c>
      <c r="S120">
        <f t="shared" si="42"/>
        <v>0</v>
      </c>
      <c r="T120">
        <f t="shared" si="43"/>
        <v>0.05</v>
      </c>
      <c r="U120">
        <f t="shared" si="44"/>
        <v>0</v>
      </c>
      <c r="V120">
        <f t="shared" si="45"/>
        <v>0</v>
      </c>
      <c r="W120">
        <f t="shared" si="46"/>
        <v>0</v>
      </c>
      <c r="X120">
        <f t="shared" si="47"/>
        <v>0</v>
      </c>
      <c r="Y120">
        <f t="shared" si="48"/>
        <v>0</v>
      </c>
      <c r="Z120">
        <f t="shared" si="49"/>
        <v>0</v>
      </c>
      <c r="AA120">
        <f t="shared" si="50"/>
        <v>0</v>
      </c>
      <c r="AB120">
        <f t="shared" si="51"/>
        <v>4.1666666666666666E-3</v>
      </c>
    </row>
    <row r="121" spans="1:28" x14ac:dyDescent="0.2">
      <c r="A121" t="s">
        <v>35</v>
      </c>
      <c r="B121">
        <v>0</v>
      </c>
      <c r="C121">
        <v>0</v>
      </c>
      <c r="D121" s="1">
        <v>4.0447053189492796E-9</v>
      </c>
      <c r="E121" s="1">
        <v>6.6115795047880201E-10</v>
      </c>
      <c r="F121" s="1">
        <v>3.1333222344096801E-10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t="s">
        <v>36</v>
      </c>
      <c r="O121" t="s">
        <v>37</v>
      </c>
      <c r="P121">
        <f t="shared" si="39"/>
        <v>0</v>
      </c>
      <c r="Q121">
        <f t="shared" si="40"/>
        <v>0</v>
      </c>
      <c r="R121">
        <f t="shared" si="41"/>
        <v>0.01</v>
      </c>
      <c r="S121">
        <f t="shared" si="42"/>
        <v>0.02</v>
      </c>
      <c r="T121">
        <f t="shared" si="43"/>
        <v>0.01</v>
      </c>
      <c r="U121">
        <f t="shared" si="44"/>
        <v>0</v>
      </c>
      <c r="V121">
        <f t="shared" si="45"/>
        <v>0</v>
      </c>
      <c r="W121">
        <f t="shared" si="46"/>
        <v>0</v>
      </c>
      <c r="X121">
        <f t="shared" si="47"/>
        <v>0</v>
      </c>
      <c r="Y121">
        <f t="shared" si="48"/>
        <v>0</v>
      </c>
      <c r="Z121">
        <f t="shared" si="49"/>
        <v>0</v>
      </c>
      <c r="AA121">
        <f t="shared" si="50"/>
        <v>0</v>
      </c>
      <c r="AB121">
        <f t="shared" si="51"/>
        <v>3.3333333333333335E-3</v>
      </c>
    </row>
    <row r="122" spans="1:28" x14ac:dyDescent="0.2">
      <c r="A122" t="s">
        <v>40</v>
      </c>
      <c r="B122">
        <v>0</v>
      </c>
      <c r="C122">
        <v>0</v>
      </c>
      <c r="D122">
        <v>0</v>
      </c>
      <c r="E122">
        <v>0</v>
      </c>
      <c r="F122" s="1">
        <v>2.9002697607610599E-12</v>
      </c>
      <c r="G122">
        <v>0</v>
      </c>
      <c r="H122" s="1">
        <v>1.0956298611727399E-9</v>
      </c>
      <c r="I122">
        <v>0</v>
      </c>
      <c r="J122">
        <v>0</v>
      </c>
      <c r="K122">
        <v>0</v>
      </c>
      <c r="L122">
        <v>0</v>
      </c>
      <c r="M122" s="1">
        <v>1.52366822690293E-10</v>
      </c>
      <c r="N122" t="s">
        <v>22</v>
      </c>
      <c r="O122" t="s">
        <v>41</v>
      </c>
      <c r="P122">
        <f t="shared" si="39"/>
        <v>0</v>
      </c>
      <c r="Q122">
        <f t="shared" si="40"/>
        <v>0</v>
      </c>
      <c r="R122">
        <f t="shared" si="41"/>
        <v>0</v>
      </c>
      <c r="S122">
        <f t="shared" si="42"/>
        <v>0</v>
      </c>
      <c r="T122">
        <f t="shared" si="43"/>
        <v>0</v>
      </c>
      <c r="U122">
        <f t="shared" si="44"/>
        <v>0</v>
      </c>
      <c r="V122">
        <f t="shared" si="45"/>
        <v>0.04</v>
      </c>
      <c r="W122">
        <f t="shared" si="46"/>
        <v>0</v>
      </c>
      <c r="X122">
        <f t="shared" si="47"/>
        <v>0</v>
      </c>
      <c r="Y122">
        <f t="shared" si="48"/>
        <v>0</v>
      </c>
      <c r="Z122">
        <f t="shared" si="49"/>
        <v>0</v>
      </c>
      <c r="AA122">
        <f t="shared" si="50"/>
        <v>0</v>
      </c>
      <c r="AB122">
        <f t="shared" si="51"/>
        <v>3.3333333333333335E-3</v>
      </c>
    </row>
    <row r="123" spans="1:28" x14ac:dyDescent="0.2">
      <c r="A123" t="s">
        <v>297</v>
      </c>
      <c r="B123">
        <v>0</v>
      </c>
      <c r="C123">
        <v>0</v>
      </c>
      <c r="D123" s="1">
        <v>3.2357642551594201E-9</v>
      </c>
      <c r="E123" s="1">
        <v>2.3334986487487099E-10</v>
      </c>
      <c r="F123" s="1">
        <v>7.3948189379705499E-10</v>
      </c>
      <c r="G123">
        <v>0</v>
      </c>
      <c r="H123">
        <v>0</v>
      </c>
      <c r="I123" s="1">
        <v>3.5245868126879399E-11</v>
      </c>
      <c r="J123">
        <v>0</v>
      </c>
      <c r="K123">
        <v>0</v>
      </c>
      <c r="L123">
        <v>0</v>
      </c>
      <c r="M123">
        <v>0</v>
      </c>
      <c r="N123" t="s">
        <v>68</v>
      </c>
      <c r="O123" t="s">
        <v>298</v>
      </c>
      <c r="P123">
        <f t="shared" si="39"/>
        <v>0</v>
      </c>
      <c r="Q123">
        <f t="shared" si="40"/>
        <v>0</v>
      </c>
      <c r="R123">
        <f t="shared" si="41"/>
        <v>0.01</v>
      </c>
      <c r="S123">
        <f t="shared" si="42"/>
        <v>0.01</v>
      </c>
      <c r="T123">
        <f t="shared" si="43"/>
        <v>0.02</v>
      </c>
      <c r="U123">
        <f t="shared" si="44"/>
        <v>0</v>
      </c>
      <c r="V123">
        <f t="shared" si="45"/>
        <v>0</v>
      </c>
      <c r="W123">
        <f t="shared" si="46"/>
        <v>0</v>
      </c>
      <c r="X123">
        <f t="shared" si="47"/>
        <v>0</v>
      </c>
      <c r="Y123">
        <f t="shared" si="48"/>
        <v>0</v>
      </c>
      <c r="Z123">
        <f t="shared" si="49"/>
        <v>0</v>
      </c>
      <c r="AA123">
        <f t="shared" si="50"/>
        <v>0</v>
      </c>
      <c r="AB123">
        <f t="shared" si="51"/>
        <v>3.3333333333333335E-3</v>
      </c>
    </row>
    <row r="124" spans="1:28" x14ac:dyDescent="0.2">
      <c r="A124" t="s">
        <v>405</v>
      </c>
      <c r="B124">
        <v>0</v>
      </c>
      <c r="C124">
        <v>0</v>
      </c>
      <c r="D124">
        <v>0</v>
      </c>
      <c r="E124">
        <v>0</v>
      </c>
      <c r="F124" s="1">
        <v>4.51133077620073E-10</v>
      </c>
      <c r="G124">
        <v>0</v>
      </c>
      <c r="H124">
        <v>0</v>
      </c>
      <c r="I124" s="1">
        <v>1.3383996220359401E-9</v>
      </c>
      <c r="J124">
        <v>0</v>
      </c>
      <c r="K124">
        <v>0</v>
      </c>
      <c r="L124">
        <v>0</v>
      </c>
      <c r="M124" s="1">
        <v>8.0061096223750202E-11</v>
      </c>
      <c r="N124" t="s">
        <v>22</v>
      </c>
      <c r="O124" t="s">
        <v>406</v>
      </c>
      <c r="P124">
        <f t="shared" si="39"/>
        <v>0</v>
      </c>
      <c r="Q124">
        <f t="shared" si="40"/>
        <v>0</v>
      </c>
      <c r="R124">
        <f t="shared" si="41"/>
        <v>0</v>
      </c>
      <c r="S124">
        <f t="shared" si="42"/>
        <v>0</v>
      </c>
      <c r="T124">
        <f t="shared" si="43"/>
        <v>0.01</v>
      </c>
      <c r="U124">
        <f t="shared" si="44"/>
        <v>0</v>
      </c>
      <c r="V124">
        <f t="shared" si="45"/>
        <v>0</v>
      </c>
      <c r="W124">
        <f t="shared" si="46"/>
        <v>0.03</v>
      </c>
      <c r="X124">
        <f t="shared" si="47"/>
        <v>0</v>
      </c>
      <c r="Y124">
        <f t="shared" si="48"/>
        <v>0</v>
      </c>
      <c r="Z124">
        <f t="shared" si="49"/>
        <v>0</v>
      </c>
      <c r="AA124">
        <f t="shared" si="50"/>
        <v>0</v>
      </c>
      <c r="AB124">
        <f t="shared" si="51"/>
        <v>3.3333333333333335E-3</v>
      </c>
    </row>
    <row r="125" spans="1:28" x14ac:dyDescent="0.2">
      <c r="A125" t="s">
        <v>155</v>
      </c>
      <c r="B125">
        <v>0</v>
      </c>
      <c r="C125">
        <v>0</v>
      </c>
      <c r="D125">
        <v>0</v>
      </c>
      <c r="E125">
        <v>0</v>
      </c>
      <c r="F125" s="1">
        <v>1.0677404434027001E-9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t="s">
        <v>113</v>
      </c>
      <c r="O125" t="s">
        <v>156</v>
      </c>
      <c r="P125">
        <f t="shared" si="39"/>
        <v>0</v>
      </c>
      <c r="Q125">
        <f t="shared" si="40"/>
        <v>0</v>
      </c>
      <c r="R125">
        <f t="shared" si="41"/>
        <v>0</v>
      </c>
      <c r="S125">
        <f t="shared" si="42"/>
        <v>0</v>
      </c>
      <c r="T125">
        <f t="shared" si="43"/>
        <v>0.03</v>
      </c>
      <c r="U125">
        <f t="shared" si="44"/>
        <v>0</v>
      </c>
      <c r="V125">
        <f t="shared" si="45"/>
        <v>0</v>
      </c>
      <c r="W125">
        <f t="shared" si="46"/>
        <v>0</v>
      </c>
      <c r="X125">
        <f t="shared" si="47"/>
        <v>0</v>
      </c>
      <c r="Y125">
        <f t="shared" si="48"/>
        <v>0</v>
      </c>
      <c r="Z125">
        <f t="shared" si="49"/>
        <v>0</v>
      </c>
      <c r="AA125">
        <f t="shared" si="50"/>
        <v>0</v>
      </c>
      <c r="AB125">
        <f t="shared" si="51"/>
        <v>2.5000000000000001E-3</v>
      </c>
    </row>
    <row r="126" spans="1:28" x14ac:dyDescent="0.2">
      <c r="A126" t="s">
        <v>167</v>
      </c>
      <c r="B126">
        <v>0</v>
      </c>
      <c r="C126">
        <v>0</v>
      </c>
      <c r="D126">
        <v>0</v>
      </c>
      <c r="E126">
        <v>0</v>
      </c>
      <c r="F126" s="1">
        <v>5.5187907730233303E-10</v>
      </c>
      <c r="G126" s="1">
        <v>3.4609227500699799E-10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 t="s">
        <v>76</v>
      </c>
      <c r="O126" t="s">
        <v>168</v>
      </c>
      <c r="P126">
        <f t="shared" si="39"/>
        <v>0</v>
      </c>
      <c r="Q126">
        <f t="shared" si="40"/>
        <v>0</v>
      </c>
      <c r="R126">
        <f t="shared" si="41"/>
        <v>0</v>
      </c>
      <c r="S126">
        <f t="shared" si="42"/>
        <v>0</v>
      </c>
      <c r="T126">
        <f t="shared" si="43"/>
        <v>0.02</v>
      </c>
      <c r="U126">
        <f t="shared" si="44"/>
        <v>0.01</v>
      </c>
      <c r="V126">
        <f t="shared" si="45"/>
        <v>0</v>
      </c>
      <c r="W126">
        <f t="shared" si="46"/>
        <v>0</v>
      </c>
      <c r="X126">
        <f t="shared" si="47"/>
        <v>0</v>
      </c>
      <c r="Y126">
        <f t="shared" si="48"/>
        <v>0</v>
      </c>
      <c r="Z126">
        <f t="shared" si="49"/>
        <v>0</v>
      </c>
      <c r="AA126">
        <f t="shared" si="50"/>
        <v>0</v>
      </c>
      <c r="AB126">
        <f t="shared" si="51"/>
        <v>2.5000000000000001E-3</v>
      </c>
    </row>
    <row r="127" spans="1:28" x14ac:dyDescent="0.2">
      <c r="A127" t="s">
        <v>200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s="1">
        <v>4.7656567710451395E-10</v>
      </c>
      <c r="J127">
        <v>0</v>
      </c>
      <c r="K127">
        <v>0</v>
      </c>
      <c r="L127">
        <v>0</v>
      </c>
      <c r="M127" s="1">
        <v>1.9054947035821901E-9</v>
      </c>
      <c r="N127" t="s">
        <v>201</v>
      </c>
      <c r="O127" t="s">
        <v>202</v>
      </c>
      <c r="P127">
        <f t="shared" si="39"/>
        <v>0</v>
      </c>
      <c r="Q127">
        <f t="shared" si="40"/>
        <v>0</v>
      </c>
      <c r="R127">
        <f t="shared" si="41"/>
        <v>0</v>
      </c>
      <c r="S127">
        <f t="shared" si="42"/>
        <v>0</v>
      </c>
      <c r="T127">
        <f t="shared" si="43"/>
        <v>0</v>
      </c>
      <c r="U127">
        <f t="shared" si="44"/>
        <v>0</v>
      </c>
      <c r="V127">
        <f t="shared" si="45"/>
        <v>0</v>
      </c>
      <c r="W127">
        <f t="shared" si="46"/>
        <v>0.01</v>
      </c>
      <c r="X127">
        <f t="shared" si="47"/>
        <v>0</v>
      </c>
      <c r="Y127">
        <f t="shared" si="48"/>
        <v>0</v>
      </c>
      <c r="Z127">
        <f t="shared" si="49"/>
        <v>0</v>
      </c>
      <c r="AA127">
        <f t="shared" si="50"/>
        <v>0.02</v>
      </c>
      <c r="AB127">
        <f t="shared" si="51"/>
        <v>2.5000000000000001E-3</v>
      </c>
    </row>
    <row r="128" spans="1:28" x14ac:dyDescent="0.2">
      <c r="A128" t="s">
        <v>334</v>
      </c>
      <c r="B128">
        <v>0</v>
      </c>
      <c r="C128">
        <v>0</v>
      </c>
      <c r="D128">
        <v>0</v>
      </c>
      <c r="E128">
        <v>0</v>
      </c>
      <c r="F128" s="1">
        <v>8.7074433600598998E-10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 t="s">
        <v>22</v>
      </c>
      <c r="O128" t="s">
        <v>335</v>
      </c>
      <c r="P128">
        <f t="shared" si="39"/>
        <v>0</v>
      </c>
      <c r="Q128">
        <f t="shared" si="40"/>
        <v>0</v>
      </c>
      <c r="R128">
        <f t="shared" si="41"/>
        <v>0</v>
      </c>
      <c r="S128">
        <f t="shared" si="42"/>
        <v>0</v>
      </c>
      <c r="T128">
        <f t="shared" si="43"/>
        <v>0.03</v>
      </c>
      <c r="U128">
        <f t="shared" si="44"/>
        <v>0</v>
      </c>
      <c r="V128">
        <f t="shared" si="45"/>
        <v>0</v>
      </c>
      <c r="W128">
        <f t="shared" si="46"/>
        <v>0</v>
      </c>
      <c r="X128">
        <f t="shared" si="47"/>
        <v>0</v>
      </c>
      <c r="Y128">
        <f t="shared" si="48"/>
        <v>0</v>
      </c>
      <c r="Z128">
        <f t="shared" si="49"/>
        <v>0</v>
      </c>
      <c r="AA128">
        <f t="shared" si="50"/>
        <v>0</v>
      </c>
      <c r="AB128">
        <f t="shared" si="51"/>
        <v>2.5000000000000001E-3</v>
      </c>
    </row>
    <row r="129" spans="1:28" x14ac:dyDescent="0.2">
      <c r="A129" t="s">
        <v>341</v>
      </c>
      <c r="B129">
        <v>0</v>
      </c>
      <c r="C129">
        <v>0</v>
      </c>
      <c r="D129">
        <v>0</v>
      </c>
      <c r="E129">
        <v>0</v>
      </c>
      <c r="F129" s="1">
        <v>8.12246360455737E-10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 t="s">
        <v>22</v>
      </c>
      <c r="O129" t="s">
        <v>342</v>
      </c>
      <c r="P129">
        <f t="shared" si="39"/>
        <v>0</v>
      </c>
      <c r="Q129">
        <f t="shared" si="40"/>
        <v>0</v>
      </c>
      <c r="R129">
        <f t="shared" si="41"/>
        <v>0</v>
      </c>
      <c r="S129">
        <f t="shared" si="42"/>
        <v>0</v>
      </c>
      <c r="T129">
        <f t="shared" si="43"/>
        <v>0.03</v>
      </c>
      <c r="U129">
        <f t="shared" si="44"/>
        <v>0</v>
      </c>
      <c r="V129">
        <f t="shared" si="45"/>
        <v>0</v>
      </c>
      <c r="W129">
        <f t="shared" si="46"/>
        <v>0</v>
      </c>
      <c r="X129">
        <f t="shared" si="47"/>
        <v>0</v>
      </c>
      <c r="Y129">
        <f t="shared" si="48"/>
        <v>0</v>
      </c>
      <c r="Z129">
        <f t="shared" si="49"/>
        <v>0</v>
      </c>
      <c r="AA129">
        <f t="shared" si="50"/>
        <v>0</v>
      </c>
      <c r="AB129">
        <f t="shared" si="51"/>
        <v>2.5000000000000001E-3</v>
      </c>
    </row>
    <row r="130" spans="1:28" x14ac:dyDescent="0.2">
      <c r="A130" t="s">
        <v>421</v>
      </c>
      <c r="B130">
        <v>0</v>
      </c>
      <c r="C130">
        <v>0</v>
      </c>
      <c r="D130">
        <v>0</v>
      </c>
      <c r="E130">
        <v>0</v>
      </c>
      <c r="F130" s="1">
        <v>1.80852814157954E-10</v>
      </c>
      <c r="G130">
        <v>0</v>
      </c>
      <c r="H130" s="1">
        <v>3.9076430518516298E-10</v>
      </c>
      <c r="I130">
        <v>0</v>
      </c>
      <c r="J130">
        <v>0</v>
      </c>
      <c r="K130">
        <v>0</v>
      </c>
      <c r="L130">
        <v>0</v>
      </c>
      <c r="M130">
        <v>0</v>
      </c>
      <c r="N130" t="s">
        <v>22</v>
      </c>
      <c r="O130" t="s">
        <v>422</v>
      </c>
      <c r="P130">
        <f t="shared" ref="P130:P161" si="52">ROUND((B130*100/0.00000423),2)</f>
        <v>0</v>
      </c>
      <c r="Q130">
        <f t="shared" ref="Q130:Q161" si="53">ROUND((C130*100/0.000006),2)</f>
        <v>0</v>
      </c>
      <c r="R130">
        <f t="shared" ref="R130:R161" si="54">ROUND((D130*100/0.0000427),2)</f>
        <v>0</v>
      </c>
      <c r="S130">
        <f t="shared" ref="S130:S161" si="55">ROUND((E130*100/0.00000348),2)</f>
        <v>0</v>
      </c>
      <c r="T130">
        <f t="shared" ref="T130:T161" si="56">ROUND((F130*100/0.0000032),2)</f>
        <v>0.01</v>
      </c>
      <c r="U130">
        <f t="shared" ref="U130:U161" si="57">ROUND((G130*100/0.00000408),2)</f>
        <v>0</v>
      </c>
      <c r="V130">
        <f t="shared" ref="V130:V161" si="58">ROUND((H130*100/0.00000258),2)</f>
        <v>0.02</v>
      </c>
      <c r="W130">
        <f t="shared" ref="W130:W161" si="59">ROUND((I130*100/0.00000426),2)</f>
        <v>0</v>
      </c>
      <c r="X130">
        <f t="shared" ref="X130:X161" si="60">ROUND((J130*100/0.00000418),2)</f>
        <v>0</v>
      </c>
      <c r="Y130">
        <f t="shared" ref="Y130:Y161" si="61">ROUND((K130*100/0.00000582),2)</f>
        <v>0</v>
      </c>
      <c r="Z130">
        <f t="shared" ref="Z130:Z161" si="62">ROUND((L130*100/0.00000397),2)</f>
        <v>0</v>
      </c>
      <c r="AA130">
        <f t="shared" ref="AA130:AA161" si="63">ROUND((M130*100/0.0000114),2)</f>
        <v>0</v>
      </c>
      <c r="AB130">
        <f t="shared" ref="AB130:AB161" si="64">AVERAGE(P130:AA130)</f>
        <v>2.5000000000000001E-3</v>
      </c>
    </row>
    <row r="131" spans="1:28" x14ac:dyDescent="0.2">
      <c r="A131" t="s">
        <v>89</v>
      </c>
      <c r="B131">
        <v>0</v>
      </c>
      <c r="C131">
        <v>0</v>
      </c>
      <c r="D131">
        <v>0</v>
      </c>
      <c r="E131">
        <v>0</v>
      </c>
      <c r="F131" s="1">
        <v>5.82329370267121E-10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 t="s">
        <v>90</v>
      </c>
      <c r="O131" t="s">
        <v>91</v>
      </c>
      <c r="P131">
        <f t="shared" si="52"/>
        <v>0</v>
      </c>
      <c r="Q131">
        <f t="shared" si="53"/>
        <v>0</v>
      </c>
      <c r="R131">
        <f t="shared" si="54"/>
        <v>0</v>
      </c>
      <c r="S131">
        <f t="shared" si="55"/>
        <v>0</v>
      </c>
      <c r="T131">
        <f t="shared" si="56"/>
        <v>0.02</v>
      </c>
      <c r="U131">
        <f t="shared" si="57"/>
        <v>0</v>
      </c>
      <c r="V131">
        <f t="shared" si="58"/>
        <v>0</v>
      </c>
      <c r="W131">
        <f t="shared" si="59"/>
        <v>0</v>
      </c>
      <c r="X131">
        <f t="shared" si="60"/>
        <v>0</v>
      </c>
      <c r="Y131">
        <f t="shared" si="61"/>
        <v>0</v>
      </c>
      <c r="Z131">
        <f t="shared" si="62"/>
        <v>0</v>
      </c>
      <c r="AA131">
        <f t="shared" si="63"/>
        <v>0</v>
      </c>
      <c r="AB131">
        <f t="shared" si="64"/>
        <v>1.6666666666666668E-3</v>
      </c>
    </row>
    <row r="132" spans="1:28" x14ac:dyDescent="0.2">
      <c r="A132" t="s">
        <v>192</v>
      </c>
      <c r="B132">
        <v>0</v>
      </c>
      <c r="C132">
        <v>0</v>
      </c>
      <c r="D132">
        <v>0</v>
      </c>
      <c r="E132">
        <v>0</v>
      </c>
      <c r="F132" s="1">
        <v>7.7928405303765694E-12</v>
      </c>
      <c r="G132">
        <v>0</v>
      </c>
      <c r="H132">
        <v>0</v>
      </c>
      <c r="I132">
        <v>0</v>
      </c>
      <c r="J132" s="1">
        <v>7.3223620317729604E-10</v>
      </c>
      <c r="K132">
        <v>0</v>
      </c>
      <c r="L132">
        <v>0</v>
      </c>
      <c r="M132">
        <v>0</v>
      </c>
      <c r="N132" t="s">
        <v>19</v>
      </c>
      <c r="O132" t="s">
        <v>193</v>
      </c>
      <c r="P132">
        <f t="shared" si="52"/>
        <v>0</v>
      </c>
      <c r="Q132">
        <f t="shared" si="53"/>
        <v>0</v>
      </c>
      <c r="R132">
        <f t="shared" si="54"/>
        <v>0</v>
      </c>
      <c r="S132">
        <f t="shared" si="55"/>
        <v>0</v>
      </c>
      <c r="T132">
        <f t="shared" si="56"/>
        <v>0</v>
      </c>
      <c r="U132">
        <f t="shared" si="57"/>
        <v>0</v>
      </c>
      <c r="V132">
        <f t="shared" si="58"/>
        <v>0</v>
      </c>
      <c r="W132">
        <f t="shared" si="59"/>
        <v>0</v>
      </c>
      <c r="X132">
        <f t="shared" si="60"/>
        <v>0.02</v>
      </c>
      <c r="Y132">
        <f t="shared" si="61"/>
        <v>0</v>
      </c>
      <c r="Z132">
        <f t="shared" si="62"/>
        <v>0</v>
      </c>
      <c r="AA132">
        <f t="shared" si="63"/>
        <v>0</v>
      </c>
      <c r="AB132">
        <f t="shared" si="64"/>
        <v>1.6666666666666668E-3</v>
      </c>
    </row>
    <row r="133" spans="1:28" x14ac:dyDescent="0.2">
      <c r="A133" t="s">
        <v>215</v>
      </c>
      <c r="B133">
        <v>0</v>
      </c>
      <c r="C133">
        <v>0</v>
      </c>
      <c r="D133">
        <v>0</v>
      </c>
      <c r="E133" s="1">
        <v>5.8337466218717897E-10</v>
      </c>
      <c r="F133" s="1">
        <v>4.26411962120894E-11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 t="s">
        <v>25</v>
      </c>
      <c r="O133" t="s">
        <v>216</v>
      </c>
      <c r="P133">
        <f t="shared" si="52"/>
        <v>0</v>
      </c>
      <c r="Q133">
        <f t="shared" si="53"/>
        <v>0</v>
      </c>
      <c r="R133">
        <f t="shared" si="54"/>
        <v>0</v>
      </c>
      <c r="S133">
        <f t="shared" si="55"/>
        <v>0.02</v>
      </c>
      <c r="T133">
        <f t="shared" si="56"/>
        <v>0</v>
      </c>
      <c r="U133">
        <f t="shared" si="57"/>
        <v>0</v>
      </c>
      <c r="V133">
        <f t="shared" si="58"/>
        <v>0</v>
      </c>
      <c r="W133">
        <f t="shared" si="59"/>
        <v>0</v>
      </c>
      <c r="X133">
        <f t="shared" si="60"/>
        <v>0</v>
      </c>
      <c r="Y133">
        <f t="shared" si="61"/>
        <v>0</v>
      </c>
      <c r="Z133">
        <f t="shared" si="62"/>
        <v>0</v>
      </c>
      <c r="AA133">
        <f t="shared" si="63"/>
        <v>0</v>
      </c>
      <c r="AB133">
        <f t="shared" si="64"/>
        <v>1.6666666666666668E-3</v>
      </c>
    </row>
    <row r="134" spans="1:28" x14ac:dyDescent="0.2">
      <c r="A134" t="s">
        <v>243</v>
      </c>
      <c r="B134">
        <v>0</v>
      </c>
      <c r="C134">
        <v>0</v>
      </c>
      <c r="D134" s="1">
        <v>2.4268231913695601E-9</v>
      </c>
      <c r="E134" s="1">
        <v>2.3334986487487099E-10</v>
      </c>
      <c r="F134" s="1">
        <v>9.7270776551517503E-11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 t="s">
        <v>33</v>
      </c>
      <c r="O134" t="s">
        <v>244</v>
      </c>
      <c r="P134">
        <f t="shared" si="52"/>
        <v>0</v>
      </c>
      <c r="Q134">
        <f t="shared" si="53"/>
        <v>0</v>
      </c>
      <c r="R134">
        <f t="shared" si="54"/>
        <v>0.01</v>
      </c>
      <c r="S134">
        <f t="shared" si="55"/>
        <v>0.01</v>
      </c>
      <c r="T134">
        <f t="shared" si="56"/>
        <v>0</v>
      </c>
      <c r="U134">
        <f t="shared" si="57"/>
        <v>0</v>
      </c>
      <c r="V134">
        <f t="shared" si="58"/>
        <v>0</v>
      </c>
      <c r="W134">
        <f t="shared" si="59"/>
        <v>0</v>
      </c>
      <c r="X134">
        <f t="shared" si="60"/>
        <v>0</v>
      </c>
      <c r="Y134">
        <f t="shared" si="61"/>
        <v>0</v>
      </c>
      <c r="Z134">
        <f t="shared" si="62"/>
        <v>0</v>
      </c>
      <c r="AA134">
        <f t="shared" si="63"/>
        <v>0</v>
      </c>
      <c r="AB134">
        <f t="shared" si="64"/>
        <v>1.6666666666666668E-3</v>
      </c>
    </row>
    <row r="135" spans="1:28" x14ac:dyDescent="0.2">
      <c r="A135" t="s">
        <v>252</v>
      </c>
      <c r="B135">
        <v>0</v>
      </c>
      <c r="C135">
        <v>0</v>
      </c>
      <c r="D135">
        <v>0</v>
      </c>
      <c r="E135">
        <v>0</v>
      </c>
      <c r="F135" s="1">
        <v>4.9978760415122405E-10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t="s">
        <v>22</v>
      </c>
      <c r="O135" t="s">
        <v>253</v>
      </c>
      <c r="P135">
        <f t="shared" si="52"/>
        <v>0</v>
      </c>
      <c r="Q135">
        <f t="shared" si="53"/>
        <v>0</v>
      </c>
      <c r="R135">
        <f t="shared" si="54"/>
        <v>0</v>
      </c>
      <c r="S135">
        <f t="shared" si="55"/>
        <v>0</v>
      </c>
      <c r="T135">
        <f t="shared" si="56"/>
        <v>0.02</v>
      </c>
      <c r="U135">
        <f t="shared" si="57"/>
        <v>0</v>
      </c>
      <c r="V135">
        <f t="shared" si="58"/>
        <v>0</v>
      </c>
      <c r="W135">
        <f t="shared" si="59"/>
        <v>0</v>
      </c>
      <c r="X135">
        <f t="shared" si="60"/>
        <v>0</v>
      </c>
      <c r="Y135">
        <f t="shared" si="61"/>
        <v>0</v>
      </c>
      <c r="Z135">
        <f t="shared" si="62"/>
        <v>0</v>
      </c>
      <c r="AA135">
        <f t="shared" si="63"/>
        <v>0</v>
      </c>
      <c r="AB135">
        <f t="shared" si="64"/>
        <v>1.6666666666666668E-3</v>
      </c>
    </row>
    <row r="136" spans="1:28" x14ac:dyDescent="0.2">
      <c r="A136" t="s">
        <v>269</v>
      </c>
      <c r="B136" s="1">
        <v>1.0403609486535399E-10</v>
      </c>
      <c r="C136">
        <v>0</v>
      </c>
      <c r="D136">
        <v>0</v>
      </c>
      <c r="E136">
        <v>0</v>
      </c>
      <c r="F136" s="1">
        <v>5.2260346474525201E-10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 s="1">
        <v>4.8036657734250096E-10</v>
      </c>
      <c r="N136" t="s">
        <v>22</v>
      </c>
      <c r="O136" t="s">
        <v>270</v>
      </c>
      <c r="P136">
        <f t="shared" si="52"/>
        <v>0</v>
      </c>
      <c r="Q136">
        <f t="shared" si="53"/>
        <v>0</v>
      </c>
      <c r="R136">
        <f t="shared" si="54"/>
        <v>0</v>
      </c>
      <c r="S136">
        <f t="shared" si="55"/>
        <v>0</v>
      </c>
      <c r="T136">
        <f t="shared" si="56"/>
        <v>0.02</v>
      </c>
      <c r="U136">
        <f t="shared" si="57"/>
        <v>0</v>
      </c>
      <c r="V136">
        <f t="shared" si="58"/>
        <v>0</v>
      </c>
      <c r="W136">
        <f t="shared" si="59"/>
        <v>0</v>
      </c>
      <c r="X136">
        <f t="shared" si="60"/>
        <v>0</v>
      </c>
      <c r="Y136">
        <f t="shared" si="61"/>
        <v>0</v>
      </c>
      <c r="Z136">
        <f t="shared" si="62"/>
        <v>0</v>
      </c>
      <c r="AA136">
        <f t="shared" si="63"/>
        <v>0</v>
      </c>
      <c r="AB136">
        <f t="shared" si="64"/>
        <v>1.6666666666666668E-3</v>
      </c>
    </row>
    <row r="137" spans="1:28" x14ac:dyDescent="0.2">
      <c r="A137" t="s">
        <v>271</v>
      </c>
      <c r="B137">
        <v>0</v>
      </c>
      <c r="C137">
        <v>0</v>
      </c>
      <c r="D137" s="1">
        <v>1.61788212757971E-9</v>
      </c>
      <c r="E137" s="1">
        <v>2.7224150902068302E-10</v>
      </c>
      <c r="F137" s="1">
        <v>9.3086007287182194E-12</v>
      </c>
      <c r="G137">
        <v>0</v>
      </c>
      <c r="H137">
        <v>0</v>
      </c>
      <c r="I137" s="1">
        <v>3.8820218765676798E-10</v>
      </c>
      <c r="J137">
        <v>0</v>
      </c>
      <c r="K137">
        <v>0</v>
      </c>
      <c r="L137">
        <v>0</v>
      </c>
      <c r="M137">
        <v>0</v>
      </c>
      <c r="N137" t="s">
        <v>22</v>
      </c>
      <c r="O137" t="s">
        <v>272</v>
      </c>
      <c r="P137">
        <f t="shared" si="52"/>
        <v>0</v>
      </c>
      <c r="Q137">
        <f t="shared" si="53"/>
        <v>0</v>
      </c>
      <c r="R137">
        <f t="shared" si="54"/>
        <v>0</v>
      </c>
      <c r="S137">
        <f t="shared" si="55"/>
        <v>0.01</v>
      </c>
      <c r="T137">
        <f t="shared" si="56"/>
        <v>0</v>
      </c>
      <c r="U137">
        <f t="shared" si="57"/>
        <v>0</v>
      </c>
      <c r="V137">
        <f t="shared" si="58"/>
        <v>0</v>
      </c>
      <c r="W137">
        <f t="shared" si="59"/>
        <v>0.01</v>
      </c>
      <c r="X137">
        <f t="shared" si="60"/>
        <v>0</v>
      </c>
      <c r="Y137">
        <f t="shared" si="61"/>
        <v>0</v>
      </c>
      <c r="Z137">
        <f t="shared" si="62"/>
        <v>0</v>
      </c>
      <c r="AA137">
        <f t="shared" si="63"/>
        <v>0</v>
      </c>
      <c r="AB137">
        <f t="shared" si="64"/>
        <v>1.6666666666666668E-3</v>
      </c>
    </row>
    <row r="138" spans="1:28" x14ac:dyDescent="0.2">
      <c r="A138" t="s">
        <v>275</v>
      </c>
      <c r="B138">
        <v>0</v>
      </c>
      <c r="C138">
        <v>0</v>
      </c>
      <c r="D138">
        <v>0</v>
      </c>
      <c r="E138">
        <v>0</v>
      </c>
      <c r="F138" s="1">
        <v>5.3387432598366299E-10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 t="s">
        <v>22</v>
      </c>
      <c r="O138" t="s">
        <v>276</v>
      </c>
      <c r="P138">
        <f t="shared" si="52"/>
        <v>0</v>
      </c>
      <c r="Q138">
        <f t="shared" si="53"/>
        <v>0</v>
      </c>
      <c r="R138">
        <f t="shared" si="54"/>
        <v>0</v>
      </c>
      <c r="S138">
        <f t="shared" si="55"/>
        <v>0</v>
      </c>
      <c r="T138">
        <f t="shared" si="56"/>
        <v>0.02</v>
      </c>
      <c r="U138">
        <f t="shared" si="57"/>
        <v>0</v>
      </c>
      <c r="V138">
        <f t="shared" si="58"/>
        <v>0</v>
      </c>
      <c r="W138">
        <f t="shared" si="59"/>
        <v>0</v>
      </c>
      <c r="X138">
        <f t="shared" si="60"/>
        <v>0</v>
      </c>
      <c r="Y138">
        <f t="shared" si="61"/>
        <v>0</v>
      </c>
      <c r="Z138">
        <f t="shared" si="62"/>
        <v>0</v>
      </c>
      <c r="AA138">
        <f t="shared" si="63"/>
        <v>0</v>
      </c>
      <c r="AB138">
        <f t="shared" si="64"/>
        <v>1.6666666666666668E-3</v>
      </c>
    </row>
    <row r="139" spans="1:28" x14ac:dyDescent="0.2">
      <c r="A139" t="s">
        <v>371</v>
      </c>
      <c r="B139">
        <v>0</v>
      </c>
      <c r="C139">
        <v>0</v>
      </c>
      <c r="D139">
        <v>0</v>
      </c>
      <c r="E139" s="1">
        <v>4.6669972974974301E-10</v>
      </c>
      <c r="F139" s="1">
        <v>4.1716390594625498E-10</v>
      </c>
      <c r="G139">
        <v>0</v>
      </c>
      <c r="H139">
        <v>0</v>
      </c>
      <c r="I139" s="1">
        <v>3.5245868126879399E-11</v>
      </c>
      <c r="J139">
        <v>0</v>
      </c>
      <c r="K139">
        <v>0</v>
      </c>
      <c r="L139">
        <v>0</v>
      </c>
      <c r="M139">
        <v>0</v>
      </c>
      <c r="N139" t="s">
        <v>52</v>
      </c>
      <c r="O139" t="s">
        <v>372</v>
      </c>
      <c r="P139">
        <f t="shared" si="52"/>
        <v>0</v>
      </c>
      <c r="Q139">
        <f t="shared" si="53"/>
        <v>0</v>
      </c>
      <c r="R139">
        <f t="shared" si="54"/>
        <v>0</v>
      </c>
      <c r="S139">
        <f t="shared" si="55"/>
        <v>0.01</v>
      </c>
      <c r="T139">
        <f t="shared" si="56"/>
        <v>0.01</v>
      </c>
      <c r="U139">
        <f t="shared" si="57"/>
        <v>0</v>
      </c>
      <c r="V139">
        <f t="shared" si="58"/>
        <v>0</v>
      </c>
      <c r="W139">
        <f t="shared" si="59"/>
        <v>0</v>
      </c>
      <c r="X139">
        <f t="shared" si="60"/>
        <v>0</v>
      </c>
      <c r="Y139">
        <f t="shared" si="61"/>
        <v>0</v>
      </c>
      <c r="Z139">
        <f t="shared" si="62"/>
        <v>0</v>
      </c>
      <c r="AA139">
        <f t="shared" si="63"/>
        <v>0</v>
      </c>
      <c r="AB139">
        <f t="shared" si="64"/>
        <v>1.6666666666666668E-3</v>
      </c>
    </row>
    <row r="140" spans="1:28" x14ac:dyDescent="0.2">
      <c r="A140" t="s">
        <v>419</v>
      </c>
      <c r="B140">
        <v>0</v>
      </c>
      <c r="C140">
        <v>0</v>
      </c>
      <c r="D140">
        <v>0</v>
      </c>
      <c r="E140">
        <v>0</v>
      </c>
      <c r="F140" s="1">
        <v>5.0635582811995302E-10</v>
      </c>
      <c r="G140">
        <v>0</v>
      </c>
      <c r="H140">
        <v>0</v>
      </c>
      <c r="I140" s="1">
        <v>7.0491736253758902E-11</v>
      </c>
      <c r="J140">
        <v>0</v>
      </c>
      <c r="K140">
        <v>0</v>
      </c>
      <c r="L140">
        <v>0</v>
      </c>
      <c r="M140">
        <v>0</v>
      </c>
      <c r="N140" t="s">
        <v>22</v>
      </c>
      <c r="O140" t="s">
        <v>420</v>
      </c>
      <c r="P140">
        <f t="shared" si="52"/>
        <v>0</v>
      </c>
      <c r="Q140">
        <f t="shared" si="53"/>
        <v>0</v>
      </c>
      <c r="R140">
        <f t="shared" si="54"/>
        <v>0</v>
      </c>
      <c r="S140">
        <f t="shared" si="55"/>
        <v>0</v>
      </c>
      <c r="T140">
        <f t="shared" si="56"/>
        <v>0.02</v>
      </c>
      <c r="U140">
        <f t="shared" si="57"/>
        <v>0</v>
      </c>
      <c r="V140">
        <f t="shared" si="58"/>
        <v>0</v>
      </c>
      <c r="W140">
        <f t="shared" si="59"/>
        <v>0</v>
      </c>
      <c r="X140">
        <f t="shared" si="60"/>
        <v>0</v>
      </c>
      <c r="Y140">
        <f t="shared" si="61"/>
        <v>0</v>
      </c>
      <c r="Z140">
        <f t="shared" si="62"/>
        <v>0</v>
      </c>
      <c r="AA140">
        <f t="shared" si="63"/>
        <v>0</v>
      </c>
      <c r="AB140">
        <f t="shared" si="64"/>
        <v>1.6666666666666668E-3</v>
      </c>
    </row>
    <row r="141" spans="1:28" x14ac:dyDescent="0.2">
      <c r="A141" t="s">
        <v>105</v>
      </c>
      <c r="B141">
        <v>0</v>
      </c>
      <c r="C141">
        <v>0</v>
      </c>
      <c r="D141">
        <v>0</v>
      </c>
      <c r="E141">
        <v>0</v>
      </c>
      <c r="F141" s="1">
        <v>2.9002697607610599E-12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 s="1">
        <v>6.09467290761172E-10</v>
      </c>
      <c r="N141" t="s">
        <v>106</v>
      </c>
      <c r="O141" t="s">
        <v>107</v>
      </c>
      <c r="P141">
        <f t="shared" si="52"/>
        <v>0</v>
      </c>
      <c r="Q141">
        <f t="shared" si="53"/>
        <v>0</v>
      </c>
      <c r="R141">
        <f t="shared" si="54"/>
        <v>0</v>
      </c>
      <c r="S141">
        <f t="shared" si="55"/>
        <v>0</v>
      </c>
      <c r="T141">
        <f t="shared" si="56"/>
        <v>0</v>
      </c>
      <c r="U141">
        <f t="shared" si="57"/>
        <v>0</v>
      </c>
      <c r="V141">
        <f t="shared" si="58"/>
        <v>0</v>
      </c>
      <c r="W141">
        <f t="shared" si="59"/>
        <v>0</v>
      </c>
      <c r="X141">
        <f t="shared" si="60"/>
        <v>0</v>
      </c>
      <c r="Y141">
        <f t="shared" si="61"/>
        <v>0</v>
      </c>
      <c r="Z141">
        <f t="shared" si="62"/>
        <v>0</v>
      </c>
      <c r="AA141">
        <f t="shared" si="63"/>
        <v>0.01</v>
      </c>
      <c r="AB141">
        <f t="shared" si="64"/>
        <v>8.3333333333333339E-4</v>
      </c>
    </row>
    <row r="142" spans="1:28" x14ac:dyDescent="0.2">
      <c r="A142" t="s">
        <v>128</v>
      </c>
      <c r="B142">
        <v>0</v>
      </c>
      <c r="C142">
        <v>0</v>
      </c>
      <c r="D142">
        <v>0</v>
      </c>
      <c r="E142">
        <v>0</v>
      </c>
      <c r="F142" s="1">
        <v>2.1354808868054099E-10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 t="s">
        <v>19</v>
      </c>
      <c r="O142" t="s">
        <v>129</v>
      </c>
      <c r="P142">
        <f t="shared" si="52"/>
        <v>0</v>
      </c>
      <c r="Q142">
        <f t="shared" si="53"/>
        <v>0</v>
      </c>
      <c r="R142">
        <f t="shared" si="54"/>
        <v>0</v>
      </c>
      <c r="S142">
        <f t="shared" si="55"/>
        <v>0</v>
      </c>
      <c r="T142">
        <f t="shared" si="56"/>
        <v>0.01</v>
      </c>
      <c r="U142">
        <f t="shared" si="57"/>
        <v>0</v>
      </c>
      <c r="V142">
        <f t="shared" si="58"/>
        <v>0</v>
      </c>
      <c r="W142">
        <f t="shared" si="59"/>
        <v>0</v>
      </c>
      <c r="X142">
        <f t="shared" si="60"/>
        <v>0</v>
      </c>
      <c r="Y142">
        <f t="shared" si="61"/>
        <v>0</v>
      </c>
      <c r="Z142">
        <f t="shared" si="62"/>
        <v>0</v>
      </c>
      <c r="AA142">
        <f t="shared" si="63"/>
        <v>0</v>
      </c>
      <c r="AB142">
        <f t="shared" si="64"/>
        <v>8.3333333333333339E-4</v>
      </c>
    </row>
    <row r="143" spans="1:28" x14ac:dyDescent="0.2">
      <c r="A143" t="s">
        <v>130</v>
      </c>
      <c r="B143">
        <v>0</v>
      </c>
      <c r="C143">
        <v>0</v>
      </c>
      <c r="D143">
        <v>0</v>
      </c>
      <c r="E143">
        <v>0</v>
      </c>
      <c r="F143" s="1">
        <v>3.2362878538886801E-10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t="s">
        <v>68</v>
      </c>
      <c r="O143" t="s">
        <v>131</v>
      </c>
      <c r="P143">
        <f t="shared" si="52"/>
        <v>0</v>
      </c>
      <c r="Q143">
        <f t="shared" si="53"/>
        <v>0</v>
      </c>
      <c r="R143">
        <f t="shared" si="54"/>
        <v>0</v>
      </c>
      <c r="S143">
        <f t="shared" si="55"/>
        <v>0</v>
      </c>
      <c r="T143">
        <f t="shared" si="56"/>
        <v>0.01</v>
      </c>
      <c r="U143">
        <f t="shared" si="57"/>
        <v>0</v>
      </c>
      <c r="V143">
        <f t="shared" si="58"/>
        <v>0</v>
      </c>
      <c r="W143">
        <f t="shared" si="59"/>
        <v>0</v>
      </c>
      <c r="X143">
        <f t="shared" si="60"/>
        <v>0</v>
      </c>
      <c r="Y143">
        <f t="shared" si="61"/>
        <v>0</v>
      </c>
      <c r="Z143">
        <f t="shared" si="62"/>
        <v>0</v>
      </c>
      <c r="AA143">
        <f t="shared" si="63"/>
        <v>0</v>
      </c>
      <c r="AB143">
        <f t="shared" si="64"/>
        <v>8.3333333333333339E-4</v>
      </c>
    </row>
    <row r="144" spans="1:28" x14ac:dyDescent="0.2">
      <c r="A144" t="s">
        <v>145</v>
      </c>
      <c r="B144">
        <v>0</v>
      </c>
      <c r="C144">
        <v>0</v>
      </c>
      <c r="D144">
        <v>0</v>
      </c>
      <c r="E144">
        <v>0</v>
      </c>
      <c r="F144" s="1">
        <v>4.2709617736108301E-10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 t="s">
        <v>106</v>
      </c>
      <c r="O144" t="s">
        <v>146</v>
      </c>
      <c r="P144">
        <f t="shared" si="52"/>
        <v>0</v>
      </c>
      <c r="Q144">
        <f t="shared" si="53"/>
        <v>0</v>
      </c>
      <c r="R144">
        <f t="shared" si="54"/>
        <v>0</v>
      </c>
      <c r="S144">
        <f t="shared" si="55"/>
        <v>0</v>
      </c>
      <c r="T144">
        <f t="shared" si="56"/>
        <v>0.01</v>
      </c>
      <c r="U144">
        <f t="shared" si="57"/>
        <v>0</v>
      </c>
      <c r="V144">
        <f t="shared" si="58"/>
        <v>0</v>
      </c>
      <c r="W144">
        <f t="shared" si="59"/>
        <v>0</v>
      </c>
      <c r="X144">
        <f t="shared" si="60"/>
        <v>0</v>
      </c>
      <c r="Y144">
        <f t="shared" si="61"/>
        <v>0</v>
      </c>
      <c r="Z144">
        <f t="shared" si="62"/>
        <v>0</v>
      </c>
      <c r="AA144">
        <f t="shared" si="63"/>
        <v>0</v>
      </c>
      <c r="AB144">
        <f t="shared" si="64"/>
        <v>8.3333333333333339E-4</v>
      </c>
    </row>
    <row r="145" spans="1:28" x14ac:dyDescent="0.2">
      <c r="A145" t="s">
        <v>169</v>
      </c>
      <c r="B145">
        <v>0</v>
      </c>
      <c r="C145">
        <v>0</v>
      </c>
      <c r="D145">
        <v>0</v>
      </c>
      <c r="E145" s="1">
        <v>1.94458220729059E-10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t="s">
        <v>170</v>
      </c>
      <c r="O145" t="s">
        <v>171</v>
      </c>
      <c r="P145">
        <f t="shared" si="52"/>
        <v>0</v>
      </c>
      <c r="Q145">
        <f t="shared" si="53"/>
        <v>0</v>
      </c>
      <c r="R145">
        <f t="shared" si="54"/>
        <v>0</v>
      </c>
      <c r="S145">
        <f t="shared" si="55"/>
        <v>0.01</v>
      </c>
      <c r="T145">
        <f t="shared" si="56"/>
        <v>0</v>
      </c>
      <c r="U145">
        <f t="shared" si="57"/>
        <v>0</v>
      </c>
      <c r="V145">
        <f t="shared" si="58"/>
        <v>0</v>
      </c>
      <c r="W145">
        <f t="shared" si="59"/>
        <v>0</v>
      </c>
      <c r="X145">
        <f t="shared" si="60"/>
        <v>0</v>
      </c>
      <c r="Y145">
        <f t="shared" si="61"/>
        <v>0</v>
      </c>
      <c r="Z145">
        <f t="shared" si="62"/>
        <v>0</v>
      </c>
      <c r="AA145">
        <f t="shared" si="63"/>
        <v>0</v>
      </c>
      <c r="AB145">
        <f t="shared" si="64"/>
        <v>8.3333333333333339E-4</v>
      </c>
    </row>
    <row r="146" spans="1:28" x14ac:dyDescent="0.2">
      <c r="A146" t="s">
        <v>173</v>
      </c>
      <c r="B146">
        <v>0</v>
      </c>
      <c r="C146">
        <v>0</v>
      </c>
      <c r="D146">
        <v>0</v>
      </c>
      <c r="E146">
        <v>0</v>
      </c>
      <c r="F146" s="1">
        <v>2.1354808868054099E-10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 t="s">
        <v>19</v>
      </c>
      <c r="O146" t="s">
        <v>174</v>
      </c>
      <c r="P146">
        <f t="shared" si="52"/>
        <v>0</v>
      </c>
      <c r="Q146">
        <f t="shared" si="53"/>
        <v>0</v>
      </c>
      <c r="R146">
        <f t="shared" si="54"/>
        <v>0</v>
      </c>
      <c r="S146">
        <f t="shared" si="55"/>
        <v>0</v>
      </c>
      <c r="T146">
        <f t="shared" si="56"/>
        <v>0.01</v>
      </c>
      <c r="U146">
        <f t="shared" si="57"/>
        <v>0</v>
      </c>
      <c r="V146">
        <f t="shared" si="58"/>
        <v>0</v>
      </c>
      <c r="W146">
        <f t="shared" si="59"/>
        <v>0</v>
      </c>
      <c r="X146">
        <f t="shared" si="60"/>
        <v>0</v>
      </c>
      <c r="Y146">
        <f t="shared" si="61"/>
        <v>0</v>
      </c>
      <c r="Z146">
        <f t="shared" si="62"/>
        <v>0</v>
      </c>
      <c r="AA146">
        <f t="shared" si="63"/>
        <v>0</v>
      </c>
      <c r="AB146">
        <f t="shared" si="64"/>
        <v>8.3333333333333339E-4</v>
      </c>
    </row>
    <row r="147" spans="1:28" x14ac:dyDescent="0.2">
      <c r="A147" t="s">
        <v>177</v>
      </c>
      <c r="B147">
        <v>0</v>
      </c>
      <c r="C147">
        <v>0</v>
      </c>
      <c r="D147">
        <v>0</v>
      </c>
      <c r="E147">
        <v>0</v>
      </c>
      <c r="F147" s="1">
        <v>3.0172732627648798E-10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 t="s">
        <v>22</v>
      </c>
      <c r="O147" t="s">
        <v>178</v>
      </c>
      <c r="P147">
        <f t="shared" si="52"/>
        <v>0</v>
      </c>
      <c r="Q147">
        <f t="shared" si="53"/>
        <v>0</v>
      </c>
      <c r="R147">
        <f t="shared" si="54"/>
        <v>0</v>
      </c>
      <c r="S147">
        <f t="shared" si="55"/>
        <v>0</v>
      </c>
      <c r="T147">
        <f t="shared" si="56"/>
        <v>0.01</v>
      </c>
      <c r="U147">
        <f t="shared" si="57"/>
        <v>0</v>
      </c>
      <c r="V147">
        <f t="shared" si="58"/>
        <v>0</v>
      </c>
      <c r="W147">
        <f t="shared" si="59"/>
        <v>0</v>
      </c>
      <c r="X147">
        <f t="shared" si="60"/>
        <v>0</v>
      </c>
      <c r="Y147">
        <f t="shared" si="61"/>
        <v>0</v>
      </c>
      <c r="Z147">
        <f t="shared" si="62"/>
        <v>0</v>
      </c>
      <c r="AA147">
        <f t="shared" si="63"/>
        <v>0</v>
      </c>
      <c r="AB147">
        <f t="shared" si="64"/>
        <v>8.3333333333333339E-4</v>
      </c>
    </row>
    <row r="148" spans="1:28" x14ac:dyDescent="0.2">
      <c r="A148" t="s">
        <v>183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1">
        <v>2.25303447131475E-10</v>
      </c>
      <c r="K148">
        <v>0</v>
      </c>
      <c r="L148">
        <v>0</v>
      </c>
      <c r="M148" s="1">
        <v>1.52366822690293E-10</v>
      </c>
      <c r="N148" t="s">
        <v>184</v>
      </c>
      <c r="O148" t="s">
        <v>185</v>
      </c>
      <c r="P148">
        <f t="shared" si="52"/>
        <v>0</v>
      </c>
      <c r="Q148">
        <f t="shared" si="53"/>
        <v>0</v>
      </c>
      <c r="R148">
        <f t="shared" si="54"/>
        <v>0</v>
      </c>
      <c r="S148">
        <f t="shared" si="55"/>
        <v>0</v>
      </c>
      <c r="T148">
        <f t="shared" si="56"/>
        <v>0</v>
      </c>
      <c r="U148">
        <f t="shared" si="57"/>
        <v>0</v>
      </c>
      <c r="V148">
        <f t="shared" si="58"/>
        <v>0</v>
      </c>
      <c r="W148">
        <f t="shared" si="59"/>
        <v>0</v>
      </c>
      <c r="X148">
        <f t="shared" si="60"/>
        <v>0.01</v>
      </c>
      <c r="Y148">
        <f t="shared" si="61"/>
        <v>0</v>
      </c>
      <c r="Z148">
        <f t="shared" si="62"/>
        <v>0</v>
      </c>
      <c r="AA148">
        <f t="shared" si="63"/>
        <v>0</v>
      </c>
      <c r="AB148">
        <f t="shared" si="64"/>
        <v>8.3333333333333339E-4</v>
      </c>
    </row>
    <row r="149" spans="1:28" x14ac:dyDescent="0.2">
      <c r="A149" t="s">
        <v>197</v>
      </c>
      <c r="B149">
        <v>0</v>
      </c>
      <c r="C149">
        <v>0</v>
      </c>
      <c r="D149">
        <v>0</v>
      </c>
      <c r="E149">
        <v>0</v>
      </c>
      <c r="F149" s="1">
        <v>7.5629160880090401E-11</v>
      </c>
      <c r="G149" s="1">
        <v>4.6145636667599698E-10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t="s">
        <v>198</v>
      </c>
      <c r="O149" t="s">
        <v>199</v>
      </c>
      <c r="P149">
        <f t="shared" si="52"/>
        <v>0</v>
      </c>
      <c r="Q149">
        <f t="shared" si="53"/>
        <v>0</v>
      </c>
      <c r="R149">
        <f t="shared" si="54"/>
        <v>0</v>
      </c>
      <c r="S149">
        <f t="shared" si="55"/>
        <v>0</v>
      </c>
      <c r="T149">
        <f t="shared" si="56"/>
        <v>0</v>
      </c>
      <c r="U149">
        <f t="shared" si="57"/>
        <v>0.01</v>
      </c>
      <c r="V149">
        <f t="shared" si="58"/>
        <v>0</v>
      </c>
      <c r="W149">
        <f t="shared" si="59"/>
        <v>0</v>
      </c>
      <c r="X149">
        <f t="shared" si="60"/>
        <v>0</v>
      </c>
      <c r="Y149">
        <f t="shared" si="61"/>
        <v>0</v>
      </c>
      <c r="Z149">
        <f t="shared" si="62"/>
        <v>0</v>
      </c>
      <c r="AA149">
        <f t="shared" si="63"/>
        <v>0</v>
      </c>
      <c r="AB149">
        <f t="shared" si="64"/>
        <v>8.3333333333333339E-4</v>
      </c>
    </row>
    <row r="150" spans="1:28" x14ac:dyDescent="0.2">
      <c r="A150" t="s">
        <v>203</v>
      </c>
      <c r="B150">
        <v>0</v>
      </c>
      <c r="C150">
        <v>0</v>
      </c>
      <c r="D150">
        <v>0</v>
      </c>
      <c r="E150" s="1">
        <v>3.1113315316649501E-10</v>
      </c>
      <c r="F150" s="1">
        <v>3.9894003123077998E-12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 t="s">
        <v>22</v>
      </c>
      <c r="O150" t="s">
        <v>204</v>
      </c>
      <c r="P150">
        <f t="shared" si="52"/>
        <v>0</v>
      </c>
      <c r="Q150">
        <f t="shared" si="53"/>
        <v>0</v>
      </c>
      <c r="R150">
        <f t="shared" si="54"/>
        <v>0</v>
      </c>
      <c r="S150">
        <f t="shared" si="55"/>
        <v>0.01</v>
      </c>
      <c r="T150">
        <f t="shared" si="56"/>
        <v>0</v>
      </c>
      <c r="U150">
        <f t="shared" si="57"/>
        <v>0</v>
      </c>
      <c r="V150">
        <f t="shared" si="58"/>
        <v>0</v>
      </c>
      <c r="W150">
        <f t="shared" si="59"/>
        <v>0</v>
      </c>
      <c r="X150">
        <f t="shared" si="60"/>
        <v>0</v>
      </c>
      <c r="Y150">
        <f t="shared" si="61"/>
        <v>0</v>
      </c>
      <c r="Z150">
        <f t="shared" si="62"/>
        <v>0</v>
      </c>
      <c r="AA150">
        <f t="shared" si="63"/>
        <v>0</v>
      </c>
      <c r="AB150">
        <f t="shared" si="64"/>
        <v>8.3333333333333339E-4</v>
      </c>
    </row>
    <row r="151" spans="1:28" x14ac:dyDescent="0.2">
      <c r="A151" t="s">
        <v>233</v>
      </c>
      <c r="B151">
        <v>0</v>
      </c>
      <c r="C151">
        <v>0</v>
      </c>
      <c r="D151">
        <v>0</v>
      </c>
      <c r="E151" s="1">
        <v>1.16674932437435E-10</v>
      </c>
      <c r="F151" s="1">
        <v>3.77676949819315E-10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 t="s">
        <v>234</v>
      </c>
      <c r="O151" t="s">
        <v>235</v>
      </c>
      <c r="P151">
        <f t="shared" si="52"/>
        <v>0</v>
      </c>
      <c r="Q151">
        <f t="shared" si="53"/>
        <v>0</v>
      </c>
      <c r="R151">
        <f t="shared" si="54"/>
        <v>0</v>
      </c>
      <c r="S151">
        <f t="shared" si="55"/>
        <v>0</v>
      </c>
      <c r="T151">
        <f t="shared" si="56"/>
        <v>0.01</v>
      </c>
      <c r="U151">
        <f t="shared" si="57"/>
        <v>0</v>
      </c>
      <c r="V151">
        <f t="shared" si="58"/>
        <v>0</v>
      </c>
      <c r="W151">
        <f t="shared" si="59"/>
        <v>0</v>
      </c>
      <c r="X151">
        <f t="shared" si="60"/>
        <v>0</v>
      </c>
      <c r="Y151">
        <f t="shared" si="61"/>
        <v>0</v>
      </c>
      <c r="Z151">
        <f t="shared" si="62"/>
        <v>0</v>
      </c>
      <c r="AA151">
        <f t="shared" si="63"/>
        <v>0</v>
      </c>
      <c r="AB151">
        <f t="shared" si="64"/>
        <v>8.3333333333333339E-4</v>
      </c>
    </row>
    <row r="152" spans="1:28" x14ac:dyDescent="0.2">
      <c r="A152" t="s">
        <v>248</v>
      </c>
      <c r="B152">
        <v>0</v>
      </c>
      <c r="C152">
        <v>0</v>
      </c>
      <c r="D152" s="1">
        <v>8.0894106378985595E-10</v>
      </c>
      <c r="E152" s="1">
        <v>4.2780808560393102E-10</v>
      </c>
      <c r="F152" s="1">
        <v>1.3298001041026001E-12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 t="s">
        <v>57</v>
      </c>
      <c r="O152" t="s">
        <v>249</v>
      </c>
      <c r="P152">
        <f t="shared" si="52"/>
        <v>0</v>
      </c>
      <c r="Q152">
        <f t="shared" si="53"/>
        <v>0</v>
      </c>
      <c r="R152">
        <f t="shared" si="54"/>
        <v>0</v>
      </c>
      <c r="S152">
        <f t="shared" si="55"/>
        <v>0.01</v>
      </c>
      <c r="T152">
        <f t="shared" si="56"/>
        <v>0</v>
      </c>
      <c r="U152">
        <f t="shared" si="57"/>
        <v>0</v>
      </c>
      <c r="V152">
        <f t="shared" si="58"/>
        <v>0</v>
      </c>
      <c r="W152">
        <f t="shared" si="59"/>
        <v>0</v>
      </c>
      <c r="X152">
        <f t="shared" si="60"/>
        <v>0</v>
      </c>
      <c r="Y152">
        <f t="shared" si="61"/>
        <v>0</v>
      </c>
      <c r="Z152">
        <f t="shared" si="62"/>
        <v>0</v>
      </c>
      <c r="AA152">
        <f t="shared" si="63"/>
        <v>0</v>
      </c>
      <c r="AB152">
        <f t="shared" si="64"/>
        <v>8.3333333333333339E-4</v>
      </c>
    </row>
    <row r="153" spans="1:28" x14ac:dyDescent="0.2">
      <c r="A153" t="s">
        <v>279</v>
      </c>
      <c r="B153">
        <v>0</v>
      </c>
      <c r="C153">
        <v>0</v>
      </c>
      <c r="D153" s="1">
        <v>3.2357642551594201E-9</v>
      </c>
      <c r="E153">
        <v>0</v>
      </c>
      <c r="F153" s="1">
        <v>2.6596002082052001E-12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 t="s">
        <v>280</v>
      </c>
      <c r="O153" t="s">
        <v>281</v>
      </c>
      <c r="P153">
        <f t="shared" si="52"/>
        <v>0</v>
      </c>
      <c r="Q153">
        <f t="shared" si="53"/>
        <v>0</v>
      </c>
      <c r="R153">
        <f t="shared" si="54"/>
        <v>0.01</v>
      </c>
      <c r="S153">
        <f t="shared" si="55"/>
        <v>0</v>
      </c>
      <c r="T153">
        <f t="shared" si="56"/>
        <v>0</v>
      </c>
      <c r="U153">
        <f t="shared" si="57"/>
        <v>0</v>
      </c>
      <c r="V153">
        <f t="shared" si="58"/>
        <v>0</v>
      </c>
      <c r="W153">
        <f t="shared" si="59"/>
        <v>0</v>
      </c>
      <c r="X153">
        <f t="shared" si="60"/>
        <v>0</v>
      </c>
      <c r="Y153">
        <f t="shared" si="61"/>
        <v>0</v>
      </c>
      <c r="Z153">
        <f t="shared" si="62"/>
        <v>0</v>
      </c>
      <c r="AA153">
        <f t="shared" si="63"/>
        <v>0</v>
      </c>
      <c r="AB153">
        <f t="shared" si="64"/>
        <v>8.3333333333333339E-4</v>
      </c>
    </row>
    <row r="154" spans="1:28" x14ac:dyDescent="0.2">
      <c r="A154" t="s">
        <v>385</v>
      </c>
      <c r="B154">
        <v>0</v>
      </c>
      <c r="C154">
        <v>0</v>
      </c>
      <c r="D154">
        <v>0</v>
      </c>
      <c r="E154">
        <v>0</v>
      </c>
      <c r="F154" s="1">
        <v>2.5694055159116598E-10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 t="s">
        <v>16</v>
      </c>
      <c r="O154" t="s">
        <v>386</v>
      </c>
      <c r="P154">
        <f t="shared" si="52"/>
        <v>0</v>
      </c>
      <c r="Q154">
        <f t="shared" si="53"/>
        <v>0</v>
      </c>
      <c r="R154">
        <f t="shared" si="54"/>
        <v>0</v>
      </c>
      <c r="S154">
        <f t="shared" si="55"/>
        <v>0</v>
      </c>
      <c r="T154">
        <f t="shared" si="56"/>
        <v>0.01</v>
      </c>
      <c r="U154">
        <f t="shared" si="57"/>
        <v>0</v>
      </c>
      <c r="V154">
        <f t="shared" si="58"/>
        <v>0</v>
      </c>
      <c r="W154">
        <f t="shared" si="59"/>
        <v>0</v>
      </c>
      <c r="X154">
        <f t="shared" si="60"/>
        <v>0</v>
      </c>
      <c r="Y154">
        <f t="shared" si="61"/>
        <v>0</v>
      </c>
      <c r="Z154">
        <f t="shared" si="62"/>
        <v>0</v>
      </c>
      <c r="AA154">
        <f t="shared" si="63"/>
        <v>0</v>
      </c>
      <c r="AB154">
        <f t="shared" si="64"/>
        <v>8.3333333333333339E-4</v>
      </c>
    </row>
    <row r="155" spans="1:28" x14ac:dyDescent="0.2">
      <c r="A155" t="s">
        <v>51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t="s">
        <v>52</v>
      </c>
      <c r="O155" t="s">
        <v>53</v>
      </c>
      <c r="P155">
        <f t="shared" si="52"/>
        <v>0</v>
      </c>
      <c r="Q155">
        <f t="shared" si="53"/>
        <v>0</v>
      </c>
      <c r="R155">
        <f t="shared" si="54"/>
        <v>0</v>
      </c>
      <c r="S155">
        <f t="shared" si="55"/>
        <v>0</v>
      </c>
      <c r="T155">
        <f t="shared" si="56"/>
        <v>0</v>
      </c>
      <c r="U155">
        <f t="shared" si="57"/>
        <v>0</v>
      </c>
      <c r="V155">
        <f t="shared" si="58"/>
        <v>0</v>
      </c>
      <c r="W155">
        <f t="shared" si="59"/>
        <v>0</v>
      </c>
      <c r="X155">
        <f t="shared" si="60"/>
        <v>0</v>
      </c>
      <c r="Y155">
        <f t="shared" si="61"/>
        <v>0</v>
      </c>
      <c r="Z155">
        <f t="shared" si="62"/>
        <v>0</v>
      </c>
      <c r="AA155">
        <f t="shared" si="63"/>
        <v>0</v>
      </c>
      <c r="AB155">
        <f t="shared" si="64"/>
        <v>0</v>
      </c>
    </row>
    <row r="156" spans="1:28" x14ac:dyDescent="0.2">
      <c r="A156" t="s">
        <v>59</v>
      </c>
      <c r="B156">
        <v>0</v>
      </c>
      <c r="C156">
        <v>0</v>
      </c>
      <c r="D156">
        <v>0</v>
      </c>
      <c r="E156">
        <v>0</v>
      </c>
      <c r="F156" s="1">
        <v>2.59761351012552E-11</v>
      </c>
      <c r="G156">
        <v>0</v>
      </c>
      <c r="H156">
        <v>0</v>
      </c>
      <c r="I156">
        <v>0</v>
      </c>
      <c r="J156" s="1">
        <v>1.12651723565737E-10</v>
      </c>
      <c r="K156">
        <v>0</v>
      </c>
      <c r="L156">
        <v>0</v>
      </c>
      <c r="M156" s="1">
        <v>1.7930820920498401E-10</v>
      </c>
      <c r="N156" t="s">
        <v>60</v>
      </c>
      <c r="O156" t="s">
        <v>61</v>
      </c>
      <c r="P156">
        <f t="shared" si="52"/>
        <v>0</v>
      </c>
      <c r="Q156">
        <f t="shared" si="53"/>
        <v>0</v>
      </c>
      <c r="R156">
        <f t="shared" si="54"/>
        <v>0</v>
      </c>
      <c r="S156">
        <f t="shared" si="55"/>
        <v>0</v>
      </c>
      <c r="T156">
        <f t="shared" si="56"/>
        <v>0</v>
      </c>
      <c r="U156">
        <f t="shared" si="57"/>
        <v>0</v>
      </c>
      <c r="V156">
        <f t="shared" si="58"/>
        <v>0</v>
      </c>
      <c r="W156">
        <f t="shared" si="59"/>
        <v>0</v>
      </c>
      <c r="X156">
        <f t="shared" si="60"/>
        <v>0</v>
      </c>
      <c r="Y156">
        <f t="shared" si="61"/>
        <v>0</v>
      </c>
      <c r="Z156">
        <f t="shared" si="62"/>
        <v>0</v>
      </c>
      <c r="AA156">
        <f t="shared" si="63"/>
        <v>0</v>
      </c>
      <c r="AB156">
        <f t="shared" si="64"/>
        <v>0</v>
      </c>
    </row>
    <row r="157" spans="1:28" x14ac:dyDescent="0.2">
      <c r="A157" t="s">
        <v>103</v>
      </c>
      <c r="B157">
        <v>0</v>
      </c>
      <c r="C157">
        <v>0</v>
      </c>
      <c r="D157">
        <v>0</v>
      </c>
      <c r="E157" s="1">
        <v>1.37999862269886E-10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 s="1">
        <v>2.4018328867125001E-10</v>
      </c>
      <c r="N157" t="s">
        <v>22</v>
      </c>
      <c r="O157" t="s">
        <v>104</v>
      </c>
      <c r="P157">
        <f t="shared" si="52"/>
        <v>0</v>
      </c>
      <c r="Q157">
        <f t="shared" si="53"/>
        <v>0</v>
      </c>
      <c r="R157">
        <f t="shared" si="54"/>
        <v>0</v>
      </c>
      <c r="S157">
        <f t="shared" si="55"/>
        <v>0</v>
      </c>
      <c r="T157">
        <f t="shared" si="56"/>
        <v>0</v>
      </c>
      <c r="U157">
        <f t="shared" si="57"/>
        <v>0</v>
      </c>
      <c r="V157">
        <f t="shared" si="58"/>
        <v>0</v>
      </c>
      <c r="W157">
        <f t="shared" si="59"/>
        <v>0</v>
      </c>
      <c r="X157">
        <f t="shared" si="60"/>
        <v>0</v>
      </c>
      <c r="Y157">
        <f t="shared" si="61"/>
        <v>0</v>
      </c>
      <c r="Z157">
        <f t="shared" si="62"/>
        <v>0</v>
      </c>
      <c r="AA157">
        <f t="shared" si="63"/>
        <v>0</v>
      </c>
      <c r="AB157">
        <f t="shared" si="64"/>
        <v>0</v>
      </c>
    </row>
    <row r="158" spans="1:28" x14ac:dyDescent="0.2">
      <c r="A158" t="s">
        <v>115</v>
      </c>
      <c r="B158">
        <v>0</v>
      </c>
      <c r="C158">
        <v>0</v>
      </c>
      <c r="D158" s="1">
        <v>8.0894106378985595E-10</v>
      </c>
      <c r="E158" s="1">
        <v>7.7783288291623804E-11</v>
      </c>
      <c r="F158" s="1">
        <v>1.3298001041026001E-12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 t="s">
        <v>22</v>
      </c>
      <c r="O158" t="s">
        <v>116</v>
      </c>
      <c r="P158">
        <f t="shared" si="52"/>
        <v>0</v>
      </c>
      <c r="Q158">
        <f t="shared" si="53"/>
        <v>0</v>
      </c>
      <c r="R158">
        <f t="shared" si="54"/>
        <v>0</v>
      </c>
      <c r="S158">
        <f t="shared" si="55"/>
        <v>0</v>
      </c>
      <c r="T158">
        <f t="shared" si="56"/>
        <v>0</v>
      </c>
      <c r="U158">
        <f t="shared" si="57"/>
        <v>0</v>
      </c>
      <c r="V158">
        <f t="shared" si="58"/>
        <v>0</v>
      </c>
      <c r="W158">
        <f t="shared" si="59"/>
        <v>0</v>
      </c>
      <c r="X158">
        <f t="shared" si="60"/>
        <v>0</v>
      </c>
      <c r="Y158">
        <f t="shared" si="61"/>
        <v>0</v>
      </c>
      <c r="Z158">
        <f t="shared" si="62"/>
        <v>0</v>
      </c>
      <c r="AA158">
        <f t="shared" si="63"/>
        <v>0</v>
      </c>
      <c r="AB158">
        <f t="shared" si="64"/>
        <v>0</v>
      </c>
    </row>
    <row r="159" spans="1:28" x14ac:dyDescent="0.2">
      <c r="A159" t="s">
        <v>126</v>
      </c>
      <c r="B159">
        <v>0</v>
      </c>
      <c r="C159">
        <v>0</v>
      </c>
      <c r="D159">
        <v>0</v>
      </c>
      <c r="E159">
        <v>0</v>
      </c>
      <c r="F159" s="1">
        <v>2.8768844326639401E-12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 t="s">
        <v>22</v>
      </c>
      <c r="O159" t="s">
        <v>127</v>
      </c>
      <c r="P159">
        <f t="shared" si="52"/>
        <v>0</v>
      </c>
      <c r="Q159">
        <f t="shared" si="53"/>
        <v>0</v>
      </c>
      <c r="R159">
        <f t="shared" si="54"/>
        <v>0</v>
      </c>
      <c r="S159">
        <f t="shared" si="55"/>
        <v>0</v>
      </c>
      <c r="T159">
        <f t="shared" si="56"/>
        <v>0</v>
      </c>
      <c r="U159">
        <f t="shared" si="57"/>
        <v>0</v>
      </c>
      <c r="V159">
        <f t="shared" si="58"/>
        <v>0</v>
      </c>
      <c r="W159">
        <f t="shared" si="59"/>
        <v>0</v>
      </c>
      <c r="X159">
        <f t="shared" si="60"/>
        <v>0</v>
      </c>
      <c r="Y159">
        <f t="shared" si="61"/>
        <v>0</v>
      </c>
      <c r="Z159">
        <f t="shared" si="62"/>
        <v>0</v>
      </c>
      <c r="AA159">
        <f t="shared" si="63"/>
        <v>0</v>
      </c>
      <c r="AB159">
        <f t="shared" si="64"/>
        <v>0</v>
      </c>
    </row>
    <row r="160" spans="1:28" x14ac:dyDescent="0.2">
      <c r="A160" t="s">
        <v>134</v>
      </c>
      <c r="B160">
        <v>0</v>
      </c>
      <c r="C160">
        <v>0</v>
      </c>
      <c r="D160">
        <v>0</v>
      </c>
      <c r="E160">
        <v>0</v>
      </c>
      <c r="F160" s="1">
        <v>2.6596002082052001E-12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t="s">
        <v>22</v>
      </c>
      <c r="O160" t="s">
        <v>135</v>
      </c>
      <c r="P160">
        <f t="shared" si="52"/>
        <v>0</v>
      </c>
      <c r="Q160">
        <f t="shared" si="53"/>
        <v>0</v>
      </c>
      <c r="R160">
        <f t="shared" si="54"/>
        <v>0</v>
      </c>
      <c r="S160">
        <f t="shared" si="55"/>
        <v>0</v>
      </c>
      <c r="T160">
        <f t="shared" si="56"/>
        <v>0</v>
      </c>
      <c r="U160">
        <f t="shared" si="57"/>
        <v>0</v>
      </c>
      <c r="V160">
        <f t="shared" si="58"/>
        <v>0</v>
      </c>
      <c r="W160">
        <f t="shared" si="59"/>
        <v>0</v>
      </c>
      <c r="X160">
        <f t="shared" si="60"/>
        <v>0</v>
      </c>
      <c r="Y160">
        <f t="shared" si="61"/>
        <v>0</v>
      </c>
      <c r="Z160">
        <f t="shared" si="62"/>
        <v>0</v>
      </c>
      <c r="AA160">
        <f t="shared" si="63"/>
        <v>0</v>
      </c>
      <c r="AB160">
        <f t="shared" si="64"/>
        <v>0</v>
      </c>
    </row>
    <row r="161" spans="1:28" x14ac:dyDescent="0.2">
      <c r="A161" t="s">
        <v>140</v>
      </c>
      <c r="B161">
        <v>0</v>
      </c>
      <c r="C161">
        <v>0</v>
      </c>
      <c r="D161">
        <v>0</v>
      </c>
      <c r="E161">
        <v>0</v>
      </c>
      <c r="F161" s="1">
        <v>6.9472069240866095E-11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t="s">
        <v>141</v>
      </c>
      <c r="O161" t="s">
        <v>142</v>
      </c>
      <c r="P161">
        <f t="shared" si="52"/>
        <v>0</v>
      </c>
      <c r="Q161">
        <f t="shared" si="53"/>
        <v>0</v>
      </c>
      <c r="R161">
        <f t="shared" si="54"/>
        <v>0</v>
      </c>
      <c r="S161">
        <f t="shared" si="55"/>
        <v>0</v>
      </c>
      <c r="T161">
        <f t="shared" si="56"/>
        <v>0</v>
      </c>
      <c r="U161">
        <f t="shared" si="57"/>
        <v>0</v>
      </c>
      <c r="V161">
        <f t="shared" si="58"/>
        <v>0</v>
      </c>
      <c r="W161">
        <f t="shared" si="59"/>
        <v>0</v>
      </c>
      <c r="X161">
        <f t="shared" si="60"/>
        <v>0</v>
      </c>
      <c r="Y161">
        <f t="shared" si="61"/>
        <v>0</v>
      </c>
      <c r="Z161">
        <f t="shared" si="62"/>
        <v>0</v>
      </c>
      <c r="AA161">
        <f t="shared" si="63"/>
        <v>0</v>
      </c>
      <c r="AB161">
        <f t="shared" si="64"/>
        <v>0</v>
      </c>
    </row>
    <row r="162" spans="1:28" x14ac:dyDescent="0.2">
      <c r="A162" t="s">
        <v>143</v>
      </c>
      <c r="B162">
        <v>0</v>
      </c>
      <c r="C162">
        <v>0</v>
      </c>
      <c r="D162" s="1">
        <v>8.0894106378985595E-10</v>
      </c>
      <c r="E162" s="1">
        <v>7.7783288291623804E-11</v>
      </c>
      <c r="F162" s="1">
        <v>1.1784882618247399E-10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 t="s">
        <v>57</v>
      </c>
      <c r="O162" t="s">
        <v>144</v>
      </c>
      <c r="P162">
        <f t="shared" ref="P162:P182" si="65">ROUND((B162*100/0.00000423),2)</f>
        <v>0</v>
      </c>
      <c r="Q162">
        <f t="shared" ref="Q162:Q182" si="66">ROUND((C162*100/0.000006),2)</f>
        <v>0</v>
      </c>
      <c r="R162">
        <f t="shared" ref="R162:R182" si="67">ROUND((D162*100/0.0000427),2)</f>
        <v>0</v>
      </c>
      <c r="S162">
        <f t="shared" ref="S162:S182" si="68">ROUND((E162*100/0.00000348),2)</f>
        <v>0</v>
      </c>
      <c r="T162">
        <f t="shared" ref="T162:T182" si="69">ROUND((F162*100/0.0000032),2)</f>
        <v>0</v>
      </c>
      <c r="U162">
        <f t="shared" ref="U162:U182" si="70">ROUND((G162*100/0.00000408),2)</f>
        <v>0</v>
      </c>
      <c r="V162">
        <f t="shared" ref="V162:V182" si="71">ROUND((H162*100/0.00000258),2)</f>
        <v>0</v>
      </c>
      <c r="W162">
        <f t="shared" ref="W162:W182" si="72">ROUND((I162*100/0.00000426),2)</f>
        <v>0</v>
      </c>
      <c r="X162">
        <f t="shared" ref="X162:X182" si="73">ROUND((J162*100/0.00000418),2)</f>
        <v>0</v>
      </c>
      <c r="Y162">
        <f t="shared" ref="Y162:Y182" si="74">ROUND((K162*100/0.00000582),2)</f>
        <v>0</v>
      </c>
      <c r="Z162">
        <f t="shared" ref="Z162:Z182" si="75">ROUND((L162*100/0.00000397),2)</f>
        <v>0</v>
      </c>
      <c r="AA162">
        <f t="shared" ref="AA162:AA182" si="76">ROUND((M162*100/0.0000114),2)</f>
        <v>0</v>
      </c>
      <c r="AB162">
        <f t="shared" ref="AB162:AB193" si="77">AVERAGE(P162:AA162)</f>
        <v>0</v>
      </c>
    </row>
    <row r="163" spans="1:28" x14ac:dyDescent="0.2">
      <c r="A163" t="s">
        <v>153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 t="s">
        <v>25</v>
      </c>
      <c r="O163" t="s">
        <v>154</v>
      </c>
      <c r="P163">
        <f t="shared" si="65"/>
        <v>0</v>
      </c>
      <c r="Q163">
        <f t="shared" si="66"/>
        <v>0</v>
      </c>
      <c r="R163">
        <f t="shared" si="67"/>
        <v>0</v>
      </c>
      <c r="S163">
        <f t="shared" si="68"/>
        <v>0</v>
      </c>
      <c r="T163">
        <f t="shared" si="69"/>
        <v>0</v>
      </c>
      <c r="U163">
        <f t="shared" si="70"/>
        <v>0</v>
      </c>
      <c r="V163">
        <f t="shared" si="71"/>
        <v>0</v>
      </c>
      <c r="W163">
        <f t="shared" si="72"/>
        <v>0</v>
      </c>
      <c r="X163">
        <f t="shared" si="73"/>
        <v>0</v>
      </c>
      <c r="Y163">
        <f t="shared" si="74"/>
        <v>0</v>
      </c>
      <c r="Z163">
        <f t="shared" si="75"/>
        <v>0</v>
      </c>
      <c r="AA163">
        <f t="shared" si="76"/>
        <v>0</v>
      </c>
      <c r="AB163">
        <f t="shared" si="77"/>
        <v>0</v>
      </c>
    </row>
    <row r="164" spans="1:28" x14ac:dyDescent="0.2">
      <c r="A164" t="s">
        <v>175</v>
      </c>
      <c r="B164">
        <v>0</v>
      </c>
      <c r="C164">
        <v>0</v>
      </c>
      <c r="D164">
        <v>0</v>
      </c>
      <c r="E164">
        <v>0</v>
      </c>
      <c r="F164" s="1">
        <v>2.6581447602526299E-11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 s="1">
        <v>1.52366822690293E-10</v>
      </c>
      <c r="N164" t="s">
        <v>93</v>
      </c>
      <c r="O164" t="s">
        <v>176</v>
      </c>
      <c r="P164">
        <f t="shared" si="65"/>
        <v>0</v>
      </c>
      <c r="Q164">
        <f t="shared" si="66"/>
        <v>0</v>
      </c>
      <c r="R164">
        <f t="shared" si="67"/>
        <v>0</v>
      </c>
      <c r="S164">
        <f t="shared" si="68"/>
        <v>0</v>
      </c>
      <c r="T164">
        <f t="shared" si="69"/>
        <v>0</v>
      </c>
      <c r="U164">
        <f t="shared" si="70"/>
        <v>0</v>
      </c>
      <c r="V164">
        <f t="shared" si="71"/>
        <v>0</v>
      </c>
      <c r="W164">
        <f t="shared" si="72"/>
        <v>0</v>
      </c>
      <c r="X164">
        <f t="shared" si="73"/>
        <v>0</v>
      </c>
      <c r="Y164">
        <f t="shared" si="74"/>
        <v>0</v>
      </c>
      <c r="Z164">
        <f t="shared" si="75"/>
        <v>0</v>
      </c>
      <c r="AA164">
        <f t="shared" si="76"/>
        <v>0</v>
      </c>
      <c r="AB164">
        <f t="shared" si="77"/>
        <v>0</v>
      </c>
    </row>
    <row r="165" spans="1:28" x14ac:dyDescent="0.2">
      <c r="A165" t="s">
        <v>231</v>
      </c>
      <c r="B165" s="1">
        <v>7.2601936703852797E-11</v>
      </c>
      <c r="C165">
        <v>0</v>
      </c>
      <c r="D165">
        <v>0</v>
      </c>
      <c r="E165">
        <v>0</v>
      </c>
      <c r="F165" s="1">
        <v>2.85737486113807E-11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 t="s">
        <v>22</v>
      </c>
      <c r="O165" t="s">
        <v>232</v>
      </c>
      <c r="P165">
        <f t="shared" si="65"/>
        <v>0</v>
      </c>
      <c r="Q165">
        <f t="shared" si="66"/>
        <v>0</v>
      </c>
      <c r="R165">
        <f t="shared" si="67"/>
        <v>0</v>
      </c>
      <c r="S165">
        <f t="shared" si="68"/>
        <v>0</v>
      </c>
      <c r="T165">
        <f t="shared" si="69"/>
        <v>0</v>
      </c>
      <c r="U165">
        <f t="shared" si="70"/>
        <v>0</v>
      </c>
      <c r="V165">
        <f t="shared" si="71"/>
        <v>0</v>
      </c>
      <c r="W165">
        <f t="shared" si="72"/>
        <v>0</v>
      </c>
      <c r="X165">
        <f t="shared" si="73"/>
        <v>0</v>
      </c>
      <c r="Y165">
        <f t="shared" si="74"/>
        <v>0</v>
      </c>
      <c r="Z165">
        <f t="shared" si="75"/>
        <v>0</v>
      </c>
      <c r="AA165">
        <f t="shared" si="76"/>
        <v>0</v>
      </c>
      <c r="AB165">
        <f t="shared" si="77"/>
        <v>0</v>
      </c>
    </row>
    <row r="166" spans="1:28" x14ac:dyDescent="0.2">
      <c r="A166" t="s">
        <v>238</v>
      </c>
      <c r="B166">
        <v>0</v>
      </c>
      <c r="C166">
        <v>0</v>
      </c>
      <c r="D166">
        <v>0</v>
      </c>
      <c r="E166">
        <v>0</v>
      </c>
      <c r="F166" s="1">
        <v>4.1186247791598497E-12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 t="s">
        <v>19</v>
      </c>
      <c r="O166" t="s">
        <v>239</v>
      </c>
      <c r="P166">
        <f t="shared" si="65"/>
        <v>0</v>
      </c>
      <c r="Q166">
        <f t="shared" si="66"/>
        <v>0</v>
      </c>
      <c r="R166">
        <f t="shared" si="67"/>
        <v>0</v>
      </c>
      <c r="S166">
        <f t="shared" si="68"/>
        <v>0</v>
      </c>
      <c r="T166">
        <f t="shared" si="69"/>
        <v>0</v>
      </c>
      <c r="U166">
        <f t="shared" si="70"/>
        <v>0</v>
      </c>
      <c r="V166">
        <f t="shared" si="71"/>
        <v>0</v>
      </c>
      <c r="W166">
        <f t="shared" si="72"/>
        <v>0</v>
      </c>
      <c r="X166">
        <f t="shared" si="73"/>
        <v>0</v>
      </c>
      <c r="Y166">
        <f t="shared" si="74"/>
        <v>0</v>
      </c>
      <c r="Z166">
        <f t="shared" si="75"/>
        <v>0</v>
      </c>
      <c r="AA166">
        <f t="shared" si="76"/>
        <v>0</v>
      </c>
      <c r="AB166">
        <f t="shared" si="77"/>
        <v>0</v>
      </c>
    </row>
    <row r="167" spans="1:28" x14ac:dyDescent="0.2">
      <c r="A167" t="s">
        <v>240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 t="s">
        <v>241</v>
      </c>
      <c r="O167" t="s">
        <v>242</v>
      </c>
      <c r="P167">
        <f t="shared" si="65"/>
        <v>0</v>
      </c>
      <c r="Q167">
        <f t="shared" si="66"/>
        <v>0</v>
      </c>
      <c r="R167">
        <f t="shared" si="67"/>
        <v>0</v>
      </c>
      <c r="S167">
        <f t="shared" si="68"/>
        <v>0</v>
      </c>
      <c r="T167">
        <f t="shared" si="69"/>
        <v>0</v>
      </c>
      <c r="U167">
        <f t="shared" si="70"/>
        <v>0</v>
      </c>
      <c r="V167">
        <f t="shared" si="71"/>
        <v>0</v>
      </c>
      <c r="W167">
        <f t="shared" si="72"/>
        <v>0</v>
      </c>
      <c r="X167">
        <f t="shared" si="73"/>
        <v>0</v>
      </c>
      <c r="Y167">
        <f t="shared" si="74"/>
        <v>0</v>
      </c>
      <c r="Z167">
        <f t="shared" si="75"/>
        <v>0</v>
      </c>
      <c r="AA167">
        <f t="shared" si="76"/>
        <v>0</v>
      </c>
      <c r="AB167">
        <f t="shared" si="77"/>
        <v>0</v>
      </c>
    </row>
    <row r="168" spans="1:28" x14ac:dyDescent="0.2">
      <c r="A168" t="s">
        <v>250</v>
      </c>
      <c r="B168" s="1">
        <v>1.30393267659981E-11</v>
      </c>
      <c r="C168">
        <v>0</v>
      </c>
      <c r="D168" s="1">
        <v>8.0894106378985595E-10</v>
      </c>
      <c r="E168">
        <v>0</v>
      </c>
      <c r="F168" s="1">
        <v>6.6917462285188296E-11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 t="s">
        <v>68</v>
      </c>
      <c r="O168" t="s">
        <v>251</v>
      </c>
      <c r="P168">
        <f t="shared" si="65"/>
        <v>0</v>
      </c>
      <c r="Q168">
        <f t="shared" si="66"/>
        <v>0</v>
      </c>
      <c r="R168">
        <f t="shared" si="67"/>
        <v>0</v>
      </c>
      <c r="S168">
        <f t="shared" si="68"/>
        <v>0</v>
      </c>
      <c r="T168">
        <f t="shared" si="69"/>
        <v>0</v>
      </c>
      <c r="U168">
        <f t="shared" si="70"/>
        <v>0</v>
      </c>
      <c r="V168">
        <f t="shared" si="71"/>
        <v>0</v>
      </c>
      <c r="W168">
        <f t="shared" si="72"/>
        <v>0</v>
      </c>
      <c r="X168">
        <f t="shared" si="73"/>
        <v>0</v>
      </c>
      <c r="Y168">
        <f t="shared" si="74"/>
        <v>0</v>
      </c>
      <c r="Z168">
        <f t="shared" si="75"/>
        <v>0</v>
      </c>
      <c r="AA168">
        <f t="shared" si="76"/>
        <v>0</v>
      </c>
      <c r="AB168">
        <f t="shared" si="77"/>
        <v>0</v>
      </c>
    </row>
    <row r="169" spans="1:28" x14ac:dyDescent="0.2">
      <c r="A169" t="s">
        <v>262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 t="s">
        <v>22</v>
      </c>
      <c r="O169" t="s">
        <v>263</v>
      </c>
      <c r="P169">
        <f t="shared" si="65"/>
        <v>0</v>
      </c>
      <c r="Q169">
        <f t="shared" si="66"/>
        <v>0</v>
      </c>
      <c r="R169">
        <f t="shared" si="67"/>
        <v>0</v>
      </c>
      <c r="S169">
        <f t="shared" si="68"/>
        <v>0</v>
      </c>
      <c r="T169">
        <f t="shared" si="69"/>
        <v>0</v>
      </c>
      <c r="U169">
        <f t="shared" si="70"/>
        <v>0</v>
      </c>
      <c r="V169">
        <f t="shared" si="71"/>
        <v>0</v>
      </c>
      <c r="W169">
        <f t="shared" si="72"/>
        <v>0</v>
      </c>
      <c r="X169">
        <f t="shared" si="73"/>
        <v>0</v>
      </c>
      <c r="Y169">
        <f t="shared" si="74"/>
        <v>0</v>
      </c>
      <c r="Z169">
        <f t="shared" si="75"/>
        <v>0</v>
      </c>
      <c r="AA169">
        <f t="shared" si="76"/>
        <v>0</v>
      </c>
      <c r="AB169">
        <f t="shared" si="77"/>
        <v>0</v>
      </c>
    </row>
    <row r="170" spans="1:28" x14ac:dyDescent="0.2">
      <c r="A170" t="s">
        <v>282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 t="s">
        <v>22</v>
      </c>
      <c r="O170" t="s">
        <v>283</v>
      </c>
      <c r="P170">
        <f t="shared" si="65"/>
        <v>0</v>
      </c>
      <c r="Q170">
        <f t="shared" si="66"/>
        <v>0</v>
      </c>
      <c r="R170">
        <f t="shared" si="67"/>
        <v>0</v>
      </c>
      <c r="S170">
        <f t="shared" si="68"/>
        <v>0</v>
      </c>
      <c r="T170">
        <f t="shared" si="69"/>
        <v>0</v>
      </c>
      <c r="U170">
        <f t="shared" si="70"/>
        <v>0</v>
      </c>
      <c r="V170">
        <f t="shared" si="71"/>
        <v>0</v>
      </c>
      <c r="W170">
        <f t="shared" si="72"/>
        <v>0</v>
      </c>
      <c r="X170">
        <f t="shared" si="73"/>
        <v>0</v>
      </c>
      <c r="Y170">
        <f t="shared" si="74"/>
        <v>0</v>
      </c>
      <c r="Z170">
        <f t="shared" si="75"/>
        <v>0</v>
      </c>
      <c r="AA170">
        <f t="shared" si="76"/>
        <v>0</v>
      </c>
      <c r="AB170">
        <f t="shared" si="77"/>
        <v>0</v>
      </c>
    </row>
    <row r="171" spans="1:28" x14ac:dyDescent="0.2">
      <c r="A171" t="s">
        <v>284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t="s">
        <v>22</v>
      </c>
      <c r="O171" t="s">
        <v>285</v>
      </c>
      <c r="P171">
        <f t="shared" si="65"/>
        <v>0</v>
      </c>
      <c r="Q171">
        <f t="shared" si="66"/>
        <v>0</v>
      </c>
      <c r="R171">
        <f t="shared" si="67"/>
        <v>0</v>
      </c>
      <c r="S171">
        <f t="shared" si="68"/>
        <v>0</v>
      </c>
      <c r="T171">
        <f t="shared" si="69"/>
        <v>0</v>
      </c>
      <c r="U171">
        <f t="shared" si="70"/>
        <v>0</v>
      </c>
      <c r="V171">
        <f t="shared" si="71"/>
        <v>0</v>
      </c>
      <c r="W171">
        <f t="shared" si="72"/>
        <v>0</v>
      </c>
      <c r="X171">
        <f t="shared" si="73"/>
        <v>0</v>
      </c>
      <c r="Y171">
        <f t="shared" si="74"/>
        <v>0</v>
      </c>
      <c r="Z171">
        <f t="shared" si="75"/>
        <v>0</v>
      </c>
      <c r="AA171">
        <f t="shared" si="76"/>
        <v>0</v>
      </c>
      <c r="AB171">
        <f t="shared" si="77"/>
        <v>0</v>
      </c>
    </row>
    <row r="172" spans="1:28" x14ac:dyDescent="0.2">
      <c r="A172" t="s">
        <v>299</v>
      </c>
      <c r="B172">
        <v>0</v>
      </c>
      <c r="C172">
        <v>0</v>
      </c>
      <c r="D172">
        <v>0</v>
      </c>
      <c r="E172">
        <v>0</v>
      </c>
      <c r="F172" s="1">
        <v>6.9414945021003396E-11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 t="s">
        <v>300</v>
      </c>
      <c r="O172" t="s">
        <v>301</v>
      </c>
      <c r="P172">
        <f t="shared" si="65"/>
        <v>0</v>
      </c>
      <c r="Q172">
        <f t="shared" si="66"/>
        <v>0</v>
      </c>
      <c r="R172">
        <f t="shared" si="67"/>
        <v>0</v>
      </c>
      <c r="S172">
        <f t="shared" si="68"/>
        <v>0</v>
      </c>
      <c r="T172">
        <f t="shared" si="69"/>
        <v>0</v>
      </c>
      <c r="U172">
        <f t="shared" si="70"/>
        <v>0</v>
      </c>
      <c r="V172">
        <f t="shared" si="71"/>
        <v>0</v>
      </c>
      <c r="W172">
        <f t="shared" si="72"/>
        <v>0</v>
      </c>
      <c r="X172">
        <f t="shared" si="73"/>
        <v>0</v>
      </c>
      <c r="Y172">
        <f t="shared" si="74"/>
        <v>0</v>
      </c>
      <c r="Z172">
        <f t="shared" si="75"/>
        <v>0</v>
      </c>
      <c r="AA172">
        <f t="shared" si="76"/>
        <v>0</v>
      </c>
      <c r="AB172">
        <f t="shared" si="77"/>
        <v>0</v>
      </c>
    </row>
    <row r="173" spans="1:28" x14ac:dyDescent="0.2">
      <c r="A173" t="s">
        <v>306</v>
      </c>
      <c r="B173">
        <v>0</v>
      </c>
      <c r="C173">
        <v>0</v>
      </c>
      <c r="D173">
        <v>0</v>
      </c>
      <c r="E173" s="1">
        <v>1.16674932437435E-10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 t="s">
        <v>22</v>
      </c>
      <c r="O173" t="s">
        <v>307</v>
      </c>
      <c r="P173">
        <f t="shared" si="65"/>
        <v>0</v>
      </c>
      <c r="Q173">
        <f t="shared" si="66"/>
        <v>0</v>
      </c>
      <c r="R173">
        <f t="shared" si="67"/>
        <v>0</v>
      </c>
      <c r="S173">
        <f t="shared" si="68"/>
        <v>0</v>
      </c>
      <c r="T173">
        <f t="shared" si="69"/>
        <v>0</v>
      </c>
      <c r="U173">
        <f t="shared" si="70"/>
        <v>0</v>
      </c>
      <c r="V173">
        <f t="shared" si="71"/>
        <v>0</v>
      </c>
      <c r="W173">
        <f t="shared" si="72"/>
        <v>0</v>
      </c>
      <c r="X173">
        <f t="shared" si="73"/>
        <v>0</v>
      </c>
      <c r="Y173">
        <f t="shared" si="74"/>
        <v>0</v>
      </c>
      <c r="Z173">
        <f t="shared" si="75"/>
        <v>0</v>
      </c>
      <c r="AA173">
        <f t="shared" si="76"/>
        <v>0</v>
      </c>
      <c r="AB173">
        <f t="shared" si="77"/>
        <v>0</v>
      </c>
    </row>
    <row r="174" spans="1:28" x14ac:dyDescent="0.2">
      <c r="A174" t="s">
        <v>313</v>
      </c>
      <c r="B174">
        <v>0</v>
      </c>
      <c r="C174">
        <v>0</v>
      </c>
      <c r="D174">
        <v>0</v>
      </c>
      <c r="E174" s="1">
        <v>1.16674932437435E-10</v>
      </c>
      <c r="F174" s="1">
        <v>1.5086366313824399E-10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t="s">
        <v>113</v>
      </c>
      <c r="O174" t="s">
        <v>314</v>
      </c>
      <c r="P174">
        <f t="shared" si="65"/>
        <v>0</v>
      </c>
      <c r="Q174">
        <f t="shared" si="66"/>
        <v>0</v>
      </c>
      <c r="R174">
        <f t="shared" si="67"/>
        <v>0</v>
      </c>
      <c r="S174">
        <f t="shared" si="68"/>
        <v>0</v>
      </c>
      <c r="T174">
        <f t="shared" si="69"/>
        <v>0</v>
      </c>
      <c r="U174">
        <f t="shared" si="70"/>
        <v>0</v>
      </c>
      <c r="V174">
        <f t="shared" si="71"/>
        <v>0</v>
      </c>
      <c r="W174">
        <f t="shared" si="72"/>
        <v>0</v>
      </c>
      <c r="X174">
        <f t="shared" si="73"/>
        <v>0</v>
      </c>
      <c r="Y174">
        <f t="shared" si="74"/>
        <v>0</v>
      </c>
      <c r="Z174">
        <f t="shared" si="75"/>
        <v>0</v>
      </c>
      <c r="AA174">
        <f t="shared" si="76"/>
        <v>0</v>
      </c>
      <c r="AB174">
        <f t="shared" si="77"/>
        <v>0</v>
      </c>
    </row>
    <row r="175" spans="1:28" x14ac:dyDescent="0.2">
      <c r="A175" t="s">
        <v>367</v>
      </c>
      <c r="B175">
        <v>0</v>
      </c>
      <c r="C175">
        <v>0</v>
      </c>
      <c r="D175">
        <v>0</v>
      </c>
      <c r="E175" s="1">
        <v>7.7783288291623804E-11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 t="s">
        <v>184</v>
      </c>
      <c r="O175" t="s">
        <v>368</v>
      </c>
      <c r="P175">
        <f t="shared" si="65"/>
        <v>0</v>
      </c>
      <c r="Q175">
        <f t="shared" si="66"/>
        <v>0</v>
      </c>
      <c r="R175">
        <f t="shared" si="67"/>
        <v>0</v>
      </c>
      <c r="S175">
        <f t="shared" si="68"/>
        <v>0</v>
      </c>
      <c r="T175">
        <f t="shared" si="69"/>
        <v>0</v>
      </c>
      <c r="U175">
        <f t="shared" si="70"/>
        <v>0</v>
      </c>
      <c r="V175">
        <f t="shared" si="71"/>
        <v>0</v>
      </c>
      <c r="W175">
        <f t="shared" si="72"/>
        <v>0</v>
      </c>
      <c r="X175">
        <f t="shared" si="73"/>
        <v>0</v>
      </c>
      <c r="Y175">
        <f t="shared" si="74"/>
        <v>0</v>
      </c>
      <c r="Z175">
        <f t="shared" si="75"/>
        <v>0</v>
      </c>
      <c r="AA175">
        <f t="shared" si="76"/>
        <v>0</v>
      </c>
      <c r="AB175">
        <f t="shared" si="77"/>
        <v>0</v>
      </c>
    </row>
    <row r="176" spans="1:28" x14ac:dyDescent="0.2">
      <c r="A176" t="s">
        <v>378</v>
      </c>
      <c r="B176">
        <v>0</v>
      </c>
      <c r="C176">
        <v>0</v>
      </c>
      <c r="D176" s="1">
        <v>8.0894106378985595E-10</v>
      </c>
      <c r="E176">
        <v>0</v>
      </c>
      <c r="F176" s="1">
        <v>9.5670496624223096E-12</v>
      </c>
      <c r="G176">
        <v>0</v>
      </c>
      <c r="H176">
        <v>0</v>
      </c>
      <c r="I176" s="1">
        <v>3.5245868126879399E-11</v>
      </c>
      <c r="J176">
        <v>0</v>
      </c>
      <c r="K176">
        <v>0</v>
      </c>
      <c r="L176">
        <v>0</v>
      </c>
      <c r="M176">
        <v>0</v>
      </c>
      <c r="N176" t="s">
        <v>22</v>
      </c>
      <c r="O176" t="s">
        <v>379</v>
      </c>
      <c r="P176">
        <f t="shared" si="65"/>
        <v>0</v>
      </c>
      <c r="Q176">
        <f t="shared" si="66"/>
        <v>0</v>
      </c>
      <c r="R176">
        <f t="shared" si="67"/>
        <v>0</v>
      </c>
      <c r="S176">
        <f t="shared" si="68"/>
        <v>0</v>
      </c>
      <c r="T176">
        <f t="shared" si="69"/>
        <v>0</v>
      </c>
      <c r="U176">
        <f t="shared" si="70"/>
        <v>0</v>
      </c>
      <c r="V176">
        <f t="shared" si="71"/>
        <v>0</v>
      </c>
      <c r="W176">
        <f t="shared" si="72"/>
        <v>0</v>
      </c>
      <c r="X176">
        <f t="shared" si="73"/>
        <v>0</v>
      </c>
      <c r="Y176">
        <f t="shared" si="74"/>
        <v>0</v>
      </c>
      <c r="Z176">
        <f t="shared" si="75"/>
        <v>0</v>
      </c>
      <c r="AA176">
        <f t="shared" si="76"/>
        <v>0</v>
      </c>
      <c r="AB176">
        <f t="shared" si="77"/>
        <v>0</v>
      </c>
    </row>
    <row r="177" spans="1:28" x14ac:dyDescent="0.2">
      <c r="A177" t="s">
        <v>380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 t="s">
        <v>22</v>
      </c>
      <c r="O177" t="s">
        <v>381</v>
      </c>
      <c r="P177">
        <f t="shared" si="65"/>
        <v>0</v>
      </c>
      <c r="Q177">
        <f t="shared" si="66"/>
        <v>0</v>
      </c>
      <c r="R177">
        <f t="shared" si="67"/>
        <v>0</v>
      </c>
      <c r="S177">
        <f t="shared" si="68"/>
        <v>0</v>
      </c>
      <c r="T177">
        <f t="shared" si="69"/>
        <v>0</v>
      </c>
      <c r="U177">
        <f t="shared" si="70"/>
        <v>0</v>
      </c>
      <c r="V177">
        <f t="shared" si="71"/>
        <v>0</v>
      </c>
      <c r="W177">
        <f t="shared" si="72"/>
        <v>0</v>
      </c>
      <c r="X177">
        <f t="shared" si="73"/>
        <v>0</v>
      </c>
      <c r="Y177">
        <f t="shared" si="74"/>
        <v>0</v>
      </c>
      <c r="Z177">
        <f t="shared" si="75"/>
        <v>0</v>
      </c>
      <c r="AA177">
        <f t="shared" si="76"/>
        <v>0</v>
      </c>
      <c r="AB177">
        <f t="shared" si="77"/>
        <v>0</v>
      </c>
    </row>
    <row r="178" spans="1:28" x14ac:dyDescent="0.2">
      <c r="A178" t="s">
        <v>391</v>
      </c>
      <c r="B178">
        <v>0</v>
      </c>
      <c r="C178">
        <v>0</v>
      </c>
      <c r="D178">
        <v>0</v>
      </c>
      <c r="E178" s="1">
        <v>2.0789571285776699E-11</v>
      </c>
      <c r="F178" s="1">
        <v>4.3504046411416E-12</v>
      </c>
      <c r="G178" s="1">
        <v>8.1864263770423603E-11</v>
      </c>
      <c r="H178">
        <v>0</v>
      </c>
      <c r="I178">
        <v>0</v>
      </c>
      <c r="J178">
        <v>0</v>
      </c>
      <c r="K178">
        <v>0</v>
      </c>
      <c r="L178">
        <v>0</v>
      </c>
      <c r="M178" s="1">
        <v>3.9438774998307798E-10</v>
      </c>
      <c r="N178" t="s">
        <v>60</v>
      </c>
      <c r="O178" t="s">
        <v>392</v>
      </c>
      <c r="P178">
        <f t="shared" si="65"/>
        <v>0</v>
      </c>
      <c r="Q178">
        <f t="shared" si="66"/>
        <v>0</v>
      </c>
      <c r="R178">
        <f t="shared" si="67"/>
        <v>0</v>
      </c>
      <c r="S178">
        <f t="shared" si="68"/>
        <v>0</v>
      </c>
      <c r="T178">
        <f t="shared" si="69"/>
        <v>0</v>
      </c>
      <c r="U178">
        <f t="shared" si="70"/>
        <v>0</v>
      </c>
      <c r="V178">
        <f t="shared" si="71"/>
        <v>0</v>
      </c>
      <c r="W178">
        <f t="shared" si="72"/>
        <v>0</v>
      </c>
      <c r="X178">
        <f t="shared" si="73"/>
        <v>0</v>
      </c>
      <c r="Y178">
        <f t="shared" si="74"/>
        <v>0</v>
      </c>
      <c r="Z178">
        <f t="shared" si="75"/>
        <v>0</v>
      </c>
      <c r="AA178">
        <f t="shared" si="76"/>
        <v>0</v>
      </c>
      <c r="AB178">
        <f t="shared" si="77"/>
        <v>0</v>
      </c>
    </row>
    <row r="179" spans="1:28" x14ac:dyDescent="0.2">
      <c r="A179" t="s">
        <v>395</v>
      </c>
      <c r="B179" s="1">
        <v>1.40106192788292E-10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 t="s">
        <v>106</v>
      </c>
      <c r="O179" t="s">
        <v>396</v>
      </c>
      <c r="P179">
        <f t="shared" si="65"/>
        <v>0</v>
      </c>
      <c r="Q179">
        <f t="shared" si="66"/>
        <v>0</v>
      </c>
      <c r="R179">
        <f t="shared" si="67"/>
        <v>0</v>
      </c>
      <c r="S179">
        <f t="shared" si="68"/>
        <v>0</v>
      </c>
      <c r="T179">
        <f t="shared" si="69"/>
        <v>0</v>
      </c>
      <c r="U179">
        <f t="shared" si="70"/>
        <v>0</v>
      </c>
      <c r="V179">
        <f t="shared" si="71"/>
        <v>0</v>
      </c>
      <c r="W179">
        <f t="shared" si="72"/>
        <v>0</v>
      </c>
      <c r="X179">
        <f t="shared" si="73"/>
        <v>0</v>
      </c>
      <c r="Y179">
        <f t="shared" si="74"/>
        <v>0</v>
      </c>
      <c r="Z179">
        <f t="shared" si="75"/>
        <v>0</v>
      </c>
      <c r="AA179">
        <f t="shared" si="76"/>
        <v>0</v>
      </c>
      <c r="AB179">
        <f t="shared" si="77"/>
        <v>0</v>
      </c>
    </row>
    <row r="180" spans="1:28" x14ac:dyDescent="0.2">
      <c r="A180" t="s">
        <v>403</v>
      </c>
      <c r="B180" s="1">
        <v>1.0403609486535399E-10</v>
      </c>
      <c r="C180">
        <v>0</v>
      </c>
      <c r="D180">
        <v>0</v>
      </c>
      <c r="E180">
        <v>0</v>
      </c>
      <c r="F180" s="1">
        <v>3.4261027361442099E-11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 s="1">
        <v>4.8036657734250096E-10</v>
      </c>
      <c r="N180" t="s">
        <v>22</v>
      </c>
      <c r="O180" t="s">
        <v>404</v>
      </c>
      <c r="P180">
        <f t="shared" si="65"/>
        <v>0</v>
      </c>
      <c r="Q180">
        <f t="shared" si="66"/>
        <v>0</v>
      </c>
      <c r="R180">
        <f t="shared" si="67"/>
        <v>0</v>
      </c>
      <c r="S180">
        <f t="shared" si="68"/>
        <v>0</v>
      </c>
      <c r="T180">
        <f t="shared" si="69"/>
        <v>0</v>
      </c>
      <c r="U180">
        <f t="shared" si="70"/>
        <v>0</v>
      </c>
      <c r="V180">
        <f t="shared" si="71"/>
        <v>0</v>
      </c>
      <c r="W180">
        <f t="shared" si="72"/>
        <v>0</v>
      </c>
      <c r="X180">
        <f t="shared" si="73"/>
        <v>0</v>
      </c>
      <c r="Y180">
        <f t="shared" si="74"/>
        <v>0</v>
      </c>
      <c r="Z180">
        <f t="shared" si="75"/>
        <v>0</v>
      </c>
      <c r="AA180">
        <f t="shared" si="76"/>
        <v>0</v>
      </c>
      <c r="AB180">
        <f t="shared" si="77"/>
        <v>0</v>
      </c>
    </row>
    <row r="181" spans="1:28" x14ac:dyDescent="0.2">
      <c r="A181" t="s">
        <v>411</v>
      </c>
      <c r="B181" s="1">
        <v>1.40106192788292E-10</v>
      </c>
      <c r="C181">
        <v>0</v>
      </c>
      <c r="D181">
        <v>0</v>
      </c>
      <c r="E181">
        <v>0</v>
      </c>
      <c r="F181" s="1">
        <v>1.4682317233780899E-10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 t="s">
        <v>22</v>
      </c>
      <c r="O181" t="s">
        <v>412</v>
      </c>
      <c r="P181">
        <f t="shared" si="65"/>
        <v>0</v>
      </c>
      <c r="Q181">
        <f t="shared" si="66"/>
        <v>0</v>
      </c>
      <c r="R181">
        <f t="shared" si="67"/>
        <v>0</v>
      </c>
      <c r="S181">
        <f t="shared" si="68"/>
        <v>0</v>
      </c>
      <c r="T181">
        <f t="shared" si="69"/>
        <v>0</v>
      </c>
      <c r="U181">
        <f t="shared" si="70"/>
        <v>0</v>
      </c>
      <c r="V181">
        <f t="shared" si="71"/>
        <v>0</v>
      </c>
      <c r="W181">
        <f t="shared" si="72"/>
        <v>0</v>
      </c>
      <c r="X181">
        <f t="shared" si="73"/>
        <v>0</v>
      </c>
      <c r="Y181">
        <f t="shared" si="74"/>
        <v>0</v>
      </c>
      <c r="Z181">
        <f t="shared" si="75"/>
        <v>0</v>
      </c>
      <c r="AA181">
        <f t="shared" si="76"/>
        <v>0</v>
      </c>
      <c r="AB181">
        <f t="shared" si="77"/>
        <v>0</v>
      </c>
    </row>
    <row r="182" spans="1:28" x14ac:dyDescent="0.2">
      <c r="A182" t="s">
        <v>417</v>
      </c>
      <c r="B182">
        <v>0</v>
      </c>
      <c r="C182">
        <v>0</v>
      </c>
      <c r="D182">
        <v>0</v>
      </c>
      <c r="E182">
        <v>0</v>
      </c>
      <c r="F182" s="1">
        <v>2.8643727215355099E-11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 t="s">
        <v>22</v>
      </c>
      <c r="O182" t="s">
        <v>418</v>
      </c>
      <c r="P182">
        <f t="shared" si="65"/>
        <v>0</v>
      </c>
      <c r="Q182">
        <f t="shared" si="66"/>
        <v>0</v>
      </c>
      <c r="R182">
        <f t="shared" si="67"/>
        <v>0</v>
      </c>
      <c r="S182">
        <f t="shared" si="68"/>
        <v>0</v>
      </c>
      <c r="T182">
        <f t="shared" si="69"/>
        <v>0</v>
      </c>
      <c r="U182">
        <f t="shared" si="70"/>
        <v>0</v>
      </c>
      <c r="V182">
        <f t="shared" si="71"/>
        <v>0</v>
      </c>
      <c r="W182">
        <f t="shared" si="72"/>
        <v>0</v>
      </c>
      <c r="X182">
        <f t="shared" si="73"/>
        <v>0</v>
      </c>
      <c r="Y182">
        <f t="shared" si="74"/>
        <v>0</v>
      </c>
      <c r="Z182">
        <f t="shared" si="75"/>
        <v>0</v>
      </c>
      <c r="AA182">
        <f t="shared" si="76"/>
        <v>0</v>
      </c>
      <c r="AB182">
        <f t="shared" si="77"/>
        <v>0</v>
      </c>
    </row>
    <row r="183" spans="1:28" x14ac:dyDescent="0.2">
      <c r="B183" s="1">
        <f t="shared" ref="B183:M183" si="78">SUM(B2:B182)</f>
        <v>4.2277087739236621E-6</v>
      </c>
      <c r="C183" s="1">
        <f t="shared" si="78"/>
        <v>6.0014638496791685E-6</v>
      </c>
      <c r="D183" s="1">
        <f t="shared" si="78"/>
        <v>4.2677721240267384E-5</v>
      </c>
      <c r="E183" s="1">
        <f t="shared" si="78"/>
        <v>3.4826194894028762E-6</v>
      </c>
      <c r="F183" s="1">
        <f t="shared" si="78"/>
        <v>3.1994834277424008E-6</v>
      </c>
      <c r="G183" s="1">
        <f t="shared" si="78"/>
        <v>4.0800759993124145E-6</v>
      </c>
      <c r="H183" s="1">
        <f t="shared" si="78"/>
        <v>2.5811084163213857E-6</v>
      </c>
      <c r="I183" s="1">
        <f t="shared" si="78"/>
        <v>4.2638290320106032E-6</v>
      </c>
      <c r="J183" s="1">
        <f t="shared" si="78"/>
        <v>4.175334772137764E-6</v>
      </c>
      <c r="K183" s="1">
        <f t="shared" si="78"/>
        <v>5.8158908819320157E-6</v>
      </c>
      <c r="L183" s="1">
        <f t="shared" si="78"/>
        <v>3.9733397492619998E-6</v>
      </c>
      <c r="M183" s="1">
        <f t="shared" si="78"/>
        <v>1.1442143257004549E-5</v>
      </c>
    </row>
  </sheetData>
  <sortState xmlns:xlrd2="http://schemas.microsoft.com/office/spreadsheetml/2017/richdata2" ref="A2:AB184">
    <sortCondition descending="1" ref="AB2:AB18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9"/>
  <sheetViews>
    <sheetView workbookViewId="0">
      <selection sqref="A1:XFD1048576"/>
    </sheetView>
  </sheetViews>
  <sheetFormatPr baseColWidth="10" defaultRowHeight="16" x14ac:dyDescent="0.2"/>
  <sheetData>
    <row r="1" spans="1:30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U1" s="2" t="s">
        <v>6</v>
      </c>
      <c r="V1" s="2" t="s">
        <v>7</v>
      </c>
      <c r="W1" s="2" t="s">
        <v>8</v>
      </c>
      <c r="X1" s="2" t="s">
        <v>9</v>
      </c>
      <c r="Y1" s="2" t="s">
        <v>10</v>
      </c>
      <c r="Z1" s="2" t="s">
        <v>11</v>
      </c>
      <c r="AA1" s="2" t="s">
        <v>12</v>
      </c>
      <c r="AB1" s="2" t="s">
        <v>426</v>
      </c>
      <c r="AD1" s="2" t="str">
        <f>CONCATENATE(A1,"&amp;",Z1,"&amp;",AA1,"&amp;",Y1,"&amp;",S1,"&amp;",P1,"&amp;",U1,"&amp;",V1,"&amp;",Q1,"&amp;",X1,"&amp;",R1,"&amp;",W1,"&amp;",T1,"&amp;",N1,"&amp;",O1,"\\ %hline")</f>
        <v>rule(severity)&amp;Cryptography&amp;Experimentation&amp;Quantum Annealing&amp;Full-stack Library&amp;ToolKit&amp;Quantum-Chemistry&amp;Compiler&amp;Assembly&amp;Quantum Algorithsm&amp;Fun/ Game&amp;Simulator&amp;None-Quantum&amp;tag&amp;message\\ %hline</v>
      </c>
    </row>
    <row r="2" spans="1:30" x14ac:dyDescent="0.2">
      <c r="A2" t="s">
        <v>87</v>
      </c>
      <c r="B2" s="1">
        <v>7.7898905872767604E-7</v>
      </c>
      <c r="C2" s="1">
        <v>1.5981107583875001E-6</v>
      </c>
      <c r="D2" s="1">
        <v>5.1456020285293597E-6</v>
      </c>
      <c r="E2" s="1">
        <v>4.5279713043711299E-7</v>
      </c>
      <c r="F2" s="1">
        <v>4.3880907771617799E-7</v>
      </c>
      <c r="G2" s="1">
        <v>4.7122944370735098E-7</v>
      </c>
      <c r="H2" s="1">
        <v>5.3439656889872502E-8</v>
      </c>
      <c r="I2" s="1">
        <v>1.5634484288162099E-6</v>
      </c>
      <c r="J2" s="1">
        <v>1.0829652639692699E-6</v>
      </c>
      <c r="K2" s="1">
        <v>1.7372041796009001E-6</v>
      </c>
      <c r="L2" s="1">
        <v>6.9479467393324899E-7</v>
      </c>
      <c r="M2" s="1">
        <v>5.89704742228102E-6</v>
      </c>
      <c r="N2" t="s">
        <v>43</v>
      </c>
      <c r="O2" t="s">
        <v>88</v>
      </c>
      <c r="P2">
        <f t="shared" ref="P2:P28" si="0">ROUND((B2*100/0.00000423),2)</f>
        <v>18.420000000000002</v>
      </c>
      <c r="Q2">
        <f t="shared" ref="Q2:Q28" si="1">ROUND((C2*100/0.000006),2)</f>
        <v>26.64</v>
      </c>
      <c r="R2">
        <f t="shared" ref="R2:R28" si="2">ROUND((D2*100/0.0000427),2)</f>
        <v>12.05</v>
      </c>
      <c r="S2">
        <f t="shared" ref="S2:S28" si="3">ROUND((E2*100/0.00000348),2)</f>
        <v>13.01</v>
      </c>
      <c r="T2">
        <f t="shared" ref="T2:T28" si="4">ROUND((F2*100/0.0000032),2)</f>
        <v>13.71</v>
      </c>
      <c r="U2">
        <f t="shared" ref="U2:U28" si="5">ROUND((G2*100/0.00000408),2)</f>
        <v>11.55</v>
      </c>
      <c r="V2">
        <f t="shared" ref="V2:V28" si="6">ROUND((H2*100/0.00000258),2)</f>
        <v>2.0699999999999998</v>
      </c>
      <c r="W2">
        <f t="shared" ref="W2:W28" si="7">ROUND((I2*100/0.00000426),2)</f>
        <v>36.700000000000003</v>
      </c>
      <c r="X2">
        <f t="shared" ref="X2:X28" si="8">ROUND((J2*100/0.00000418),2)</f>
        <v>25.91</v>
      </c>
      <c r="Y2">
        <f t="shared" ref="Y2:Y28" si="9">ROUND((K2*100/0.00000582),2)</f>
        <v>29.85</v>
      </c>
      <c r="Z2">
        <f t="shared" ref="Z2:Z28" si="10">ROUND((L2*100/0.00000397),2)</f>
        <v>17.5</v>
      </c>
      <c r="AA2">
        <f t="shared" ref="AA2:AA28" si="11">ROUND((M2*100/0.0000114),2)</f>
        <v>51.73</v>
      </c>
      <c r="AB2">
        <f t="shared" ref="AB2:AB28" si="12">AVERAGE(P2:AA2)</f>
        <v>21.594999999999999</v>
      </c>
      <c r="AD2" s="2" t="str">
        <f t="shared" ref="AD2:AD29" si="13">CONCATENATE(A2,"&amp;",Z2,"&amp;",AA2,"&amp;",Y2,"&amp;",S2,"&amp;",P2,"&amp;",U2,"&amp;",V2,"&amp;",Q2,"&amp;",X2,"&amp;",R2,"&amp;",W2,"&amp;",T2,"&amp;",N2,"&amp;",O2,"\\ %hline")</f>
        <v>S117(MINOR//)&amp;17.5&amp;51.73&amp;29.85&amp;13.01&amp;18.42&amp;11.55&amp;2.07&amp;26.64&amp;25.91&amp;12.05&amp;36.7&amp;13.71&amp;/convention/&amp;Rename this parameter "File" to match the regular expression ^[_a-z][a-z0-9_]*$.; /\\ %hline</v>
      </c>
    </row>
    <row r="3" spans="1:30" x14ac:dyDescent="0.2">
      <c r="A3" t="s">
        <v>54</v>
      </c>
      <c r="B3" s="1">
        <v>2.5374113412107699E-7</v>
      </c>
      <c r="C3" s="1">
        <v>6.3254764342675797E-7</v>
      </c>
      <c r="D3" s="1">
        <v>2.0008315143955899E-6</v>
      </c>
      <c r="E3" s="1">
        <v>2.1986823568275599E-7</v>
      </c>
      <c r="F3" s="1">
        <v>7.3283886371226105E-8</v>
      </c>
      <c r="G3" s="1">
        <v>3.3236151675411898E-7</v>
      </c>
      <c r="H3" s="1">
        <v>1.0756710854752101E-7</v>
      </c>
      <c r="I3" s="1">
        <v>5.9697776589779699E-7</v>
      </c>
      <c r="J3" s="1">
        <v>1.8174077855243899E-7</v>
      </c>
      <c r="K3" s="1">
        <v>3.8376749230872102E-7</v>
      </c>
      <c r="L3" s="1">
        <v>1.30920916593555E-6</v>
      </c>
      <c r="M3" s="1">
        <v>6.94357898197382E-7</v>
      </c>
      <c r="N3" t="s">
        <v>43</v>
      </c>
      <c r="O3" t="s">
        <v>55</v>
      </c>
      <c r="P3">
        <f t="shared" si="0"/>
        <v>6</v>
      </c>
      <c r="Q3">
        <f t="shared" si="1"/>
        <v>10.54</v>
      </c>
      <c r="R3">
        <f t="shared" si="2"/>
        <v>4.6900000000000004</v>
      </c>
      <c r="S3">
        <f t="shared" si="3"/>
        <v>6.32</v>
      </c>
      <c r="T3">
        <f t="shared" si="4"/>
        <v>2.29</v>
      </c>
      <c r="U3">
        <f t="shared" si="5"/>
        <v>8.15</v>
      </c>
      <c r="V3">
        <f t="shared" si="6"/>
        <v>4.17</v>
      </c>
      <c r="W3">
        <f t="shared" si="7"/>
        <v>14.01</v>
      </c>
      <c r="X3">
        <f t="shared" si="8"/>
        <v>4.3499999999999996</v>
      </c>
      <c r="Y3">
        <f t="shared" si="9"/>
        <v>6.59</v>
      </c>
      <c r="Z3">
        <f t="shared" si="10"/>
        <v>32.979999999999997</v>
      </c>
      <c r="AA3">
        <f t="shared" si="11"/>
        <v>6.09</v>
      </c>
      <c r="AB3">
        <f t="shared" si="12"/>
        <v>8.8483333333333345</v>
      </c>
      <c r="AD3" s="2" t="str">
        <f t="shared" si="13"/>
        <v>S1542(MAJOR//)&amp;32.98&amp;6.09&amp;6.59&amp;6.32&amp;6&amp;8.15&amp;4.17&amp;10.54&amp;4.35&amp;4.69&amp;14.01&amp;2.29&amp;/convention/&amp;Rename function "randCirc" to match the regular expression ^[a-z_][a-z0-9_]{2,}$.; /\\ %hline</v>
      </c>
    </row>
    <row r="4" spans="1:30" x14ac:dyDescent="0.2">
      <c r="A4" t="s">
        <v>308</v>
      </c>
      <c r="B4" s="1">
        <v>5.9721587469024001E-7</v>
      </c>
      <c r="C4" s="1">
        <v>1.7290720504029299E-7</v>
      </c>
      <c r="D4" s="1">
        <v>3.1225134418397297E-7</v>
      </c>
      <c r="E4" s="1">
        <v>2.9956879773810499E-7</v>
      </c>
      <c r="F4" s="1">
        <v>4.2316709742356301E-7</v>
      </c>
      <c r="G4" s="1">
        <v>5.58719872473921E-7</v>
      </c>
      <c r="H4" s="1">
        <v>6.33647287840684E-8</v>
      </c>
      <c r="I4" s="1">
        <v>3.0634163976887001E-7</v>
      </c>
      <c r="J4" s="1">
        <v>4.4139963893297199E-7</v>
      </c>
      <c r="K4" s="1">
        <v>1.62320654308745E-7</v>
      </c>
      <c r="L4" s="1">
        <v>3.1167322935871702E-7</v>
      </c>
      <c r="M4" s="1">
        <v>2.2651336303777601E-7</v>
      </c>
      <c r="N4" t="s">
        <v>309</v>
      </c>
      <c r="O4" t="s">
        <v>310</v>
      </c>
      <c r="P4">
        <f t="shared" si="0"/>
        <v>14.12</v>
      </c>
      <c r="Q4">
        <f t="shared" si="1"/>
        <v>2.88</v>
      </c>
      <c r="R4">
        <f t="shared" si="2"/>
        <v>0.73</v>
      </c>
      <c r="S4">
        <f t="shared" si="3"/>
        <v>8.61</v>
      </c>
      <c r="T4">
        <f t="shared" si="4"/>
        <v>13.22</v>
      </c>
      <c r="U4">
        <f t="shared" si="5"/>
        <v>13.69</v>
      </c>
      <c r="V4">
        <f t="shared" si="6"/>
        <v>2.46</v>
      </c>
      <c r="W4">
        <f t="shared" si="7"/>
        <v>7.19</v>
      </c>
      <c r="X4">
        <f t="shared" si="8"/>
        <v>10.56</v>
      </c>
      <c r="Y4">
        <f t="shared" si="9"/>
        <v>2.79</v>
      </c>
      <c r="Z4">
        <f t="shared" si="10"/>
        <v>7.85</v>
      </c>
      <c r="AA4">
        <f t="shared" si="11"/>
        <v>1.99</v>
      </c>
      <c r="AB4">
        <f t="shared" si="12"/>
        <v>7.1741666666666655</v>
      </c>
      <c r="AD4" s="2" t="str">
        <f t="shared" si="13"/>
        <v>S1192(CRITICAL//)&amp;7.85&amp;1.99&amp;2.79&amp;8.61&amp;14.12&amp;13.69&amp;2.46&amp;2.88&amp;10.56&amp;0.73&amp;7.19&amp;13.22&amp;/xxxxx/design/&amp;Define a constant instead of duplicating this literal 'MARVEL VM Documentation' 3 times.; /Define a constant instead of duplicating this literal "error" 3 times.; /Define a constant instead of duplicating this literal "[No Name]" 4 times.; /\\ %hline</v>
      </c>
    </row>
    <row r="5" spans="1:30" x14ac:dyDescent="0.2">
      <c r="A5" t="s">
        <v>24</v>
      </c>
      <c r="B5" s="1">
        <v>1.8937048154786401E-7</v>
      </c>
      <c r="C5" s="1">
        <v>5.1837613194222305E-7</v>
      </c>
      <c r="D5" s="1">
        <v>4.45729566524351E-7</v>
      </c>
      <c r="E5" s="1">
        <v>2.2391909684307401E-7</v>
      </c>
      <c r="F5" s="1">
        <v>1.67311561989617E-7</v>
      </c>
      <c r="G5" s="1">
        <v>3.5251740214053598E-7</v>
      </c>
      <c r="H5" s="1">
        <v>5.6444476065655302E-7</v>
      </c>
      <c r="I5" s="1">
        <v>8.3393832955229202E-8</v>
      </c>
      <c r="J5" s="1">
        <v>3.49446190861709E-7</v>
      </c>
      <c r="K5" s="1">
        <v>2.9838628628431999E-7</v>
      </c>
      <c r="L5" s="1">
        <v>3.5407307770491102E-7</v>
      </c>
      <c r="M5" s="1">
        <v>2.2578930753871E-7</v>
      </c>
      <c r="N5" t="s">
        <v>25</v>
      </c>
      <c r="O5" t="s">
        <v>26</v>
      </c>
      <c r="P5">
        <f t="shared" si="0"/>
        <v>4.4800000000000004</v>
      </c>
      <c r="Q5">
        <f t="shared" si="1"/>
        <v>8.64</v>
      </c>
      <c r="R5">
        <f t="shared" si="2"/>
        <v>1.04</v>
      </c>
      <c r="S5">
        <f t="shared" si="3"/>
        <v>6.43</v>
      </c>
      <c r="T5">
        <f t="shared" si="4"/>
        <v>5.23</v>
      </c>
      <c r="U5">
        <f t="shared" si="5"/>
        <v>8.64</v>
      </c>
      <c r="V5">
        <f t="shared" si="6"/>
        <v>21.88</v>
      </c>
      <c r="W5">
        <f t="shared" si="7"/>
        <v>1.96</v>
      </c>
      <c r="X5">
        <f t="shared" si="8"/>
        <v>8.36</v>
      </c>
      <c r="Y5">
        <f t="shared" si="9"/>
        <v>5.13</v>
      </c>
      <c r="Z5">
        <f t="shared" si="10"/>
        <v>8.92</v>
      </c>
      <c r="AA5">
        <f t="shared" si="11"/>
        <v>1.98</v>
      </c>
      <c r="AB5">
        <f t="shared" si="12"/>
        <v>6.8908333333333331</v>
      </c>
      <c r="AD5" s="2" t="str">
        <f t="shared" si="13"/>
        <v>S3776(CRITICAL//)&amp;8.92&amp;1.98&amp;5.13&amp;6.43&amp;4.48&amp;8.64&amp;21.88&amp;8.64&amp;8.36&amp;1.04&amp;1.96&amp;5.23&amp;/brain_overload/&amp;Refactor this method to reduce its Cognitive Complexity from 29 to the 15 allowed.; /Refactor this function to reduce its Cognitive Complexity from 20 to the 15 allowed.; /Refactor this function to reduce its Cognitive Complexity from 151 to the 15 allowed.; /Refactor this method to reduce its Cognitive Complexity from 20 to the 15 allowed.; /\\ %hline</v>
      </c>
    </row>
    <row r="6" spans="1:30" x14ac:dyDescent="0.2">
      <c r="A6" t="s">
        <v>18</v>
      </c>
      <c r="B6" s="1">
        <v>3.3772888840915501E-7</v>
      </c>
      <c r="C6" s="1">
        <v>4.5518501838253402E-7</v>
      </c>
      <c r="D6" s="1">
        <v>4.3229737444459502E-7</v>
      </c>
      <c r="E6" s="1">
        <v>2.0496317677068101E-7</v>
      </c>
      <c r="F6" s="1">
        <v>1.7095016290866101E-7</v>
      </c>
      <c r="G6" s="1">
        <v>2.26955865074647E-7</v>
      </c>
      <c r="H6" s="1">
        <v>1.6659816342504601E-7</v>
      </c>
      <c r="I6" s="1">
        <v>3.5159543667274301E-7</v>
      </c>
      <c r="J6" s="1">
        <v>2.8088585219885899E-7</v>
      </c>
      <c r="K6" s="1">
        <v>7.3643330183346099E-7</v>
      </c>
      <c r="L6" s="1">
        <v>7.0385994789881104E-8</v>
      </c>
      <c r="M6" s="1">
        <v>2.2665142479645699E-7</v>
      </c>
      <c r="N6" t="s">
        <v>19</v>
      </c>
      <c r="O6" t="s">
        <v>20</v>
      </c>
      <c r="P6">
        <f t="shared" si="0"/>
        <v>7.98</v>
      </c>
      <c r="Q6">
        <f t="shared" si="1"/>
        <v>7.59</v>
      </c>
      <c r="R6">
        <f t="shared" si="2"/>
        <v>1.01</v>
      </c>
      <c r="S6">
        <f t="shared" si="3"/>
        <v>5.89</v>
      </c>
      <c r="T6">
        <f t="shared" si="4"/>
        <v>5.34</v>
      </c>
      <c r="U6">
        <f t="shared" si="5"/>
        <v>5.56</v>
      </c>
      <c r="V6">
        <f t="shared" si="6"/>
        <v>6.46</v>
      </c>
      <c r="W6">
        <f t="shared" si="7"/>
        <v>8.25</v>
      </c>
      <c r="X6">
        <f t="shared" si="8"/>
        <v>6.72</v>
      </c>
      <c r="Y6">
        <f t="shared" si="9"/>
        <v>12.65</v>
      </c>
      <c r="Z6">
        <f t="shared" si="10"/>
        <v>1.77</v>
      </c>
      <c r="AA6">
        <f t="shared" si="11"/>
        <v>1.99</v>
      </c>
      <c r="AB6">
        <f t="shared" si="12"/>
        <v>5.9341666666666661</v>
      </c>
      <c r="AD6" s="2" t="str">
        <f t="shared" si="13"/>
        <v>S1481(MINOR//)&amp;1.77&amp;1.99&amp;12.65&amp;5.89&amp;7.98&amp;5.56&amp;6.46&amp;7.59&amp;6.72&amp;1.01&amp;8.25&amp;5.34&amp;unused//&amp;Remove this unused "$key" local variable.; /Remove the unused local variable "qflex_amplitude".; /Remove the declaration of the unused 'origword' variable.; /\\ %hline</v>
      </c>
    </row>
    <row r="7" spans="1:30" x14ac:dyDescent="0.2">
      <c r="A7" t="s">
        <v>45</v>
      </c>
      <c r="B7" s="1">
        <v>2.1785439485046101E-7</v>
      </c>
      <c r="C7" s="1">
        <v>3.9924021255745599E-7</v>
      </c>
      <c r="D7" s="1">
        <v>1.92035104505095E-7</v>
      </c>
      <c r="E7" s="1">
        <v>6.4373448987454096E-8</v>
      </c>
      <c r="F7" s="1">
        <v>1.07351573149152E-7</v>
      </c>
      <c r="G7" s="1">
        <v>4.3551825308745201E-7</v>
      </c>
      <c r="H7" s="1">
        <v>4.93284454712795E-7</v>
      </c>
      <c r="I7" s="1">
        <v>2.0803087358154101E-7</v>
      </c>
      <c r="J7" s="1">
        <v>2.2496058864218799E-7</v>
      </c>
      <c r="K7" s="1">
        <v>2.7283750274515102E-7</v>
      </c>
      <c r="L7" s="1">
        <v>2.4042904127905901E-8</v>
      </c>
      <c r="M7" s="1">
        <v>4.9404939602164602E-7</v>
      </c>
      <c r="N7" t="s">
        <v>19</v>
      </c>
      <c r="O7" t="s">
        <v>46</v>
      </c>
      <c r="P7">
        <f t="shared" si="0"/>
        <v>5.15</v>
      </c>
      <c r="Q7">
        <f t="shared" si="1"/>
        <v>6.65</v>
      </c>
      <c r="R7">
        <f t="shared" si="2"/>
        <v>0.45</v>
      </c>
      <c r="S7">
        <f t="shared" si="3"/>
        <v>1.85</v>
      </c>
      <c r="T7">
        <f t="shared" si="4"/>
        <v>3.35</v>
      </c>
      <c r="U7">
        <f t="shared" si="5"/>
        <v>10.67</v>
      </c>
      <c r="V7">
        <f t="shared" si="6"/>
        <v>19.12</v>
      </c>
      <c r="W7">
        <f t="shared" si="7"/>
        <v>4.88</v>
      </c>
      <c r="X7">
        <f t="shared" si="8"/>
        <v>5.38</v>
      </c>
      <c r="Y7">
        <f t="shared" si="9"/>
        <v>4.6900000000000004</v>
      </c>
      <c r="Z7">
        <f t="shared" si="10"/>
        <v>0.61</v>
      </c>
      <c r="AA7">
        <f t="shared" si="11"/>
        <v>4.33</v>
      </c>
      <c r="AB7">
        <f t="shared" si="12"/>
        <v>5.5941666666666663</v>
      </c>
      <c r="AD7" s="2" t="str">
        <f t="shared" si="13"/>
        <v>S125(MAJOR//)&amp;0.61&amp;4.33&amp;4.69&amp;1.85&amp;5.15&amp;10.67&amp;19.12&amp;6.65&amp;5.38&amp;0.45&amp;4.88&amp;3.35&amp;unused//&amp;Remove this commented out code.; /\\ %hline</v>
      </c>
    </row>
    <row r="8" spans="1:30" x14ac:dyDescent="0.2">
      <c r="A8" t="s">
        <v>336</v>
      </c>
      <c r="B8" s="1">
        <v>1.6516452367835301E-7</v>
      </c>
      <c r="C8" s="1">
        <v>4.0305133570027202E-8</v>
      </c>
      <c r="D8">
        <v>0</v>
      </c>
      <c r="E8" s="1">
        <v>2.10199646698743E-7</v>
      </c>
      <c r="F8" s="1">
        <v>1.3819430207753399E-7</v>
      </c>
      <c r="G8" s="1">
        <v>7.5702752586178299E-7</v>
      </c>
      <c r="H8">
        <v>0</v>
      </c>
      <c r="I8" s="1">
        <v>5.6792935210135203E-8</v>
      </c>
      <c r="J8" s="1">
        <v>4.9106904822837205E-7</v>
      </c>
      <c r="K8" s="1">
        <v>2.6161899852227999E-7</v>
      </c>
      <c r="L8" s="1">
        <v>2.1580679006373301E-8</v>
      </c>
      <c r="M8" s="1">
        <v>1.52883770457955E-7</v>
      </c>
      <c r="N8" t="s">
        <v>79</v>
      </c>
      <c r="O8" t="s">
        <v>337</v>
      </c>
      <c r="P8">
        <f t="shared" si="0"/>
        <v>3.9</v>
      </c>
      <c r="Q8">
        <f t="shared" si="1"/>
        <v>0.67</v>
      </c>
      <c r="R8">
        <f t="shared" si="2"/>
        <v>0</v>
      </c>
      <c r="S8">
        <f t="shared" si="3"/>
        <v>6.04</v>
      </c>
      <c r="T8">
        <f t="shared" si="4"/>
        <v>4.32</v>
      </c>
      <c r="U8">
        <f t="shared" si="5"/>
        <v>18.55</v>
      </c>
      <c r="V8">
        <f t="shared" si="6"/>
        <v>0</v>
      </c>
      <c r="W8">
        <f t="shared" si="7"/>
        <v>1.33</v>
      </c>
      <c r="X8">
        <f t="shared" si="8"/>
        <v>11.75</v>
      </c>
      <c r="Y8">
        <f t="shared" si="9"/>
        <v>4.5</v>
      </c>
      <c r="Z8">
        <f t="shared" si="10"/>
        <v>0.54</v>
      </c>
      <c r="AA8">
        <f t="shared" si="11"/>
        <v>1.34</v>
      </c>
      <c r="AB8">
        <f t="shared" si="12"/>
        <v>4.4116666666666671</v>
      </c>
      <c r="AD8" s="2" t="str">
        <f t="shared" si="13"/>
        <v>PrintStatementUsage(MAJOR//)&amp;0.54&amp;1.34&amp;4.5&amp;6.04&amp;3.9&amp;18.55&amp;0&amp;0.67&amp;11.75&amp;0&amp;1.33&amp;4.32&amp;python3//obsolete/&amp;Replace print statement by built-in function.; /\\ %hline</v>
      </c>
    </row>
    <row r="9" spans="1:30" x14ac:dyDescent="0.2">
      <c r="A9" t="s">
        <v>70</v>
      </c>
      <c r="B9" s="1">
        <v>6.2049163523968994E-8</v>
      </c>
      <c r="C9" s="1">
        <v>3.8969067614917702E-7</v>
      </c>
      <c r="D9" s="1">
        <v>5.7792778214434303E-10</v>
      </c>
      <c r="E9" s="1">
        <v>3.9144319183952298E-8</v>
      </c>
      <c r="F9" s="1">
        <v>9.6923099857404802E-8</v>
      </c>
      <c r="G9" s="1">
        <v>5.7857650526581797E-8</v>
      </c>
      <c r="H9" s="1">
        <v>2.4152702483948399E-8</v>
      </c>
      <c r="I9" s="1">
        <v>3.4408707169722503E-8</v>
      </c>
      <c r="J9" s="1">
        <v>3.63899300085155E-7</v>
      </c>
      <c r="K9" s="1">
        <v>3.8215788776604499E-7</v>
      </c>
      <c r="L9" s="1">
        <v>6.37281796161362E-9</v>
      </c>
      <c r="M9" s="1">
        <v>4.5032535882148498E-7</v>
      </c>
      <c r="N9" t="s">
        <v>22</v>
      </c>
      <c r="O9" t="s">
        <v>71</v>
      </c>
      <c r="P9">
        <f t="shared" si="0"/>
        <v>1.47</v>
      </c>
      <c r="Q9">
        <f t="shared" si="1"/>
        <v>6.49</v>
      </c>
      <c r="R9">
        <f t="shared" si="2"/>
        <v>0</v>
      </c>
      <c r="S9">
        <f t="shared" si="3"/>
        <v>1.1200000000000001</v>
      </c>
      <c r="T9">
        <f t="shared" si="4"/>
        <v>3.03</v>
      </c>
      <c r="U9">
        <f t="shared" si="5"/>
        <v>1.42</v>
      </c>
      <c r="V9">
        <f t="shared" si="6"/>
        <v>0.94</v>
      </c>
      <c r="W9">
        <f t="shared" si="7"/>
        <v>0.81</v>
      </c>
      <c r="X9">
        <f t="shared" si="8"/>
        <v>8.7100000000000009</v>
      </c>
      <c r="Y9">
        <f t="shared" si="9"/>
        <v>6.57</v>
      </c>
      <c r="Z9">
        <f t="shared" si="10"/>
        <v>0.16</v>
      </c>
      <c r="AA9">
        <f t="shared" si="11"/>
        <v>3.95</v>
      </c>
      <c r="AB9">
        <f t="shared" si="12"/>
        <v>2.8891666666666667</v>
      </c>
      <c r="AD9" s="2" t="str">
        <f t="shared" si="13"/>
        <v>S3827(BLOCKER//)&amp;0.16&amp;3.95&amp;6.57&amp;1.12&amp;1.47&amp;1.42&amp;0.94&amp;6.49&amp;8.71&amp;0&amp;0.81&amp;3.03&amp;/xxxxx/&amp;get_config is not defined. Change its name or define it before using it; /\\ %hline</v>
      </c>
    </row>
    <row r="10" spans="1:30" x14ac:dyDescent="0.2">
      <c r="A10" t="s">
        <v>119</v>
      </c>
      <c r="B10" s="1">
        <v>4.4306373286254801E-8</v>
      </c>
      <c r="C10" s="1">
        <v>3.3500285654965497E-8</v>
      </c>
      <c r="D10" s="1">
        <v>2.7908466700750002E-7</v>
      </c>
      <c r="E10" s="1">
        <v>2.8752787960379501E-7</v>
      </c>
      <c r="F10" s="1">
        <v>6.3974191373715098E-8</v>
      </c>
      <c r="G10" s="1">
        <v>3.2336384189317302E-9</v>
      </c>
      <c r="H10" s="1">
        <v>3.5994257650886601E-7</v>
      </c>
      <c r="I10" s="1">
        <v>6.7181631407656004E-8</v>
      </c>
      <c r="J10" s="1">
        <v>2.4531569677017301E-9</v>
      </c>
      <c r="K10">
        <v>0</v>
      </c>
      <c r="L10" s="1">
        <v>1.7380412622582601E-9</v>
      </c>
      <c r="M10">
        <v>0</v>
      </c>
      <c r="N10" t="s">
        <v>120</v>
      </c>
      <c r="O10" t="s">
        <v>121</v>
      </c>
      <c r="P10">
        <f t="shared" si="0"/>
        <v>1.05</v>
      </c>
      <c r="Q10">
        <f t="shared" si="1"/>
        <v>0.56000000000000005</v>
      </c>
      <c r="R10">
        <f t="shared" si="2"/>
        <v>0.65</v>
      </c>
      <c r="S10">
        <f t="shared" si="3"/>
        <v>8.26</v>
      </c>
      <c r="T10">
        <f t="shared" si="4"/>
        <v>2</v>
      </c>
      <c r="U10">
        <f t="shared" si="5"/>
        <v>0.08</v>
      </c>
      <c r="V10">
        <f t="shared" si="6"/>
        <v>13.95</v>
      </c>
      <c r="W10">
        <f t="shared" si="7"/>
        <v>1.58</v>
      </c>
      <c r="X10">
        <f t="shared" si="8"/>
        <v>0.06</v>
      </c>
      <c r="Y10">
        <f t="shared" si="9"/>
        <v>0</v>
      </c>
      <c r="Z10">
        <f t="shared" si="10"/>
        <v>0.04</v>
      </c>
      <c r="AA10">
        <f t="shared" si="11"/>
        <v>0</v>
      </c>
      <c r="AB10">
        <f t="shared" si="12"/>
        <v>2.3524999999999996</v>
      </c>
      <c r="AD10" s="2" t="str">
        <f t="shared" si="13"/>
        <v>S1117(MAJOR//)&amp;0.04&amp;0&amp;0&amp;8.26&amp;1.05&amp;0.08&amp;13.95&amp;0.56&amp;0.06&amp;0.65&amp;1.58&amp;2&amp;confusing//pitfall/suspicious/&amp;Rename "$tabs" which has the same name as the field declared at line 3.; /'property' is already declared in the upper scope.; /\\ %hline</v>
      </c>
    </row>
    <row r="11" spans="1:30" x14ac:dyDescent="0.2">
      <c r="A11" t="s">
        <v>227</v>
      </c>
      <c r="B11" s="1">
        <v>3.0098866809248502E-7</v>
      </c>
      <c r="C11" s="1">
        <v>1.13041636991732E-7</v>
      </c>
      <c r="D11" s="1">
        <v>3.3881389953938201E-7</v>
      </c>
      <c r="E11" s="1">
        <v>1.54003292655046E-7</v>
      </c>
      <c r="F11" s="1">
        <v>4.4140459929155697E-8</v>
      </c>
      <c r="G11" s="1">
        <v>6.4763516651955107E-8</v>
      </c>
      <c r="H11" s="1">
        <v>9.3937884326287805E-8</v>
      </c>
      <c r="I11" s="1">
        <v>8.2690435233664306E-8</v>
      </c>
      <c r="J11" s="1">
        <v>2.4109044255974801E-8</v>
      </c>
      <c r="K11" s="1">
        <v>2.6477413636099699E-8</v>
      </c>
      <c r="L11" s="1">
        <v>7.9605710487447396E-8</v>
      </c>
      <c r="M11" s="1">
        <v>1.0226373305945901E-7</v>
      </c>
      <c r="N11" t="s">
        <v>195</v>
      </c>
      <c r="O11" t="s">
        <v>228</v>
      </c>
      <c r="P11">
        <f t="shared" si="0"/>
        <v>7.12</v>
      </c>
      <c r="Q11">
        <f t="shared" si="1"/>
        <v>1.88</v>
      </c>
      <c r="R11">
        <f t="shared" si="2"/>
        <v>0.79</v>
      </c>
      <c r="S11">
        <f t="shared" si="3"/>
        <v>4.43</v>
      </c>
      <c r="T11">
        <f t="shared" si="4"/>
        <v>1.38</v>
      </c>
      <c r="U11">
        <f t="shared" si="5"/>
        <v>1.59</v>
      </c>
      <c r="V11">
        <f t="shared" si="6"/>
        <v>3.64</v>
      </c>
      <c r="W11">
        <f t="shared" si="7"/>
        <v>1.94</v>
      </c>
      <c r="X11">
        <f t="shared" si="8"/>
        <v>0.57999999999999996</v>
      </c>
      <c r="Y11">
        <f t="shared" si="9"/>
        <v>0.45</v>
      </c>
      <c r="Z11">
        <f t="shared" si="10"/>
        <v>2.0099999999999998</v>
      </c>
      <c r="AA11">
        <f t="shared" si="11"/>
        <v>0.9</v>
      </c>
      <c r="AB11">
        <f t="shared" si="12"/>
        <v>2.2258333333333327</v>
      </c>
      <c r="AD11" s="2" t="str">
        <f t="shared" si="13"/>
        <v>S5754(CRITICAL//)&amp;2.01&amp;0.9&amp;0.45&amp;4.43&amp;7.12&amp;1.59&amp;3.64&amp;1.88&amp;0.58&amp;0.79&amp;1.94&amp;1.38&amp;confusing/unpredictable/error_handling//&amp;Specify an exception class to catch or reraise the exception; /\\ %hline</v>
      </c>
    </row>
    <row r="12" spans="1:30" x14ac:dyDescent="0.2">
      <c r="A12" t="s">
        <v>267</v>
      </c>
      <c r="B12" s="1">
        <v>1.4040246234715899E-7</v>
      </c>
      <c r="C12" s="1">
        <v>9.6196203315418703E-8</v>
      </c>
      <c r="D12" s="1">
        <v>5.1969649724560803E-8</v>
      </c>
      <c r="E12" s="1">
        <v>5.0969142844577502E-8</v>
      </c>
      <c r="F12" s="1">
        <v>6.2638410344321699E-8</v>
      </c>
      <c r="G12" s="1">
        <v>6.2117818578622198E-8</v>
      </c>
      <c r="H12" s="1">
        <v>1.4462314167480099E-7</v>
      </c>
      <c r="I12" s="1">
        <v>1.2716590621419001E-8</v>
      </c>
      <c r="J12" s="1">
        <v>2.66294275747259E-8</v>
      </c>
      <c r="K12" s="1">
        <v>4.5102390486841902E-8</v>
      </c>
      <c r="L12" s="1">
        <v>1.66474056906865E-7</v>
      </c>
      <c r="M12" s="1">
        <v>6.9693066849885094E-8</v>
      </c>
      <c r="N12" t="s">
        <v>213</v>
      </c>
      <c r="O12" t="s">
        <v>268</v>
      </c>
      <c r="P12">
        <f t="shared" si="0"/>
        <v>3.32</v>
      </c>
      <c r="Q12">
        <f t="shared" si="1"/>
        <v>1.6</v>
      </c>
      <c r="R12">
        <f t="shared" si="2"/>
        <v>0.12</v>
      </c>
      <c r="S12">
        <f t="shared" si="3"/>
        <v>1.46</v>
      </c>
      <c r="T12">
        <f t="shared" si="4"/>
        <v>1.96</v>
      </c>
      <c r="U12">
        <f t="shared" si="5"/>
        <v>1.52</v>
      </c>
      <c r="V12">
        <f t="shared" si="6"/>
        <v>5.61</v>
      </c>
      <c r="W12">
        <f t="shared" si="7"/>
        <v>0.3</v>
      </c>
      <c r="X12">
        <f t="shared" si="8"/>
        <v>0.64</v>
      </c>
      <c r="Y12">
        <f t="shared" si="9"/>
        <v>0.77</v>
      </c>
      <c r="Z12">
        <f t="shared" si="10"/>
        <v>4.1900000000000004</v>
      </c>
      <c r="AA12">
        <f t="shared" si="11"/>
        <v>0.61</v>
      </c>
      <c r="AB12">
        <f t="shared" si="12"/>
        <v>1.8416666666666668</v>
      </c>
      <c r="AD12" s="2" t="str">
        <f t="shared" si="13"/>
        <v>S112(MAJOR//)&amp;4.19&amp;0.61&amp;0.77&amp;1.46&amp;3.32&amp;1.52&amp;5.61&amp;1.6&amp;0.64&amp;0.12&amp;0.3&amp;1.96&amp;/error_handling/cwe/&amp;Replace this generic exception class with a more specific one.; /Define and throw a dedicated exception instead of using a generic one.; /\\ %hline</v>
      </c>
    </row>
    <row r="13" spans="1:30" x14ac:dyDescent="0.2">
      <c r="A13" t="s">
        <v>110</v>
      </c>
      <c r="B13" s="1">
        <v>7.0414126158222702E-8</v>
      </c>
      <c r="C13" s="1">
        <v>9.2628255464131994E-8</v>
      </c>
      <c r="D13">
        <v>0</v>
      </c>
      <c r="E13" s="1">
        <v>1.5025609342867701E-7</v>
      </c>
      <c r="F13" s="1">
        <v>3.3715593940454297E-8</v>
      </c>
      <c r="G13" s="1">
        <v>7.5680151110018799E-8</v>
      </c>
      <c r="H13" s="1">
        <v>1.1305006873085401E-8</v>
      </c>
      <c r="I13" s="1">
        <v>4.1504677786698201E-8</v>
      </c>
      <c r="J13" s="1">
        <v>1.2900550067738401E-8</v>
      </c>
      <c r="K13" s="1">
        <v>1.90446900713184E-7</v>
      </c>
      <c r="L13" s="1">
        <v>9.74751474583174E-8</v>
      </c>
      <c r="M13" s="1">
        <v>4.3271366795727802E-7</v>
      </c>
      <c r="N13" t="s">
        <v>43</v>
      </c>
      <c r="O13" t="s">
        <v>111</v>
      </c>
      <c r="P13">
        <f t="shared" si="0"/>
        <v>1.66</v>
      </c>
      <c r="Q13">
        <f t="shared" si="1"/>
        <v>1.54</v>
      </c>
      <c r="R13">
        <f t="shared" si="2"/>
        <v>0</v>
      </c>
      <c r="S13">
        <f t="shared" si="3"/>
        <v>4.32</v>
      </c>
      <c r="T13">
        <f t="shared" si="4"/>
        <v>1.05</v>
      </c>
      <c r="U13">
        <f t="shared" si="5"/>
        <v>1.85</v>
      </c>
      <c r="V13">
        <f t="shared" si="6"/>
        <v>0.44</v>
      </c>
      <c r="W13">
        <f t="shared" si="7"/>
        <v>0.97</v>
      </c>
      <c r="X13">
        <f t="shared" si="8"/>
        <v>0.31</v>
      </c>
      <c r="Y13">
        <f t="shared" si="9"/>
        <v>3.27</v>
      </c>
      <c r="Z13">
        <f t="shared" si="10"/>
        <v>2.46</v>
      </c>
      <c r="AA13">
        <f t="shared" si="11"/>
        <v>3.8</v>
      </c>
      <c r="AB13">
        <f t="shared" si="12"/>
        <v>1.8058333333333334</v>
      </c>
      <c r="AD13" s="2" t="str">
        <f t="shared" si="13"/>
        <v>S100(MINOR//)&amp;2.46&amp;3.8&amp;3.27&amp;4.32&amp;1.66&amp;1.85&amp;0.44&amp;1.54&amp;0.31&amp;0&amp;0.97&amp;1.05&amp;/convention/&amp;Rename method "_gen_G" to match the regular expression ^[a-z_][a-z0-9_]{2,}$.; /\\ %hline</v>
      </c>
    </row>
    <row r="14" spans="1:30" x14ac:dyDescent="0.2">
      <c r="A14" t="s">
        <v>205</v>
      </c>
      <c r="B14">
        <v>0</v>
      </c>
      <c r="C14">
        <v>0</v>
      </c>
      <c r="D14" s="1">
        <v>8.8688884617374001E-6</v>
      </c>
      <c r="E14" s="1">
        <v>1.66117371890282E-9</v>
      </c>
      <c r="F14" s="1">
        <v>1.3237813547977701E-8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206</v>
      </c>
      <c r="O14" t="s">
        <v>207</v>
      </c>
      <c r="P14">
        <f t="shared" si="0"/>
        <v>0</v>
      </c>
      <c r="Q14">
        <f t="shared" si="1"/>
        <v>0</v>
      </c>
      <c r="R14">
        <f t="shared" si="2"/>
        <v>20.77</v>
      </c>
      <c r="S14">
        <f t="shared" si="3"/>
        <v>0.05</v>
      </c>
      <c r="T14">
        <f t="shared" si="4"/>
        <v>0.41</v>
      </c>
      <c r="U14">
        <f t="shared" si="5"/>
        <v>0</v>
      </c>
      <c r="V14">
        <f t="shared" si="6"/>
        <v>0</v>
      </c>
      <c r="W14">
        <f t="shared" si="7"/>
        <v>0</v>
      </c>
      <c r="X14">
        <f t="shared" si="8"/>
        <v>0</v>
      </c>
      <c r="Y14">
        <f t="shared" si="9"/>
        <v>0</v>
      </c>
      <c r="Z14">
        <f t="shared" si="10"/>
        <v>0</v>
      </c>
      <c r="AA14">
        <f t="shared" si="11"/>
        <v>0</v>
      </c>
      <c r="AB14">
        <f t="shared" si="12"/>
        <v>1.7691666666666668</v>
      </c>
      <c r="AD14" s="2" t="str">
        <f t="shared" si="13"/>
        <v>S5148(BLOCKER//)&amp;0&amp;0&amp;0&amp;0.05&amp;0&amp;0&amp;0&amp;0&amp;0&amp;20.77&amp;0&amp;0.41&amp;/pishing/&amp;Add rel="noopener noreferrer" to this link to prevent the original page from being modified by the opened link.; /\\ %hline</v>
      </c>
    </row>
    <row r="15" spans="1:30" x14ac:dyDescent="0.2">
      <c r="A15" t="s">
        <v>294</v>
      </c>
      <c r="B15" s="1">
        <v>1.3061652249952701E-7</v>
      </c>
      <c r="C15" s="1">
        <v>9.3169082737985606E-8</v>
      </c>
      <c r="D15" s="1">
        <v>6.9452471219196397E-7</v>
      </c>
      <c r="E15" s="1">
        <v>7.1616137502983996E-9</v>
      </c>
      <c r="F15" s="1">
        <v>9.0227093993421295E-8</v>
      </c>
      <c r="G15" s="1">
        <v>3.0115100533251902E-8</v>
      </c>
      <c r="H15">
        <v>0</v>
      </c>
      <c r="I15" s="1">
        <v>2.7885069680243801E-7</v>
      </c>
      <c r="J15" s="1">
        <v>2.3665908560185301E-8</v>
      </c>
      <c r="K15" s="1">
        <v>5.5612745968075899E-8</v>
      </c>
      <c r="L15">
        <v>0</v>
      </c>
      <c r="M15" s="1">
        <v>1.0015683751048099E-7</v>
      </c>
      <c r="N15" t="s">
        <v>295</v>
      </c>
      <c r="O15" t="s">
        <v>296</v>
      </c>
      <c r="P15">
        <f t="shared" si="0"/>
        <v>3.09</v>
      </c>
      <c r="Q15">
        <f t="shared" si="1"/>
        <v>1.55</v>
      </c>
      <c r="R15">
        <f t="shared" si="2"/>
        <v>1.63</v>
      </c>
      <c r="S15">
        <f t="shared" si="3"/>
        <v>0.21</v>
      </c>
      <c r="T15">
        <f t="shared" si="4"/>
        <v>2.82</v>
      </c>
      <c r="U15">
        <f t="shared" si="5"/>
        <v>0.74</v>
      </c>
      <c r="V15">
        <f t="shared" si="6"/>
        <v>0</v>
      </c>
      <c r="W15">
        <f t="shared" si="7"/>
        <v>6.55</v>
      </c>
      <c r="X15">
        <f t="shared" si="8"/>
        <v>0.56999999999999995</v>
      </c>
      <c r="Y15">
        <f t="shared" si="9"/>
        <v>0.96</v>
      </c>
      <c r="Z15">
        <f t="shared" si="10"/>
        <v>0</v>
      </c>
      <c r="AA15">
        <f t="shared" si="11"/>
        <v>0.88</v>
      </c>
      <c r="AB15">
        <f t="shared" si="12"/>
        <v>1.5833333333333333</v>
      </c>
      <c r="AD15" s="2" t="str">
        <f t="shared" si="13"/>
        <v>S1827(MAJOR//)&amp;0&amp;0.88&amp;0.96&amp;0.21&amp;3.09&amp;0.74&amp;0&amp;1.55&amp;0.57&amp;1.63&amp;6.55&amp;2.82&amp;user_experience/html5/obsolete//&amp;Remove this deprecated "valign" attribute.; /\\ %hline</v>
      </c>
    </row>
    <row r="16" spans="1:30" x14ac:dyDescent="0.2">
      <c r="A16" t="s">
        <v>172</v>
      </c>
      <c r="B16" s="1">
        <v>2.2981680720444199E-9</v>
      </c>
      <c r="C16" s="1">
        <v>1.79146617174427E-8</v>
      </c>
      <c r="D16" s="1">
        <v>6.4305407287941603E-6</v>
      </c>
      <c r="E16" s="1">
        <v>2.5198270602901701E-9</v>
      </c>
      <c r="F16" s="1">
        <v>2.0282788267324699E-8</v>
      </c>
      <c r="G16" s="1">
        <v>3.3964759439284198E-10</v>
      </c>
      <c r="H16" s="1">
        <v>1.4653661444443599E-10</v>
      </c>
      <c r="I16" s="1">
        <v>3.1236198396252402E-9</v>
      </c>
      <c r="J16" s="1">
        <v>1.2265784838508601E-8</v>
      </c>
      <c r="K16">
        <v>0</v>
      </c>
      <c r="L16" s="1">
        <v>2.8967354370970998E-10</v>
      </c>
      <c r="M16" s="1">
        <v>9.5274735179109793E-10</v>
      </c>
      <c r="N16" t="s">
        <v>19</v>
      </c>
      <c r="O16" t="s">
        <v>46</v>
      </c>
      <c r="P16">
        <f t="shared" si="0"/>
        <v>0.05</v>
      </c>
      <c r="Q16">
        <f t="shared" si="1"/>
        <v>0.3</v>
      </c>
      <c r="R16">
        <f t="shared" si="2"/>
        <v>15.06</v>
      </c>
      <c r="S16">
        <f t="shared" si="3"/>
        <v>7.0000000000000007E-2</v>
      </c>
      <c r="T16">
        <f t="shared" si="4"/>
        <v>0.63</v>
      </c>
      <c r="U16">
        <f t="shared" si="5"/>
        <v>0.01</v>
      </c>
      <c r="V16">
        <f t="shared" si="6"/>
        <v>0.01</v>
      </c>
      <c r="W16">
        <f t="shared" si="7"/>
        <v>7.0000000000000007E-2</v>
      </c>
      <c r="X16">
        <f t="shared" si="8"/>
        <v>0.28999999999999998</v>
      </c>
      <c r="Y16">
        <f t="shared" si="9"/>
        <v>0</v>
      </c>
      <c r="Z16">
        <f t="shared" si="10"/>
        <v>0.01</v>
      </c>
      <c r="AA16">
        <f t="shared" si="11"/>
        <v>0.01</v>
      </c>
      <c r="AB16">
        <f t="shared" si="12"/>
        <v>1.3758333333333337</v>
      </c>
      <c r="AD16" s="2" t="str">
        <f t="shared" si="13"/>
        <v>AvoidCommentedOutCodeCheck(MAJOR//)&amp;0.01&amp;0.01&amp;0&amp;0.07&amp;0.05&amp;0.01&amp;0.01&amp;0.3&amp;0.29&amp;15.06&amp;0.07&amp;0.63&amp;unused//&amp;Remove this commented out code.; /\\ %hline</v>
      </c>
    </row>
    <row r="17" spans="1:30" x14ac:dyDescent="0.2">
      <c r="A17" t="s">
        <v>221</v>
      </c>
      <c r="B17" s="1">
        <v>1.17099185336932E-7</v>
      </c>
      <c r="C17" s="1">
        <v>4.5390583487647603E-8</v>
      </c>
      <c r="D17" s="1">
        <v>7.7954474586841204E-8</v>
      </c>
      <c r="E17" s="1">
        <v>5.1496377131428998E-8</v>
      </c>
      <c r="F17" s="1">
        <v>3.90784790449973E-8</v>
      </c>
      <c r="G17" s="1">
        <v>5.5789307766812097E-8</v>
      </c>
      <c r="H17" s="1">
        <v>2.95820062516639E-8</v>
      </c>
      <c r="I17" s="1">
        <v>3.5142292586900902E-8</v>
      </c>
      <c r="J17" s="1">
        <v>1.0020588076072E-7</v>
      </c>
      <c r="K17" s="1">
        <v>1.16582451750104E-7</v>
      </c>
      <c r="L17" s="1">
        <v>1.27456359232272E-8</v>
      </c>
      <c r="M17" s="1">
        <v>1.18940144576882E-7</v>
      </c>
      <c r="N17" t="s">
        <v>25</v>
      </c>
      <c r="O17" t="s">
        <v>222</v>
      </c>
      <c r="P17">
        <f t="shared" si="0"/>
        <v>2.77</v>
      </c>
      <c r="Q17">
        <f t="shared" si="1"/>
        <v>0.76</v>
      </c>
      <c r="R17">
        <f t="shared" si="2"/>
        <v>0.18</v>
      </c>
      <c r="S17">
        <f t="shared" si="3"/>
        <v>1.48</v>
      </c>
      <c r="T17">
        <f t="shared" si="4"/>
        <v>1.22</v>
      </c>
      <c r="U17">
        <f t="shared" si="5"/>
        <v>1.37</v>
      </c>
      <c r="V17">
        <f t="shared" si="6"/>
        <v>1.1499999999999999</v>
      </c>
      <c r="W17">
        <f t="shared" si="7"/>
        <v>0.82</v>
      </c>
      <c r="X17">
        <f t="shared" si="8"/>
        <v>2.4</v>
      </c>
      <c r="Y17">
        <f t="shared" si="9"/>
        <v>2</v>
      </c>
      <c r="Z17">
        <f t="shared" si="10"/>
        <v>0.32</v>
      </c>
      <c r="AA17">
        <f t="shared" si="11"/>
        <v>1.04</v>
      </c>
      <c r="AB17">
        <f t="shared" si="12"/>
        <v>1.2925000000000002</v>
      </c>
      <c r="AD17" s="2" t="str">
        <f t="shared" si="13"/>
        <v>S107(MAJOR//)&amp;0.32&amp;1.04&amp;2&amp;1.48&amp;2.77&amp;1.37&amp;1.15&amp;0.76&amp;2.4&amp;0.18&amp;0.82&amp;1.22&amp;/brain_overload/&amp;This function has 8 parameters, which is greater than the 7 authorized.; /Method "__init__" has 20 parameters, which is greater than the 7 authorized.; /\\ %hline</v>
      </c>
    </row>
    <row r="18" spans="1:30" x14ac:dyDescent="0.2">
      <c r="A18" t="s">
        <v>136</v>
      </c>
      <c r="B18" s="1">
        <v>5.1719484172937997E-9</v>
      </c>
      <c r="C18">
        <v>0</v>
      </c>
      <c r="D18" s="1">
        <v>6.2056737588652404E-6</v>
      </c>
      <c r="E18" s="1">
        <v>5.2251047316594503E-9</v>
      </c>
      <c r="F18" s="1">
        <v>1.2836784061043801E-9</v>
      </c>
      <c r="G18" s="1">
        <v>1.73046137503499E-10</v>
      </c>
      <c r="H18">
        <v>0</v>
      </c>
      <c r="I18" s="1">
        <v>1.1113613871702501E-10</v>
      </c>
      <c r="J18" s="1">
        <v>1.05135298615788E-9</v>
      </c>
      <c r="K18">
        <v>0</v>
      </c>
      <c r="L18">
        <v>0</v>
      </c>
      <c r="M18" s="1">
        <v>3.7468593032715101E-8</v>
      </c>
      <c r="N18" t="s">
        <v>22</v>
      </c>
      <c r="O18" t="s">
        <v>137</v>
      </c>
      <c r="P18">
        <f t="shared" si="0"/>
        <v>0.12</v>
      </c>
      <c r="Q18">
        <f t="shared" si="1"/>
        <v>0</v>
      </c>
      <c r="R18">
        <f t="shared" si="2"/>
        <v>14.53</v>
      </c>
      <c r="S18">
        <f t="shared" si="3"/>
        <v>0.15</v>
      </c>
      <c r="T18">
        <f t="shared" si="4"/>
        <v>0.04</v>
      </c>
      <c r="U18">
        <f t="shared" si="5"/>
        <v>0</v>
      </c>
      <c r="V18">
        <f t="shared" si="6"/>
        <v>0</v>
      </c>
      <c r="W18">
        <f t="shared" si="7"/>
        <v>0</v>
      </c>
      <c r="X18">
        <f t="shared" si="8"/>
        <v>0.03</v>
      </c>
      <c r="Y18">
        <f t="shared" si="9"/>
        <v>0</v>
      </c>
      <c r="Z18">
        <f t="shared" si="10"/>
        <v>0</v>
      </c>
      <c r="AA18">
        <f t="shared" si="11"/>
        <v>0.33</v>
      </c>
      <c r="AB18">
        <f t="shared" si="12"/>
        <v>1.2666666666666664</v>
      </c>
      <c r="AD18" s="2" t="str">
        <f t="shared" si="13"/>
        <v>S4656(MAJOR//)&amp;0&amp;0.33&amp;0&amp;0.15&amp;0.12&amp;0&amp;0&amp;0&amp;0.03&amp;14.53&amp;0&amp;0.04&amp;/xxxxx/&amp;Unexpected duplicate "text-decoration"; /\\ %hline</v>
      </c>
    </row>
    <row r="19" spans="1:30" x14ac:dyDescent="0.2">
      <c r="A19" t="s">
        <v>15</v>
      </c>
      <c r="B19" s="1">
        <v>3.5563564944779001E-8</v>
      </c>
      <c r="C19" s="1">
        <v>1.9647469157583299E-7</v>
      </c>
      <c r="D19" s="1">
        <v>8.9028135327897304E-7</v>
      </c>
      <c r="E19" s="1">
        <v>9.1773726274635898E-8</v>
      </c>
      <c r="F19" s="1">
        <v>3.4156509909251698E-8</v>
      </c>
      <c r="G19" s="1">
        <v>8.1995661386581201E-9</v>
      </c>
      <c r="H19" s="1">
        <v>8.7650388893819195E-9</v>
      </c>
      <c r="I19" s="1">
        <v>3.4698118838045698E-8</v>
      </c>
      <c r="J19" s="1">
        <v>4.1353217455543497E-8</v>
      </c>
      <c r="K19" s="1">
        <v>5.3246246139647097E-8</v>
      </c>
      <c r="L19" s="1">
        <v>8.6902063112913005E-10</v>
      </c>
      <c r="M19" s="1">
        <v>5.3914076306583E-8</v>
      </c>
      <c r="N19" t="s">
        <v>16</v>
      </c>
      <c r="O19" t="s">
        <v>17</v>
      </c>
      <c r="P19">
        <f t="shared" si="0"/>
        <v>0.84</v>
      </c>
      <c r="Q19">
        <f t="shared" si="1"/>
        <v>3.27</v>
      </c>
      <c r="R19">
        <f t="shared" si="2"/>
        <v>2.08</v>
      </c>
      <c r="S19">
        <f t="shared" si="3"/>
        <v>2.64</v>
      </c>
      <c r="T19">
        <f t="shared" si="4"/>
        <v>1.07</v>
      </c>
      <c r="U19">
        <f t="shared" si="5"/>
        <v>0.2</v>
      </c>
      <c r="V19">
        <f t="shared" si="6"/>
        <v>0.34</v>
      </c>
      <c r="W19">
        <f t="shared" si="7"/>
        <v>0.81</v>
      </c>
      <c r="X19">
        <f t="shared" si="8"/>
        <v>0.99</v>
      </c>
      <c r="Y19">
        <f t="shared" si="9"/>
        <v>0.91</v>
      </c>
      <c r="Z19">
        <f t="shared" si="10"/>
        <v>0.02</v>
      </c>
      <c r="AA19">
        <f t="shared" si="11"/>
        <v>0.47</v>
      </c>
      <c r="AB19">
        <f t="shared" si="12"/>
        <v>1.1366666666666667</v>
      </c>
      <c r="AD19" s="2" t="str">
        <f t="shared" si="13"/>
        <v>BoldAndItalicTagsCheck(MINOR//)&amp;0.02&amp;0.47&amp;0.91&amp;2.64&amp;0.84&amp;0.2&amp;0.34&amp;3.27&amp;0.99&amp;2.08&amp;0.81&amp;1.07&amp;/accessibility/&amp;Replace this &lt;i&gt; tag by &lt;em&gt;.; /\\ %hline</v>
      </c>
    </row>
    <row r="20" spans="1:30" x14ac:dyDescent="0.2">
      <c r="A20" t="s">
        <v>112</v>
      </c>
      <c r="B20" s="1">
        <v>5.75934800087547E-8</v>
      </c>
      <c r="C20" s="1">
        <v>4.1073596191452201E-8</v>
      </c>
      <c r="D20" s="1">
        <v>1.0567308279555401E-7</v>
      </c>
      <c r="E20" s="1">
        <v>7.9335598640133504E-8</v>
      </c>
      <c r="F20" s="1">
        <v>6.4762213139839395E-8</v>
      </c>
      <c r="G20" s="1">
        <v>5.5784022077872999E-8</v>
      </c>
      <c r="H20" s="1">
        <v>4.2729564585736802E-8</v>
      </c>
      <c r="I20" s="1">
        <v>1.06484388871667E-8</v>
      </c>
      <c r="J20" s="1">
        <v>7.5896251812268602E-8</v>
      </c>
      <c r="K20" s="1">
        <v>2.3834303616431699E-8</v>
      </c>
      <c r="L20" s="1">
        <v>4.1278479978633602E-8</v>
      </c>
      <c r="M20" s="1">
        <v>4.3561257760830002E-8</v>
      </c>
      <c r="N20" t="s">
        <v>113</v>
      </c>
      <c r="O20" t="s">
        <v>114</v>
      </c>
      <c r="P20">
        <f t="shared" si="0"/>
        <v>1.36</v>
      </c>
      <c r="Q20">
        <f t="shared" si="1"/>
        <v>0.68</v>
      </c>
      <c r="R20">
        <f t="shared" si="2"/>
        <v>0.25</v>
      </c>
      <c r="S20">
        <f t="shared" si="3"/>
        <v>2.2799999999999998</v>
      </c>
      <c r="T20">
        <f t="shared" si="4"/>
        <v>2.02</v>
      </c>
      <c r="U20">
        <f t="shared" si="5"/>
        <v>1.37</v>
      </c>
      <c r="V20">
        <f t="shared" si="6"/>
        <v>1.66</v>
      </c>
      <c r="W20">
        <f t="shared" si="7"/>
        <v>0.25</v>
      </c>
      <c r="X20">
        <f t="shared" si="8"/>
        <v>1.82</v>
      </c>
      <c r="Y20">
        <f t="shared" si="9"/>
        <v>0.41</v>
      </c>
      <c r="Z20">
        <f t="shared" si="10"/>
        <v>1.04</v>
      </c>
      <c r="AA20">
        <f t="shared" si="11"/>
        <v>0.38</v>
      </c>
      <c r="AB20">
        <f t="shared" si="12"/>
        <v>1.1266666666666667</v>
      </c>
      <c r="AD20" s="2" t="str">
        <f t="shared" si="13"/>
        <v>S1066(MAJOR//)&amp;1.04&amp;0.38&amp;0.41&amp;2.28&amp;1.36&amp;1.37&amp;1.66&amp;0.68&amp;1.82&amp;0.25&amp;0.25&amp;2.02&amp;/clumsy/&amp;Merge this if statement with the enclosing one.; /\\ %hline</v>
      </c>
    </row>
    <row r="21" spans="1:30" x14ac:dyDescent="0.2">
      <c r="A21" t="s">
        <v>369</v>
      </c>
      <c r="B21" s="1">
        <v>1.08963558203776E-7</v>
      </c>
      <c r="C21" s="1">
        <v>8.5698917129604295E-8</v>
      </c>
      <c r="D21" s="1">
        <v>7.3425724721438799E-7</v>
      </c>
      <c r="E21" s="1">
        <v>9.2835733800164396E-10</v>
      </c>
      <c r="F21" s="1">
        <v>5.27822293821559E-8</v>
      </c>
      <c r="G21" s="1">
        <v>5.9847650337599596E-9</v>
      </c>
      <c r="H21">
        <v>0</v>
      </c>
      <c r="I21" s="1">
        <v>3.4853363703195701E-9</v>
      </c>
      <c r="J21" s="1">
        <v>3.6897534937484897E-8</v>
      </c>
      <c r="K21" s="1">
        <v>1.06492492279294E-7</v>
      </c>
      <c r="L21">
        <v>0</v>
      </c>
      <c r="M21" s="1">
        <v>2.86390385273657E-7</v>
      </c>
      <c r="N21" t="s">
        <v>295</v>
      </c>
      <c r="O21" t="s">
        <v>370</v>
      </c>
      <c r="P21">
        <f t="shared" si="0"/>
        <v>2.58</v>
      </c>
      <c r="Q21">
        <f t="shared" si="1"/>
        <v>1.43</v>
      </c>
      <c r="R21">
        <f t="shared" si="2"/>
        <v>1.72</v>
      </c>
      <c r="S21">
        <f t="shared" si="3"/>
        <v>0.03</v>
      </c>
      <c r="T21">
        <f t="shared" si="4"/>
        <v>1.65</v>
      </c>
      <c r="U21">
        <f t="shared" si="5"/>
        <v>0.15</v>
      </c>
      <c r="V21">
        <f t="shared" si="6"/>
        <v>0</v>
      </c>
      <c r="W21">
        <f t="shared" si="7"/>
        <v>0.08</v>
      </c>
      <c r="X21">
        <f t="shared" si="8"/>
        <v>0.88</v>
      </c>
      <c r="Y21">
        <f t="shared" si="9"/>
        <v>1.83</v>
      </c>
      <c r="Z21">
        <f t="shared" si="10"/>
        <v>0</v>
      </c>
      <c r="AA21">
        <f t="shared" si="11"/>
        <v>2.5099999999999998</v>
      </c>
      <c r="AB21">
        <f t="shared" si="12"/>
        <v>1.0716666666666668</v>
      </c>
      <c r="AD21" s="2" t="str">
        <f t="shared" si="13"/>
        <v>UnsupportedTagsInHtml5Check(MAJOR//)&amp;0&amp;2.51&amp;1.83&amp;0.03&amp;2.58&amp;0.15&amp;0&amp;1.43&amp;0.88&amp;1.72&amp;0.08&amp;1.65&amp;user_experience/html5/obsolete//&amp;Remove this deprecated "tt" element.; /\\ %hline</v>
      </c>
    </row>
    <row r="22" spans="1:30" x14ac:dyDescent="0.2">
      <c r="A22" t="s">
        <v>343</v>
      </c>
      <c r="B22" s="1">
        <v>6.2767974819747298E-8</v>
      </c>
      <c r="C22" s="1">
        <v>3.4317287954831103E-8</v>
      </c>
      <c r="D22" s="1">
        <v>5.7792778214434303E-10</v>
      </c>
      <c r="E22" s="1">
        <v>8.0826651977821694E-8</v>
      </c>
      <c r="F22" s="1">
        <v>8.0662799465232804E-8</v>
      </c>
      <c r="G22" s="1">
        <v>1.3641969778532599E-8</v>
      </c>
      <c r="H22" s="1">
        <v>9.8606687505546602E-9</v>
      </c>
      <c r="I22" s="1">
        <v>1.21691518245354E-7</v>
      </c>
      <c r="J22" s="1">
        <v>1.41942650592382E-8</v>
      </c>
      <c r="K22" s="1">
        <v>1.0709460589859401E-8</v>
      </c>
      <c r="L22" s="1">
        <v>5.48884602014116E-8</v>
      </c>
      <c r="M22" s="1">
        <v>4.3972283689769501E-8</v>
      </c>
      <c r="N22" t="s">
        <v>68</v>
      </c>
      <c r="O22" t="s">
        <v>344</v>
      </c>
      <c r="P22">
        <f t="shared" si="0"/>
        <v>1.48</v>
      </c>
      <c r="Q22">
        <f t="shared" si="1"/>
        <v>0.56999999999999995</v>
      </c>
      <c r="R22">
        <f t="shared" si="2"/>
        <v>0</v>
      </c>
      <c r="S22">
        <f t="shared" si="3"/>
        <v>2.3199999999999998</v>
      </c>
      <c r="T22">
        <f t="shared" si="4"/>
        <v>2.52</v>
      </c>
      <c r="U22">
        <f t="shared" si="5"/>
        <v>0.33</v>
      </c>
      <c r="V22">
        <f t="shared" si="6"/>
        <v>0.38</v>
      </c>
      <c r="W22">
        <f t="shared" si="7"/>
        <v>2.86</v>
      </c>
      <c r="X22">
        <f t="shared" si="8"/>
        <v>0.34</v>
      </c>
      <c r="Y22">
        <f t="shared" si="9"/>
        <v>0.18</v>
      </c>
      <c r="Z22">
        <f t="shared" si="10"/>
        <v>1.38</v>
      </c>
      <c r="AA22">
        <f t="shared" si="11"/>
        <v>0.39</v>
      </c>
      <c r="AB22">
        <f t="shared" si="12"/>
        <v>1.0625</v>
      </c>
      <c r="AD22" s="2" t="str">
        <f t="shared" si="13"/>
        <v>S1186(CRITICAL//)&amp;1.38&amp;0.39&amp;0.18&amp;2.32&amp;1.48&amp;0.33&amp;0.38&amp;0.57&amp;0.34&amp;0&amp;2.86&amp;2.52&amp;/suspicious/&amp;Add a nested comment explaining why this method is empty, or complete the implementation.; /Add a nested comment explaining why this function is empty or complete the implementation.; /\\ %hline</v>
      </c>
    </row>
    <row r="23" spans="1:30" x14ac:dyDescent="0.2">
      <c r="A23" t="s">
        <v>260</v>
      </c>
      <c r="B23" s="1">
        <v>4.5006329263249497E-8</v>
      </c>
      <c r="C23" s="1">
        <v>7.6828933676388195E-8</v>
      </c>
      <c r="D23">
        <v>0</v>
      </c>
      <c r="E23" s="1">
        <v>7.4128353825787704E-8</v>
      </c>
      <c r="F23" s="1">
        <v>2.0519314172647802E-8</v>
      </c>
      <c r="G23" s="1">
        <v>4.1078685859928E-8</v>
      </c>
      <c r="H23" s="1">
        <v>4.0509827808206397E-8</v>
      </c>
      <c r="I23" s="1">
        <v>9.4235695454657001E-9</v>
      </c>
      <c r="J23" s="1">
        <v>4.99964663101666E-8</v>
      </c>
      <c r="K23" s="1">
        <v>1.12738423167087E-7</v>
      </c>
      <c r="L23" s="1">
        <v>9.1247166268558592E-9</v>
      </c>
      <c r="M23" s="1">
        <v>7.4360454548470104E-8</v>
      </c>
      <c r="N23" t="s">
        <v>43</v>
      </c>
      <c r="O23" t="s">
        <v>261</v>
      </c>
      <c r="P23">
        <f t="shared" si="0"/>
        <v>1.06</v>
      </c>
      <c r="Q23">
        <f t="shared" si="1"/>
        <v>1.28</v>
      </c>
      <c r="R23">
        <f t="shared" si="2"/>
        <v>0</v>
      </c>
      <c r="S23">
        <f t="shared" si="3"/>
        <v>2.13</v>
      </c>
      <c r="T23">
        <f t="shared" si="4"/>
        <v>0.64</v>
      </c>
      <c r="U23">
        <f t="shared" si="5"/>
        <v>1.01</v>
      </c>
      <c r="V23">
        <f t="shared" si="6"/>
        <v>1.57</v>
      </c>
      <c r="W23">
        <f t="shared" si="7"/>
        <v>0.22</v>
      </c>
      <c r="X23">
        <f t="shared" si="8"/>
        <v>1.2</v>
      </c>
      <c r="Y23">
        <f t="shared" si="9"/>
        <v>1.94</v>
      </c>
      <c r="Z23">
        <f t="shared" si="10"/>
        <v>0.23</v>
      </c>
      <c r="AA23">
        <f t="shared" si="11"/>
        <v>0.65</v>
      </c>
      <c r="AB23">
        <f t="shared" si="12"/>
        <v>0.99416666666666664</v>
      </c>
      <c r="AD23" s="2" t="str">
        <f t="shared" si="13"/>
        <v>S101(MINOR//)&amp;0.23&amp;0.65&amp;1.94&amp;2.13&amp;1.06&amp;1.01&amp;1.57&amp;1.28&amp;1.2&amp;0&amp;0.22&amp;0.64&amp;/convention/&amp;Rename class "Com_QuantummanagerInstallerScript" to match the regular expression ^[A-Z][a-zA-Z0-9]*$.; /Rename class "_build_py" to match the regular expression ^[A-Z_][a-zA-Z0-9]+$.; /\\ %hline</v>
      </c>
    </row>
    <row r="24" spans="1:30" x14ac:dyDescent="0.2">
      <c r="A24" t="s">
        <v>393</v>
      </c>
      <c r="B24" s="1">
        <v>1.16338523126073E-7</v>
      </c>
      <c r="C24" s="1">
        <v>6.9472185073901001E-10</v>
      </c>
      <c r="D24">
        <v>0</v>
      </c>
      <c r="E24" s="1">
        <v>3.1415779814803801E-8</v>
      </c>
      <c r="F24" s="1">
        <v>2.0702127822751199E-8</v>
      </c>
      <c r="G24" s="1">
        <v>3.4386160776634099E-8</v>
      </c>
      <c r="H24" s="1">
        <v>6.9645434722215999E-9</v>
      </c>
      <c r="I24" s="1">
        <v>1.8801067693323201E-8</v>
      </c>
      <c r="J24" s="1">
        <v>8.7898821045855205E-9</v>
      </c>
      <c r="K24" s="1">
        <v>1.1309447779622699E-8</v>
      </c>
      <c r="L24" s="1">
        <v>7.9225714204605698E-8</v>
      </c>
      <c r="M24" s="1">
        <v>3.3415384905168399E-7</v>
      </c>
      <c r="N24" t="s">
        <v>43</v>
      </c>
      <c r="O24" t="s">
        <v>394</v>
      </c>
      <c r="P24">
        <f t="shared" si="0"/>
        <v>2.75</v>
      </c>
      <c r="Q24">
        <f t="shared" si="1"/>
        <v>0.01</v>
      </c>
      <c r="R24">
        <f t="shared" si="2"/>
        <v>0</v>
      </c>
      <c r="S24">
        <f t="shared" si="3"/>
        <v>0.9</v>
      </c>
      <c r="T24">
        <f t="shared" si="4"/>
        <v>0.65</v>
      </c>
      <c r="U24">
        <f t="shared" si="5"/>
        <v>0.84</v>
      </c>
      <c r="V24">
        <f t="shared" si="6"/>
        <v>0.27</v>
      </c>
      <c r="W24">
        <f t="shared" si="7"/>
        <v>0.44</v>
      </c>
      <c r="X24">
        <f t="shared" si="8"/>
        <v>0.21</v>
      </c>
      <c r="Y24">
        <f t="shared" si="9"/>
        <v>0.19</v>
      </c>
      <c r="Z24">
        <f t="shared" si="10"/>
        <v>2</v>
      </c>
      <c r="AA24">
        <f t="shared" si="11"/>
        <v>2.93</v>
      </c>
      <c r="AB24">
        <f t="shared" si="12"/>
        <v>0.93250000000000011</v>
      </c>
      <c r="AD24" s="2" t="str">
        <f t="shared" si="13"/>
        <v>S116(MINOR//)&amp;2&amp;2.93&amp;0.19&amp;0.9&amp;2.75&amp;0.84&amp;0.27&amp;0.01&amp;0.21&amp;0&amp;0.44&amp;0.65&amp;/convention/&amp;Rename this field "partIds" to match the regular expression ^[_a-z][_a-z0-9]*$.; /\\ %hline</v>
      </c>
    </row>
    <row r="25" spans="1:30" x14ac:dyDescent="0.2">
      <c r="A25" t="s">
        <v>42</v>
      </c>
      <c r="B25" s="1">
        <v>1.9961318673174E-8</v>
      </c>
      <c r="C25" s="1">
        <v>2.9213053823575299E-7</v>
      </c>
      <c r="D25">
        <v>0</v>
      </c>
      <c r="E25" s="1">
        <v>6.76889612210296E-9</v>
      </c>
      <c r="F25" s="1">
        <v>5.8032983594795302E-9</v>
      </c>
      <c r="G25" s="1">
        <v>1.05605213786309E-8</v>
      </c>
      <c r="H25" s="1">
        <v>3.41918767037018E-10</v>
      </c>
      <c r="I25" s="1">
        <v>1.4386656297811099E-10</v>
      </c>
      <c r="J25" s="1">
        <v>5.2230399993982999E-11</v>
      </c>
      <c r="K25" s="1">
        <v>9.9789245114318498E-9</v>
      </c>
      <c r="L25" s="1">
        <v>1.48602527923081E-7</v>
      </c>
      <c r="M25" s="1">
        <v>2.3831742140714E-9</v>
      </c>
      <c r="N25" t="s">
        <v>43</v>
      </c>
      <c r="O25" t="s">
        <v>44</v>
      </c>
      <c r="P25">
        <f t="shared" si="0"/>
        <v>0.47</v>
      </c>
      <c r="Q25">
        <f t="shared" si="1"/>
        <v>4.87</v>
      </c>
      <c r="R25">
        <f t="shared" si="2"/>
        <v>0</v>
      </c>
      <c r="S25">
        <f t="shared" si="3"/>
        <v>0.19</v>
      </c>
      <c r="T25">
        <f t="shared" si="4"/>
        <v>0.18</v>
      </c>
      <c r="U25">
        <f t="shared" si="5"/>
        <v>0.26</v>
      </c>
      <c r="V25">
        <f t="shared" si="6"/>
        <v>0.01</v>
      </c>
      <c r="W25">
        <f t="shared" si="7"/>
        <v>0</v>
      </c>
      <c r="X25">
        <f t="shared" si="8"/>
        <v>0</v>
      </c>
      <c r="Y25">
        <f t="shared" si="9"/>
        <v>0.17</v>
      </c>
      <c r="Z25">
        <f t="shared" si="10"/>
        <v>3.74</v>
      </c>
      <c r="AA25">
        <f t="shared" si="11"/>
        <v>0.02</v>
      </c>
      <c r="AB25">
        <f t="shared" si="12"/>
        <v>0.82583333333333331</v>
      </c>
      <c r="AD25" s="2" t="str">
        <f t="shared" si="13"/>
        <v>S1134(MAJOR//)&amp;3.74&amp;0.02&amp;0.17&amp;0.19&amp;0.47&amp;0.26&amp;0.01&amp;4.87&amp;0&amp;0&amp;0&amp;0.18&amp;/convention/&amp;Take the required action to fix the issue indicated by this "FIXME" comment.; /\\ %hline</v>
      </c>
    </row>
    <row r="26" spans="1:30" x14ac:dyDescent="0.2">
      <c r="A26" t="s">
        <v>401</v>
      </c>
      <c r="B26" s="1">
        <v>3.3470276931746001E-9</v>
      </c>
      <c r="C26" s="1">
        <v>2.3994375924682899E-8</v>
      </c>
      <c r="D26" s="1">
        <v>6.6584704003060204E-7</v>
      </c>
      <c r="E26" s="1">
        <v>8.9014014667489494E-8</v>
      </c>
      <c r="F26" s="1">
        <v>2.0839454796756401E-8</v>
      </c>
      <c r="G26" s="1">
        <v>3.94144063730932E-9</v>
      </c>
      <c r="H26" s="1">
        <v>1.4653661444443599E-10</v>
      </c>
      <c r="I26" s="1">
        <v>1.6918279881132902E-8</v>
      </c>
      <c r="J26" s="1">
        <v>2.8036079630876899E-9</v>
      </c>
      <c r="K26" s="1">
        <v>1.41989989705725E-8</v>
      </c>
      <c r="L26" s="1">
        <v>1.37516012776377E-7</v>
      </c>
      <c r="M26" s="1">
        <v>1.7966034900264999E-8</v>
      </c>
      <c r="N26" t="s">
        <v>28</v>
      </c>
      <c r="O26" t="s">
        <v>402</v>
      </c>
      <c r="P26">
        <f t="shared" si="0"/>
        <v>0.08</v>
      </c>
      <c r="Q26">
        <f t="shared" si="1"/>
        <v>0.4</v>
      </c>
      <c r="R26">
        <f t="shared" si="2"/>
        <v>1.56</v>
      </c>
      <c r="S26">
        <f t="shared" si="3"/>
        <v>2.56</v>
      </c>
      <c r="T26">
        <f t="shared" si="4"/>
        <v>0.65</v>
      </c>
      <c r="U26">
        <f t="shared" si="5"/>
        <v>0.1</v>
      </c>
      <c r="V26">
        <f t="shared" si="6"/>
        <v>0.01</v>
      </c>
      <c r="W26">
        <f t="shared" si="7"/>
        <v>0.4</v>
      </c>
      <c r="X26">
        <f t="shared" si="8"/>
        <v>7.0000000000000007E-2</v>
      </c>
      <c r="Y26">
        <f t="shared" si="9"/>
        <v>0.24</v>
      </c>
      <c r="Z26">
        <f t="shared" si="10"/>
        <v>3.46</v>
      </c>
      <c r="AA26">
        <f t="shared" si="11"/>
        <v>0.16</v>
      </c>
      <c r="AB26">
        <f t="shared" si="12"/>
        <v>0.80750000000000011</v>
      </c>
      <c r="AD26" s="2" t="str">
        <f t="shared" si="13"/>
        <v>S5254(MAJOR//)&amp;3.46&amp;0.16&amp;0.24&amp;2.56&amp;0.08&amp;0.1&amp;0.01&amp;0.4&amp;0.07&amp;1.56&amp;0.4&amp;0.65&amp;wcag2_a//accessibility/&amp;Add "lang" and/or "xml:lang" attributes to this "&lt;html&gt;" element; /\\ %hline</v>
      </c>
    </row>
    <row r="27" spans="1:30" x14ac:dyDescent="0.2">
      <c r="A27" t="s">
        <v>83</v>
      </c>
      <c r="B27" s="1">
        <v>3.1084077223508698E-8</v>
      </c>
      <c r="C27" s="1">
        <v>2.02747893509684E-8</v>
      </c>
      <c r="D27" s="1">
        <v>9.8239831403927095E-10</v>
      </c>
      <c r="E27" s="1">
        <v>4.0717372107447803E-8</v>
      </c>
      <c r="F27" s="1">
        <v>1.41671200410505E-7</v>
      </c>
      <c r="G27" s="1">
        <v>4.9750767012162503E-9</v>
      </c>
      <c r="H27" s="1">
        <v>8.2067099478387802E-9</v>
      </c>
      <c r="I27" s="1">
        <v>1.9532932156779001E-9</v>
      </c>
      <c r="J27" s="1">
        <v>2.8481639223004899E-8</v>
      </c>
      <c r="K27" s="1">
        <v>1.5721325594248501E-8</v>
      </c>
      <c r="L27" s="1">
        <v>7.8211856801621697E-9</v>
      </c>
      <c r="M27" s="1">
        <v>1.28937430296939E-7</v>
      </c>
      <c r="N27" t="s">
        <v>60</v>
      </c>
      <c r="O27" t="s">
        <v>84</v>
      </c>
      <c r="P27">
        <f t="shared" si="0"/>
        <v>0.73</v>
      </c>
      <c r="Q27">
        <f t="shared" si="1"/>
        <v>0.34</v>
      </c>
      <c r="R27">
        <f t="shared" si="2"/>
        <v>0</v>
      </c>
      <c r="S27">
        <f t="shared" si="3"/>
        <v>1.17</v>
      </c>
      <c r="T27">
        <f t="shared" si="4"/>
        <v>4.43</v>
      </c>
      <c r="U27">
        <f t="shared" si="5"/>
        <v>0.12</v>
      </c>
      <c r="V27">
        <f t="shared" si="6"/>
        <v>0.32</v>
      </c>
      <c r="W27">
        <f t="shared" si="7"/>
        <v>0.05</v>
      </c>
      <c r="X27">
        <f t="shared" si="8"/>
        <v>0.68</v>
      </c>
      <c r="Y27">
        <f t="shared" si="9"/>
        <v>0.27</v>
      </c>
      <c r="Z27">
        <f t="shared" si="10"/>
        <v>0.2</v>
      </c>
      <c r="AA27">
        <f t="shared" si="11"/>
        <v>1.1299999999999999</v>
      </c>
      <c r="AB27">
        <f t="shared" si="12"/>
        <v>0.78666666666666651</v>
      </c>
      <c r="AD27" s="2" t="str">
        <f t="shared" si="13"/>
        <v>S930(CRITICAL//BLOCKER//)&amp;0.2&amp;1.13&amp;0.27&amp;1.17&amp;0.73&amp;0.12&amp;0.32&amp;0.34&amp;0.68&amp;0&amp;0.05&amp;4.43&amp;/based_on_misra/cwe/&amp;Add 1 missing arguments; 'gen_G' expects 4 positional arguments.; /This function expects no arguments, but 1 was provided.; /\\ %hline</v>
      </c>
    </row>
    <row r="28" spans="1:30" x14ac:dyDescent="0.2">
      <c r="A28" t="s">
        <v>210</v>
      </c>
      <c r="B28" s="1">
        <v>2.8933240540571499E-8</v>
      </c>
      <c r="C28" s="1">
        <v>4.0038272395195197E-8</v>
      </c>
      <c r="D28" s="1">
        <v>7.72538715919313E-8</v>
      </c>
      <c r="E28" s="1">
        <v>4.4882501033914301E-8</v>
      </c>
      <c r="F28" s="1">
        <v>4.4916016497316299E-8</v>
      </c>
      <c r="G28" s="1">
        <v>4.1190876809188E-8</v>
      </c>
      <c r="H28" s="1">
        <v>2.9162764891293799E-8</v>
      </c>
      <c r="I28" s="1">
        <v>1.1078663712658599E-8</v>
      </c>
      <c r="J28" s="1">
        <v>7.3259374274669201E-8</v>
      </c>
      <c r="K28" s="1">
        <v>2.68137132186599E-8</v>
      </c>
      <c r="L28" s="1">
        <v>7.3866753645975997E-9</v>
      </c>
      <c r="M28" s="1">
        <v>1.7653760694342401E-8</v>
      </c>
      <c r="N28" t="s">
        <v>52</v>
      </c>
      <c r="O28" t="s">
        <v>211</v>
      </c>
      <c r="P28">
        <f t="shared" si="0"/>
        <v>0.68</v>
      </c>
      <c r="Q28">
        <f t="shared" si="1"/>
        <v>0.67</v>
      </c>
      <c r="R28">
        <f t="shared" si="2"/>
        <v>0.18</v>
      </c>
      <c r="S28">
        <f t="shared" si="3"/>
        <v>1.29</v>
      </c>
      <c r="T28">
        <f t="shared" si="4"/>
        <v>1.4</v>
      </c>
      <c r="U28">
        <f t="shared" si="5"/>
        <v>1.01</v>
      </c>
      <c r="V28">
        <f t="shared" si="6"/>
        <v>1.1299999999999999</v>
      </c>
      <c r="W28">
        <f t="shared" si="7"/>
        <v>0.26</v>
      </c>
      <c r="X28">
        <f t="shared" si="8"/>
        <v>1.75</v>
      </c>
      <c r="Y28">
        <f t="shared" si="9"/>
        <v>0.46</v>
      </c>
      <c r="Z28">
        <f t="shared" si="10"/>
        <v>0.19</v>
      </c>
      <c r="AA28">
        <f t="shared" si="11"/>
        <v>0.15</v>
      </c>
      <c r="AB28">
        <f t="shared" si="12"/>
        <v>0.76416666666666677</v>
      </c>
      <c r="AD28" s="2" t="str">
        <f t="shared" si="13"/>
        <v>S1854(MAJOR//)&amp;0.19&amp;0.15&amp;0.46&amp;1.29&amp;0.68&amp;1.01&amp;1.13&amp;0.67&amp;1.75&amp;0.18&amp;0.26&amp;1.4&amp;unused//cwe/&amp;Remove this useless assignment to local variable '$file'.; /Remove this useless assignment to variable "origword".; /Remove this assignment to local variable 'sketch'; the value is never used.; /\\ %hline</v>
      </c>
    </row>
    <row r="29" spans="1:30" x14ac:dyDescent="0.2">
      <c r="P29">
        <f>SUM(P2:P28)</f>
        <v>92.73</v>
      </c>
      <c r="Q29">
        <f t="shared" ref="Q29:AB29" si="14">SUM(Q2:Q28)</f>
        <v>91.810000000000031</v>
      </c>
      <c r="R29">
        <f t="shared" si="14"/>
        <v>79.490000000000009</v>
      </c>
      <c r="S29">
        <f t="shared" si="14"/>
        <v>85.21</v>
      </c>
      <c r="T29">
        <f t="shared" si="14"/>
        <v>77.210000000000036</v>
      </c>
      <c r="U29">
        <f t="shared" si="14"/>
        <v>90.78000000000003</v>
      </c>
      <c r="V29">
        <f t="shared" si="14"/>
        <v>87.589999999999989</v>
      </c>
      <c r="W29">
        <f t="shared" si="14"/>
        <v>92.729999999999976</v>
      </c>
      <c r="X29">
        <f t="shared" si="14"/>
        <v>94.56</v>
      </c>
      <c r="Y29">
        <f t="shared" si="14"/>
        <v>86.819999999999951</v>
      </c>
      <c r="Z29">
        <f t="shared" si="14"/>
        <v>91.61999999999999</v>
      </c>
      <c r="AA29">
        <f t="shared" si="14"/>
        <v>89.760000000000019</v>
      </c>
      <c r="AB29">
        <f t="shared" si="14"/>
        <v>88.359166666666681</v>
      </c>
      <c r="AD29" s="2" t="str">
        <f t="shared" si="13"/>
        <v>&amp;91.62&amp;89.76&amp;86.82&amp;85.21&amp;92.73&amp;90.78&amp;87.59&amp;91.81&amp;94.56&amp;79.49&amp;92.73&amp;77.21&amp;&amp;\\ %hline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0E39-C54C-0540-AA47-4C34EF255EBB}">
  <dimension ref="A1:AB29"/>
  <sheetViews>
    <sheetView workbookViewId="0">
      <selection activeCell="A21" sqref="A1:XFD21"/>
    </sheetView>
  </sheetViews>
  <sheetFormatPr baseColWidth="10" defaultRowHeight="16" x14ac:dyDescent="0.2"/>
  <sheetData>
    <row r="1" spans="1:28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</v>
      </c>
      <c r="Q1" s="2" t="s">
        <v>2</v>
      </c>
      <c r="R1" s="2" t="s">
        <v>4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426</v>
      </c>
      <c r="AB1" s="2" t="str">
        <f>CONCATENATE(A1,"&amp;",X1,"&amp;",Y1,"&amp;",W1,"&amp;",R1,"&amp;",P1,"&amp;",S1,"&amp;",T1,"&amp;",Q1,"&amp;",V1,"&amp;","&amp;",U1,"&amp;","&amp;",N1,"&amp;",O1,"\\ %hline")</f>
        <v>rule(severity)&amp;Cryptography&amp;Experimentation&amp;Quantum Annealing&amp;Full-stack Library&amp;ToolKit&amp;Quantum-Chemistry&amp;Compiler&amp;Assembly&amp;Quantum Algorithsm&amp;&amp;Simulator&amp;&amp;tag&amp;message\\ %hline</v>
      </c>
    </row>
    <row r="2" spans="1:28" x14ac:dyDescent="0.2">
      <c r="A2" t="s">
        <v>87</v>
      </c>
      <c r="B2" s="1">
        <v>7.7898905872767604E-7</v>
      </c>
      <c r="C2" s="1">
        <v>1.5981107583875001E-6</v>
      </c>
      <c r="D2" s="1">
        <v>5.1456020285293597E-6</v>
      </c>
      <c r="E2" s="1">
        <v>4.5279713043711299E-7</v>
      </c>
      <c r="F2" s="1">
        <v>4.3880907771617799E-7</v>
      </c>
      <c r="G2" s="1">
        <v>4.7122944370735098E-7</v>
      </c>
      <c r="H2" s="1">
        <v>5.3439656889872502E-8</v>
      </c>
      <c r="I2" s="1">
        <v>1.5634484288162099E-6</v>
      </c>
      <c r="J2" s="1">
        <v>1.0829652639692699E-6</v>
      </c>
      <c r="K2" s="1">
        <v>1.7372041796009001E-6</v>
      </c>
      <c r="L2" s="1">
        <v>6.9479467393324899E-7</v>
      </c>
      <c r="M2" s="1">
        <v>5.89704742228102E-6</v>
      </c>
      <c r="N2" t="s">
        <v>43</v>
      </c>
      <c r="O2" t="s">
        <v>88</v>
      </c>
      <c r="P2">
        <f>ROUND((B2*100/0.00000423),2)</f>
        <v>18.420000000000002</v>
      </c>
      <c r="Q2">
        <f>ROUND((C2*100/0.000006),2)</f>
        <v>26.64</v>
      </c>
      <c r="R2">
        <f>ROUND((E2*100/0.00000348),2)</f>
        <v>13.01</v>
      </c>
      <c r="S2">
        <f>ROUND((G2*100/0.00000408),2)</f>
        <v>11.55</v>
      </c>
      <c r="T2">
        <f>ROUND((H2*100/0.00000258),2)</f>
        <v>2.0699999999999998</v>
      </c>
      <c r="U2">
        <f>ROUND((I2*100/0.00000426),2)</f>
        <v>36.700000000000003</v>
      </c>
      <c r="V2">
        <f>ROUND((J2*100/0.00000418),2)</f>
        <v>25.91</v>
      </c>
      <c r="W2">
        <f>ROUND((K2*100/0.00000582),2)</f>
        <v>29.85</v>
      </c>
      <c r="X2">
        <f>ROUND((L2*100/0.00000397),2)</f>
        <v>17.5</v>
      </c>
      <c r="Y2">
        <f>ROUND((M2*100/0.0000114),2)</f>
        <v>51.73</v>
      </c>
      <c r="Z2">
        <f>AVERAGE(P2:Y2)</f>
        <v>23.338000000000001</v>
      </c>
      <c r="AB2" s="2" t="str">
        <f>CONCATENATE(A2,"&amp;",X2,"&amp;",Y2,"&amp;",W2,"&amp;",R2,"&amp;",P2,"&amp;",S2,"&amp;",T2,"&amp;",Q2,"&amp;",V2,"&amp;","&amp;",U2,"&amp;","&amp;",N2,"&amp;",O2,"\\ %hline")</f>
        <v>S117(MINOR//)&amp;17.5&amp;51.73&amp;29.85&amp;13.01&amp;18.42&amp;11.55&amp;2.07&amp;26.64&amp;25.91&amp;&amp;36.7&amp;&amp;/convention/&amp;Rename this parameter "File" to match the regular expression ^[_a-z][a-z0-9_]*$.; /\\ %hline</v>
      </c>
    </row>
    <row r="3" spans="1:28" x14ac:dyDescent="0.2">
      <c r="A3" t="s">
        <v>54</v>
      </c>
      <c r="B3" s="1">
        <v>2.5374113412107699E-7</v>
      </c>
      <c r="C3" s="1">
        <v>6.3254764342675797E-7</v>
      </c>
      <c r="D3" s="1">
        <v>2.0008315143955899E-6</v>
      </c>
      <c r="E3" s="1">
        <v>2.1986823568275599E-7</v>
      </c>
      <c r="F3" s="1">
        <v>7.3283886371226105E-8</v>
      </c>
      <c r="G3" s="1">
        <v>3.3236151675411898E-7</v>
      </c>
      <c r="H3" s="1">
        <v>1.0756710854752101E-7</v>
      </c>
      <c r="I3" s="1">
        <v>5.9697776589779699E-7</v>
      </c>
      <c r="J3" s="1">
        <v>1.8174077855243899E-7</v>
      </c>
      <c r="K3" s="1">
        <v>3.8376749230872102E-7</v>
      </c>
      <c r="L3" s="1">
        <v>1.30920916593555E-6</v>
      </c>
      <c r="M3" s="1">
        <v>6.94357898197382E-7</v>
      </c>
      <c r="N3" t="s">
        <v>43</v>
      </c>
      <c r="O3" t="s">
        <v>55</v>
      </c>
      <c r="P3">
        <f>ROUND((B3*100/0.00000423),2)</f>
        <v>6</v>
      </c>
      <c r="Q3">
        <f>ROUND((C3*100/0.000006),2)</f>
        <v>10.54</v>
      </c>
      <c r="R3">
        <f>ROUND((E3*100/0.00000348),2)</f>
        <v>6.32</v>
      </c>
      <c r="S3">
        <f>ROUND((G3*100/0.00000408),2)</f>
        <v>8.15</v>
      </c>
      <c r="T3">
        <f>ROUND((H3*100/0.00000258),2)</f>
        <v>4.17</v>
      </c>
      <c r="U3">
        <f>ROUND((I3*100/0.00000426),2)</f>
        <v>14.01</v>
      </c>
      <c r="V3">
        <f>ROUND((J3*100/0.00000418),2)</f>
        <v>4.3499999999999996</v>
      </c>
      <c r="W3">
        <f>ROUND((K3*100/0.00000582),2)</f>
        <v>6.59</v>
      </c>
      <c r="X3">
        <f>ROUND((L3*100/0.00000397),2)</f>
        <v>32.979999999999997</v>
      </c>
      <c r="Y3">
        <f>ROUND((M3*100/0.0000114),2)</f>
        <v>6.09</v>
      </c>
      <c r="Z3">
        <f>AVERAGE(P3:Y3)</f>
        <v>9.9199999999999982</v>
      </c>
      <c r="AB3" s="2" t="str">
        <f>CONCATENATE(A3,"&amp;",X3,"&amp;",Y3,"&amp;",W3,"&amp;",R3,"&amp;",P3,"&amp;",S3,"&amp;",T3,"&amp;",Q3,"&amp;",V3,"&amp;","&amp;",U3,"&amp;","&amp;",N3,"&amp;",O3,"\\ %hline")</f>
        <v>S1542(MAJOR//)&amp;32.98&amp;6.09&amp;6.59&amp;6.32&amp;6&amp;8.15&amp;4.17&amp;10.54&amp;4.35&amp;&amp;14.01&amp;&amp;/convention/&amp;Rename function "randCirc" to match the regular expression ^[a-z_][a-z0-9_]{2,}$.; /\\ %hline</v>
      </c>
    </row>
    <row r="4" spans="1:28" x14ac:dyDescent="0.2">
      <c r="A4" t="s">
        <v>24</v>
      </c>
      <c r="B4" s="1">
        <v>1.8937048154786401E-7</v>
      </c>
      <c r="C4" s="1">
        <v>5.1837613194222305E-7</v>
      </c>
      <c r="D4" s="1">
        <v>4.45729566524351E-7</v>
      </c>
      <c r="E4" s="1">
        <v>2.2391909684307401E-7</v>
      </c>
      <c r="F4" s="1">
        <v>1.67311561989617E-7</v>
      </c>
      <c r="G4" s="1">
        <v>3.5251740214053598E-7</v>
      </c>
      <c r="H4" s="1">
        <v>5.6444476065655302E-7</v>
      </c>
      <c r="I4" s="1">
        <v>8.3393832955229202E-8</v>
      </c>
      <c r="J4" s="1">
        <v>3.49446190861709E-7</v>
      </c>
      <c r="K4" s="1">
        <v>2.9838628628431999E-7</v>
      </c>
      <c r="L4" s="1">
        <v>3.5407307770491102E-7</v>
      </c>
      <c r="M4" s="1">
        <v>2.2578930753871E-7</v>
      </c>
      <c r="N4" t="s">
        <v>25</v>
      </c>
      <c r="O4" t="s">
        <v>26</v>
      </c>
      <c r="P4">
        <f>ROUND((B4*100/0.00000423),2)</f>
        <v>4.4800000000000004</v>
      </c>
      <c r="Q4">
        <f>ROUND((C4*100/0.000006),2)</f>
        <v>8.64</v>
      </c>
      <c r="R4">
        <f>ROUND((E4*100/0.00000348),2)</f>
        <v>6.43</v>
      </c>
      <c r="S4">
        <f>ROUND((G4*100/0.00000408),2)</f>
        <v>8.64</v>
      </c>
      <c r="T4">
        <f>ROUND((H4*100/0.00000258),2)</f>
        <v>21.88</v>
      </c>
      <c r="U4">
        <f>ROUND((I4*100/0.00000426),2)</f>
        <v>1.96</v>
      </c>
      <c r="V4">
        <f>ROUND((J4*100/0.00000418),2)</f>
        <v>8.36</v>
      </c>
      <c r="W4">
        <f>ROUND((K4*100/0.00000582),2)</f>
        <v>5.13</v>
      </c>
      <c r="X4">
        <f>ROUND((L4*100/0.00000397),2)</f>
        <v>8.92</v>
      </c>
      <c r="Y4">
        <f>ROUND((M4*100/0.0000114),2)</f>
        <v>1.98</v>
      </c>
      <c r="Z4">
        <f>AVERAGE(P4:Y4)</f>
        <v>7.6420000000000003</v>
      </c>
      <c r="AB4" s="2" t="str">
        <f>CONCATENATE(A4,"&amp;",X4,"&amp;",Y4,"&amp;",W4,"&amp;",R4,"&amp;",P4,"&amp;",S4,"&amp;",T4,"&amp;",Q4,"&amp;",V4,"&amp;","&amp;",U4,"&amp;","&amp;",N4,"&amp;",O4,"\\ %hline")</f>
        <v>S3776(CRITICAL//)&amp;8.92&amp;1.98&amp;5.13&amp;6.43&amp;4.48&amp;8.64&amp;21.88&amp;8.64&amp;8.36&amp;&amp;1.96&amp;&amp;/brain_overload/&amp;Refactor this method to reduce its Cognitive Complexity from 29 to the 15 allowed.; /Refactor this function to reduce its Cognitive Complexity from 20 to the 15 allowed.; /Refactor this function to reduce its Cognitive Complexity from 151 to the 15 allowed.; /Refactor this method to reduce its Cognitive Complexity from 20 to the 15 allowed.; /\\ %hline</v>
      </c>
    </row>
    <row r="5" spans="1:28" x14ac:dyDescent="0.2">
      <c r="A5" t="s">
        <v>308</v>
      </c>
      <c r="B5" s="1">
        <v>5.9721587469024001E-7</v>
      </c>
      <c r="C5" s="1">
        <v>1.7290720504029299E-7</v>
      </c>
      <c r="D5" s="1">
        <v>3.1225134418397297E-7</v>
      </c>
      <c r="E5" s="1">
        <v>2.9956879773810499E-7</v>
      </c>
      <c r="F5" s="1">
        <v>4.2316709742356301E-7</v>
      </c>
      <c r="G5" s="1">
        <v>5.58719872473921E-7</v>
      </c>
      <c r="H5" s="1">
        <v>6.33647287840684E-8</v>
      </c>
      <c r="I5" s="1">
        <v>3.0634163976887001E-7</v>
      </c>
      <c r="J5" s="1">
        <v>4.4139963893297199E-7</v>
      </c>
      <c r="K5" s="1">
        <v>1.62320654308745E-7</v>
      </c>
      <c r="L5" s="1">
        <v>3.1167322935871702E-7</v>
      </c>
      <c r="M5" s="1">
        <v>2.2651336303777601E-7</v>
      </c>
      <c r="N5" t="s">
        <v>309</v>
      </c>
      <c r="O5" t="s">
        <v>310</v>
      </c>
      <c r="P5">
        <f>ROUND((B5*100/0.00000423),2)</f>
        <v>14.12</v>
      </c>
      <c r="Q5">
        <f>ROUND((C5*100/0.000006),2)</f>
        <v>2.88</v>
      </c>
      <c r="R5">
        <f>ROUND((E5*100/0.00000348),2)</f>
        <v>8.61</v>
      </c>
      <c r="S5">
        <f>ROUND((G5*100/0.00000408),2)</f>
        <v>13.69</v>
      </c>
      <c r="T5">
        <f>ROUND((H5*100/0.00000258),2)</f>
        <v>2.46</v>
      </c>
      <c r="U5">
        <f>ROUND((I5*100/0.00000426),2)</f>
        <v>7.19</v>
      </c>
      <c r="V5">
        <f>ROUND((J5*100/0.00000418),2)</f>
        <v>10.56</v>
      </c>
      <c r="W5">
        <f>ROUND((K5*100/0.00000582),2)</f>
        <v>2.79</v>
      </c>
      <c r="X5">
        <f>ROUND((L5*100/0.00000397),2)</f>
        <v>7.85</v>
      </c>
      <c r="Y5">
        <f>ROUND((M5*100/0.0000114),2)</f>
        <v>1.99</v>
      </c>
      <c r="Z5">
        <f>AVERAGE(P5:Y5)</f>
        <v>7.2139999999999986</v>
      </c>
      <c r="AB5" s="2" t="str">
        <f>CONCATENATE(A5,"&amp;",X5,"&amp;",Y5,"&amp;",W5,"&amp;",R5,"&amp;",P5,"&amp;",S5,"&amp;",T5,"&amp;",Q5,"&amp;",V5,"&amp;","&amp;",U5,"&amp;","&amp;",N5,"&amp;",O5,"\\ %hline")</f>
        <v>S1192(CRITICAL//)&amp;7.85&amp;1.99&amp;2.79&amp;8.61&amp;14.12&amp;13.69&amp;2.46&amp;2.88&amp;10.56&amp;&amp;7.19&amp;&amp;/xxxxx/design/&amp;Define a constant instead of duplicating this literal 'MARVEL VM Documentation' 3 times.; /Define a constant instead of duplicating this literal "error" 3 times.; /Define a constant instead of duplicating this literal "[No Name]" 4 times.; /\\ %hline</v>
      </c>
    </row>
    <row r="6" spans="1:28" x14ac:dyDescent="0.2">
      <c r="A6" t="s">
        <v>18</v>
      </c>
      <c r="B6" s="1">
        <v>3.3772888840915501E-7</v>
      </c>
      <c r="C6" s="1">
        <v>4.5518501838253402E-7</v>
      </c>
      <c r="D6" s="1">
        <v>4.3229737444459502E-7</v>
      </c>
      <c r="E6" s="1">
        <v>2.0496317677068101E-7</v>
      </c>
      <c r="F6" s="1">
        <v>1.7095016290866101E-7</v>
      </c>
      <c r="G6" s="1">
        <v>2.26955865074647E-7</v>
      </c>
      <c r="H6" s="1">
        <v>1.6659816342504601E-7</v>
      </c>
      <c r="I6" s="1">
        <v>3.5159543667274301E-7</v>
      </c>
      <c r="J6" s="1">
        <v>2.8088585219885899E-7</v>
      </c>
      <c r="K6" s="1">
        <v>7.3643330183346099E-7</v>
      </c>
      <c r="L6" s="1">
        <v>7.0385994789881104E-8</v>
      </c>
      <c r="M6" s="1">
        <v>2.2665142479645699E-7</v>
      </c>
      <c r="N6" t="s">
        <v>19</v>
      </c>
      <c r="O6" t="s">
        <v>20</v>
      </c>
      <c r="P6">
        <f>ROUND((B6*100/0.00000423),2)</f>
        <v>7.98</v>
      </c>
      <c r="Q6">
        <f>ROUND((C6*100/0.000006),2)</f>
        <v>7.59</v>
      </c>
      <c r="R6">
        <f>ROUND((E6*100/0.00000348),2)</f>
        <v>5.89</v>
      </c>
      <c r="S6">
        <f>ROUND((G6*100/0.00000408),2)</f>
        <v>5.56</v>
      </c>
      <c r="T6">
        <f>ROUND((H6*100/0.00000258),2)</f>
        <v>6.46</v>
      </c>
      <c r="U6">
        <f>ROUND((I6*100/0.00000426),2)</f>
        <v>8.25</v>
      </c>
      <c r="V6">
        <f>ROUND((J6*100/0.00000418),2)</f>
        <v>6.72</v>
      </c>
      <c r="W6">
        <f>ROUND((K6*100/0.00000582),2)</f>
        <v>12.65</v>
      </c>
      <c r="X6">
        <f>ROUND((L6*100/0.00000397),2)</f>
        <v>1.77</v>
      </c>
      <c r="Y6">
        <f>ROUND((M6*100/0.0000114),2)</f>
        <v>1.99</v>
      </c>
      <c r="Z6">
        <f>AVERAGE(P6:Y6)</f>
        <v>6.4859999999999998</v>
      </c>
      <c r="AB6" s="2" t="str">
        <f>CONCATENATE(A6,"&amp;",X6,"&amp;",Y6,"&amp;",W6,"&amp;",R6,"&amp;",P6,"&amp;",S6,"&amp;",T6,"&amp;",Q6,"&amp;",V6,"&amp;","&amp;",U6,"&amp;","&amp;",N6,"&amp;",O6,"\\ %hline")</f>
        <v>S1481(MINOR//)&amp;1.77&amp;1.99&amp;12.65&amp;5.89&amp;7.98&amp;5.56&amp;6.46&amp;7.59&amp;6.72&amp;&amp;8.25&amp;&amp;unused//&amp;Remove this unused "$key" local variable.; /Remove the unused local variable "qflex_amplitude".; /Remove the declaration of the unused 'origword' variable.; /\\ %hline</v>
      </c>
    </row>
    <row r="7" spans="1:28" x14ac:dyDescent="0.2">
      <c r="A7" t="s">
        <v>45</v>
      </c>
      <c r="B7" s="1">
        <v>2.1785439485046101E-7</v>
      </c>
      <c r="C7" s="1">
        <v>3.9924021255745599E-7</v>
      </c>
      <c r="D7" s="1">
        <v>1.92035104505095E-7</v>
      </c>
      <c r="E7" s="1">
        <v>6.4373448987454096E-8</v>
      </c>
      <c r="F7" s="1">
        <v>1.07351573149152E-7</v>
      </c>
      <c r="G7" s="1">
        <v>4.3551825308745201E-7</v>
      </c>
      <c r="H7" s="1">
        <v>4.93284454712795E-7</v>
      </c>
      <c r="I7" s="1">
        <v>2.0803087358154101E-7</v>
      </c>
      <c r="J7" s="1">
        <v>2.2496058864218799E-7</v>
      </c>
      <c r="K7" s="1">
        <v>2.7283750274515102E-7</v>
      </c>
      <c r="L7" s="1">
        <v>2.4042904127905901E-8</v>
      </c>
      <c r="M7" s="1">
        <v>4.9404939602164602E-7</v>
      </c>
      <c r="N7" t="s">
        <v>19</v>
      </c>
      <c r="O7" t="s">
        <v>46</v>
      </c>
      <c r="P7">
        <f>ROUND((B7*100/0.00000423),2)</f>
        <v>5.15</v>
      </c>
      <c r="Q7">
        <f>ROUND((C7*100/0.000006),2)</f>
        <v>6.65</v>
      </c>
      <c r="R7">
        <f>ROUND((E7*100/0.00000348),2)</f>
        <v>1.85</v>
      </c>
      <c r="S7">
        <f>ROUND((G7*100/0.00000408),2)</f>
        <v>10.67</v>
      </c>
      <c r="T7">
        <f>ROUND((H7*100/0.00000258),2)</f>
        <v>19.12</v>
      </c>
      <c r="U7">
        <f>ROUND((I7*100/0.00000426),2)</f>
        <v>4.88</v>
      </c>
      <c r="V7">
        <f>ROUND((J7*100/0.00000418),2)</f>
        <v>5.38</v>
      </c>
      <c r="W7">
        <f>ROUND((K7*100/0.00000582),2)</f>
        <v>4.6900000000000004</v>
      </c>
      <c r="X7">
        <f>ROUND((L7*100/0.00000397),2)</f>
        <v>0.61</v>
      </c>
      <c r="Y7">
        <f>ROUND((M7*100/0.0000114),2)</f>
        <v>4.33</v>
      </c>
      <c r="Z7">
        <f>AVERAGE(P7:Y7)</f>
        <v>6.3330000000000002</v>
      </c>
      <c r="AB7" s="2" t="str">
        <f>CONCATENATE(A7,"&amp;",X7,"&amp;",Y7,"&amp;",W7,"&amp;",R7,"&amp;",P7,"&amp;",S7,"&amp;",T7,"&amp;",Q7,"&amp;",V7,"&amp;","&amp;",U7,"&amp;","&amp;",N7,"&amp;",O7,"\\ %hline")</f>
        <v>S125(MAJOR//)&amp;0.61&amp;4.33&amp;4.69&amp;1.85&amp;5.15&amp;10.67&amp;19.12&amp;6.65&amp;5.38&amp;&amp;4.88&amp;&amp;unused//&amp;Remove this commented out code.; /\\ %hline</v>
      </c>
    </row>
    <row r="8" spans="1:28" x14ac:dyDescent="0.2">
      <c r="A8" t="s">
        <v>336</v>
      </c>
      <c r="B8" s="1">
        <v>1.6516452367835301E-7</v>
      </c>
      <c r="C8" s="1">
        <v>4.0305133570027202E-8</v>
      </c>
      <c r="D8">
        <v>0</v>
      </c>
      <c r="E8" s="1">
        <v>2.10199646698743E-7</v>
      </c>
      <c r="F8" s="1">
        <v>1.3819430207753399E-7</v>
      </c>
      <c r="G8" s="1">
        <v>7.5702752586178299E-7</v>
      </c>
      <c r="H8">
        <v>0</v>
      </c>
      <c r="I8" s="1">
        <v>5.6792935210135203E-8</v>
      </c>
      <c r="J8" s="1">
        <v>4.9106904822837205E-7</v>
      </c>
      <c r="K8" s="1">
        <v>2.6161899852227999E-7</v>
      </c>
      <c r="L8" s="1">
        <v>2.1580679006373301E-8</v>
      </c>
      <c r="M8" s="1">
        <v>1.52883770457955E-7</v>
      </c>
      <c r="N8" t="s">
        <v>79</v>
      </c>
      <c r="O8" t="s">
        <v>337</v>
      </c>
      <c r="P8">
        <f>ROUND((B8*100/0.00000423),2)</f>
        <v>3.9</v>
      </c>
      <c r="Q8">
        <f>ROUND((C8*100/0.000006),2)</f>
        <v>0.67</v>
      </c>
      <c r="R8">
        <f>ROUND((E8*100/0.00000348),2)</f>
        <v>6.04</v>
      </c>
      <c r="S8">
        <f>ROUND((G8*100/0.00000408),2)</f>
        <v>18.55</v>
      </c>
      <c r="T8">
        <f>ROUND((H8*100/0.00000258),2)</f>
        <v>0</v>
      </c>
      <c r="U8">
        <f>ROUND((I8*100/0.00000426),2)</f>
        <v>1.33</v>
      </c>
      <c r="V8">
        <f>ROUND((J8*100/0.00000418),2)</f>
        <v>11.75</v>
      </c>
      <c r="W8">
        <f>ROUND((K8*100/0.00000582),2)</f>
        <v>4.5</v>
      </c>
      <c r="X8">
        <f>ROUND((L8*100/0.00000397),2)</f>
        <v>0.54</v>
      </c>
      <c r="Y8">
        <f>ROUND((M8*100/0.0000114),2)</f>
        <v>1.34</v>
      </c>
      <c r="Z8">
        <f>AVERAGE(P8:Y8)</f>
        <v>4.8620000000000001</v>
      </c>
      <c r="AB8" s="2" t="str">
        <f>CONCATENATE(A8,"&amp;",X8,"&amp;",Y8,"&amp;",W8,"&amp;",R8,"&amp;",P8,"&amp;",S8,"&amp;",T8,"&amp;",Q8,"&amp;",V8,"&amp;","&amp;",U8,"&amp;","&amp;",N8,"&amp;",O8,"\\ %hline")</f>
        <v>PrintStatementUsage(MAJOR//)&amp;0.54&amp;1.34&amp;4.5&amp;6.04&amp;3.9&amp;18.55&amp;0&amp;0.67&amp;11.75&amp;&amp;1.33&amp;&amp;python3//obsolete/&amp;Replace print statement by built-in function.; /\\ %hline</v>
      </c>
    </row>
    <row r="9" spans="1:28" x14ac:dyDescent="0.2">
      <c r="A9" t="s">
        <v>70</v>
      </c>
      <c r="B9" s="1">
        <v>6.2049163523968994E-8</v>
      </c>
      <c r="C9" s="1">
        <v>3.8969067614917702E-7</v>
      </c>
      <c r="D9" s="1">
        <v>5.7792778214434303E-10</v>
      </c>
      <c r="E9" s="1">
        <v>3.9144319183952298E-8</v>
      </c>
      <c r="F9" s="1">
        <v>9.6923099857404802E-8</v>
      </c>
      <c r="G9" s="1">
        <v>5.7857650526581797E-8</v>
      </c>
      <c r="H9" s="1">
        <v>2.4152702483948399E-8</v>
      </c>
      <c r="I9" s="1">
        <v>3.4408707169722503E-8</v>
      </c>
      <c r="J9" s="1">
        <v>3.63899300085155E-7</v>
      </c>
      <c r="K9" s="1">
        <v>3.8215788776604499E-7</v>
      </c>
      <c r="L9" s="1">
        <v>6.37281796161362E-9</v>
      </c>
      <c r="M9" s="1">
        <v>4.5032535882148498E-7</v>
      </c>
      <c r="N9" t="s">
        <v>22</v>
      </c>
      <c r="O9" t="s">
        <v>71</v>
      </c>
      <c r="P9">
        <f>ROUND((B9*100/0.00000423),2)</f>
        <v>1.47</v>
      </c>
      <c r="Q9">
        <f>ROUND((C9*100/0.000006),2)</f>
        <v>6.49</v>
      </c>
      <c r="R9">
        <f>ROUND((E9*100/0.00000348),2)</f>
        <v>1.1200000000000001</v>
      </c>
      <c r="S9">
        <f>ROUND((G9*100/0.00000408),2)</f>
        <v>1.42</v>
      </c>
      <c r="T9">
        <f>ROUND((H9*100/0.00000258),2)</f>
        <v>0.94</v>
      </c>
      <c r="U9">
        <f>ROUND((I9*100/0.00000426),2)</f>
        <v>0.81</v>
      </c>
      <c r="V9">
        <f>ROUND((J9*100/0.00000418),2)</f>
        <v>8.7100000000000009</v>
      </c>
      <c r="W9">
        <f>ROUND((K9*100/0.00000582),2)</f>
        <v>6.57</v>
      </c>
      <c r="X9">
        <f>ROUND((L9*100/0.00000397),2)</f>
        <v>0.16</v>
      </c>
      <c r="Y9">
        <f>ROUND((M9*100/0.0000114),2)</f>
        <v>3.95</v>
      </c>
      <c r="Z9">
        <f>AVERAGE(P9:Y9)</f>
        <v>3.1640000000000001</v>
      </c>
      <c r="AB9" s="2" t="str">
        <f>CONCATENATE(A9,"&amp;",X9,"&amp;",Y9,"&amp;",W9,"&amp;",R9,"&amp;",P9,"&amp;",S9,"&amp;",T9,"&amp;",Q9,"&amp;",V9,"&amp;","&amp;",U9,"&amp;","&amp;",N9,"&amp;",O9,"\\ %hline")</f>
        <v>S3827(BLOCKER//)&amp;0.16&amp;3.95&amp;6.57&amp;1.12&amp;1.47&amp;1.42&amp;0.94&amp;6.49&amp;8.71&amp;&amp;0.81&amp;&amp;/xxxxx/&amp;get_config is not defined. Change its name or define it before using it; /\\ %hline</v>
      </c>
    </row>
    <row r="10" spans="1:28" x14ac:dyDescent="0.2">
      <c r="A10" t="s">
        <v>119</v>
      </c>
      <c r="B10" s="1">
        <v>4.4306373286254801E-8</v>
      </c>
      <c r="C10" s="1">
        <v>3.3500285654965497E-8</v>
      </c>
      <c r="D10" s="1">
        <v>2.7908466700750002E-7</v>
      </c>
      <c r="E10" s="1">
        <v>2.8752787960379501E-7</v>
      </c>
      <c r="F10" s="1">
        <v>6.3974191373715098E-8</v>
      </c>
      <c r="G10" s="1">
        <v>3.2336384189317302E-9</v>
      </c>
      <c r="H10" s="1">
        <v>3.5994257650886601E-7</v>
      </c>
      <c r="I10" s="1">
        <v>6.7181631407656004E-8</v>
      </c>
      <c r="J10" s="1">
        <v>2.4531569677017301E-9</v>
      </c>
      <c r="K10">
        <v>0</v>
      </c>
      <c r="L10" s="1">
        <v>1.7380412622582601E-9</v>
      </c>
      <c r="M10">
        <v>0</v>
      </c>
      <c r="N10" t="s">
        <v>120</v>
      </c>
      <c r="O10" t="s">
        <v>121</v>
      </c>
      <c r="P10">
        <f>ROUND((B10*100/0.00000423),2)</f>
        <v>1.05</v>
      </c>
      <c r="Q10">
        <f>ROUND((C10*100/0.000006),2)</f>
        <v>0.56000000000000005</v>
      </c>
      <c r="R10">
        <f>ROUND((E10*100/0.00000348),2)</f>
        <v>8.26</v>
      </c>
      <c r="S10">
        <f>ROUND((G10*100/0.00000408),2)</f>
        <v>0.08</v>
      </c>
      <c r="T10">
        <f>ROUND((H10*100/0.00000258),2)</f>
        <v>13.95</v>
      </c>
      <c r="U10">
        <f>ROUND((I10*100/0.00000426),2)</f>
        <v>1.58</v>
      </c>
      <c r="V10">
        <f>ROUND((J10*100/0.00000418),2)</f>
        <v>0.06</v>
      </c>
      <c r="W10">
        <f>ROUND((K10*100/0.00000582),2)</f>
        <v>0</v>
      </c>
      <c r="X10">
        <f>ROUND((L10*100/0.00000397),2)</f>
        <v>0.04</v>
      </c>
      <c r="Y10">
        <f>ROUND((M10*100/0.0000114),2)</f>
        <v>0</v>
      </c>
      <c r="Z10">
        <f>AVERAGE(P10:Y10)</f>
        <v>2.5579999999999994</v>
      </c>
      <c r="AB10" s="2" t="str">
        <f>CONCATENATE(A10,"&amp;",X10,"&amp;",Y10,"&amp;",W10,"&amp;",R10,"&amp;",P10,"&amp;",S10,"&amp;",T10,"&amp;",Q10,"&amp;",V10,"&amp;","&amp;",U10,"&amp;","&amp;",N10,"&amp;",O10,"\\ %hline")</f>
        <v>S1117(MAJOR//)&amp;0.04&amp;0&amp;0&amp;8.26&amp;1.05&amp;0.08&amp;13.95&amp;0.56&amp;0.06&amp;&amp;1.58&amp;&amp;confusing//pitfall/suspicious/&amp;Rename "$tabs" which has the same name as the field declared at line 3.; /'property' is already declared in the upper scope.; /\\ %hline</v>
      </c>
    </row>
    <row r="11" spans="1:28" x14ac:dyDescent="0.2">
      <c r="A11" t="s">
        <v>227</v>
      </c>
      <c r="B11" s="1">
        <v>3.0098866809248502E-7</v>
      </c>
      <c r="C11" s="1">
        <v>1.13041636991732E-7</v>
      </c>
      <c r="D11" s="1">
        <v>3.3881389953938201E-7</v>
      </c>
      <c r="E11" s="1">
        <v>1.54003292655046E-7</v>
      </c>
      <c r="F11" s="1">
        <v>4.4140459929155697E-8</v>
      </c>
      <c r="G11" s="1">
        <v>6.4763516651955107E-8</v>
      </c>
      <c r="H11" s="1">
        <v>9.3937884326287805E-8</v>
      </c>
      <c r="I11" s="1">
        <v>8.2690435233664306E-8</v>
      </c>
      <c r="J11" s="1">
        <v>2.4109044255974801E-8</v>
      </c>
      <c r="K11" s="1">
        <v>2.6477413636099699E-8</v>
      </c>
      <c r="L11" s="1">
        <v>7.9605710487447396E-8</v>
      </c>
      <c r="M11" s="1">
        <v>1.0226373305945901E-7</v>
      </c>
      <c r="N11" t="s">
        <v>195</v>
      </c>
      <c r="O11" t="s">
        <v>228</v>
      </c>
      <c r="P11">
        <f>ROUND((B11*100/0.00000423),2)</f>
        <v>7.12</v>
      </c>
      <c r="Q11">
        <f>ROUND((C11*100/0.000006),2)</f>
        <v>1.88</v>
      </c>
      <c r="R11">
        <f>ROUND((E11*100/0.00000348),2)</f>
        <v>4.43</v>
      </c>
      <c r="S11">
        <f>ROUND((G11*100/0.00000408),2)</f>
        <v>1.59</v>
      </c>
      <c r="T11">
        <f>ROUND((H11*100/0.00000258),2)</f>
        <v>3.64</v>
      </c>
      <c r="U11">
        <f>ROUND((I11*100/0.00000426),2)</f>
        <v>1.94</v>
      </c>
      <c r="V11">
        <f>ROUND((J11*100/0.00000418),2)</f>
        <v>0.57999999999999996</v>
      </c>
      <c r="W11">
        <f>ROUND((K11*100/0.00000582),2)</f>
        <v>0.45</v>
      </c>
      <c r="X11">
        <f>ROUND((L11*100/0.00000397),2)</f>
        <v>2.0099999999999998</v>
      </c>
      <c r="Y11">
        <f>ROUND((M11*100/0.0000114),2)</f>
        <v>0.9</v>
      </c>
      <c r="Z11">
        <f>AVERAGE(P11:Y11)</f>
        <v>2.4539999999999997</v>
      </c>
      <c r="AB11" s="2" t="str">
        <f>CONCATENATE(A11,"&amp;",X11,"&amp;",Y11,"&amp;",W11,"&amp;",R11,"&amp;",P11,"&amp;",S11,"&amp;",T11,"&amp;",Q11,"&amp;",V11,"&amp;","&amp;",U11,"&amp;","&amp;",N11,"&amp;",O11,"\\ %hline")</f>
        <v>S5754(CRITICAL//)&amp;2.01&amp;0.9&amp;0.45&amp;4.43&amp;7.12&amp;1.59&amp;3.64&amp;1.88&amp;0.58&amp;&amp;1.94&amp;&amp;confusing/unpredictable/error_handling//&amp;Specify an exception class to catch or reraise the exception; /\\ %hline</v>
      </c>
    </row>
    <row r="12" spans="1:28" x14ac:dyDescent="0.2">
      <c r="A12" t="s">
        <v>110</v>
      </c>
      <c r="B12" s="1">
        <v>7.0414126158222702E-8</v>
      </c>
      <c r="C12" s="1">
        <v>9.2628255464131994E-8</v>
      </c>
      <c r="D12">
        <v>0</v>
      </c>
      <c r="E12" s="1">
        <v>1.5025609342867701E-7</v>
      </c>
      <c r="F12" s="1">
        <v>3.3715593940454297E-8</v>
      </c>
      <c r="G12" s="1">
        <v>7.5680151110018799E-8</v>
      </c>
      <c r="H12" s="1">
        <v>1.1305006873085401E-8</v>
      </c>
      <c r="I12" s="1">
        <v>4.1504677786698201E-8</v>
      </c>
      <c r="J12" s="1">
        <v>1.2900550067738401E-8</v>
      </c>
      <c r="K12" s="1">
        <v>1.90446900713184E-7</v>
      </c>
      <c r="L12" s="1">
        <v>9.74751474583174E-8</v>
      </c>
      <c r="M12" s="1">
        <v>4.3271366795727802E-7</v>
      </c>
      <c r="N12" t="s">
        <v>43</v>
      </c>
      <c r="O12" t="s">
        <v>111</v>
      </c>
      <c r="P12">
        <f>ROUND((B12*100/0.00000423),2)</f>
        <v>1.66</v>
      </c>
      <c r="Q12">
        <f>ROUND((C12*100/0.000006),2)</f>
        <v>1.54</v>
      </c>
      <c r="R12">
        <f>ROUND((E12*100/0.00000348),2)</f>
        <v>4.32</v>
      </c>
      <c r="S12">
        <f>ROUND((G12*100/0.00000408),2)</f>
        <v>1.85</v>
      </c>
      <c r="T12">
        <f>ROUND((H12*100/0.00000258),2)</f>
        <v>0.44</v>
      </c>
      <c r="U12">
        <f>ROUND((I12*100/0.00000426),2)</f>
        <v>0.97</v>
      </c>
      <c r="V12">
        <f>ROUND((J12*100/0.00000418),2)</f>
        <v>0.31</v>
      </c>
      <c r="W12">
        <f>ROUND((K12*100/0.00000582),2)</f>
        <v>3.27</v>
      </c>
      <c r="X12">
        <f>ROUND((L12*100/0.00000397),2)</f>
        <v>2.46</v>
      </c>
      <c r="Y12">
        <f>ROUND((M12*100/0.0000114),2)</f>
        <v>3.8</v>
      </c>
      <c r="Z12">
        <f>AVERAGE(P12:Y12)</f>
        <v>2.0620000000000003</v>
      </c>
      <c r="AB12" s="2" t="str">
        <f>CONCATENATE(A12,"&amp;",X12,"&amp;",Y12,"&amp;",W12,"&amp;",R12,"&amp;",P12,"&amp;",S12,"&amp;",T12,"&amp;",Q12,"&amp;",V12,"&amp;","&amp;",U12,"&amp;","&amp;",N12,"&amp;",O12,"\\ %hline")</f>
        <v>S100(MINOR//)&amp;2.46&amp;3.8&amp;3.27&amp;4.32&amp;1.66&amp;1.85&amp;0.44&amp;1.54&amp;0.31&amp;&amp;0.97&amp;&amp;/convention/&amp;Rename method "_gen_G" to match the regular expression ^[a-z_][a-z0-9_]{2,}$.; /\\ %hline</v>
      </c>
    </row>
    <row r="13" spans="1:28" x14ac:dyDescent="0.2">
      <c r="A13" t="s">
        <v>267</v>
      </c>
      <c r="B13" s="1">
        <v>1.4040246234715899E-7</v>
      </c>
      <c r="C13" s="1">
        <v>9.6196203315418703E-8</v>
      </c>
      <c r="D13" s="1">
        <v>5.1969649724560803E-8</v>
      </c>
      <c r="E13" s="1">
        <v>5.0969142844577502E-8</v>
      </c>
      <c r="F13" s="1">
        <v>6.2638410344321699E-8</v>
      </c>
      <c r="G13" s="1">
        <v>6.2117818578622198E-8</v>
      </c>
      <c r="H13" s="1">
        <v>1.4462314167480099E-7</v>
      </c>
      <c r="I13" s="1">
        <v>1.2716590621419001E-8</v>
      </c>
      <c r="J13" s="1">
        <v>2.66294275747259E-8</v>
      </c>
      <c r="K13" s="1">
        <v>4.5102390486841902E-8</v>
      </c>
      <c r="L13" s="1">
        <v>1.66474056906865E-7</v>
      </c>
      <c r="M13" s="1">
        <v>6.9693066849885094E-8</v>
      </c>
      <c r="N13" t="s">
        <v>213</v>
      </c>
      <c r="O13" t="s">
        <v>268</v>
      </c>
      <c r="P13">
        <f>ROUND((B13*100/0.00000423),2)</f>
        <v>3.32</v>
      </c>
      <c r="Q13">
        <f>ROUND((C13*100/0.000006),2)</f>
        <v>1.6</v>
      </c>
      <c r="R13">
        <f>ROUND((E13*100/0.00000348),2)</f>
        <v>1.46</v>
      </c>
      <c r="S13">
        <f>ROUND((G13*100/0.00000408),2)</f>
        <v>1.52</v>
      </c>
      <c r="T13">
        <f>ROUND((H13*100/0.00000258),2)</f>
        <v>5.61</v>
      </c>
      <c r="U13">
        <f>ROUND((I13*100/0.00000426),2)</f>
        <v>0.3</v>
      </c>
      <c r="V13">
        <f>ROUND((J13*100/0.00000418),2)</f>
        <v>0.64</v>
      </c>
      <c r="W13">
        <f>ROUND((K13*100/0.00000582),2)</f>
        <v>0.77</v>
      </c>
      <c r="X13">
        <f>ROUND((L13*100/0.00000397),2)</f>
        <v>4.1900000000000004</v>
      </c>
      <c r="Y13">
        <f>ROUND((M13*100/0.0000114),2)</f>
        <v>0.61</v>
      </c>
      <c r="Z13">
        <f>AVERAGE(P13:Y13)</f>
        <v>2.0020000000000002</v>
      </c>
      <c r="AB13" s="2" t="str">
        <f>CONCATENATE(A13,"&amp;",X13,"&amp;",Y13,"&amp;",W13,"&amp;",R13,"&amp;",P13,"&amp;",S13,"&amp;",T13,"&amp;",Q13,"&amp;",V13,"&amp;","&amp;",U13,"&amp;","&amp;",N13,"&amp;",O13,"\\ %hline")</f>
        <v>S112(MAJOR//)&amp;4.19&amp;0.61&amp;0.77&amp;1.46&amp;3.32&amp;1.52&amp;5.61&amp;1.6&amp;0.64&amp;&amp;0.3&amp;&amp;/error_handling/cwe/&amp;Replace this generic exception class with a more specific one.; /Define and throw a dedicated exception instead of using a generic one.; /\\ %hline</v>
      </c>
    </row>
    <row r="14" spans="1:28" x14ac:dyDescent="0.2">
      <c r="A14" t="s">
        <v>294</v>
      </c>
      <c r="B14" s="1">
        <v>1.3061652249952701E-7</v>
      </c>
      <c r="C14" s="1">
        <v>9.3169082737985606E-8</v>
      </c>
      <c r="D14" s="1">
        <v>6.9452471219196397E-7</v>
      </c>
      <c r="E14" s="1">
        <v>7.1616137502983996E-9</v>
      </c>
      <c r="F14" s="1">
        <v>9.0227093993421295E-8</v>
      </c>
      <c r="G14" s="1">
        <v>3.0115100533251902E-8</v>
      </c>
      <c r="H14">
        <v>0</v>
      </c>
      <c r="I14" s="1">
        <v>2.7885069680243801E-7</v>
      </c>
      <c r="J14" s="1">
        <v>2.3665908560185301E-8</v>
      </c>
      <c r="K14" s="1">
        <v>5.5612745968075899E-8</v>
      </c>
      <c r="L14">
        <v>0</v>
      </c>
      <c r="M14" s="1">
        <v>1.0015683751048099E-7</v>
      </c>
      <c r="N14" t="s">
        <v>295</v>
      </c>
      <c r="O14" t="s">
        <v>296</v>
      </c>
      <c r="P14">
        <f>ROUND((B14*100/0.00000423),2)</f>
        <v>3.09</v>
      </c>
      <c r="Q14">
        <f>ROUND((C14*100/0.000006),2)</f>
        <v>1.55</v>
      </c>
      <c r="R14">
        <f>ROUND((E14*100/0.00000348),2)</f>
        <v>0.21</v>
      </c>
      <c r="S14">
        <f>ROUND((G14*100/0.00000408),2)</f>
        <v>0.74</v>
      </c>
      <c r="T14">
        <f>ROUND((H14*100/0.00000258),2)</f>
        <v>0</v>
      </c>
      <c r="U14">
        <f>ROUND((I14*100/0.00000426),2)</f>
        <v>6.55</v>
      </c>
      <c r="V14">
        <f>ROUND((J14*100/0.00000418),2)</f>
        <v>0.56999999999999995</v>
      </c>
      <c r="W14">
        <f>ROUND((K14*100/0.00000582),2)</f>
        <v>0.96</v>
      </c>
      <c r="X14">
        <f>ROUND((L14*100/0.00000397),2)</f>
        <v>0</v>
      </c>
      <c r="Y14">
        <f>ROUND((M14*100/0.0000114),2)</f>
        <v>0.88</v>
      </c>
      <c r="Z14">
        <f>AVERAGE(P14:Y14)</f>
        <v>1.4550000000000003</v>
      </c>
      <c r="AB14" s="2" t="str">
        <f>CONCATENATE(A14,"&amp;",X14,"&amp;",Y14,"&amp;",W14,"&amp;",R14,"&amp;",P14,"&amp;",S14,"&amp;",T14,"&amp;",Q14,"&amp;",V14,"&amp;","&amp;",U14,"&amp;","&amp;",N14,"&amp;",O14,"\\ %hline")</f>
        <v>S1827(MAJOR//)&amp;0&amp;0.88&amp;0.96&amp;0.21&amp;3.09&amp;0.74&amp;0&amp;1.55&amp;0.57&amp;&amp;6.55&amp;&amp;user_experience/html5/obsolete//&amp;Remove this deprecated "valign" attribute.; /\\ %hline</v>
      </c>
    </row>
    <row r="15" spans="1:28" x14ac:dyDescent="0.2">
      <c r="A15" t="s">
        <v>221</v>
      </c>
      <c r="B15" s="1">
        <v>1.17099185336932E-7</v>
      </c>
      <c r="C15" s="1">
        <v>4.5390583487647603E-8</v>
      </c>
      <c r="D15" s="1">
        <v>7.7954474586841204E-8</v>
      </c>
      <c r="E15" s="1">
        <v>5.1496377131428998E-8</v>
      </c>
      <c r="F15" s="1">
        <v>3.90784790449973E-8</v>
      </c>
      <c r="G15" s="1">
        <v>5.5789307766812097E-8</v>
      </c>
      <c r="H15" s="1">
        <v>2.95820062516639E-8</v>
      </c>
      <c r="I15" s="1">
        <v>3.5142292586900902E-8</v>
      </c>
      <c r="J15" s="1">
        <v>1.0020588076072E-7</v>
      </c>
      <c r="K15" s="1">
        <v>1.16582451750104E-7</v>
      </c>
      <c r="L15" s="1">
        <v>1.27456359232272E-8</v>
      </c>
      <c r="M15" s="1">
        <v>1.18940144576882E-7</v>
      </c>
      <c r="N15" t="s">
        <v>25</v>
      </c>
      <c r="O15" t="s">
        <v>222</v>
      </c>
      <c r="P15">
        <f>ROUND((B15*100/0.00000423),2)</f>
        <v>2.77</v>
      </c>
      <c r="Q15">
        <f>ROUND((C15*100/0.000006),2)</f>
        <v>0.76</v>
      </c>
      <c r="R15">
        <f>ROUND((E15*100/0.00000348),2)</f>
        <v>1.48</v>
      </c>
      <c r="S15">
        <f>ROUND((G15*100/0.00000408),2)</f>
        <v>1.37</v>
      </c>
      <c r="T15">
        <f>ROUND((H15*100/0.00000258),2)</f>
        <v>1.1499999999999999</v>
      </c>
      <c r="U15">
        <f>ROUND((I15*100/0.00000426),2)</f>
        <v>0.82</v>
      </c>
      <c r="V15">
        <f>ROUND((J15*100/0.00000418),2)</f>
        <v>2.4</v>
      </c>
      <c r="W15">
        <f>ROUND((K15*100/0.00000582),2)</f>
        <v>2</v>
      </c>
      <c r="X15">
        <f>ROUND((L15*100/0.00000397),2)</f>
        <v>0.32</v>
      </c>
      <c r="Y15">
        <f>ROUND((M15*100/0.0000114),2)</f>
        <v>1.04</v>
      </c>
      <c r="Z15">
        <f>AVERAGE(P15:Y15)</f>
        <v>1.411</v>
      </c>
      <c r="AB15" s="2" t="str">
        <f>CONCATENATE(A15,"&amp;",X15,"&amp;",Y15,"&amp;",W15,"&amp;",R15,"&amp;",P15,"&amp;",S15,"&amp;",T15,"&amp;",Q15,"&amp;",V15,"&amp;","&amp;",U15,"&amp;","&amp;",N15,"&amp;",O15,"\\ %hline")</f>
        <v>S107(MAJOR//)&amp;0.32&amp;1.04&amp;2&amp;1.48&amp;2.77&amp;1.37&amp;1.15&amp;0.76&amp;2.4&amp;&amp;0.82&amp;&amp;/brain_overload/&amp;This function has 8 parameters, which is greater than the 7 authorized.; /Method "__init__" has 20 parameters, which is greater than the 7 authorized.; /\\ %hline</v>
      </c>
    </row>
    <row r="16" spans="1:28" x14ac:dyDescent="0.2">
      <c r="A16" t="s">
        <v>260</v>
      </c>
      <c r="B16" s="1">
        <v>4.5006329263249497E-8</v>
      </c>
      <c r="C16" s="1">
        <v>7.6828933676388195E-8</v>
      </c>
      <c r="D16">
        <v>0</v>
      </c>
      <c r="E16" s="1">
        <v>7.4128353825787704E-8</v>
      </c>
      <c r="F16" s="1">
        <v>2.0519314172647802E-8</v>
      </c>
      <c r="G16" s="1">
        <v>4.1078685859928E-8</v>
      </c>
      <c r="H16" s="1">
        <v>4.0509827808206397E-8</v>
      </c>
      <c r="I16" s="1">
        <v>9.4235695454657001E-9</v>
      </c>
      <c r="J16" s="1">
        <v>4.99964663101666E-8</v>
      </c>
      <c r="K16" s="1">
        <v>1.12738423167087E-7</v>
      </c>
      <c r="L16" s="1">
        <v>9.1247166268558592E-9</v>
      </c>
      <c r="M16" s="1">
        <v>7.4360454548470104E-8</v>
      </c>
      <c r="N16" t="s">
        <v>43</v>
      </c>
      <c r="O16" t="s">
        <v>261</v>
      </c>
      <c r="P16">
        <f>ROUND((B16*100/0.00000423),2)</f>
        <v>1.06</v>
      </c>
      <c r="Q16">
        <f>ROUND((C16*100/0.000006),2)</f>
        <v>1.28</v>
      </c>
      <c r="R16">
        <f>ROUND((E16*100/0.00000348),2)</f>
        <v>2.13</v>
      </c>
      <c r="S16">
        <f>ROUND((G16*100/0.00000408),2)</f>
        <v>1.01</v>
      </c>
      <c r="T16">
        <f>ROUND((H16*100/0.00000258),2)</f>
        <v>1.57</v>
      </c>
      <c r="U16">
        <f>ROUND((I16*100/0.00000426),2)</f>
        <v>0.22</v>
      </c>
      <c r="V16">
        <f>ROUND((J16*100/0.00000418),2)</f>
        <v>1.2</v>
      </c>
      <c r="W16">
        <f>ROUND((K16*100/0.00000582),2)</f>
        <v>1.94</v>
      </c>
      <c r="X16">
        <f>ROUND((L16*100/0.00000397),2)</f>
        <v>0.23</v>
      </c>
      <c r="Y16">
        <f>ROUND((M16*100/0.0000114),2)</f>
        <v>0.65</v>
      </c>
      <c r="Z16">
        <f>AVERAGE(P16:Y16)</f>
        <v>1.129</v>
      </c>
      <c r="AB16" s="2" t="str">
        <f>CONCATENATE(A16,"&amp;",X16,"&amp;",Y16,"&amp;",W16,"&amp;",R16,"&amp;",P16,"&amp;",S16,"&amp;",T16,"&amp;",Q16,"&amp;",V16,"&amp;","&amp;",U16,"&amp;","&amp;",N16,"&amp;",O16,"\\ %hline")</f>
        <v>S101(MINOR//)&amp;0.23&amp;0.65&amp;1.94&amp;2.13&amp;1.06&amp;1.01&amp;1.57&amp;1.28&amp;1.2&amp;&amp;0.22&amp;&amp;/convention/&amp;Rename class "Com_QuantummanagerInstallerScript" to match the regular expression ^[A-Z][a-zA-Z0-9]*$.; /Rename class "_build_py" to match the regular expression ^[A-Z_][a-zA-Z0-9]+$.; /\\ %hline</v>
      </c>
    </row>
    <row r="17" spans="1:28" x14ac:dyDescent="0.2">
      <c r="A17" t="s">
        <v>112</v>
      </c>
      <c r="B17" s="1">
        <v>5.75934800087547E-8</v>
      </c>
      <c r="C17" s="1">
        <v>4.1073596191452201E-8</v>
      </c>
      <c r="D17" s="1">
        <v>1.0567308279555401E-7</v>
      </c>
      <c r="E17" s="1">
        <v>7.9335598640133504E-8</v>
      </c>
      <c r="F17" s="1">
        <v>6.4762213139839395E-8</v>
      </c>
      <c r="G17" s="1">
        <v>5.5784022077872999E-8</v>
      </c>
      <c r="H17" s="1">
        <v>4.2729564585736802E-8</v>
      </c>
      <c r="I17" s="1">
        <v>1.06484388871667E-8</v>
      </c>
      <c r="J17" s="1">
        <v>7.5896251812268602E-8</v>
      </c>
      <c r="K17" s="1">
        <v>2.3834303616431699E-8</v>
      </c>
      <c r="L17" s="1">
        <v>4.1278479978633602E-8</v>
      </c>
      <c r="M17" s="1">
        <v>4.3561257760830002E-8</v>
      </c>
      <c r="N17" t="s">
        <v>113</v>
      </c>
      <c r="O17" t="s">
        <v>114</v>
      </c>
      <c r="P17">
        <f>ROUND((B17*100/0.00000423),2)</f>
        <v>1.36</v>
      </c>
      <c r="Q17">
        <f>ROUND((C17*100/0.000006),2)</f>
        <v>0.68</v>
      </c>
      <c r="R17">
        <f>ROUND((E17*100/0.00000348),2)</f>
        <v>2.2799999999999998</v>
      </c>
      <c r="S17">
        <f>ROUND((G17*100/0.00000408),2)</f>
        <v>1.37</v>
      </c>
      <c r="T17">
        <f>ROUND((H17*100/0.00000258),2)</f>
        <v>1.66</v>
      </c>
      <c r="U17">
        <f>ROUND((I17*100/0.00000426),2)</f>
        <v>0.25</v>
      </c>
      <c r="V17">
        <f>ROUND((J17*100/0.00000418),2)</f>
        <v>1.82</v>
      </c>
      <c r="W17">
        <f>ROUND((K17*100/0.00000582),2)</f>
        <v>0.41</v>
      </c>
      <c r="X17">
        <f>ROUND((L17*100/0.00000397),2)</f>
        <v>1.04</v>
      </c>
      <c r="Y17">
        <f>ROUND((M17*100/0.0000114),2)</f>
        <v>0.38</v>
      </c>
      <c r="Z17">
        <f>AVERAGE(P17:Y17)</f>
        <v>1.1250000000000002</v>
      </c>
      <c r="AB17" s="2" t="str">
        <f>CONCATENATE(A17,"&amp;",X17,"&amp;",Y17,"&amp;",W17,"&amp;",R17,"&amp;",P17,"&amp;",S17,"&amp;",T17,"&amp;",Q17,"&amp;",V17,"&amp;","&amp;",U17,"&amp;","&amp;",N17,"&amp;",O17,"\\ %hline")</f>
        <v>S1066(MAJOR//)&amp;1.04&amp;0.38&amp;0.41&amp;2.28&amp;1.36&amp;1.37&amp;1.66&amp;0.68&amp;1.82&amp;&amp;0.25&amp;&amp;/clumsy/&amp;Merge this if statement with the enclosing one.; /\\ %hline</v>
      </c>
    </row>
    <row r="18" spans="1:28" x14ac:dyDescent="0.2">
      <c r="A18" t="s">
        <v>393</v>
      </c>
      <c r="B18" s="1">
        <v>1.16338523126073E-7</v>
      </c>
      <c r="C18" s="1">
        <v>6.9472185073901001E-10</v>
      </c>
      <c r="D18">
        <v>0</v>
      </c>
      <c r="E18" s="1">
        <v>3.1415779814803801E-8</v>
      </c>
      <c r="F18" s="1">
        <v>2.0702127822751199E-8</v>
      </c>
      <c r="G18" s="1">
        <v>3.4386160776634099E-8</v>
      </c>
      <c r="H18" s="1">
        <v>6.9645434722215999E-9</v>
      </c>
      <c r="I18" s="1">
        <v>1.8801067693323201E-8</v>
      </c>
      <c r="J18" s="1">
        <v>8.7898821045855205E-9</v>
      </c>
      <c r="K18" s="1">
        <v>1.1309447779622699E-8</v>
      </c>
      <c r="L18" s="1">
        <v>7.9225714204605698E-8</v>
      </c>
      <c r="M18" s="1">
        <v>3.3415384905168399E-7</v>
      </c>
      <c r="N18" t="s">
        <v>43</v>
      </c>
      <c r="O18" t="s">
        <v>394</v>
      </c>
      <c r="P18">
        <f>ROUND((B18*100/0.00000423),2)</f>
        <v>2.75</v>
      </c>
      <c r="Q18">
        <f>ROUND((C18*100/0.000006),2)</f>
        <v>0.01</v>
      </c>
      <c r="R18">
        <f>ROUND((E18*100/0.00000348),2)</f>
        <v>0.9</v>
      </c>
      <c r="S18">
        <f>ROUND((G18*100/0.00000408),2)</f>
        <v>0.84</v>
      </c>
      <c r="T18">
        <f>ROUND((H18*100/0.00000258),2)</f>
        <v>0.27</v>
      </c>
      <c r="U18">
        <f>ROUND((I18*100/0.00000426),2)</f>
        <v>0.44</v>
      </c>
      <c r="V18">
        <f>ROUND((J18*100/0.00000418),2)</f>
        <v>0.21</v>
      </c>
      <c r="W18">
        <f>ROUND((K18*100/0.00000582),2)</f>
        <v>0.19</v>
      </c>
      <c r="X18">
        <f>ROUND((L18*100/0.00000397),2)</f>
        <v>2</v>
      </c>
      <c r="Y18">
        <f>ROUND((M18*100/0.0000114),2)</f>
        <v>2.93</v>
      </c>
      <c r="Z18">
        <f>AVERAGE(P18:Y18)</f>
        <v>1.054</v>
      </c>
      <c r="AB18" s="2" t="str">
        <f>CONCATENATE(A18,"&amp;",X18,"&amp;",Y18,"&amp;",W18,"&amp;",R18,"&amp;",P18,"&amp;",S18,"&amp;",T18,"&amp;",Q18,"&amp;",V18,"&amp;","&amp;",U18,"&amp;","&amp;",N18,"&amp;",O18,"\\ %hline")</f>
        <v>S116(MINOR//)&amp;2&amp;2.93&amp;0.19&amp;0.9&amp;2.75&amp;0.84&amp;0.27&amp;0.01&amp;0.21&amp;&amp;0.44&amp;&amp;/convention/&amp;Rename this field "partIds" to match the regular expression ^[_a-z][_a-z0-9]*$.; /\\ %hline</v>
      </c>
    </row>
    <row r="19" spans="1:28" x14ac:dyDescent="0.2">
      <c r="A19" t="s">
        <v>15</v>
      </c>
      <c r="B19" s="1">
        <v>3.5563564944779001E-8</v>
      </c>
      <c r="C19" s="1">
        <v>1.9647469157583299E-7</v>
      </c>
      <c r="D19" s="1">
        <v>8.9028135327897304E-7</v>
      </c>
      <c r="E19" s="1">
        <v>9.1773726274635898E-8</v>
      </c>
      <c r="F19" s="1">
        <v>3.4156509909251698E-8</v>
      </c>
      <c r="G19" s="1">
        <v>8.1995661386581201E-9</v>
      </c>
      <c r="H19" s="1">
        <v>8.7650388893819195E-9</v>
      </c>
      <c r="I19" s="1">
        <v>3.4698118838045698E-8</v>
      </c>
      <c r="J19" s="1">
        <v>4.1353217455543497E-8</v>
      </c>
      <c r="K19" s="1">
        <v>5.3246246139647097E-8</v>
      </c>
      <c r="L19" s="1">
        <v>8.6902063112913005E-10</v>
      </c>
      <c r="M19" s="1">
        <v>5.3914076306583E-8</v>
      </c>
      <c r="N19" t="s">
        <v>16</v>
      </c>
      <c r="O19" t="s">
        <v>17</v>
      </c>
      <c r="P19">
        <f>ROUND((B19*100/0.00000423),2)</f>
        <v>0.84</v>
      </c>
      <c r="Q19">
        <f>ROUND((C19*100/0.000006),2)</f>
        <v>3.27</v>
      </c>
      <c r="R19">
        <f>ROUND((E19*100/0.00000348),2)</f>
        <v>2.64</v>
      </c>
      <c r="S19">
        <f>ROUND((G19*100/0.00000408),2)</f>
        <v>0.2</v>
      </c>
      <c r="T19">
        <f>ROUND((H19*100/0.00000258),2)</f>
        <v>0.34</v>
      </c>
      <c r="U19">
        <f>ROUND((I19*100/0.00000426),2)</f>
        <v>0.81</v>
      </c>
      <c r="V19">
        <f>ROUND((J19*100/0.00000418),2)</f>
        <v>0.99</v>
      </c>
      <c r="W19">
        <f>ROUND((K19*100/0.00000582),2)</f>
        <v>0.91</v>
      </c>
      <c r="X19">
        <f>ROUND((L19*100/0.00000397),2)</f>
        <v>0.02</v>
      </c>
      <c r="Y19">
        <f>ROUND((M19*100/0.0000114),2)</f>
        <v>0.47</v>
      </c>
      <c r="Z19">
        <f>AVERAGE(P19:Y19)</f>
        <v>1.0489999999999999</v>
      </c>
      <c r="AB19" s="2" t="str">
        <f>CONCATENATE(A19,"&amp;",X19,"&amp;",Y19,"&amp;",W19,"&amp;",R19,"&amp;",P19,"&amp;",S19,"&amp;",T19,"&amp;",Q19,"&amp;",V19,"&amp;","&amp;",U19,"&amp;","&amp;",N19,"&amp;",O19,"\\ %hline")</f>
        <v>BoldAndItalicTagsCheck(MINOR//)&amp;0.02&amp;0.47&amp;0.91&amp;2.64&amp;0.84&amp;0.2&amp;0.34&amp;3.27&amp;0.99&amp;&amp;0.81&amp;&amp;/accessibility/&amp;Replace this &lt;i&gt; tag by &lt;em&gt;.; /\\ %hline</v>
      </c>
    </row>
    <row r="20" spans="1:28" x14ac:dyDescent="0.2">
      <c r="A20" t="s">
        <v>343</v>
      </c>
      <c r="B20" s="1">
        <v>6.2767974819747298E-8</v>
      </c>
      <c r="C20" s="1">
        <v>3.4317287954831103E-8</v>
      </c>
      <c r="D20" s="1">
        <v>5.7792778214434303E-10</v>
      </c>
      <c r="E20" s="1">
        <v>8.0826651977821694E-8</v>
      </c>
      <c r="F20" s="1">
        <v>8.0662799465232804E-8</v>
      </c>
      <c r="G20" s="1">
        <v>1.3641969778532599E-8</v>
      </c>
      <c r="H20" s="1">
        <v>9.8606687505546602E-9</v>
      </c>
      <c r="I20" s="1">
        <v>1.21691518245354E-7</v>
      </c>
      <c r="J20" s="1">
        <v>1.41942650592382E-8</v>
      </c>
      <c r="K20" s="1">
        <v>1.0709460589859401E-8</v>
      </c>
      <c r="L20" s="1">
        <v>5.48884602014116E-8</v>
      </c>
      <c r="M20" s="1">
        <v>4.3972283689769501E-8</v>
      </c>
      <c r="N20" t="s">
        <v>68</v>
      </c>
      <c r="O20" t="s">
        <v>344</v>
      </c>
      <c r="P20">
        <f>ROUND((B20*100/0.00000423),2)</f>
        <v>1.48</v>
      </c>
      <c r="Q20">
        <f>ROUND((C20*100/0.000006),2)</f>
        <v>0.56999999999999995</v>
      </c>
      <c r="R20">
        <f>ROUND((E20*100/0.00000348),2)</f>
        <v>2.3199999999999998</v>
      </c>
      <c r="S20">
        <f>ROUND((G20*100/0.00000408),2)</f>
        <v>0.33</v>
      </c>
      <c r="T20">
        <f>ROUND((H20*100/0.00000258),2)</f>
        <v>0.38</v>
      </c>
      <c r="U20">
        <f>ROUND((I20*100/0.00000426),2)</f>
        <v>2.86</v>
      </c>
      <c r="V20">
        <f>ROUND((J20*100/0.00000418),2)</f>
        <v>0.34</v>
      </c>
      <c r="W20">
        <f>ROUND((K20*100/0.00000582),2)</f>
        <v>0.18</v>
      </c>
      <c r="X20">
        <f>ROUND((L20*100/0.00000397),2)</f>
        <v>1.38</v>
      </c>
      <c r="Y20">
        <f>ROUND((M20*100/0.0000114),2)</f>
        <v>0.39</v>
      </c>
      <c r="Z20">
        <f>AVERAGE(P20:Y20)</f>
        <v>1.0230000000000001</v>
      </c>
      <c r="AB20" s="2" t="str">
        <f>CONCATENATE(A20,"&amp;",X20,"&amp;",Y20,"&amp;",W20,"&amp;",R20,"&amp;",P20,"&amp;",S20,"&amp;",T20,"&amp;",Q20,"&amp;",V20,"&amp;","&amp;",U20,"&amp;","&amp;",N20,"&amp;",O20,"\\ %hline")</f>
        <v>S1186(CRITICAL//)&amp;1.38&amp;0.39&amp;0.18&amp;2.32&amp;1.48&amp;0.33&amp;0.38&amp;0.57&amp;0.34&amp;&amp;2.86&amp;&amp;/suspicious/&amp;Add a nested comment explaining why this method is empty, or complete the implementation.; /Add a nested comment explaining why this function is empty or complete the implementation.; /\\ %hline</v>
      </c>
    </row>
    <row r="21" spans="1:28" x14ac:dyDescent="0.2">
      <c r="A21" t="s">
        <v>42</v>
      </c>
      <c r="B21" s="1">
        <v>1.9961318673174E-8</v>
      </c>
      <c r="C21" s="1">
        <v>2.9213053823575299E-7</v>
      </c>
      <c r="D21">
        <v>0</v>
      </c>
      <c r="E21" s="1">
        <v>6.76889612210296E-9</v>
      </c>
      <c r="F21" s="1">
        <v>5.8032983594795302E-9</v>
      </c>
      <c r="G21" s="1">
        <v>1.05605213786309E-8</v>
      </c>
      <c r="H21" s="1">
        <v>3.41918767037018E-10</v>
      </c>
      <c r="I21" s="1">
        <v>1.4386656297811099E-10</v>
      </c>
      <c r="J21" s="1">
        <v>5.2230399993982999E-11</v>
      </c>
      <c r="K21" s="1">
        <v>9.9789245114318498E-9</v>
      </c>
      <c r="L21" s="1">
        <v>1.48602527923081E-7</v>
      </c>
      <c r="M21" s="1">
        <v>2.3831742140714E-9</v>
      </c>
      <c r="N21" t="s">
        <v>43</v>
      </c>
      <c r="O21" t="s">
        <v>44</v>
      </c>
      <c r="P21">
        <f>ROUND((B21*100/0.00000423),2)</f>
        <v>0.47</v>
      </c>
      <c r="Q21">
        <f>ROUND((C21*100/0.000006),2)</f>
        <v>4.87</v>
      </c>
      <c r="R21">
        <f>ROUND((E21*100/0.00000348),2)</f>
        <v>0.19</v>
      </c>
      <c r="S21">
        <f>ROUND((G21*100/0.00000408),2)</f>
        <v>0.26</v>
      </c>
      <c r="T21">
        <f>ROUND((H21*100/0.00000258),2)</f>
        <v>0.01</v>
      </c>
      <c r="U21">
        <f>ROUND((I21*100/0.00000426),2)</f>
        <v>0</v>
      </c>
      <c r="V21">
        <f>ROUND((J21*100/0.00000418),2)</f>
        <v>0</v>
      </c>
      <c r="W21">
        <f>ROUND((K21*100/0.00000582),2)</f>
        <v>0.17</v>
      </c>
      <c r="X21">
        <f>ROUND((L21*100/0.00000397),2)</f>
        <v>3.74</v>
      </c>
      <c r="Y21">
        <f>ROUND((M21*100/0.0000114),2)</f>
        <v>0.02</v>
      </c>
      <c r="Z21">
        <f>AVERAGE(P21:Y21)</f>
        <v>0.97300000000000009</v>
      </c>
      <c r="AB21" s="2" t="str">
        <f>CONCATENATE(A21,"&amp;",X21,"&amp;",Y21,"&amp;",W21,"&amp;",R21,"&amp;",P21,"&amp;",S21,"&amp;",T21,"&amp;",Q21,"&amp;",V21,"&amp;","&amp;",U21,"&amp;","&amp;",N21,"&amp;",O21,"\\ %hline")</f>
        <v>S1134(MAJOR//)&amp;3.74&amp;0.02&amp;0.17&amp;0.19&amp;0.47&amp;0.26&amp;0.01&amp;4.87&amp;0&amp;&amp;0&amp;&amp;/convention/&amp;Take the required action to fix the issue indicated by this "FIXME" comment.; /\\ %hline</v>
      </c>
    </row>
    <row r="22" spans="1:28" x14ac:dyDescent="0.2">
      <c r="A22" t="s">
        <v>369</v>
      </c>
      <c r="B22" s="1">
        <v>1.08963558203776E-7</v>
      </c>
      <c r="C22" s="1">
        <v>8.5698917129604295E-8</v>
      </c>
      <c r="D22" s="1">
        <v>7.3425724721438799E-7</v>
      </c>
      <c r="E22" s="1">
        <v>9.2835733800164396E-10</v>
      </c>
      <c r="F22" s="1">
        <v>5.27822293821559E-8</v>
      </c>
      <c r="G22" s="1">
        <v>5.9847650337599596E-9</v>
      </c>
      <c r="H22">
        <v>0</v>
      </c>
      <c r="I22" s="1">
        <v>3.4853363703195701E-9</v>
      </c>
      <c r="J22" s="1">
        <v>3.6897534937484897E-8</v>
      </c>
      <c r="K22" s="1">
        <v>1.06492492279294E-7</v>
      </c>
      <c r="L22">
        <v>0</v>
      </c>
      <c r="M22" s="1">
        <v>2.86390385273657E-7</v>
      </c>
      <c r="N22" t="s">
        <v>295</v>
      </c>
      <c r="O22" t="s">
        <v>370</v>
      </c>
      <c r="P22">
        <f>ROUND((B22*100/0.00000423),2)</f>
        <v>2.58</v>
      </c>
      <c r="Q22">
        <f>ROUND((C22*100/0.000006),2)</f>
        <v>1.43</v>
      </c>
      <c r="R22">
        <f>ROUND((E22*100/0.00000348),2)</f>
        <v>0.03</v>
      </c>
      <c r="S22">
        <f>ROUND((G22*100/0.00000408),2)</f>
        <v>0.15</v>
      </c>
      <c r="T22">
        <f>ROUND((H22*100/0.00000258),2)</f>
        <v>0</v>
      </c>
      <c r="U22">
        <f>ROUND((I22*100/0.00000426),2)</f>
        <v>0.08</v>
      </c>
      <c r="V22">
        <f>ROUND((J22*100/0.00000418),2)</f>
        <v>0.88</v>
      </c>
      <c r="W22">
        <f>ROUND((K22*100/0.00000582),2)</f>
        <v>1.83</v>
      </c>
      <c r="X22">
        <f>ROUND((L22*100/0.00000397),2)</f>
        <v>0</v>
      </c>
      <c r="Y22">
        <f>ROUND((M22*100/0.0000114),2)</f>
        <v>2.5099999999999998</v>
      </c>
      <c r="Z22">
        <f>AVERAGE(P22:Y22)</f>
        <v>0.94900000000000007</v>
      </c>
      <c r="AB22" s="2" t="str">
        <f>CONCATENATE(A22,"&amp;",X22,"&amp;",Y22,"&amp;",W22,"&amp;",R22,"&amp;",P22,"&amp;",S22,"&amp;",T22,"&amp;",Q22,"&amp;",V22,"&amp;","&amp;",U22,"&amp;","&amp;",N22,"&amp;",O22,"\\ %hline")</f>
        <v>UnsupportedTagsInHtml5Check(MAJOR//)&amp;0&amp;2.51&amp;1.83&amp;0.03&amp;2.58&amp;0.15&amp;0&amp;1.43&amp;0.88&amp;&amp;0.08&amp;&amp;user_experience/html5/obsolete//&amp;Remove this deprecated "tt" element.; /\\ %hline</v>
      </c>
    </row>
    <row r="23" spans="1:28" x14ac:dyDescent="0.2">
      <c r="A23" t="s">
        <v>210</v>
      </c>
      <c r="B23" s="1">
        <v>2.8933240540571499E-8</v>
      </c>
      <c r="C23" s="1">
        <v>4.0038272395195197E-8</v>
      </c>
      <c r="D23" s="1">
        <v>7.72538715919313E-8</v>
      </c>
      <c r="E23" s="1">
        <v>4.4882501033914301E-8</v>
      </c>
      <c r="F23" s="1">
        <v>4.4916016497316299E-8</v>
      </c>
      <c r="G23" s="1">
        <v>4.1190876809188E-8</v>
      </c>
      <c r="H23" s="1">
        <v>2.9162764891293799E-8</v>
      </c>
      <c r="I23" s="1">
        <v>1.1078663712658599E-8</v>
      </c>
      <c r="J23" s="1">
        <v>7.3259374274669201E-8</v>
      </c>
      <c r="K23" s="1">
        <v>2.68137132186599E-8</v>
      </c>
      <c r="L23" s="1">
        <v>7.3866753645975997E-9</v>
      </c>
      <c r="M23" s="1">
        <v>1.7653760694342401E-8</v>
      </c>
      <c r="N23" t="s">
        <v>52</v>
      </c>
      <c r="O23" t="s">
        <v>211</v>
      </c>
      <c r="P23">
        <f>ROUND((B23*100/0.00000423),2)</f>
        <v>0.68</v>
      </c>
      <c r="Q23">
        <f>ROUND((C23*100/0.000006),2)</f>
        <v>0.67</v>
      </c>
      <c r="R23">
        <f>ROUND((E23*100/0.00000348),2)</f>
        <v>1.29</v>
      </c>
      <c r="S23">
        <f>ROUND((G23*100/0.00000408),2)</f>
        <v>1.01</v>
      </c>
      <c r="T23">
        <f>ROUND((H23*100/0.00000258),2)</f>
        <v>1.1299999999999999</v>
      </c>
      <c r="U23">
        <f>ROUND((I23*100/0.00000426),2)</f>
        <v>0.26</v>
      </c>
      <c r="V23">
        <f>ROUND((J23*100/0.00000418),2)</f>
        <v>1.75</v>
      </c>
      <c r="W23">
        <f>ROUND((K23*100/0.00000582),2)</f>
        <v>0.46</v>
      </c>
      <c r="X23">
        <f>ROUND((L23*100/0.00000397),2)</f>
        <v>0.19</v>
      </c>
      <c r="Y23">
        <f>ROUND((M23*100/0.0000114),2)</f>
        <v>0.15</v>
      </c>
      <c r="Z23">
        <f>AVERAGE(P23:Y23)</f>
        <v>0.75900000000000012</v>
      </c>
      <c r="AB23" s="2" t="str">
        <f>CONCATENATE(A23,"&amp;",X23,"&amp;",Y23,"&amp;",W23,"&amp;",R23,"&amp;",P23,"&amp;",S23,"&amp;",T23,"&amp;",Q23,"&amp;",V23,"&amp;","&amp;",U23,"&amp;","&amp;",N23,"&amp;",O23,"\\ %hline")</f>
        <v>S1854(MAJOR//)&amp;0.19&amp;0.15&amp;0.46&amp;1.29&amp;0.68&amp;1.01&amp;1.13&amp;0.67&amp;1.75&amp;&amp;0.26&amp;&amp;unused//cwe/&amp;Remove this useless assignment to local variable '$file'.; /Remove this useless assignment to variable "origword".; /Remove this assignment to local variable 'sketch'; the value is never used.; /\\ %hline</v>
      </c>
    </row>
    <row r="24" spans="1:28" x14ac:dyDescent="0.2">
      <c r="A24" t="s">
        <v>401</v>
      </c>
      <c r="B24" s="1">
        <v>3.3470276931746001E-9</v>
      </c>
      <c r="C24" s="1">
        <v>2.3994375924682899E-8</v>
      </c>
      <c r="D24" s="1">
        <v>6.6584704003060204E-7</v>
      </c>
      <c r="E24" s="1">
        <v>8.9014014667489494E-8</v>
      </c>
      <c r="F24" s="1">
        <v>2.0839454796756401E-8</v>
      </c>
      <c r="G24" s="1">
        <v>3.94144063730932E-9</v>
      </c>
      <c r="H24" s="1">
        <v>1.4653661444443599E-10</v>
      </c>
      <c r="I24" s="1">
        <v>1.6918279881132902E-8</v>
      </c>
      <c r="J24" s="1">
        <v>2.8036079630876899E-9</v>
      </c>
      <c r="K24" s="1">
        <v>1.41989989705725E-8</v>
      </c>
      <c r="L24" s="1">
        <v>1.37516012776377E-7</v>
      </c>
      <c r="M24" s="1">
        <v>1.7966034900264999E-8</v>
      </c>
      <c r="N24" t="s">
        <v>28</v>
      </c>
      <c r="O24" t="s">
        <v>402</v>
      </c>
      <c r="P24">
        <f>ROUND((B24*100/0.00000423),2)</f>
        <v>0.08</v>
      </c>
      <c r="Q24">
        <f>ROUND((C24*100/0.000006),2)</f>
        <v>0.4</v>
      </c>
      <c r="R24">
        <f>ROUND((E24*100/0.00000348),2)</f>
        <v>2.56</v>
      </c>
      <c r="S24">
        <f>ROUND((G24*100/0.00000408),2)</f>
        <v>0.1</v>
      </c>
      <c r="T24">
        <f>ROUND((H24*100/0.00000258),2)</f>
        <v>0.01</v>
      </c>
      <c r="U24">
        <f>ROUND((I24*100/0.00000426),2)</f>
        <v>0.4</v>
      </c>
      <c r="V24">
        <f>ROUND((J24*100/0.00000418),2)</f>
        <v>7.0000000000000007E-2</v>
      </c>
      <c r="W24">
        <f>ROUND((K24*100/0.00000582),2)</f>
        <v>0.24</v>
      </c>
      <c r="X24">
        <f>ROUND((L24*100/0.00000397),2)</f>
        <v>3.46</v>
      </c>
      <c r="Y24">
        <f>ROUND((M24*100/0.0000114),2)</f>
        <v>0.16</v>
      </c>
      <c r="Z24">
        <f>AVERAGE(P24:Y24)</f>
        <v>0.748</v>
      </c>
      <c r="AB24" s="2" t="str">
        <f>CONCATENATE(A24,"&amp;",X24,"&amp;",Y24,"&amp;",W24,"&amp;",R24,"&amp;",P24,"&amp;",S24,"&amp;",T24,"&amp;",Q24,"&amp;",V24,"&amp;","&amp;",U24,"&amp;","&amp;",N24,"&amp;",O24,"\\ %hline")</f>
        <v>S5254(MAJOR//)&amp;3.46&amp;0.16&amp;0.24&amp;2.56&amp;0.08&amp;0.1&amp;0.01&amp;0.4&amp;0.07&amp;&amp;0.4&amp;&amp;wcag2_a//accessibility/&amp;Add "lang" and/or "xml:lang" attributes to this "&lt;html&gt;" element; /\\ %hline</v>
      </c>
    </row>
    <row r="25" spans="1:28" x14ac:dyDescent="0.2">
      <c r="A25" t="s">
        <v>83</v>
      </c>
      <c r="B25" s="1">
        <v>3.1084077223508698E-8</v>
      </c>
      <c r="C25" s="1">
        <v>2.02747893509684E-8</v>
      </c>
      <c r="D25" s="1">
        <v>9.8239831403927095E-10</v>
      </c>
      <c r="E25" s="1">
        <v>4.0717372107447803E-8</v>
      </c>
      <c r="F25" s="1">
        <v>1.41671200410505E-7</v>
      </c>
      <c r="G25" s="1">
        <v>4.9750767012162503E-9</v>
      </c>
      <c r="H25" s="1">
        <v>8.2067099478387802E-9</v>
      </c>
      <c r="I25" s="1">
        <v>1.9532932156779001E-9</v>
      </c>
      <c r="J25" s="1">
        <v>2.8481639223004899E-8</v>
      </c>
      <c r="K25" s="1">
        <v>1.5721325594248501E-8</v>
      </c>
      <c r="L25" s="1">
        <v>7.8211856801621697E-9</v>
      </c>
      <c r="M25" s="1">
        <v>1.28937430296939E-7</v>
      </c>
      <c r="N25" t="s">
        <v>60</v>
      </c>
      <c r="O25" t="s">
        <v>84</v>
      </c>
      <c r="P25">
        <f>ROUND((B25*100/0.00000423),2)</f>
        <v>0.73</v>
      </c>
      <c r="Q25">
        <f>ROUND((C25*100/0.000006),2)</f>
        <v>0.34</v>
      </c>
      <c r="R25">
        <f>ROUND((E25*100/0.00000348),2)</f>
        <v>1.17</v>
      </c>
      <c r="S25">
        <f>ROUND((G25*100/0.00000408),2)</f>
        <v>0.12</v>
      </c>
      <c r="T25">
        <f>ROUND((H25*100/0.00000258),2)</f>
        <v>0.32</v>
      </c>
      <c r="U25">
        <f>ROUND((I25*100/0.00000426),2)</f>
        <v>0.05</v>
      </c>
      <c r="V25">
        <f>ROUND((J25*100/0.00000418),2)</f>
        <v>0.68</v>
      </c>
      <c r="W25">
        <f>ROUND((K25*100/0.00000582),2)</f>
        <v>0.27</v>
      </c>
      <c r="X25">
        <f>ROUND((L25*100/0.00000397),2)</f>
        <v>0.2</v>
      </c>
      <c r="Y25">
        <f>ROUND((M25*100/0.0000114),2)</f>
        <v>1.1299999999999999</v>
      </c>
      <c r="Z25">
        <f>AVERAGE(P25:Y25)</f>
        <v>0.501</v>
      </c>
      <c r="AB25" s="2" t="str">
        <f>CONCATENATE(A25,"&amp;",X25,"&amp;",Y25,"&amp;",W25,"&amp;",R25,"&amp;",P25,"&amp;",S25,"&amp;",T25,"&amp;",Q25,"&amp;",V25,"&amp;","&amp;",U25,"&amp;","&amp;",N25,"&amp;",O25,"\\ %hline")</f>
        <v>S930(CRITICAL//BLOCKER//)&amp;0.2&amp;1.13&amp;0.27&amp;1.17&amp;0.73&amp;0.12&amp;0.32&amp;0.34&amp;0.68&amp;&amp;0.05&amp;&amp;/based_on_misra/cwe/&amp;Add 1 missing arguments; 'gen_G' expects 4 positional arguments.; /This function expects no arguments, but 1 was provided.; /\\ %hline</v>
      </c>
    </row>
    <row r="26" spans="1:28" x14ac:dyDescent="0.2">
      <c r="A26" t="s">
        <v>172</v>
      </c>
      <c r="B26" s="1">
        <v>2.2981680720444199E-9</v>
      </c>
      <c r="C26" s="1">
        <v>1.79146617174427E-8</v>
      </c>
      <c r="D26" s="1">
        <v>6.4305407287941603E-6</v>
      </c>
      <c r="E26" s="1">
        <v>2.5198270602901701E-9</v>
      </c>
      <c r="F26" s="1">
        <v>2.0282788267324699E-8</v>
      </c>
      <c r="G26" s="1">
        <v>3.3964759439284198E-10</v>
      </c>
      <c r="H26" s="1">
        <v>1.4653661444443599E-10</v>
      </c>
      <c r="I26" s="1">
        <v>3.1236198396252402E-9</v>
      </c>
      <c r="J26" s="1">
        <v>1.2265784838508601E-8</v>
      </c>
      <c r="K26">
        <v>0</v>
      </c>
      <c r="L26" s="1">
        <v>2.8967354370970998E-10</v>
      </c>
      <c r="M26" s="1">
        <v>9.5274735179109793E-10</v>
      </c>
      <c r="N26" t="s">
        <v>19</v>
      </c>
      <c r="O26" t="s">
        <v>46</v>
      </c>
      <c r="P26">
        <f>ROUND((B26*100/0.00000423),2)</f>
        <v>0.05</v>
      </c>
      <c r="Q26">
        <f>ROUND((C26*100/0.000006),2)</f>
        <v>0.3</v>
      </c>
      <c r="R26">
        <f>ROUND((E26*100/0.00000348),2)</f>
        <v>7.0000000000000007E-2</v>
      </c>
      <c r="S26">
        <f>ROUND((G26*100/0.00000408),2)</f>
        <v>0.01</v>
      </c>
      <c r="T26">
        <f>ROUND((H26*100/0.00000258),2)</f>
        <v>0.01</v>
      </c>
      <c r="U26">
        <f>ROUND((I26*100/0.00000426),2)</f>
        <v>7.0000000000000007E-2</v>
      </c>
      <c r="V26">
        <f>ROUND((J26*100/0.00000418),2)</f>
        <v>0.28999999999999998</v>
      </c>
      <c r="W26">
        <f>ROUND((K26*100/0.00000582),2)</f>
        <v>0</v>
      </c>
      <c r="X26">
        <f>ROUND((L26*100/0.00000397),2)</f>
        <v>0.01</v>
      </c>
      <c r="Y26">
        <f>ROUND((M26*100/0.0000114),2)</f>
        <v>0.01</v>
      </c>
      <c r="Z26">
        <f>AVERAGE(P26:Y26)</f>
        <v>8.2000000000000003E-2</v>
      </c>
      <c r="AB26" s="2" t="str">
        <f>CONCATENATE(A26,"&amp;",X26,"&amp;",Y26,"&amp;",W26,"&amp;",R26,"&amp;",P26,"&amp;",S26,"&amp;",T26,"&amp;",Q26,"&amp;",V26,"&amp;","&amp;",U26,"&amp;","&amp;",N26,"&amp;",O26,"\\ %hline")</f>
        <v>AvoidCommentedOutCodeCheck(MAJOR//)&amp;0.01&amp;0.01&amp;0&amp;0.07&amp;0.05&amp;0.01&amp;0.01&amp;0.3&amp;0.29&amp;&amp;0.07&amp;&amp;unused//&amp;Remove this commented out code.; /\\ %hline</v>
      </c>
    </row>
    <row r="27" spans="1:28" x14ac:dyDescent="0.2">
      <c r="A27" t="s">
        <v>136</v>
      </c>
      <c r="B27" s="1">
        <v>5.1719484172937997E-9</v>
      </c>
      <c r="C27">
        <v>0</v>
      </c>
      <c r="D27" s="1">
        <v>6.2056737588652404E-6</v>
      </c>
      <c r="E27" s="1">
        <v>5.2251047316594503E-9</v>
      </c>
      <c r="F27" s="1">
        <v>1.2836784061043801E-9</v>
      </c>
      <c r="G27" s="1">
        <v>1.73046137503499E-10</v>
      </c>
      <c r="H27">
        <v>0</v>
      </c>
      <c r="I27" s="1">
        <v>1.1113613871702501E-10</v>
      </c>
      <c r="J27" s="1">
        <v>1.05135298615788E-9</v>
      </c>
      <c r="K27">
        <v>0</v>
      </c>
      <c r="L27">
        <v>0</v>
      </c>
      <c r="M27" s="1">
        <v>3.7468593032715101E-8</v>
      </c>
      <c r="N27" t="s">
        <v>22</v>
      </c>
      <c r="O27" t="s">
        <v>137</v>
      </c>
      <c r="P27">
        <f>ROUND((B27*100/0.00000423),2)</f>
        <v>0.12</v>
      </c>
      <c r="Q27">
        <f>ROUND((C27*100/0.000006),2)</f>
        <v>0</v>
      </c>
      <c r="R27">
        <f>ROUND((E27*100/0.00000348),2)</f>
        <v>0.15</v>
      </c>
      <c r="S27">
        <f>ROUND((G27*100/0.00000408),2)</f>
        <v>0</v>
      </c>
      <c r="T27">
        <f>ROUND((H27*100/0.00000258),2)</f>
        <v>0</v>
      </c>
      <c r="U27">
        <f>ROUND((I27*100/0.00000426),2)</f>
        <v>0</v>
      </c>
      <c r="V27">
        <f>ROUND((J27*100/0.00000418),2)</f>
        <v>0.03</v>
      </c>
      <c r="W27">
        <f>ROUND((K27*100/0.00000582),2)</f>
        <v>0</v>
      </c>
      <c r="X27">
        <f>ROUND((L27*100/0.00000397),2)</f>
        <v>0</v>
      </c>
      <c r="Y27">
        <f>ROUND((M27*100/0.0000114),2)</f>
        <v>0.33</v>
      </c>
      <c r="Z27">
        <f>AVERAGE(P27:Y27)</f>
        <v>6.3000000000000014E-2</v>
      </c>
      <c r="AB27" s="2" t="str">
        <f>CONCATENATE(A27,"&amp;",X27,"&amp;",Y27,"&amp;",W27,"&amp;",R27,"&amp;",P27,"&amp;",S27,"&amp;",T27,"&amp;",Q27,"&amp;",V27,"&amp;","&amp;",U27,"&amp;","&amp;",N27,"&amp;",O27,"\\ %hline")</f>
        <v>S4656(MAJOR//)&amp;0&amp;0.33&amp;0&amp;0.15&amp;0.12&amp;0&amp;0&amp;0&amp;0.03&amp;&amp;0&amp;&amp;/xxxxx/&amp;Unexpected duplicate "text-decoration"; /\\ %hline</v>
      </c>
    </row>
    <row r="28" spans="1:28" x14ac:dyDescent="0.2">
      <c r="A28" t="s">
        <v>205</v>
      </c>
      <c r="B28">
        <v>0</v>
      </c>
      <c r="C28">
        <v>0</v>
      </c>
      <c r="D28" s="1">
        <v>8.8688884617374001E-6</v>
      </c>
      <c r="E28" s="1">
        <v>1.66117371890282E-9</v>
      </c>
      <c r="F28" s="1">
        <v>1.3237813547977701E-8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s">
        <v>206</v>
      </c>
      <c r="O28" t="s">
        <v>207</v>
      </c>
      <c r="P28">
        <f>ROUND((B28*100/0.00000423),2)</f>
        <v>0</v>
      </c>
      <c r="Q28">
        <f>ROUND((C28*100/0.000006),2)</f>
        <v>0</v>
      </c>
      <c r="R28">
        <f>ROUND((E28*100/0.00000348),2)</f>
        <v>0.05</v>
      </c>
      <c r="S28">
        <f>ROUND((G28*100/0.00000408),2)</f>
        <v>0</v>
      </c>
      <c r="T28">
        <f>ROUND((H28*100/0.00000258),2)</f>
        <v>0</v>
      </c>
      <c r="U28">
        <f>ROUND((I28*100/0.00000426),2)</f>
        <v>0</v>
      </c>
      <c r="V28">
        <f>ROUND((J28*100/0.00000418),2)</f>
        <v>0</v>
      </c>
      <c r="W28">
        <f>ROUND((K28*100/0.00000582),2)</f>
        <v>0</v>
      </c>
      <c r="X28">
        <f>ROUND((L28*100/0.00000397),2)</f>
        <v>0</v>
      </c>
      <c r="Y28">
        <f>ROUND((M28*100/0.0000114),2)</f>
        <v>0</v>
      </c>
      <c r="Z28">
        <f>AVERAGE(P28:Y28)</f>
        <v>5.0000000000000001E-3</v>
      </c>
      <c r="AB28" s="2" t="str">
        <f>CONCATENATE(A28,"&amp;",X28,"&amp;",Y28,"&amp;",W28,"&amp;",R28,"&amp;",P28,"&amp;",S28,"&amp;",T28,"&amp;",Q28,"&amp;",V28,"&amp;","&amp;",U28,"&amp;","&amp;",N28,"&amp;",O28,"\\ %hline")</f>
        <v>S5148(BLOCKER//)&amp;0&amp;0&amp;0&amp;0.05&amp;0&amp;0&amp;0&amp;0&amp;0&amp;&amp;0&amp;&amp;/pishing/&amp;Add rel="noopener noreferrer" to this link to prevent the original page from being modified by the opened link.; /\\ %hline</v>
      </c>
    </row>
    <row r="29" spans="1:28" x14ac:dyDescent="0.2">
      <c r="P29">
        <f>SUM(P2:P28)</f>
        <v>92.73</v>
      </c>
      <c r="Q29">
        <f>SUM(Q2:Q28)</f>
        <v>91.810000000000031</v>
      </c>
      <c r="R29">
        <f>SUM(R2:R28)</f>
        <v>85.21</v>
      </c>
      <c r="S29">
        <f>SUM(S2:S28)</f>
        <v>90.78000000000003</v>
      </c>
      <c r="T29">
        <f>SUM(T2:T28)</f>
        <v>87.589999999999989</v>
      </c>
      <c r="U29">
        <f>SUM(U2:U28)</f>
        <v>92.729999999999976</v>
      </c>
      <c r="V29">
        <f>SUM(V2:V28)</f>
        <v>94.56</v>
      </c>
      <c r="W29">
        <f>SUM(W2:W28)</f>
        <v>86.819999999999951</v>
      </c>
      <c r="X29">
        <f>SUM(X2:X28)</f>
        <v>91.61999999999999</v>
      </c>
      <c r="Y29">
        <f>SUM(Y2:Y28)</f>
        <v>89.760000000000019</v>
      </c>
      <c r="Z29">
        <f>SUM(Z2:Z28)</f>
        <v>90.360999999999976</v>
      </c>
      <c r="AB29" s="2" t="str">
        <f>CONCATENATE(A29,"&amp;",X29,"&amp;",Y29,"&amp;",W29,"&amp;",R29,"&amp;",P29,"&amp;",S29,"&amp;",T29,"&amp;",Q29,"&amp;",V29,"&amp;","&amp;",U29,"&amp;","&amp;",N29,"&amp;",O29,"\\ %hline")</f>
        <v>&amp;91.62&amp;89.76&amp;86.82&amp;85.21&amp;92.73&amp;90.78&amp;87.59&amp;91.81&amp;94.56&amp;&amp;92.73&amp;&amp;&amp;\\ %hline</v>
      </c>
    </row>
  </sheetData>
  <sortState xmlns:xlrd2="http://schemas.microsoft.com/office/spreadsheetml/2017/richdata2" ref="A1:AC28">
    <sortCondition descending="1" ref="Z1:Z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8E4F8-FFF8-3141-A0E5-58051AC654A7}">
  <dimension ref="A1:Z21"/>
  <sheetViews>
    <sheetView tabSelected="1" topLeftCell="Q1" workbookViewId="0">
      <selection activeCell="Y19" sqref="Y19"/>
    </sheetView>
  </sheetViews>
  <sheetFormatPr baseColWidth="10" defaultRowHeight="16" x14ac:dyDescent="0.2"/>
  <sheetData>
    <row r="1" spans="1:26" s="2" customFormat="1" x14ac:dyDescent="0.2">
      <c r="A1" s="2" t="s">
        <v>0</v>
      </c>
      <c r="B1" s="2" t="s">
        <v>1</v>
      </c>
      <c r="C1" s="2" t="s">
        <v>2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</v>
      </c>
      <c r="O1" s="2" t="s">
        <v>2</v>
      </c>
      <c r="P1" s="2" t="s">
        <v>4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426</v>
      </c>
      <c r="Z1" s="2" t="str">
        <f>CONCATENATE(A1,"&amp;",V1,"&amp;",W1,"&amp;",U1,"&amp;",P1,"&amp;",N1,"&amp;",Q1,"&amp;",R1,"&amp;",O1,"&amp;",T1,"&amp;","&amp;",S1,"&amp;","&amp;",L1,"&amp;",M1,"\\ %hline")</f>
        <v>rule(severity)&amp;Cryptography&amp;Experimentation&amp;Quantum Annealing&amp;Full-stack Library&amp;ToolKit&amp;Quantum-Chemistry&amp;Compiler&amp;Assembly&amp;Quantum Algorithsm&amp;&amp;Simulator&amp;&amp;tag&amp;message\\ %hline</v>
      </c>
    </row>
    <row r="2" spans="1:26" x14ac:dyDescent="0.2">
      <c r="A2" t="s">
        <v>87</v>
      </c>
      <c r="B2" s="1">
        <v>7.7898905872767604E-7</v>
      </c>
      <c r="C2" s="1">
        <v>1.5981107583875001E-6</v>
      </c>
      <c r="D2" s="1">
        <v>4.5279713043711299E-7</v>
      </c>
      <c r="E2" s="1">
        <v>4.7122944370735098E-7</v>
      </c>
      <c r="F2" s="1">
        <v>5.3439656889872502E-8</v>
      </c>
      <c r="G2" s="1">
        <v>1.5634484288162099E-6</v>
      </c>
      <c r="H2" s="1">
        <v>1.0829652639692699E-6</v>
      </c>
      <c r="I2" s="1">
        <v>1.7372041796009001E-6</v>
      </c>
      <c r="J2" s="1">
        <v>6.9479467393324899E-7</v>
      </c>
      <c r="K2" s="1">
        <v>5.89704742228102E-6</v>
      </c>
      <c r="L2" t="s">
        <v>43</v>
      </c>
      <c r="M2" t="s">
        <v>88</v>
      </c>
      <c r="N2">
        <f>ROUND((B2*100/0.00000423),2)</f>
        <v>18.420000000000002</v>
      </c>
      <c r="O2">
        <f>ROUND((C2*100/0.000006),2)</f>
        <v>26.64</v>
      </c>
      <c r="P2">
        <f>ROUND((D2*100/0.00000348),2)</f>
        <v>13.01</v>
      </c>
      <c r="Q2">
        <f>ROUND((E2*100/0.00000408),2)</f>
        <v>11.55</v>
      </c>
      <c r="R2">
        <f>ROUND((F2*100/0.00000258),2)</f>
        <v>2.0699999999999998</v>
      </c>
      <c r="S2">
        <f>ROUND((G2*100/0.00000426),2)</f>
        <v>36.700000000000003</v>
      </c>
      <c r="T2">
        <f>ROUND((H2*100/0.00000418),2)</f>
        <v>25.91</v>
      </c>
      <c r="U2">
        <f>ROUND((I2*100/0.00000582),2)</f>
        <v>29.85</v>
      </c>
      <c r="V2">
        <f>ROUND((J2*100/0.00000397),2)</f>
        <v>17.5</v>
      </c>
      <c r="W2">
        <f>ROUND((K2*100/0.0000114),2)</f>
        <v>51.73</v>
      </c>
      <c r="X2">
        <f>AVERAGE(N2:W2)</f>
        <v>23.338000000000001</v>
      </c>
      <c r="Z2" s="2" t="str">
        <f>CONCATENATE(A2,"&amp;",V2,"&amp;",W2,"&amp;",U2,"&amp;",P2,"&amp;",N2,"&amp;",Q2,"&amp;",R2,"&amp;",O2,"&amp;",T2,"&amp;","&amp;",S2,"&amp;","&amp;",L2,"&amp;",M2,"\\ %hline")</f>
        <v>S117(MINOR//)&amp;17.5&amp;51.73&amp;29.85&amp;13.01&amp;18.42&amp;11.55&amp;2.07&amp;26.64&amp;25.91&amp;&amp;36.7&amp;&amp;/convention/&amp;Rename this parameter "File" to match the regular expression ^[_a-z][a-z0-9_]*$.; /\\ %hline</v>
      </c>
    </row>
    <row r="3" spans="1:26" x14ac:dyDescent="0.2">
      <c r="A3" t="s">
        <v>54</v>
      </c>
      <c r="B3" s="1">
        <v>2.5374113412107699E-7</v>
      </c>
      <c r="C3" s="1">
        <v>6.3254764342675797E-7</v>
      </c>
      <c r="D3" s="1">
        <v>2.1986823568275599E-7</v>
      </c>
      <c r="E3" s="1">
        <v>3.3236151675411898E-7</v>
      </c>
      <c r="F3" s="1">
        <v>1.0756710854752101E-7</v>
      </c>
      <c r="G3" s="1">
        <v>5.9697776589779699E-7</v>
      </c>
      <c r="H3" s="1">
        <v>1.8174077855243899E-7</v>
      </c>
      <c r="I3" s="1">
        <v>3.8376749230872102E-7</v>
      </c>
      <c r="J3" s="1">
        <v>1.30920916593555E-6</v>
      </c>
      <c r="K3" s="1">
        <v>6.94357898197382E-7</v>
      </c>
      <c r="L3" t="s">
        <v>43</v>
      </c>
      <c r="M3" t="s">
        <v>55</v>
      </c>
      <c r="N3">
        <f>ROUND((B3*100/0.00000423),2)</f>
        <v>6</v>
      </c>
      <c r="O3">
        <f>ROUND((C3*100/0.000006),2)</f>
        <v>10.54</v>
      </c>
      <c r="P3">
        <f>ROUND((D3*100/0.00000348),2)</f>
        <v>6.32</v>
      </c>
      <c r="Q3">
        <f>ROUND((E3*100/0.00000408),2)</f>
        <v>8.15</v>
      </c>
      <c r="R3">
        <f>ROUND((F3*100/0.00000258),2)</f>
        <v>4.17</v>
      </c>
      <c r="S3">
        <f>ROUND((G3*100/0.00000426),2)</f>
        <v>14.01</v>
      </c>
      <c r="T3">
        <f>ROUND((H3*100/0.00000418),2)</f>
        <v>4.3499999999999996</v>
      </c>
      <c r="U3">
        <f>ROUND((I3*100/0.00000582),2)</f>
        <v>6.59</v>
      </c>
      <c r="V3">
        <f>ROUND((J3*100/0.00000397),2)</f>
        <v>32.979999999999997</v>
      </c>
      <c r="W3">
        <f>ROUND((K3*100/0.0000114),2)</f>
        <v>6.09</v>
      </c>
      <c r="X3">
        <f>AVERAGE(N3:W3)</f>
        <v>9.9199999999999982</v>
      </c>
      <c r="Z3" s="2" t="str">
        <f>CONCATENATE(A3,"&amp;",V3,"&amp;",W3,"&amp;",U3,"&amp;",P3,"&amp;",N3,"&amp;",Q3,"&amp;",R3,"&amp;",O3,"&amp;",T3,"&amp;","&amp;",S3,"&amp;","&amp;",L3,"&amp;",M3,"\\ %hline")</f>
        <v>S1542(MAJOR//)&amp;32.98&amp;6.09&amp;6.59&amp;6.32&amp;6&amp;8.15&amp;4.17&amp;10.54&amp;4.35&amp;&amp;14.01&amp;&amp;/convention/&amp;Rename function "randCirc" to match the regular expression ^[a-z_][a-z0-9_]{2,}$.; /\\ %hline</v>
      </c>
    </row>
    <row r="4" spans="1:26" x14ac:dyDescent="0.2">
      <c r="A4" t="s">
        <v>24</v>
      </c>
      <c r="B4" s="1">
        <v>1.8937048154786401E-7</v>
      </c>
      <c r="C4" s="1">
        <v>5.1837613194222305E-7</v>
      </c>
      <c r="D4" s="1">
        <v>2.2391909684307401E-7</v>
      </c>
      <c r="E4" s="1">
        <v>3.5251740214053598E-7</v>
      </c>
      <c r="F4" s="1">
        <v>5.6444476065655302E-7</v>
      </c>
      <c r="G4" s="1">
        <v>8.3393832955229202E-8</v>
      </c>
      <c r="H4" s="1">
        <v>3.49446190861709E-7</v>
      </c>
      <c r="I4" s="1">
        <v>2.9838628628431999E-7</v>
      </c>
      <c r="J4" s="1">
        <v>3.5407307770491102E-7</v>
      </c>
      <c r="K4" s="1">
        <v>2.2578930753871E-7</v>
      </c>
      <c r="L4" t="s">
        <v>25</v>
      </c>
      <c r="M4" t="s">
        <v>26</v>
      </c>
      <c r="N4">
        <f>ROUND((B4*100/0.00000423),2)</f>
        <v>4.4800000000000004</v>
      </c>
      <c r="O4">
        <f>ROUND((C4*100/0.000006),2)</f>
        <v>8.64</v>
      </c>
      <c r="P4">
        <f>ROUND((D4*100/0.00000348),2)</f>
        <v>6.43</v>
      </c>
      <c r="Q4">
        <f>ROUND((E4*100/0.00000408),2)</f>
        <v>8.64</v>
      </c>
      <c r="R4">
        <f>ROUND((F4*100/0.00000258),2)</f>
        <v>21.88</v>
      </c>
      <c r="S4">
        <f>ROUND((G4*100/0.00000426),2)</f>
        <v>1.96</v>
      </c>
      <c r="T4">
        <f>ROUND((H4*100/0.00000418),2)</f>
        <v>8.36</v>
      </c>
      <c r="U4">
        <f>ROUND((I4*100/0.00000582),2)</f>
        <v>5.13</v>
      </c>
      <c r="V4">
        <f>ROUND((J4*100/0.00000397),2)</f>
        <v>8.92</v>
      </c>
      <c r="W4">
        <f>ROUND((K4*100/0.0000114),2)</f>
        <v>1.98</v>
      </c>
      <c r="X4">
        <f>AVERAGE(N4:W4)</f>
        <v>7.6420000000000003</v>
      </c>
      <c r="Z4" s="2" t="str">
        <f>CONCATENATE(A4,"&amp;",V4,"&amp;",W4,"&amp;",U4,"&amp;",P4,"&amp;",N4,"&amp;",Q4,"&amp;",R4,"&amp;",O4,"&amp;",T4,"&amp;","&amp;",S4,"&amp;","&amp;",L4,"&amp;",M4,"\\ %hline")</f>
        <v>S3776(CRITICAL//)&amp;8.92&amp;1.98&amp;5.13&amp;6.43&amp;4.48&amp;8.64&amp;21.88&amp;8.64&amp;8.36&amp;&amp;1.96&amp;&amp;/brain_overload/&amp;Refactor this method to reduce its Cognitive Complexity from 29 to the 15 allowed.; /Refactor this function to reduce its Cognitive Complexity from 20 to the 15 allowed.; /Refactor this function to reduce its Cognitive Complexity from 151 to the 15 allowed.; /Refactor this method to reduce its Cognitive Complexity from 20 to the 15 allowed.; /\\ %hline</v>
      </c>
    </row>
    <row r="5" spans="1:26" x14ac:dyDescent="0.2">
      <c r="A5" t="s">
        <v>308</v>
      </c>
      <c r="B5" s="1">
        <v>5.9721587469024001E-7</v>
      </c>
      <c r="C5" s="1">
        <v>1.7290720504029299E-7</v>
      </c>
      <c r="D5" s="1">
        <v>2.9956879773810499E-7</v>
      </c>
      <c r="E5" s="1">
        <v>5.58719872473921E-7</v>
      </c>
      <c r="F5" s="1">
        <v>6.33647287840684E-8</v>
      </c>
      <c r="G5" s="1">
        <v>3.0634163976887001E-7</v>
      </c>
      <c r="H5" s="1">
        <v>4.4139963893297199E-7</v>
      </c>
      <c r="I5" s="1">
        <v>1.62320654308745E-7</v>
      </c>
      <c r="J5" s="1">
        <v>3.1167322935871702E-7</v>
      </c>
      <c r="K5" s="1">
        <v>2.2651336303777601E-7</v>
      </c>
      <c r="L5" t="s">
        <v>309</v>
      </c>
      <c r="M5" t="s">
        <v>310</v>
      </c>
      <c r="N5">
        <f>ROUND((B5*100/0.00000423),2)</f>
        <v>14.12</v>
      </c>
      <c r="O5">
        <f>ROUND((C5*100/0.000006),2)</f>
        <v>2.88</v>
      </c>
      <c r="P5">
        <f>ROUND((D5*100/0.00000348),2)</f>
        <v>8.61</v>
      </c>
      <c r="Q5">
        <f>ROUND((E5*100/0.00000408),2)</f>
        <v>13.69</v>
      </c>
      <c r="R5">
        <f>ROUND((F5*100/0.00000258),2)</f>
        <v>2.46</v>
      </c>
      <c r="S5">
        <f>ROUND((G5*100/0.00000426),2)</f>
        <v>7.19</v>
      </c>
      <c r="T5">
        <f>ROUND((H5*100/0.00000418),2)</f>
        <v>10.56</v>
      </c>
      <c r="U5">
        <f>ROUND((I5*100/0.00000582),2)</f>
        <v>2.79</v>
      </c>
      <c r="V5">
        <f>ROUND((J5*100/0.00000397),2)</f>
        <v>7.85</v>
      </c>
      <c r="W5">
        <f>ROUND((K5*100/0.0000114),2)</f>
        <v>1.99</v>
      </c>
      <c r="X5">
        <f>AVERAGE(N5:W5)</f>
        <v>7.2139999999999986</v>
      </c>
      <c r="Z5" s="2" t="str">
        <f>CONCATENATE(A5,"&amp;",V5,"&amp;",W5,"&amp;",U5,"&amp;",P5,"&amp;",N5,"&amp;",Q5,"&amp;",R5,"&amp;",O5,"&amp;",T5,"&amp;","&amp;",S5,"&amp;","&amp;",L5,"&amp;",M5,"\\ %hline")</f>
        <v>S1192(CRITICAL//)&amp;7.85&amp;1.99&amp;2.79&amp;8.61&amp;14.12&amp;13.69&amp;2.46&amp;2.88&amp;10.56&amp;&amp;7.19&amp;&amp;/xxxxx/design/&amp;Define a constant instead of duplicating this literal 'MARVEL VM Documentation' 3 times.; /Define a constant instead of duplicating this literal "error" 3 times.; /Define a constant instead of duplicating this literal "[No Name]" 4 times.; /\\ %hline</v>
      </c>
    </row>
    <row r="6" spans="1:26" x14ac:dyDescent="0.2">
      <c r="A6" t="s">
        <v>18</v>
      </c>
      <c r="B6" s="1">
        <v>3.3772888840915501E-7</v>
      </c>
      <c r="C6" s="1">
        <v>4.5518501838253402E-7</v>
      </c>
      <c r="D6" s="1">
        <v>2.0496317677068101E-7</v>
      </c>
      <c r="E6" s="1">
        <v>2.26955865074647E-7</v>
      </c>
      <c r="F6" s="1">
        <v>1.6659816342504601E-7</v>
      </c>
      <c r="G6" s="1">
        <v>3.5159543667274301E-7</v>
      </c>
      <c r="H6" s="1">
        <v>2.8088585219885899E-7</v>
      </c>
      <c r="I6" s="1">
        <v>7.3643330183346099E-7</v>
      </c>
      <c r="J6" s="1">
        <v>7.0385994789881104E-8</v>
      </c>
      <c r="K6" s="1">
        <v>2.2665142479645699E-7</v>
      </c>
      <c r="L6" t="s">
        <v>19</v>
      </c>
      <c r="M6" t="s">
        <v>20</v>
      </c>
      <c r="N6">
        <f>ROUND((B6*100/0.00000423),2)</f>
        <v>7.98</v>
      </c>
      <c r="O6">
        <f>ROUND((C6*100/0.000006),2)</f>
        <v>7.59</v>
      </c>
      <c r="P6">
        <f>ROUND((D6*100/0.00000348),2)</f>
        <v>5.89</v>
      </c>
      <c r="Q6">
        <f>ROUND((E6*100/0.00000408),2)</f>
        <v>5.56</v>
      </c>
      <c r="R6">
        <f>ROUND((F6*100/0.00000258),2)</f>
        <v>6.46</v>
      </c>
      <c r="S6">
        <f>ROUND((G6*100/0.00000426),2)</f>
        <v>8.25</v>
      </c>
      <c r="T6">
        <f>ROUND((H6*100/0.00000418),2)</f>
        <v>6.72</v>
      </c>
      <c r="U6">
        <f>ROUND((I6*100/0.00000582),2)</f>
        <v>12.65</v>
      </c>
      <c r="V6">
        <f>ROUND((J6*100/0.00000397),2)</f>
        <v>1.77</v>
      </c>
      <c r="W6">
        <f>ROUND((K6*100/0.0000114),2)</f>
        <v>1.99</v>
      </c>
      <c r="X6">
        <f>AVERAGE(N6:W6)</f>
        <v>6.4859999999999998</v>
      </c>
      <c r="Z6" s="2" t="str">
        <f>CONCATENATE(A6,"&amp;",V6,"&amp;",W6,"&amp;",U6,"&amp;",P6,"&amp;",N6,"&amp;",Q6,"&amp;",R6,"&amp;",O6,"&amp;",T6,"&amp;","&amp;",S6,"&amp;","&amp;",L6,"&amp;",M6,"\\ %hline")</f>
        <v>S1481(MINOR//)&amp;1.77&amp;1.99&amp;12.65&amp;5.89&amp;7.98&amp;5.56&amp;6.46&amp;7.59&amp;6.72&amp;&amp;8.25&amp;&amp;unused//&amp;Remove this unused "$key" local variable.; /Remove the unused local variable "qflex_amplitude".; /Remove the declaration of the unused 'origword' variable.; /\\ %hline</v>
      </c>
    </row>
    <row r="7" spans="1:26" x14ac:dyDescent="0.2">
      <c r="A7" t="s">
        <v>45</v>
      </c>
      <c r="B7" s="1">
        <v>2.1785439485046101E-7</v>
      </c>
      <c r="C7" s="1">
        <v>3.9924021255745599E-7</v>
      </c>
      <c r="D7" s="1">
        <v>6.4373448987454096E-8</v>
      </c>
      <c r="E7" s="1">
        <v>4.3551825308745201E-7</v>
      </c>
      <c r="F7" s="1">
        <v>4.93284454712795E-7</v>
      </c>
      <c r="G7" s="1">
        <v>2.0803087358154101E-7</v>
      </c>
      <c r="H7" s="1">
        <v>2.2496058864218799E-7</v>
      </c>
      <c r="I7" s="1">
        <v>2.7283750274515102E-7</v>
      </c>
      <c r="J7" s="1">
        <v>2.4042904127905901E-8</v>
      </c>
      <c r="K7" s="1">
        <v>4.9404939602164602E-7</v>
      </c>
      <c r="L7" t="s">
        <v>19</v>
      </c>
      <c r="M7" t="s">
        <v>46</v>
      </c>
      <c r="N7">
        <f>ROUND((B7*100/0.00000423),2)</f>
        <v>5.15</v>
      </c>
      <c r="O7">
        <f>ROUND((C7*100/0.000006),2)</f>
        <v>6.65</v>
      </c>
      <c r="P7">
        <f>ROUND((D7*100/0.00000348),2)</f>
        <v>1.85</v>
      </c>
      <c r="Q7">
        <f>ROUND((E7*100/0.00000408),2)</f>
        <v>10.67</v>
      </c>
      <c r="R7">
        <f>ROUND((F7*100/0.00000258),2)</f>
        <v>19.12</v>
      </c>
      <c r="S7">
        <f>ROUND((G7*100/0.00000426),2)</f>
        <v>4.88</v>
      </c>
      <c r="T7">
        <f>ROUND((H7*100/0.00000418),2)</f>
        <v>5.38</v>
      </c>
      <c r="U7">
        <f>ROUND((I7*100/0.00000582),2)</f>
        <v>4.6900000000000004</v>
      </c>
      <c r="V7">
        <f>ROUND((J7*100/0.00000397),2)</f>
        <v>0.61</v>
      </c>
      <c r="W7">
        <f>ROUND((K7*100/0.0000114),2)</f>
        <v>4.33</v>
      </c>
      <c r="X7">
        <f>AVERAGE(N7:W7)</f>
        <v>6.3330000000000002</v>
      </c>
      <c r="Z7" s="2" t="str">
        <f>CONCATENATE(A7,"&amp;",V7,"&amp;",W7,"&amp;",U7,"&amp;",P7,"&amp;",N7,"&amp;",Q7,"&amp;",R7,"&amp;",O7,"&amp;",T7,"&amp;","&amp;",S7,"&amp;","&amp;",L7,"&amp;",M7,"\\ %hline")</f>
        <v>S125(MAJOR//)&amp;0.61&amp;4.33&amp;4.69&amp;1.85&amp;5.15&amp;10.67&amp;19.12&amp;6.65&amp;5.38&amp;&amp;4.88&amp;&amp;unused//&amp;Remove this commented out code.; /\\ %hline</v>
      </c>
    </row>
    <row r="8" spans="1:26" x14ac:dyDescent="0.2">
      <c r="A8" t="s">
        <v>336</v>
      </c>
      <c r="B8" s="1">
        <v>1.6516452367835301E-7</v>
      </c>
      <c r="C8" s="1">
        <v>4.0305133570027202E-8</v>
      </c>
      <c r="D8" s="1">
        <v>2.10199646698743E-7</v>
      </c>
      <c r="E8" s="1">
        <v>7.5702752586178299E-7</v>
      </c>
      <c r="F8">
        <v>0</v>
      </c>
      <c r="G8" s="1">
        <v>5.6792935210135203E-8</v>
      </c>
      <c r="H8" s="1">
        <v>4.9106904822837205E-7</v>
      </c>
      <c r="I8" s="1">
        <v>2.6161899852227999E-7</v>
      </c>
      <c r="J8" s="1">
        <v>2.1580679006373301E-8</v>
      </c>
      <c r="K8" s="1">
        <v>1.52883770457955E-7</v>
      </c>
      <c r="L8" t="s">
        <v>79</v>
      </c>
      <c r="M8" t="s">
        <v>337</v>
      </c>
      <c r="N8">
        <f>ROUND((B8*100/0.00000423),2)</f>
        <v>3.9</v>
      </c>
      <c r="O8">
        <f>ROUND((C8*100/0.000006),2)</f>
        <v>0.67</v>
      </c>
      <c r="P8">
        <f>ROUND((D8*100/0.00000348),2)</f>
        <v>6.04</v>
      </c>
      <c r="Q8">
        <f>ROUND((E8*100/0.00000408),2)</f>
        <v>18.55</v>
      </c>
      <c r="R8">
        <f>ROUND((F8*100/0.00000258),2)</f>
        <v>0</v>
      </c>
      <c r="S8">
        <f>ROUND((G8*100/0.00000426),2)</f>
        <v>1.33</v>
      </c>
      <c r="T8">
        <f>ROUND((H8*100/0.00000418),2)</f>
        <v>11.75</v>
      </c>
      <c r="U8">
        <f>ROUND((I8*100/0.00000582),2)</f>
        <v>4.5</v>
      </c>
      <c r="V8">
        <f>ROUND((J8*100/0.00000397),2)</f>
        <v>0.54</v>
      </c>
      <c r="W8">
        <f>ROUND((K8*100/0.0000114),2)</f>
        <v>1.34</v>
      </c>
      <c r="X8">
        <f>AVERAGE(N8:W8)</f>
        <v>4.8620000000000001</v>
      </c>
      <c r="Z8" s="2" t="str">
        <f>CONCATENATE(A8,"&amp;",V8,"&amp;",W8,"&amp;",U8,"&amp;",P8,"&amp;",N8,"&amp;",Q8,"&amp;",R8,"&amp;",O8,"&amp;",T8,"&amp;","&amp;",S8,"&amp;","&amp;",L8,"&amp;",M8,"\\ %hline")</f>
        <v>PrintStatementUsage(MAJOR//)&amp;0.54&amp;1.34&amp;4.5&amp;6.04&amp;3.9&amp;18.55&amp;0&amp;0.67&amp;11.75&amp;&amp;1.33&amp;&amp;python3//obsolete/&amp;Replace print statement by built-in function.; /\\ %hline</v>
      </c>
    </row>
    <row r="9" spans="1:26" x14ac:dyDescent="0.2">
      <c r="A9" t="s">
        <v>70</v>
      </c>
      <c r="B9" s="1">
        <v>6.2049163523968994E-8</v>
      </c>
      <c r="C9" s="1">
        <v>3.8969067614917702E-7</v>
      </c>
      <c r="D9" s="1">
        <v>3.9144319183952298E-8</v>
      </c>
      <c r="E9" s="1">
        <v>5.7857650526581797E-8</v>
      </c>
      <c r="F9" s="1">
        <v>2.4152702483948399E-8</v>
      </c>
      <c r="G9" s="1">
        <v>3.4408707169722503E-8</v>
      </c>
      <c r="H9" s="1">
        <v>3.63899300085155E-7</v>
      </c>
      <c r="I9" s="1">
        <v>3.8215788776604499E-7</v>
      </c>
      <c r="J9" s="1">
        <v>6.37281796161362E-9</v>
      </c>
      <c r="K9" s="1">
        <v>4.5032535882148498E-7</v>
      </c>
      <c r="L9" t="s">
        <v>22</v>
      </c>
      <c r="M9" t="s">
        <v>71</v>
      </c>
      <c r="N9">
        <f>ROUND((B9*100/0.00000423),2)</f>
        <v>1.47</v>
      </c>
      <c r="O9">
        <f>ROUND((C9*100/0.000006),2)</f>
        <v>6.49</v>
      </c>
      <c r="P9">
        <f>ROUND((D9*100/0.00000348),2)</f>
        <v>1.1200000000000001</v>
      </c>
      <c r="Q9">
        <f>ROUND((E9*100/0.00000408),2)</f>
        <v>1.42</v>
      </c>
      <c r="R9">
        <f>ROUND((F9*100/0.00000258),2)</f>
        <v>0.94</v>
      </c>
      <c r="S9">
        <f>ROUND((G9*100/0.00000426),2)</f>
        <v>0.81</v>
      </c>
      <c r="T9">
        <f>ROUND((H9*100/0.00000418),2)</f>
        <v>8.7100000000000009</v>
      </c>
      <c r="U9">
        <f>ROUND((I9*100/0.00000582),2)</f>
        <v>6.57</v>
      </c>
      <c r="V9">
        <f>ROUND((J9*100/0.00000397),2)</f>
        <v>0.16</v>
      </c>
      <c r="W9">
        <f>ROUND((K9*100/0.0000114),2)</f>
        <v>3.95</v>
      </c>
      <c r="X9">
        <f>AVERAGE(N9:W9)</f>
        <v>3.1640000000000001</v>
      </c>
      <c r="Z9" s="2" t="str">
        <f>CONCATENATE(A9,"&amp;",V9,"&amp;",W9,"&amp;",U9,"&amp;",P9,"&amp;",N9,"&amp;",Q9,"&amp;",R9,"&amp;",O9,"&amp;",T9,"&amp;","&amp;",S9,"&amp;","&amp;",L9,"&amp;",M9,"\\ %hline")</f>
        <v>S3827(BLOCKER//)&amp;0.16&amp;3.95&amp;6.57&amp;1.12&amp;1.47&amp;1.42&amp;0.94&amp;6.49&amp;8.71&amp;&amp;0.81&amp;&amp;/xxxxx/&amp;get_config is not defined. Change its name or define it before using it; /\\ %hline</v>
      </c>
    </row>
    <row r="10" spans="1:26" x14ac:dyDescent="0.2">
      <c r="A10" t="s">
        <v>119</v>
      </c>
      <c r="B10" s="1">
        <v>4.4306373286254801E-8</v>
      </c>
      <c r="C10" s="1">
        <v>3.3500285654965497E-8</v>
      </c>
      <c r="D10" s="1">
        <v>2.8752787960379501E-7</v>
      </c>
      <c r="E10" s="1">
        <v>3.2336384189317302E-9</v>
      </c>
      <c r="F10" s="1">
        <v>3.5994257650886601E-7</v>
      </c>
      <c r="G10" s="1">
        <v>6.7181631407656004E-8</v>
      </c>
      <c r="H10" s="1">
        <v>2.4531569677017301E-9</v>
      </c>
      <c r="I10">
        <v>0</v>
      </c>
      <c r="J10" s="1">
        <v>1.7380412622582601E-9</v>
      </c>
      <c r="K10">
        <v>0</v>
      </c>
      <c r="L10" t="s">
        <v>120</v>
      </c>
      <c r="M10" t="s">
        <v>121</v>
      </c>
      <c r="N10">
        <f>ROUND((B10*100/0.00000423),2)</f>
        <v>1.05</v>
      </c>
      <c r="O10">
        <f>ROUND((C10*100/0.000006),2)</f>
        <v>0.56000000000000005</v>
      </c>
      <c r="P10">
        <f>ROUND((D10*100/0.00000348),2)</f>
        <v>8.26</v>
      </c>
      <c r="Q10">
        <f>ROUND((E10*100/0.00000408),2)</f>
        <v>0.08</v>
      </c>
      <c r="R10">
        <f>ROUND((F10*100/0.00000258),2)</f>
        <v>13.95</v>
      </c>
      <c r="S10">
        <f>ROUND((G10*100/0.00000426),2)</f>
        <v>1.58</v>
      </c>
      <c r="T10">
        <f>ROUND((H10*100/0.00000418),2)</f>
        <v>0.06</v>
      </c>
      <c r="U10">
        <f>ROUND((I10*100/0.00000582),2)</f>
        <v>0</v>
      </c>
      <c r="V10">
        <f>ROUND((J10*100/0.00000397),2)</f>
        <v>0.04</v>
      </c>
      <c r="W10">
        <f>ROUND((K10*100/0.0000114),2)</f>
        <v>0</v>
      </c>
      <c r="X10">
        <f>AVERAGE(N10:W10)</f>
        <v>2.5579999999999994</v>
      </c>
      <c r="Z10" s="2" t="str">
        <f>CONCATENATE(A10,"&amp;",V10,"&amp;",W10,"&amp;",U10,"&amp;",P10,"&amp;",N10,"&amp;",Q10,"&amp;",R10,"&amp;",O10,"&amp;",T10,"&amp;","&amp;",S10,"&amp;","&amp;",L10,"&amp;",M10,"\\ %hline")</f>
        <v>S1117(MAJOR//)&amp;0.04&amp;0&amp;0&amp;8.26&amp;1.05&amp;0.08&amp;13.95&amp;0.56&amp;0.06&amp;&amp;1.58&amp;&amp;confusing//pitfall/suspicious/&amp;Rename "$tabs" which has the same name as the field declared at line 3.; /'property' is already declared in the upper scope.; /\\ %hline</v>
      </c>
    </row>
    <row r="11" spans="1:26" x14ac:dyDescent="0.2">
      <c r="A11" t="s">
        <v>227</v>
      </c>
      <c r="B11" s="1">
        <v>3.0098866809248502E-7</v>
      </c>
      <c r="C11" s="1">
        <v>1.13041636991732E-7</v>
      </c>
      <c r="D11" s="1">
        <v>1.54003292655046E-7</v>
      </c>
      <c r="E11" s="1">
        <v>6.4763516651955107E-8</v>
      </c>
      <c r="F11" s="1">
        <v>9.3937884326287805E-8</v>
      </c>
      <c r="G11" s="1">
        <v>8.2690435233664306E-8</v>
      </c>
      <c r="H11" s="1">
        <v>2.4109044255974801E-8</v>
      </c>
      <c r="I11" s="1">
        <v>2.6477413636099699E-8</v>
      </c>
      <c r="J11" s="1">
        <v>7.9605710487447396E-8</v>
      </c>
      <c r="K11" s="1">
        <v>1.0226373305945901E-7</v>
      </c>
      <c r="L11" t="s">
        <v>195</v>
      </c>
      <c r="M11" t="s">
        <v>228</v>
      </c>
      <c r="N11">
        <f>ROUND((B11*100/0.00000423),2)</f>
        <v>7.12</v>
      </c>
      <c r="O11">
        <f>ROUND((C11*100/0.000006),2)</f>
        <v>1.88</v>
      </c>
      <c r="P11">
        <f>ROUND((D11*100/0.00000348),2)</f>
        <v>4.43</v>
      </c>
      <c r="Q11">
        <f>ROUND((E11*100/0.00000408),2)</f>
        <v>1.59</v>
      </c>
      <c r="R11">
        <f>ROUND((F11*100/0.00000258),2)</f>
        <v>3.64</v>
      </c>
      <c r="S11">
        <f>ROUND((G11*100/0.00000426),2)</f>
        <v>1.94</v>
      </c>
      <c r="T11">
        <f>ROUND((H11*100/0.00000418),2)</f>
        <v>0.57999999999999996</v>
      </c>
      <c r="U11">
        <f>ROUND((I11*100/0.00000582),2)</f>
        <v>0.45</v>
      </c>
      <c r="V11">
        <f>ROUND((J11*100/0.00000397),2)</f>
        <v>2.0099999999999998</v>
      </c>
      <c r="W11">
        <f>ROUND((K11*100/0.0000114),2)</f>
        <v>0.9</v>
      </c>
      <c r="X11">
        <f>AVERAGE(N11:W11)</f>
        <v>2.4539999999999997</v>
      </c>
      <c r="Z11" s="2" t="str">
        <f>CONCATENATE(A11,"&amp;",V11,"&amp;",W11,"&amp;",U11,"&amp;",P11,"&amp;",N11,"&amp;",Q11,"&amp;",R11,"&amp;",O11,"&amp;",T11,"&amp;","&amp;",S11,"&amp;","&amp;",L11,"&amp;",M11,"\\ %hline")</f>
        <v>S5754(CRITICAL//)&amp;2.01&amp;0.9&amp;0.45&amp;4.43&amp;7.12&amp;1.59&amp;3.64&amp;1.88&amp;0.58&amp;&amp;1.94&amp;&amp;confusing/unpredictable/error_handling//&amp;Specify an exception class to catch or reraise the exception; /\\ %hline</v>
      </c>
    </row>
    <row r="12" spans="1:26" x14ac:dyDescent="0.2">
      <c r="A12" t="s">
        <v>110</v>
      </c>
      <c r="B12" s="1">
        <v>7.0414126158222702E-8</v>
      </c>
      <c r="C12" s="1">
        <v>9.2628255464131994E-8</v>
      </c>
      <c r="D12" s="1">
        <v>1.5025609342867701E-7</v>
      </c>
      <c r="E12" s="1">
        <v>7.5680151110018799E-8</v>
      </c>
      <c r="F12" s="1">
        <v>1.1305006873085401E-8</v>
      </c>
      <c r="G12" s="1">
        <v>4.1504677786698201E-8</v>
      </c>
      <c r="H12" s="1">
        <v>1.2900550067738401E-8</v>
      </c>
      <c r="I12" s="1">
        <v>1.90446900713184E-7</v>
      </c>
      <c r="J12" s="1">
        <v>9.74751474583174E-8</v>
      </c>
      <c r="K12" s="1">
        <v>4.3271366795727802E-7</v>
      </c>
      <c r="L12" t="s">
        <v>43</v>
      </c>
      <c r="M12" t="s">
        <v>111</v>
      </c>
      <c r="N12">
        <f>ROUND((B12*100/0.00000423),2)</f>
        <v>1.66</v>
      </c>
      <c r="O12">
        <f>ROUND((C12*100/0.000006),2)</f>
        <v>1.54</v>
      </c>
      <c r="P12">
        <f>ROUND((D12*100/0.00000348),2)</f>
        <v>4.32</v>
      </c>
      <c r="Q12">
        <f>ROUND((E12*100/0.00000408),2)</f>
        <v>1.85</v>
      </c>
      <c r="R12">
        <f>ROUND((F12*100/0.00000258),2)</f>
        <v>0.44</v>
      </c>
      <c r="S12">
        <f>ROUND((G12*100/0.00000426),2)</f>
        <v>0.97</v>
      </c>
      <c r="T12">
        <f>ROUND((H12*100/0.00000418),2)</f>
        <v>0.31</v>
      </c>
      <c r="U12">
        <f>ROUND((I12*100/0.00000582),2)</f>
        <v>3.27</v>
      </c>
      <c r="V12">
        <f>ROUND((J12*100/0.00000397),2)</f>
        <v>2.46</v>
      </c>
      <c r="W12">
        <f>ROUND((K12*100/0.0000114),2)</f>
        <v>3.8</v>
      </c>
      <c r="X12">
        <f>AVERAGE(N12:W12)</f>
        <v>2.0620000000000003</v>
      </c>
      <c r="Z12" s="2" t="str">
        <f>CONCATENATE(A12,"&amp;",V12,"&amp;",W12,"&amp;",U12,"&amp;",P12,"&amp;",N12,"&amp;",Q12,"&amp;",R12,"&amp;",O12,"&amp;",T12,"&amp;","&amp;",S12,"&amp;","&amp;",L12,"&amp;",M12,"\\ %hline")</f>
        <v>S100(MINOR//)&amp;2.46&amp;3.8&amp;3.27&amp;4.32&amp;1.66&amp;1.85&amp;0.44&amp;1.54&amp;0.31&amp;&amp;0.97&amp;&amp;/convention/&amp;Rename method "_gen_G" to match the regular expression ^[a-z_][a-z0-9_]{2,}$.; /\\ %hline</v>
      </c>
    </row>
    <row r="13" spans="1:26" x14ac:dyDescent="0.2">
      <c r="A13" t="s">
        <v>267</v>
      </c>
      <c r="B13" s="1">
        <v>1.4040246234715899E-7</v>
      </c>
      <c r="C13" s="1">
        <v>9.6196203315418703E-8</v>
      </c>
      <c r="D13" s="1">
        <v>5.0969142844577502E-8</v>
      </c>
      <c r="E13" s="1">
        <v>6.2117818578622198E-8</v>
      </c>
      <c r="F13" s="1">
        <v>1.4462314167480099E-7</v>
      </c>
      <c r="G13" s="1">
        <v>1.2716590621419001E-8</v>
      </c>
      <c r="H13" s="1">
        <v>2.66294275747259E-8</v>
      </c>
      <c r="I13" s="1">
        <v>4.5102390486841902E-8</v>
      </c>
      <c r="J13" s="1">
        <v>1.66474056906865E-7</v>
      </c>
      <c r="K13" s="1">
        <v>6.9693066849885094E-8</v>
      </c>
      <c r="L13" t="s">
        <v>213</v>
      </c>
      <c r="M13" t="s">
        <v>268</v>
      </c>
      <c r="N13">
        <f>ROUND((B13*100/0.00000423),2)</f>
        <v>3.32</v>
      </c>
      <c r="O13">
        <f>ROUND((C13*100/0.000006),2)</f>
        <v>1.6</v>
      </c>
      <c r="P13">
        <f>ROUND((D13*100/0.00000348),2)</f>
        <v>1.46</v>
      </c>
      <c r="Q13">
        <f>ROUND((E13*100/0.00000408),2)</f>
        <v>1.52</v>
      </c>
      <c r="R13">
        <f>ROUND((F13*100/0.00000258),2)</f>
        <v>5.61</v>
      </c>
      <c r="S13">
        <f>ROUND((G13*100/0.00000426),2)</f>
        <v>0.3</v>
      </c>
      <c r="T13">
        <f>ROUND((H13*100/0.00000418),2)</f>
        <v>0.64</v>
      </c>
      <c r="U13">
        <f>ROUND((I13*100/0.00000582),2)</f>
        <v>0.77</v>
      </c>
      <c r="V13">
        <f>ROUND((J13*100/0.00000397),2)</f>
        <v>4.1900000000000004</v>
      </c>
      <c r="W13">
        <f>ROUND((K13*100/0.0000114),2)</f>
        <v>0.61</v>
      </c>
      <c r="X13">
        <f>AVERAGE(N13:W13)</f>
        <v>2.0020000000000002</v>
      </c>
      <c r="Z13" s="2" t="str">
        <f>CONCATENATE(A13,"&amp;",V13,"&amp;",W13,"&amp;",U13,"&amp;",P13,"&amp;",N13,"&amp;",Q13,"&amp;",R13,"&amp;",O13,"&amp;",T13,"&amp;","&amp;",S13,"&amp;","&amp;",L13,"&amp;",M13,"\\ %hline")</f>
        <v>S112(MAJOR//)&amp;4.19&amp;0.61&amp;0.77&amp;1.46&amp;3.32&amp;1.52&amp;5.61&amp;1.6&amp;0.64&amp;&amp;0.3&amp;&amp;/error_handling/cwe/&amp;Replace this generic exception class with a more specific one.; /Define and throw a dedicated exception instead of using a generic one.; /\\ %hline</v>
      </c>
    </row>
    <row r="14" spans="1:26" x14ac:dyDescent="0.2">
      <c r="A14" t="s">
        <v>294</v>
      </c>
      <c r="B14" s="1">
        <v>1.3061652249952701E-7</v>
      </c>
      <c r="C14" s="1">
        <v>9.3169082737985606E-8</v>
      </c>
      <c r="D14" s="1">
        <v>7.1616137502983996E-9</v>
      </c>
      <c r="E14" s="1">
        <v>3.0115100533251902E-8</v>
      </c>
      <c r="F14">
        <v>0</v>
      </c>
      <c r="G14" s="1">
        <v>2.7885069680243801E-7</v>
      </c>
      <c r="H14" s="1">
        <v>2.3665908560185301E-8</v>
      </c>
      <c r="I14" s="1">
        <v>5.5612745968075899E-8</v>
      </c>
      <c r="J14">
        <v>0</v>
      </c>
      <c r="K14" s="1">
        <v>1.0015683751048099E-7</v>
      </c>
      <c r="L14" t="s">
        <v>295</v>
      </c>
      <c r="M14" t="s">
        <v>296</v>
      </c>
      <c r="N14">
        <f>ROUND((B14*100/0.00000423),2)</f>
        <v>3.09</v>
      </c>
      <c r="O14">
        <f>ROUND((C14*100/0.000006),2)</f>
        <v>1.55</v>
      </c>
      <c r="P14">
        <f>ROUND((D14*100/0.00000348),2)</f>
        <v>0.21</v>
      </c>
      <c r="Q14">
        <f>ROUND((E14*100/0.00000408),2)</f>
        <v>0.74</v>
      </c>
      <c r="R14">
        <f>ROUND((F14*100/0.00000258),2)</f>
        <v>0</v>
      </c>
      <c r="S14">
        <f>ROUND((G14*100/0.00000426),2)</f>
        <v>6.55</v>
      </c>
      <c r="T14">
        <f>ROUND((H14*100/0.00000418),2)</f>
        <v>0.56999999999999995</v>
      </c>
      <c r="U14">
        <f>ROUND((I14*100/0.00000582),2)</f>
        <v>0.96</v>
      </c>
      <c r="V14">
        <f>ROUND((J14*100/0.00000397),2)</f>
        <v>0</v>
      </c>
      <c r="W14">
        <f>ROUND((K14*100/0.0000114),2)</f>
        <v>0.88</v>
      </c>
      <c r="X14">
        <f>AVERAGE(N14:W14)</f>
        <v>1.4550000000000003</v>
      </c>
      <c r="Z14" s="2" t="str">
        <f>CONCATENATE(A14,"&amp;",V14,"&amp;",W14,"&amp;",U14,"&amp;",P14,"&amp;",N14,"&amp;",Q14,"&amp;",R14,"&amp;",O14,"&amp;",T14,"&amp;","&amp;",S14,"&amp;","&amp;",L14,"&amp;",M14,"\\ %hline")</f>
        <v>S1827(MAJOR//)&amp;0&amp;0.88&amp;0.96&amp;0.21&amp;3.09&amp;0.74&amp;0&amp;1.55&amp;0.57&amp;&amp;6.55&amp;&amp;user_experience/html5/obsolete//&amp;Remove this deprecated "valign" attribute.; /\\ %hline</v>
      </c>
    </row>
    <row r="15" spans="1:26" x14ac:dyDescent="0.2">
      <c r="A15" t="s">
        <v>221</v>
      </c>
      <c r="B15" s="1">
        <v>1.17099185336932E-7</v>
      </c>
      <c r="C15" s="1">
        <v>4.5390583487647603E-8</v>
      </c>
      <c r="D15" s="1">
        <v>5.1496377131428998E-8</v>
      </c>
      <c r="E15" s="1">
        <v>5.5789307766812097E-8</v>
      </c>
      <c r="F15" s="1">
        <v>2.95820062516639E-8</v>
      </c>
      <c r="G15" s="1">
        <v>3.5142292586900902E-8</v>
      </c>
      <c r="H15" s="1">
        <v>1.0020588076072E-7</v>
      </c>
      <c r="I15" s="1">
        <v>1.16582451750104E-7</v>
      </c>
      <c r="J15" s="1">
        <v>1.27456359232272E-8</v>
      </c>
      <c r="K15" s="1">
        <v>1.18940144576882E-7</v>
      </c>
      <c r="L15" t="s">
        <v>25</v>
      </c>
      <c r="M15" t="s">
        <v>222</v>
      </c>
      <c r="N15">
        <f>ROUND((B15*100/0.00000423),2)</f>
        <v>2.77</v>
      </c>
      <c r="O15">
        <f>ROUND((C15*100/0.000006),2)</f>
        <v>0.76</v>
      </c>
      <c r="P15">
        <f>ROUND((D15*100/0.00000348),2)</f>
        <v>1.48</v>
      </c>
      <c r="Q15">
        <f>ROUND((E15*100/0.00000408),2)</f>
        <v>1.37</v>
      </c>
      <c r="R15">
        <f>ROUND((F15*100/0.00000258),2)</f>
        <v>1.1499999999999999</v>
      </c>
      <c r="S15">
        <f>ROUND((G15*100/0.00000426),2)</f>
        <v>0.82</v>
      </c>
      <c r="T15">
        <f>ROUND((H15*100/0.00000418),2)</f>
        <v>2.4</v>
      </c>
      <c r="U15">
        <f>ROUND((I15*100/0.00000582),2)</f>
        <v>2</v>
      </c>
      <c r="V15">
        <f>ROUND((J15*100/0.00000397),2)</f>
        <v>0.32</v>
      </c>
      <c r="W15">
        <f>ROUND((K15*100/0.0000114),2)</f>
        <v>1.04</v>
      </c>
      <c r="X15">
        <f>AVERAGE(N15:W15)</f>
        <v>1.411</v>
      </c>
      <c r="Z15" s="2" t="str">
        <f>CONCATENATE(A15,"&amp;",V15,"&amp;",W15,"&amp;",U15,"&amp;",P15,"&amp;",N15,"&amp;",Q15,"&amp;",R15,"&amp;",O15,"&amp;",T15,"&amp;","&amp;",S15,"&amp;","&amp;",L15,"&amp;",M15,"\\ %hline")</f>
        <v>S107(MAJOR//)&amp;0.32&amp;1.04&amp;2&amp;1.48&amp;2.77&amp;1.37&amp;1.15&amp;0.76&amp;2.4&amp;&amp;0.82&amp;&amp;/brain_overload/&amp;This function has 8 parameters, which is greater than the 7 authorized.; /Method "__init__" has 20 parameters, which is greater than the 7 authorized.; /\\ %hline</v>
      </c>
    </row>
    <row r="16" spans="1:26" x14ac:dyDescent="0.2">
      <c r="A16" t="s">
        <v>260</v>
      </c>
      <c r="B16" s="1">
        <v>4.5006329263249497E-8</v>
      </c>
      <c r="C16" s="1">
        <v>7.6828933676388195E-8</v>
      </c>
      <c r="D16" s="1">
        <v>7.4128353825787704E-8</v>
      </c>
      <c r="E16" s="1">
        <v>4.1078685859928E-8</v>
      </c>
      <c r="F16" s="1">
        <v>4.0509827808206397E-8</v>
      </c>
      <c r="G16" s="1">
        <v>9.4235695454657001E-9</v>
      </c>
      <c r="H16" s="1">
        <v>4.99964663101666E-8</v>
      </c>
      <c r="I16" s="1">
        <v>1.12738423167087E-7</v>
      </c>
      <c r="J16" s="1">
        <v>9.1247166268558592E-9</v>
      </c>
      <c r="K16" s="1">
        <v>7.4360454548470104E-8</v>
      </c>
      <c r="L16" t="s">
        <v>43</v>
      </c>
      <c r="M16" t="s">
        <v>261</v>
      </c>
      <c r="N16">
        <f>ROUND((B16*100/0.00000423),2)</f>
        <v>1.06</v>
      </c>
      <c r="O16">
        <f>ROUND((C16*100/0.000006),2)</f>
        <v>1.28</v>
      </c>
      <c r="P16">
        <f>ROUND((D16*100/0.00000348),2)</f>
        <v>2.13</v>
      </c>
      <c r="Q16">
        <f>ROUND((E16*100/0.00000408),2)</f>
        <v>1.01</v>
      </c>
      <c r="R16">
        <f>ROUND((F16*100/0.00000258),2)</f>
        <v>1.57</v>
      </c>
      <c r="S16">
        <f>ROUND((G16*100/0.00000426),2)</f>
        <v>0.22</v>
      </c>
      <c r="T16">
        <f>ROUND((H16*100/0.00000418),2)</f>
        <v>1.2</v>
      </c>
      <c r="U16">
        <f>ROUND((I16*100/0.00000582),2)</f>
        <v>1.94</v>
      </c>
      <c r="V16">
        <f>ROUND((J16*100/0.00000397),2)</f>
        <v>0.23</v>
      </c>
      <c r="W16">
        <f>ROUND((K16*100/0.0000114),2)</f>
        <v>0.65</v>
      </c>
      <c r="X16">
        <f>AVERAGE(N16:W16)</f>
        <v>1.129</v>
      </c>
      <c r="Z16" s="2" t="str">
        <f>CONCATENATE(A16,"&amp;",V16,"&amp;",W16,"&amp;",U16,"&amp;",P16,"&amp;",N16,"&amp;",Q16,"&amp;",R16,"&amp;",O16,"&amp;",T16,"&amp;","&amp;",S16,"&amp;","&amp;",L16,"&amp;",M16,"\\ %hline")</f>
        <v>S101(MINOR//)&amp;0.23&amp;0.65&amp;1.94&amp;2.13&amp;1.06&amp;1.01&amp;1.57&amp;1.28&amp;1.2&amp;&amp;0.22&amp;&amp;/convention/&amp;Rename class "Com_QuantummanagerInstallerScript" to match the regular expression ^[A-Z][a-zA-Z0-9]*$.; /Rename class "_build_py" to match the regular expression ^[A-Z_][a-zA-Z0-9]+$.; /\\ %hline</v>
      </c>
    </row>
    <row r="17" spans="1:26" x14ac:dyDescent="0.2">
      <c r="A17" t="s">
        <v>112</v>
      </c>
      <c r="B17" s="1">
        <v>5.75934800087547E-8</v>
      </c>
      <c r="C17" s="1">
        <v>4.1073596191452201E-8</v>
      </c>
      <c r="D17" s="1">
        <v>7.9335598640133504E-8</v>
      </c>
      <c r="E17" s="1">
        <v>5.5784022077872999E-8</v>
      </c>
      <c r="F17" s="1">
        <v>4.2729564585736802E-8</v>
      </c>
      <c r="G17" s="1">
        <v>1.06484388871667E-8</v>
      </c>
      <c r="H17" s="1">
        <v>7.5896251812268602E-8</v>
      </c>
      <c r="I17" s="1">
        <v>2.3834303616431699E-8</v>
      </c>
      <c r="J17" s="1">
        <v>4.1278479978633602E-8</v>
      </c>
      <c r="K17" s="1">
        <v>4.3561257760830002E-8</v>
      </c>
      <c r="L17" t="s">
        <v>113</v>
      </c>
      <c r="M17" t="s">
        <v>114</v>
      </c>
      <c r="N17">
        <f>ROUND((B17*100/0.00000423),2)</f>
        <v>1.36</v>
      </c>
      <c r="O17">
        <f>ROUND((C17*100/0.000006),2)</f>
        <v>0.68</v>
      </c>
      <c r="P17">
        <f>ROUND((D17*100/0.00000348),2)</f>
        <v>2.2799999999999998</v>
      </c>
      <c r="Q17">
        <f>ROUND((E17*100/0.00000408),2)</f>
        <v>1.37</v>
      </c>
      <c r="R17">
        <f>ROUND((F17*100/0.00000258),2)</f>
        <v>1.66</v>
      </c>
      <c r="S17">
        <f>ROUND((G17*100/0.00000426),2)</f>
        <v>0.25</v>
      </c>
      <c r="T17">
        <f>ROUND((H17*100/0.00000418),2)</f>
        <v>1.82</v>
      </c>
      <c r="U17">
        <f>ROUND((I17*100/0.00000582),2)</f>
        <v>0.41</v>
      </c>
      <c r="V17">
        <f>ROUND((J17*100/0.00000397),2)</f>
        <v>1.04</v>
      </c>
      <c r="W17">
        <f>ROUND((K17*100/0.0000114),2)</f>
        <v>0.38</v>
      </c>
      <c r="X17">
        <f>AVERAGE(N17:W17)</f>
        <v>1.1250000000000002</v>
      </c>
      <c r="Z17" s="2" t="str">
        <f>CONCATENATE(A17,"&amp;",V17,"&amp;",W17,"&amp;",U17,"&amp;",P17,"&amp;",N17,"&amp;",Q17,"&amp;",R17,"&amp;",O17,"&amp;",T17,"&amp;","&amp;",S17,"&amp;","&amp;",L17,"&amp;",M17,"\\ %hline")</f>
        <v>S1066(MAJOR//)&amp;1.04&amp;0.38&amp;0.41&amp;2.28&amp;1.36&amp;1.37&amp;1.66&amp;0.68&amp;1.82&amp;&amp;0.25&amp;&amp;/clumsy/&amp;Merge this if statement with the enclosing one.; /\\ %hline</v>
      </c>
    </row>
    <row r="18" spans="1:26" x14ac:dyDescent="0.2">
      <c r="A18" t="s">
        <v>393</v>
      </c>
      <c r="B18" s="1">
        <v>1.16338523126073E-7</v>
      </c>
      <c r="C18" s="1">
        <v>6.9472185073901001E-10</v>
      </c>
      <c r="D18" s="1">
        <v>3.1415779814803801E-8</v>
      </c>
      <c r="E18" s="1">
        <v>3.4386160776634099E-8</v>
      </c>
      <c r="F18" s="1">
        <v>6.9645434722215999E-9</v>
      </c>
      <c r="G18" s="1">
        <v>1.8801067693323201E-8</v>
      </c>
      <c r="H18" s="1">
        <v>8.7898821045855205E-9</v>
      </c>
      <c r="I18" s="1">
        <v>1.1309447779622699E-8</v>
      </c>
      <c r="J18" s="1">
        <v>7.9225714204605698E-8</v>
      </c>
      <c r="K18" s="1">
        <v>3.3415384905168399E-7</v>
      </c>
      <c r="L18" t="s">
        <v>43</v>
      </c>
      <c r="M18" t="s">
        <v>394</v>
      </c>
      <c r="N18">
        <f>ROUND((B18*100/0.00000423),2)</f>
        <v>2.75</v>
      </c>
      <c r="O18">
        <f>ROUND((C18*100/0.000006),2)</f>
        <v>0.01</v>
      </c>
      <c r="P18">
        <f>ROUND((D18*100/0.00000348),2)</f>
        <v>0.9</v>
      </c>
      <c r="Q18">
        <f>ROUND((E18*100/0.00000408),2)</f>
        <v>0.84</v>
      </c>
      <c r="R18">
        <f>ROUND((F18*100/0.00000258),2)</f>
        <v>0.27</v>
      </c>
      <c r="S18">
        <f>ROUND((G18*100/0.00000426),2)</f>
        <v>0.44</v>
      </c>
      <c r="T18">
        <f>ROUND((H18*100/0.00000418),2)</f>
        <v>0.21</v>
      </c>
      <c r="U18">
        <f>ROUND((I18*100/0.00000582),2)</f>
        <v>0.19</v>
      </c>
      <c r="V18">
        <f>ROUND((J18*100/0.00000397),2)</f>
        <v>2</v>
      </c>
      <c r="W18">
        <f>ROUND((K18*100/0.0000114),2)</f>
        <v>2.93</v>
      </c>
      <c r="X18">
        <f>AVERAGE(N18:W18)</f>
        <v>1.054</v>
      </c>
      <c r="Z18" s="2" t="str">
        <f>CONCATENATE(A18,"&amp;",V18,"&amp;",W18,"&amp;",U18,"&amp;",P18,"&amp;",N18,"&amp;",Q18,"&amp;",R18,"&amp;",O18,"&amp;",T18,"&amp;","&amp;",S18,"&amp;","&amp;",L18,"&amp;",M18,"\\ %hline")</f>
        <v>S116(MINOR//)&amp;2&amp;2.93&amp;0.19&amp;0.9&amp;2.75&amp;0.84&amp;0.27&amp;0.01&amp;0.21&amp;&amp;0.44&amp;&amp;/convention/&amp;Rename this field "partIds" to match the regular expression ^[_a-z][_a-z0-9]*$.; /\\ %hline</v>
      </c>
    </row>
    <row r="19" spans="1:26" x14ac:dyDescent="0.2">
      <c r="A19" t="s">
        <v>15</v>
      </c>
      <c r="B19" s="1">
        <v>3.5563564944779001E-8</v>
      </c>
      <c r="C19" s="1">
        <v>1.9647469157583299E-7</v>
      </c>
      <c r="D19" s="1">
        <v>9.1773726274635898E-8</v>
      </c>
      <c r="E19" s="1">
        <v>8.1995661386581201E-9</v>
      </c>
      <c r="F19" s="1">
        <v>8.7650388893819195E-9</v>
      </c>
      <c r="G19" s="1">
        <v>3.4698118838045698E-8</v>
      </c>
      <c r="H19" s="1">
        <v>4.1353217455543497E-8</v>
      </c>
      <c r="I19" s="1">
        <v>5.3246246139647097E-8</v>
      </c>
      <c r="J19" s="1">
        <v>8.6902063112913005E-10</v>
      </c>
      <c r="K19" s="1">
        <v>5.3914076306583E-8</v>
      </c>
      <c r="L19" t="s">
        <v>16</v>
      </c>
      <c r="M19" t="s">
        <v>17</v>
      </c>
      <c r="N19">
        <f>ROUND((B19*100/0.00000423),2)</f>
        <v>0.84</v>
      </c>
      <c r="O19">
        <f>ROUND((C19*100/0.000006),2)</f>
        <v>3.27</v>
      </c>
      <c r="P19">
        <f>ROUND((D19*100/0.00000348),2)</f>
        <v>2.64</v>
      </c>
      <c r="Q19">
        <f>ROUND((E19*100/0.00000408),2)</f>
        <v>0.2</v>
      </c>
      <c r="R19">
        <f>ROUND((F19*100/0.00000258),2)</f>
        <v>0.34</v>
      </c>
      <c r="S19">
        <f>ROUND((G19*100/0.00000426),2)</f>
        <v>0.81</v>
      </c>
      <c r="T19">
        <f>ROUND((H19*100/0.00000418),2)</f>
        <v>0.99</v>
      </c>
      <c r="U19">
        <f>ROUND((I19*100/0.00000582),2)</f>
        <v>0.91</v>
      </c>
      <c r="V19">
        <f>ROUND((J19*100/0.00000397),2)</f>
        <v>0.02</v>
      </c>
      <c r="W19">
        <f>ROUND((K19*100/0.0000114),2)</f>
        <v>0.47</v>
      </c>
      <c r="X19">
        <f>AVERAGE(N19:W19)</f>
        <v>1.0489999999999999</v>
      </c>
      <c r="Z19" s="2" t="str">
        <f>CONCATENATE(A19,"&amp;",V19,"&amp;",W19,"&amp;",U19,"&amp;",P19,"&amp;",N19,"&amp;",Q19,"&amp;",R19,"&amp;",O19,"&amp;",T19,"&amp;","&amp;",S19,"&amp;","&amp;",L19,"&amp;",M19,"\\ %hline")</f>
        <v>BoldAndItalicTagsCheck(MINOR//)&amp;0.02&amp;0.47&amp;0.91&amp;2.64&amp;0.84&amp;0.2&amp;0.34&amp;3.27&amp;0.99&amp;&amp;0.81&amp;&amp;/accessibility/&amp;Replace this &lt;i&gt; tag by &lt;em&gt;.; /\\ %hline</v>
      </c>
    </row>
    <row r="20" spans="1:26" x14ac:dyDescent="0.2">
      <c r="A20" t="s">
        <v>343</v>
      </c>
      <c r="B20" s="1">
        <v>6.2767974819747298E-8</v>
      </c>
      <c r="C20" s="1">
        <v>3.4317287954831103E-8</v>
      </c>
      <c r="D20" s="1">
        <v>8.0826651977821694E-8</v>
      </c>
      <c r="E20" s="1">
        <v>1.3641969778532599E-8</v>
      </c>
      <c r="F20" s="1">
        <v>9.8606687505546602E-9</v>
      </c>
      <c r="G20" s="1">
        <v>1.21691518245354E-7</v>
      </c>
      <c r="H20" s="1">
        <v>1.41942650592382E-8</v>
      </c>
      <c r="I20" s="1">
        <v>1.0709460589859401E-8</v>
      </c>
      <c r="J20" s="1">
        <v>5.48884602014116E-8</v>
      </c>
      <c r="K20" s="1">
        <v>4.3972283689769501E-8</v>
      </c>
      <c r="L20" t="s">
        <v>68</v>
      </c>
      <c r="M20" t="s">
        <v>344</v>
      </c>
      <c r="N20">
        <f>ROUND((B20*100/0.00000423),2)</f>
        <v>1.48</v>
      </c>
      <c r="O20">
        <f>ROUND((C20*100/0.000006),2)</f>
        <v>0.56999999999999995</v>
      </c>
      <c r="P20">
        <f>ROUND((D20*100/0.00000348),2)</f>
        <v>2.3199999999999998</v>
      </c>
      <c r="Q20">
        <f>ROUND((E20*100/0.00000408),2)</f>
        <v>0.33</v>
      </c>
      <c r="R20">
        <f>ROUND((F20*100/0.00000258),2)</f>
        <v>0.38</v>
      </c>
      <c r="S20">
        <f>ROUND((G20*100/0.00000426),2)</f>
        <v>2.86</v>
      </c>
      <c r="T20">
        <f>ROUND((H20*100/0.00000418),2)</f>
        <v>0.34</v>
      </c>
      <c r="U20">
        <f>ROUND((I20*100/0.00000582),2)</f>
        <v>0.18</v>
      </c>
      <c r="V20">
        <f>ROUND((J20*100/0.00000397),2)</f>
        <v>1.38</v>
      </c>
      <c r="W20">
        <f>ROUND((K20*100/0.0000114),2)</f>
        <v>0.39</v>
      </c>
      <c r="X20">
        <f>AVERAGE(N20:W20)</f>
        <v>1.0230000000000001</v>
      </c>
      <c r="Z20" s="2" t="str">
        <f>CONCATENATE(A20,"&amp;",V20,"&amp;",W20,"&amp;",U20,"&amp;",P20,"&amp;",N20,"&amp;",Q20,"&amp;",R20,"&amp;",O20,"&amp;",T20,"&amp;","&amp;",S20,"&amp;","&amp;",L20,"&amp;",M20,"\\ %hline")</f>
        <v>S1186(CRITICAL//)&amp;1.38&amp;0.39&amp;0.18&amp;2.32&amp;1.48&amp;0.33&amp;0.38&amp;0.57&amp;0.34&amp;&amp;2.86&amp;&amp;/suspicious/&amp;Add a nested comment explaining why this method is empty, or complete the implementation.; /Add a nested comment explaining why this function is empty or complete the implementation.; /\\ %hline</v>
      </c>
    </row>
    <row r="21" spans="1:26" x14ac:dyDescent="0.2">
      <c r="N21">
        <f>SUM(N2:N20)</f>
        <v>88.02</v>
      </c>
      <c r="O21">
        <f>SUM(O2:O20)</f>
        <v>83.800000000000011</v>
      </c>
      <c r="P21">
        <f>SUM(P2:P20)</f>
        <v>79.699999999999989</v>
      </c>
      <c r="Q21">
        <f>SUM(Q2:Q20)</f>
        <v>89.13000000000001</v>
      </c>
      <c r="R21">
        <f>SUM(R2:R20)</f>
        <v>86.109999999999985</v>
      </c>
      <c r="S21">
        <f>SUM(S2:S20)</f>
        <v>91.869999999999976</v>
      </c>
      <c r="T21">
        <f>SUM(T2:T20)</f>
        <v>90.86</v>
      </c>
      <c r="U21">
        <f>SUM(U2:U20)</f>
        <v>83.849999999999966</v>
      </c>
      <c r="V21">
        <f>SUM(V2:V20)</f>
        <v>84.02</v>
      </c>
      <c r="W21">
        <f>SUM(W2:W20)</f>
        <v>85.450000000000017</v>
      </c>
      <c r="Z21" s="2" t="str">
        <f>CONCATENATE(A21,"&amp;",V21,"&amp;",W21,"&amp;",U21,"&amp;",P21,"&amp;",N21,"&amp;",Q21,"&amp;",R21,"&amp;",O21,"&amp;",T21,"&amp;","&amp;",S21,"&amp;","&amp;",L21,"&amp;",M21,"\\ %hline")</f>
        <v>&amp;84.02&amp;85.45&amp;83.85&amp;79.7&amp;88.02&amp;89.13&amp;86.11&amp;83.8&amp;90.86&amp;&amp;91.87&amp;&amp;&amp;\\ %hline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7"/>
  <sheetViews>
    <sheetView workbookViewId="0">
      <selection activeCell="P27" sqref="P27:AB27"/>
    </sheetView>
  </sheetViews>
  <sheetFormatPr baseColWidth="10" defaultRowHeight="16" x14ac:dyDescent="0.2"/>
  <sheetData>
    <row r="1" spans="1:28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U1" s="2" t="s">
        <v>6</v>
      </c>
      <c r="V1" s="2" t="s">
        <v>7</v>
      </c>
      <c r="W1" s="2" t="s">
        <v>8</v>
      </c>
      <c r="X1" s="2" t="s">
        <v>9</v>
      </c>
      <c r="Y1" s="2" t="s">
        <v>10</v>
      </c>
      <c r="Z1" s="2" t="s">
        <v>11</v>
      </c>
      <c r="AA1" s="2" t="s">
        <v>12</v>
      </c>
      <c r="AB1" s="2" t="s">
        <v>425</v>
      </c>
    </row>
    <row r="2" spans="1:28" x14ac:dyDescent="0.2">
      <c r="A2" t="s">
        <v>87</v>
      </c>
      <c r="B2" s="1">
        <v>7.7898905872767604E-7</v>
      </c>
      <c r="C2" s="1">
        <v>1.5981107583875001E-6</v>
      </c>
      <c r="D2" s="1">
        <v>5.1456020285293597E-6</v>
      </c>
      <c r="E2" s="1">
        <v>4.5279713043711299E-7</v>
      </c>
      <c r="F2" s="1">
        <v>4.3880907771617799E-7</v>
      </c>
      <c r="G2" s="1">
        <v>4.7122944370735098E-7</v>
      </c>
      <c r="H2" s="1">
        <v>5.3439656889872502E-8</v>
      </c>
      <c r="I2" s="1">
        <v>1.5634484288162099E-6</v>
      </c>
      <c r="J2" s="1">
        <v>1.0829652639692699E-6</v>
      </c>
      <c r="K2" s="1">
        <v>1.7372041796009001E-6</v>
      </c>
      <c r="L2" s="1">
        <v>6.9479467393324899E-7</v>
      </c>
      <c r="M2" s="1">
        <v>5.89704742228102E-6</v>
      </c>
      <c r="N2" t="s">
        <v>43</v>
      </c>
      <c r="O2" t="s">
        <v>88</v>
      </c>
      <c r="P2">
        <f t="shared" ref="P2:P26" si="0">ROUND((B2*100/0.00000423),2)</f>
        <v>18.420000000000002</v>
      </c>
      <c r="Q2">
        <f t="shared" ref="Q2:Q26" si="1">ROUND((C2*100/0.000006),2)</f>
        <v>26.64</v>
      </c>
      <c r="R2">
        <f t="shared" ref="R2:R26" si="2">ROUND((D2*100/0.0000427),2)</f>
        <v>12.05</v>
      </c>
      <c r="S2">
        <f t="shared" ref="S2:S26" si="3">ROUND((E2*100/0.00000348),2)</f>
        <v>13.01</v>
      </c>
      <c r="T2">
        <f t="shared" ref="T2:T26" si="4">ROUND((F2*100/0.0000032),2)</f>
        <v>13.71</v>
      </c>
      <c r="U2">
        <f t="shared" ref="U2:U26" si="5">ROUND((G2*100/0.00000408),2)</f>
        <v>11.55</v>
      </c>
      <c r="V2">
        <f t="shared" ref="V2:V26" si="6">ROUND((H2*100/0.00000258),2)</f>
        <v>2.0699999999999998</v>
      </c>
      <c r="W2">
        <f t="shared" ref="W2:W26" si="7">ROUND((I2*100/0.00000426),2)</f>
        <v>36.700000000000003</v>
      </c>
      <c r="X2">
        <f t="shared" ref="X2:X26" si="8">ROUND((J2*100/0.00000418),2)</f>
        <v>25.91</v>
      </c>
      <c r="Y2">
        <f t="shared" ref="Y2:Y26" si="9">ROUND((K2*100/0.00000582),2)</f>
        <v>29.85</v>
      </c>
      <c r="Z2">
        <f t="shared" ref="Z2:Z26" si="10">ROUND((L2*100/0.00000397),2)</f>
        <v>17.5</v>
      </c>
      <c r="AA2">
        <f t="shared" ref="AA2:AA26" si="11">ROUND((M2*100/0.0000114),2)</f>
        <v>51.73</v>
      </c>
      <c r="AB2">
        <f t="shared" ref="AB2:AB26" si="12">MEDIAN(P2:AA2)</f>
        <v>17.96</v>
      </c>
    </row>
    <row r="3" spans="1:28" x14ac:dyDescent="0.2">
      <c r="A3" t="s">
        <v>308</v>
      </c>
      <c r="B3" s="1">
        <v>5.9721587469024001E-7</v>
      </c>
      <c r="C3" s="1">
        <v>1.7290720504029299E-7</v>
      </c>
      <c r="D3" s="1">
        <v>3.1225134418397297E-7</v>
      </c>
      <c r="E3" s="1">
        <v>2.9956879773810499E-7</v>
      </c>
      <c r="F3" s="1">
        <v>4.2316709742356301E-7</v>
      </c>
      <c r="G3" s="1">
        <v>5.58719872473921E-7</v>
      </c>
      <c r="H3" s="1">
        <v>6.33647287840684E-8</v>
      </c>
      <c r="I3" s="1">
        <v>3.0634163976887001E-7</v>
      </c>
      <c r="J3" s="1">
        <v>4.4139963893297199E-7</v>
      </c>
      <c r="K3" s="1">
        <v>1.62320654308745E-7</v>
      </c>
      <c r="L3" s="1">
        <v>3.1167322935871702E-7</v>
      </c>
      <c r="M3" s="1">
        <v>2.2651336303777601E-7</v>
      </c>
      <c r="N3" t="s">
        <v>309</v>
      </c>
      <c r="O3" t="s">
        <v>310</v>
      </c>
      <c r="P3">
        <f t="shared" si="0"/>
        <v>14.12</v>
      </c>
      <c r="Q3">
        <f t="shared" si="1"/>
        <v>2.88</v>
      </c>
      <c r="R3">
        <f t="shared" si="2"/>
        <v>0.73</v>
      </c>
      <c r="S3">
        <f t="shared" si="3"/>
        <v>8.61</v>
      </c>
      <c r="T3">
        <f t="shared" si="4"/>
        <v>13.22</v>
      </c>
      <c r="U3">
        <f t="shared" si="5"/>
        <v>13.69</v>
      </c>
      <c r="V3">
        <f t="shared" si="6"/>
        <v>2.46</v>
      </c>
      <c r="W3">
        <f t="shared" si="7"/>
        <v>7.19</v>
      </c>
      <c r="X3">
        <f t="shared" si="8"/>
        <v>10.56</v>
      </c>
      <c r="Y3">
        <f t="shared" si="9"/>
        <v>2.79</v>
      </c>
      <c r="Z3">
        <f t="shared" si="10"/>
        <v>7.85</v>
      </c>
      <c r="AA3">
        <f t="shared" si="11"/>
        <v>1.99</v>
      </c>
      <c r="AB3">
        <f t="shared" si="12"/>
        <v>7.52</v>
      </c>
    </row>
    <row r="4" spans="1:28" x14ac:dyDescent="0.2">
      <c r="A4" t="s">
        <v>54</v>
      </c>
      <c r="B4" s="1">
        <v>2.5374113412107699E-7</v>
      </c>
      <c r="C4" s="1">
        <v>6.3254764342675797E-7</v>
      </c>
      <c r="D4" s="1">
        <v>2.0008315143955899E-6</v>
      </c>
      <c r="E4" s="1">
        <v>2.1986823568275599E-7</v>
      </c>
      <c r="F4" s="1">
        <v>7.3283886371226105E-8</v>
      </c>
      <c r="G4" s="1">
        <v>3.3236151675411898E-7</v>
      </c>
      <c r="H4" s="1">
        <v>1.0756710854752101E-7</v>
      </c>
      <c r="I4" s="1">
        <v>5.9697776589779699E-7</v>
      </c>
      <c r="J4" s="1">
        <v>1.8174077855243899E-7</v>
      </c>
      <c r="K4" s="1">
        <v>3.8376749230872102E-7</v>
      </c>
      <c r="L4" s="1">
        <v>1.30920916593555E-6</v>
      </c>
      <c r="M4" s="1">
        <v>6.94357898197382E-7</v>
      </c>
      <c r="N4" t="s">
        <v>43</v>
      </c>
      <c r="O4" t="s">
        <v>55</v>
      </c>
      <c r="P4">
        <f t="shared" si="0"/>
        <v>6</v>
      </c>
      <c r="Q4">
        <f t="shared" si="1"/>
        <v>10.54</v>
      </c>
      <c r="R4">
        <f t="shared" si="2"/>
        <v>4.6900000000000004</v>
      </c>
      <c r="S4">
        <f t="shared" si="3"/>
        <v>6.32</v>
      </c>
      <c r="T4">
        <f t="shared" si="4"/>
        <v>2.29</v>
      </c>
      <c r="U4">
        <f t="shared" si="5"/>
        <v>8.15</v>
      </c>
      <c r="V4">
        <f t="shared" si="6"/>
        <v>4.17</v>
      </c>
      <c r="W4">
        <f t="shared" si="7"/>
        <v>14.01</v>
      </c>
      <c r="X4">
        <f t="shared" si="8"/>
        <v>4.3499999999999996</v>
      </c>
      <c r="Y4">
        <f t="shared" si="9"/>
        <v>6.59</v>
      </c>
      <c r="Z4">
        <f t="shared" si="10"/>
        <v>32.979999999999997</v>
      </c>
      <c r="AA4">
        <f t="shared" si="11"/>
        <v>6.09</v>
      </c>
      <c r="AB4">
        <f t="shared" si="12"/>
        <v>6.2050000000000001</v>
      </c>
    </row>
    <row r="5" spans="1:28" x14ac:dyDescent="0.2">
      <c r="A5" t="s">
        <v>18</v>
      </c>
      <c r="B5" s="1">
        <v>3.3772888840915501E-7</v>
      </c>
      <c r="C5" s="1">
        <v>4.5518501838253402E-7</v>
      </c>
      <c r="D5" s="1">
        <v>4.3229737444459502E-7</v>
      </c>
      <c r="E5" s="1">
        <v>2.0496317677068101E-7</v>
      </c>
      <c r="F5" s="1">
        <v>1.7095016290866101E-7</v>
      </c>
      <c r="G5" s="1">
        <v>2.26955865074647E-7</v>
      </c>
      <c r="H5" s="1">
        <v>1.6659816342504601E-7</v>
      </c>
      <c r="I5" s="1">
        <v>3.5159543667274301E-7</v>
      </c>
      <c r="J5" s="1">
        <v>2.8088585219885899E-7</v>
      </c>
      <c r="K5" s="1">
        <v>7.3643330183346099E-7</v>
      </c>
      <c r="L5" s="1">
        <v>7.0385994789881104E-8</v>
      </c>
      <c r="M5" s="1">
        <v>2.2665142479645699E-7</v>
      </c>
      <c r="N5" t="s">
        <v>19</v>
      </c>
      <c r="O5" t="s">
        <v>20</v>
      </c>
      <c r="P5">
        <f t="shared" si="0"/>
        <v>7.98</v>
      </c>
      <c r="Q5">
        <f t="shared" si="1"/>
        <v>7.59</v>
      </c>
      <c r="R5">
        <f t="shared" si="2"/>
        <v>1.01</v>
      </c>
      <c r="S5">
        <f t="shared" si="3"/>
        <v>5.89</v>
      </c>
      <c r="T5">
        <f t="shared" si="4"/>
        <v>5.34</v>
      </c>
      <c r="U5">
        <f t="shared" si="5"/>
        <v>5.56</v>
      </c>
      <c r="V5">
        <f t="shared" si="6"/>
        <v>6.46</v>
      </c>
      <c r="W5">
        <f t="shared" si="7"/>
        <v>8.25</v>
      </c>
      <c r="X5">
        <f t="shared" si="8"/>
        <v>6.72</v>
      </c>
      <c r="Y5">
        <f t="shared" si="9"/>
        <v>12.65</v>
      </c>
      <c r="Z5">
        <f t="shared" si="10"/>
        <v>1.77</v>
      </c>
      <c r="AA5">
        <f t="shared" si="11"/>
        <v>1.99</v>
      </c>
      <c r="AB5">
        <f t="shared" si="12"/>
        <v>6.1749999999999998</v>
      </c>
    </row>
    <row r="6" spans="1:28" x14ac:dyDescent="0.2">
      <c r="A6" t="s">
        <v>24</v>
      </c>
      <c r="B6" s="1">
        <v>1.8937048154786401E-7</v>
      </c>
      <c r="C6" s="1">
        <v>5.1837613194222305E-7</v>
      </c>
      <c r="D6" s="1">
        <v>4.45729566524351E-7</v>
      </c>
      <c r="E6" s="1">
        <v>2.2391909684307401E-7</v>
      </c>
      <c r="F6" s="1">
        <v>1.67311561989617E-7</v>
      </c>
      <c r="G6" s="1">
        <v>3.5251740214053598E-7</v>
      </c>
      <c r="H6" s="1">
        <v>5.6444476065655302E-7</v>
      </c>
      <c r="I6" s="1">
        <v>8.3393832955229202E-8</v>
      </c>
      <c r="J6" s="1">
        <v>3.49446190861709E-7</v>
      </c>
      <c r="K6" s="1">
        <v>2.9838628628431999E-7</v>
      </c>
      <c r="L6" s="1">
        <v>3.5407307770491102E-7</v>
      </c>
      <c r="M6" s="1">
        <v>2.2578930753871E-7</v>
      </c>
      <c r="N6" t="s">
        <v>25</v>
      </c>
      <c r="O6" t="s">
        <v>26</v>
      </c>
      <c r="P6">
        <f t="shared" si="0"/>
        <v>4.4800000000000004</v>
      </c>
      <c r="Q6">
        <f t="shared" si="1"/>
        <v>8.64</v>
      </c>
      <c r="R6">
        <f t="shared" si="2"/>
        <v>1.04</v>
      </c>
      <c r="S6">
        <f t="shared" si="3"/>
        <v>6.43</v>
      </c>
      <c r="T6">
        <f t="shared" si="4"/>
        <v>5.23</v>
      </c>
      <c r="U6">
        <f t="shared" si="5"/>
        <v>8.64</v>
      </c>
      <c r="V6">
        <f t="shared" si="6"/>
        <v>21.88</v>
      </c>
      <c r="W6">
        <f t="shared" si="7"/>
        <v>1.96</v>
      </c>
      <c r="X6">
        <f t="shared" si="8"/>
        <v>8.36</v>
      </c>
      <c r="Y6">
        <f t="shared" si="9"/>
        <v>5.13</v>
      </c>
      <c r="Z6">
        <f t="shared" si="10"/>
        <v>8.92</v>
      </c>
      <c r="AA6">
        <f t="shared" si="11"/>
        <v>1.98</v>
      </c>
      <c r="AB6">
        <f t="shared" si="12"/>
        <v>5.83</v>
      </c>
    </row>
    <row r="7" spans="1:28" x14ac:dyDescent="0.2">
      <c r="A7" t="s">
        <v>45</v>
      </c>
      <c r="B7" s="1">
        <v>2.1785439485046101E-7</v>
      </c>
      <c r="C7" s="1">
        <v>3.9924021255745599E-7</v>
      </c>
      <c r="D7" s="1">
        <v>1.92035104505095E-7</v>
      </c>
      <c r="E7" s="1">
        <v>6.4373448987454096E-8</v>
      </c>
      <c r="F7" s="1">
        <v>1.07351573149152E-7</v>
      </c>
      <c r="G7" s="1">
        <v>4.3551825308745201E-7</v>
      </c>
      <c r="H7" s="1">
        <v>4.93284454712795E-7</v>
      </c>
      <c r="I7" s="1">
        <v>2.0803087358154101E-7</v>
      </c>
      <c r="J7" s="1">
        <v>2.2496058864218799E-7</v>
      </c>
      <c r="K7" s="1">
        <v>2.7283750274515102E-7</v>
      </c>
      <c r="L7" s="1">
        <v>2.4042904127905901E-8</v>
      </c>
      <c r="M7" s="1">
        <v>4.9404939602164602E-7</v>
      </c>
      <c r="N7" t="s">
        <v>19</v>
      </c>
      <c r="O7" t="s">
        <v>46</v>
      </c>
      <c r="P7">
        <f t="shared" si="0"/>
        <v>5.15</v>
      </c>
      <c r="Q7">
        <f t="shared" si="1"/>
        <v>6.65</v>
      </c>
      <c r="R7">
        <f t="shared" si="2"/>
        <v>0.45</v>
      </c>
      <c r="S7">
        <f t="shared" si="3"/>
        <v>1.85</v>
      </c>
      <c r="T7">
        <f t="shared" si="4"/>
        <v>3.35</v>
      </c>
      <c r="U7">
        <f t="shared" si="5"/>
        <v>10.67</v>
      </c>
      <c r="V7">
        <f t="shared" si="6"/>
        <v>19.12</v>
      </c>
      <c r="W7">
        <f t="shared" si="7"/>
        <v>4.88</v>
      </c>
      <c r="X7">
        <f t="shared" si="8"/>
        <v>5.38</v>
      </c>
      <c r="Y7">
        <f t="shared" si="9"/>
        <v>4.6900000000000004</v>
      </c>
      <c r="Z7">
        <f t="shared" si="10"/>
        <v>0.61</v>
      </c>
      <c r="AA7">
        <f t="shared" si="11"/>
        <v>4.33</v>
      </c>
      <c r="AB7">
        <f t="shared" si="12"/>
        <v>4.7850000000000001</v>
      </c>
    </row>
    <row r="8" spans="1:28" x14ac:dyDescent="0.2">
      <c r="A8" t="s">
        <v>336</v>
      </c>
      <c r="B8" s="1">
        <v>1.6516452367835301E-7</v>
      </c>
      <c r="C8" s="1">
        <v>4.0305133570027202E-8</v>
      </c>
      <c r="D8">
        <v>0</v>
      </c>
      <c r="E8" s="1">
        <v>2.10199646698743E-7</v>
      </c>
      <c r="F8" s="1">
        <v>1.3819430207753399E-7</v>
      </c>
      <c r="G8" s="1">
        <v>7.5702752586178299E-7</v>
      </c>
      <c r="H8">
        <v>0</v>
      </c>
      <c r="I8" s="1">
        <v>5.6792935210135203E-8</v>
      </c>
      <c r="J8" s="1">
        <v>4.9106904822837205E-7</v>
      </c>
      <c r="K8" s="1">
        <v>2.6161899852227999E-7</v>
      </c>
      <c r="L8" s="1">
        <v>2.1580679006373301E-8</v>
      </c>
      <c r="M8" s="1">
        <v>1.52883770457955E-7</v>
      </c>
      <c r="N8" t="s">
        <v>79</v>
      </c>
      <c r="O8" t="s">
        <v>337</v>
      </c>
      <c r="P8">
        <f t="shared" si="0"/>
        <v>3.9</v>
      </c>
      <c r="Q8">
        <f t="shared" si="1"/>
        <v>0.67</v>
      </c>
      <c r="R8">
        <f t="shared" si="2"/>
        <v>0</v>
      </c>
      <c r="S8">
        <f t="shared" si="3"/>
        <v>6.04</v>
      </c>
      <c r="T8">
        <f t="shared" si="4"/>
        <v>4.32</v>
      </c>
      <c r="U8">
        <f t="shared" si="5"/>
        <v>18.55</v>
      </c>
      <c r="V8">
        <f t="shared" si="6"/>
        <v>0</v>
      </c>
      <c r="W8">
        <f t="shared" si="7"/>
        <v>1.33</v>
      </c>
      <c r="X8">
        <f t="shared" si="8"/>
        <v>11.75</v>
      </c>
      <c r="Y8">
        <f t="shared" si="9"/>
        <v>4.5</v>
      </c>
      <c r="Z8">
        <f t="shared" si="10"/>
        <v>0.54</v>
      </c>
      <c r="AA8">
        <f t="shared" si="11"/>
        <v>1.34</v>
      </c>
      <c r="AB8">
        <f t="shared" si="12"/>
        <v>2.62</v>
      </c>
    </row>
    <row r="9" spans="1:28" x14ac:dyDescent="0.2">
      <c r="A9" t="s">
        <v>227</v>
      </c>
      <c r="B9" s="1">
        <v>3.0098866809248502E-7</v>
      </c>
      <c r="C9" s="1">
        <v>1.13041636991732E-7</v>
      </c>
      <c r="D9" s="1">
        <v>3.3881389953938201E-7</v>
      </c>
      <c r="E9" s="1">
        <v>1.54003292655046E-7</v>
      </c>
      <c r="F9" s="1">
        <v>4.4140459929155697E-8</v>
      </c>
      <c r="G9" s="1">
        <v>6.4763516651955107E-8</v>
      </c>
      <c r="H9" s="1">
        <v>9.3937884326287805E-8</v>
      </c>
      <c r="I9" s="1">
        <v>8.2690435233664306E-8</v>
      </c>
      <c r="J9" s="1">
        <v>2.4109044255974801E-8</v>
      </c>
      <c r="K9" s="1">
        <v>2.6477413636099699E-8</v>
      </c>
      <c r="L9" s="1">
        <v>7.9605710487447396E-8</v>
      </c>
      <c r="M9" s="1">
        <v>1.0226373305945901E-7</v>
      </c>
      <c r="N9" t="s">
        <v>195</v>
      </c>
      <c r="O9" t="s">
        <v>228</v>
      </c>
      <c r="P9">
        <f t="shared" si="0"/>
        <v>7.12</v>
      </c>
      <c r="Q9">
        <f t="shared" si="1"/>
        <v>1.88</v>
      </c>
      <c r="R9">
        <f t="shared" si="2"/>
        <v>0.79</v>
      </c>
      <c r="S9">
        <f t="shared" si="3"/>
        <v>4.43</v>
      </c>
      <c r="T9">
        <f t="shared" si="4"/>
        <v>1.38</v>
      </c>
      <c r="U9">
        <f t="shared" si="5"/>
        <v>1.59</v>
      </c>
      <c r="V9">
        <f t="shared" si="6"/>
        <v>3.64</v>
      </c>
      <c r="W9">
        <f t="shared" si="7"/>
        <v>1.94</v>
      </c>
      <c r="X9">
        <f t="shared" si="8"/>
        <v>0.57999999999999996</v>
      </c>
      <c r="Y9">
        <f t="shared" si="9"/>
        <v>0.45</v>
      </c>
      <c r="Z9">
        <f t="shared" si="10"/>
        <v>2.0099999999999998</v>
      </c>
      <c r="AA9">
        <f t="shared" si="11"/>
        <v>0.9</v>
      </c>
      <c r="AB9">
        <f t="shared" si="12"/>
        <v>1.7349999999999999</v>
      </c>
    </row>
    <row r="10" spans="1:28" x14ac:dyDescent="0.2">
      <c r="A10" t="s">
        <v>110</v>
      </c>
      <c r="B10" s="1">
        <v>7.0414126158222702E-8</v>
      </c>
      <c r="C10" s="1">
        <v>9.2628255464131994E-8</v>
      </c>
      <c r="D10">
        <v>0</v>
      </c>
      <c r="E10" s="1">
        <v>1.5025609342867701E-7</v>
      </c>
      <c r="F10" s="1">
        <v>3.3715593940454297E-8</v>
      </c>
      <c r="G10" s="1">
        <v>7.5680151110018799E-8</v>
      </c>
      <c r="H10" s="1">
        <v>1.1305006873085401E-8</v>
      </c>
      <c r="I10" s="1">
        <v>4.1504677786698201E-8</v>
      </c>
      <c r="J10" s="1">
        <v>1.2900550067738401E-8</v>
      </c>
      <c r="K10" s="1">
        <v>1.90446900713184E-7</v>
      </c>
      <c r="L10" s="1">
        <v>9.74751474583174E-8</v>
      </c>
      <c r="M10" s="1">
        <v>4.3271366795727802E-7</v>
      </c>
      <c r="N10" t="s">
        <v>43</v>
      </c>
      <c r="O10" t="s">
        <v>111</v>
      </c>
      <c r="P10">
        <f t="shared" si="0"/>
        <v>1.66</v>
      </c>
      <c r="Q10">
        <f t="shared" si="1"/>
        <v>1.54</v>
      </c>
      <c r="R10">
        <f t="shared" si="2"/>
        <v>0</v>
      </c>
      <c r="S10">
        <f t="shared" si="3"/>
        <v>4.32</v>
      </c>
      <c r="T10">
        <f t="shared" si="4"/>
        <v>1.05</v>
      </c>
      <c r="U10">
        <f t="shared" si="5"/>
        <v>1.85</v>
      </c>
      <c r="V10">
        <f t="shared" si="6"/>
        <v>0.44</v>
      </c>
      <c r="W10">
        <f t="shared" si="7"/>
        <v>0.97</v>
      </c>
      <c r="X10">
        <f t="shared" si="8"/>
        <v>0.31</v>
      </c>
      <c r="Y10">
        <f t="shared" si="9"/>
        <v>3.27</v>
      </c>
      <c r="Z10">
        <f t="shared" si="10"/>
        <v>2.46</v>
      </c>
      <c r="AA10">
        <f t="shared" si="11"/>
        <v>3.8</v>
      </c>
      <c r="AB10">
        <f t="shared" si="12"/>
        <v>1.6</v>
      </c>
    </row>
    <row r="11" spans="1:28" x14ac:dyDescent="0.2">
      <c r="A11" t="s">
        <v>267</v>
      </c>
      <c r="B11" s="1">
        <v>1.4040246234715899E-7</v>
      </c>
      <c r="C11" s="1">
        <v>9.6196203315418703E-8</v>
      </c>
      <c r="D11" s="1">
        <v>5.1969649724560803E-8</v>
      </c>
      <c r="E11" s="1">
        <v>5.0969142844577502E-8</v>
      </c>
      <c r="F11" s="1">
        <v>6.2638410344321699E-8</v>
      </c>
      <c r="G11" s="1">
        <v>6.2117818578622198E-8</v>
      </c>
      <c r="H11" s="1">
        <v>1.4462314167480099E-7</v>
      </c>
      <c r="I11" s="1">
        <v>1.2716590621419001E-8</v>
      </c>
      <c r="J11" s="1">
        <v>2.66294275747259E-8</v>
      </c>
      <c r="K11" s="1">
        <v>4.5102390486841902E-8</v>
      </c>
      <c r="L11" s="1">
        <v>1.66474056906865E-7</v>
      </c>
      <c r="M11" s="1">
        <v>6.9693066849885094E-8</v>
      </c>
      <c r="N11" t="s">
        <v>213</v>
      </c>
      <c r="O11" t="s">
        <v>268</v>
      </c>
      <c r="P11">
        <f t="shared" si="0"/>
        <v>3.32</v>
      </c>
      <c r="Q11">
        <f t="shared" si="1"/>
        <v>1.6</v>
      </c>
      <c r="R11">
        <f t="shared" si="2"/>
        <v>0.12</v>
      </c>
      <c r="S11">
        <f t="shared" si="3"/>
        <v>1.46</v>
      </c>
      <c r="T11">
        <f t="shared" si="4"/>
        <v>1.96</v>
      </c>
      <c r="U11">
        <f t="shared" si="5"/>
        <v>1.52</v>
      </c>
      <c r="V11">
        <f t="shared" si="6"/>
        <v>5.61</v>
      </c>
      <c r="W11">
        <f t="shared" si="7"/>
        <v>0.3</v>
      </c>
      <c r="X11">
        <f t="shared" si="8"/>
        <v>0.64</v>
      </c>
      <c r="Y11">
        <f t="shared" si="9"/>
        <v>0.77</v>
      </c>
      <c r="Z11">
        <f t="shared" si="10"/>
        <v>4.1900000000000004</v>
      </c>
      <c r="AA11">
        <f t="shared" si="11"/>
        <v>0.61</v>
      </c>
      <c r="AB11">
        <f t="shared" si="12"/>
        <v>1.49</v>
      </c>
    </row>
    <row r="12" spans="1:28" x14ac:dyDescent="0.2">
      <c r="A12" t="s">
        <v>70</v>
      </c>
      <c r="B12" s="1">
        <v>6.2049163523968994E-8</v>
      </c>
      <c r="C12" s="1">
        <v>3.8969067614917702E-7</v>
      </c>
      <c r="D12" s="1">
        <v>5.7792778214434303E-10</v>
      </c>
      <c r="E12" s="1">
        <v>3.9144319183952298E-8</v>
      </c>
      <c r="F12" s="1">
        <v>9.6923099857404802E-8</v>
      </c>
      <c r="G12" s="1">
        <v>5.7857650526581797E-8</v>
      </c>
      <c r="H12" s="1">
        <v>2.4152702483948399E-8</v>
      </c>
      <c r="I12" s="1">
        <v>3.4408707169722503E-8</v>
      </c>
      <c r="J12" s="1">
        <v>3.63899300085155E-7</v>
      </c>
      <c r="K12" s="1">
        <v>3.8215788776604499E-7</v>
      </c>
      <c r="L12" s="1">
        <v>6.37281796161362E-9</v>
      </c>
      <c r="M12" s="1">
        <v>4.5032535882148498E-7</v>
      </c>
      <c r="N12" t="s">
        <v>22</v>
      </c>
      <c r="O12" t="s">
        <v>71</v>
      </c>
      <c r="P12">
        <f t="shared" si="0"/>
        <v>1.47</v>
      </c>
      <c r="Q12">
        <f t="shared" si="1"/>
        <v>6.49</v>
      </c>
      <c r="R12">
        <f t="shared" si="2"/>
        <v>0</v>
      </c>
      <c r="S12">
        <f t="shared" si="3"/>
        <v>1.1200000000000001</v>
      </c>
      <c r="T12">
        <f t="shared" si="4"/>
        <v>3.03</v>
      </c>
      <c r="U12">
        <f t="shared" si="5"/>
        <v>1.42</v>
      </c>
      <c r="V12">
        <f t="shared" si="6"/>
        <v>0.94</v>
      </c>
      <c r="W12">
        <f t="shared" si="7"/>
        <v>0.81</v>
      </c>
      <c r="X12">
        <f t="shared" si="8"/>
        <v>8.7100000000000009</v>
      </c>
      <c r="Y12">
        <f t="shared" si="9"/>
        <v>6.57</v>
      </c>
      <c r="Z12">
        <f t="shared" si="10"/>
        <v>0.16</v>
      </c>
      <c r="AA12">
        <f t="shared" si="11"/>
        <v>3.95</v>
      </c>
      <c r="AB12">
        <f t="shared" si="12"/>
        <v>1.4449999999999998</v>
      </c>
    </row>
    <row r="13" spans="1:28" x14ac:dyDescent="0.2">
      <c r="A13" t="s">
        <v>112</v>
      </c>
      <c r="B13" s="1">
        <v>5.75934800087547E-8</v>
      </c>
      <c r="C13" s="1">
        <v>4.1073596191452201E-8</v>
      </c>
      <c r="D13" s="1">
        <v>1.0567308279555401E-7</v>
      </c>
      <c r="E13" s="1">
        <v>7.9335598640133504E-8</v>
      </c>
      <c r="F13" s="1">
        <v>6.4762213139839395E-8</v>
      </c>
      <c r="G13" s="1">
        <v>5.5784022077872999E-8</v>
      </c>
      <c r="H13" s="1">
        <v>4.2729564585736802E-8</v>
      </c>
      <c r="I13" s="1">
        <v>1.06484388871667E-8</v>
      </c>
      <c r="J13" s="1">
        <v>7.5896251812268602E-8</v>
      </c>
      <c r="K13" s="1">
        <v>2.3834303616431699E-8</v>
      </c>
      <c r="L13" s="1">
        <v>4.1278479978633602E-8</v>
      </c>
      <c r="M13" s="1">
        <v>4.3561257760830002E-8</v>
      </c>
      <c r="N13" t="s">
        <v>113</v>
      </c>
      <c r="O13" t="s">
        <v>114</v>
      </c>
      <c r="P13">
        <f t="shared" si="0"/>
        <v>1.36</v>
      </c>
      <c r="Q13">
        <f t="shared" si="1"/>
        <v>0.68</v>
      </c>
      <c r="R13">
        <f t="shared" si="2"/>
        <v>0.25</v>
      </c>
      <c r="S13">
        <f t="shared" si="3"/>
        <v>2.2799999999999998</v>
      </c>
      <c r="T13">
        <f t="shared" si="4"/>
        <v>2.02</v>
      </c>
      <c r="U13">
        <f t="shared" si="5"/>
        <v>1.37</v>
      </c>
      <c r="V13">
        <f t="shared" si="6"/>
        <v>1.66</v>
      </c>
      <c r="W13">
        <f t="shared" si="7"/>
        <v>0.25</v>
      </c>
      <c r="X13">
        <f t="shared" si="8"/>
        <v>1.82</v>
      </c>
      <c r="Y13">
        <f t="shared" si="9"/>
        <v>0.41</v>
      </c>
      <c r="Z13">
        <f t="shared" si="10"/>
        <v>1.04</v>
      </c>
      <c r="AA13">
        <f t="shared" si="11"/>
        <v>0.38</v>
      </c>
      <c r="AB13">
        <f t="shared" si="12"/>
        <v>1.2000000000000002</v>
      </c>
    </row>
    <row r="14" spans="1:28" x14ac:dyDescent="0.2">
      <c r="A14" t="s">
        <v>221</v>
      </c>
      <c r="B14" s="1">
        <v>1.17099185336932E-7</v>
      </c>
      <c r="C14" s="1">
        <v>4.5390583487647603E-8</v>
      </c>
      <c r="D14" s="1">
        <v>7.7954474586841204E-8</v>
      </c>
      <c r="E14" s="1">
        <v>5.1496377131428998E-8</v>
      </c>
      <c r="F14" s="1">
        <v>3.90784790449973E-8</v>
      </c>
      <c r="G14" s="1">
        <v>5.5789307766812097E-8</v>
      </c>
      <c r="H14" s="1">
        <v>2.95820062516639E-8</v>
      </c>
      <c r="I14" s="1">
        <v>3.5142292586900902E-8</v>
      </c>
      <c r="J14" s="1">
        <v>1.0020588076072E-7</v>
      </c>
      <c r="K14" s="1">
        <v>1.16582451750104E-7</v>
      </c>
      <c r="L14" s="1">
        <v>1.27456359232272E-8</v>
      </c>
      <c r="M14" s="1">
        <v>1.18940144576882E-7</v>
      </c>
      <c r="N14" t="s">
        <v>25</v>
      </c>
      <c r="O14" t="s">
        <v>222</v>
      </c>
      <c r="P14">
        <f t="shared" si="0"/>
        <v>2.77</v>
      </c>
      <c r="Q14">
        <f t="shared" si="1"/>
        <v>0.76</v>
      </c>
      <c r="R14">
        <f t="shared" si="2"/>
        <v>0.18</v>
      </c>
      <c r="S14">
        <f t="shared" si="3"/>
        <v>1.48</v>
      </c>
      <c r="T14">
        <f t="shared" si="4"/>
        <v>1.22</v>
      </c>
      <c r="U14">
        <f t="shared" si="5"/>
        <v>1.37</v>
      </c>
      <c r="V14">
        <f t="shared" si="6"/>
        <v>1.1499999999999999</v>
      </c>
      <c r="W14">
        <f t="shared" si="7"/>
        <v>0.82</v>
      </c>
      <c r="X14">
        <f t="shared" si="8"/>
        <v>2.4</v>
      </c>
      <c r="Y14">
        <f t="shared" si="9"/>
        <v>2</v>
      </c>
      <c r="Z14">
        <f t="shared" si="10"/>
        <v>0.32</v>
      </c>
      <c r="AA14">
        <f t="shared" si="11"/>
        <v>1.04</v>
      </c>
      <c r="AB14">
        <f t="shared" si="12"/>
        <v>1.1850000000000001</v>
      </c>
    </row>
    <row r="15" spans="1:28" x14ac:dyDescent="0.2">
      <c r="A15" t="s">
        <v>369</v>
      </c>
      <c r="B15" s="1">
        <v>1.08963558203776E-7</v>
      </c>
      <c r="C15" s="1">
        <v>8.5698917129604295E-8</v>
      </c>
      <c r="D15" s="1">
        <v>7.3425724721438799E-7</v>
      </c>
      <c r="E15" s="1">
        <v>9.2835733800164396E-10</v>
      </c>
      <c r="F15" s="1">
        <v>5.27822293821559E-8</v>
      </c>
      <c r="G15" s="1">
        <v>5.9847650337599596E-9</v>
      </c>
      <c r="H15">
        <v>0</v>
      </c>
      <c r="I15" s="1">
        <v>3.4853363703195701E-9</v>
      </c>
      <c r="J15" s="1">
        <v>3.6897534937484897E-8</v>
      </c>
      <c r="K15" s="1">
        <v>1.06492492279294E-7</v>
      </c>
      <c r="L15">
        <v>0</v>
      </c>
      <c r="M15" s="1">
        <v>2.86390385273657E-7</v>
      </c>
      <c r="N15" t="s">
        <v>295</v>
      </c>
      <c r="O15" t="s">
        <v>370</v>
      </c>
      <c r="P15">
        <f t="shared" si="0"/>
        <v>2.58</v>
      </c>
      <c r="Q15">
        <f t="shared" si="1"/>
        <v>1.43</v>
      </c>
      <c r="R15">
        <f t="shared" si="2"/>
        <v>1.72</v>
      </c>
      <c r="S15">
        <f t="shared" si="3"/>
        <v>0.03</v>
      </c>
      <c r="T15">
        <f t="shared" si="4"/>
        <v>1.65</v>
      </c>
      <c r="U15">
        <f t="shared" si="5"/>
        <v>0.15</v>
      </c>
      <c r="V15">
        <f t="shared" si="6"/>
        <v>0</v>
      </c>
      <c r="W15">
        <f t="shared" si="7"/>
        <v>0.08</v>
      </c>
      <c r="X15">
        <f t="shared" si="8"/>
        <v>0.88</v>
      </c>
      <c r="Y15">
        <f t="shared" si="9"/>
        <v>1.83</v>
      </c>
      <c r="Z15">
        <f t="shared" si="10"/>
        <v>0</v>
      </c>
      <c r="AA15">
        <f t="shared" si="11"/>
        <v>2.5099999999999998</v>
      </c>
      <c r="AB15">
        <f t="shared" si="12"/>
        <v>1.155</v>
      </c>
    </row>
    <row r="16" spans="1:28" x14ac:dyDescent="0.2">
      <c r="A16" t="s">
        <v>260</v>
      </c>
      <c r="B16" s="1">
        <v>4.5006329263249497E-8</v>
      </c>
      <c r="C16" s="1">
        <v>7.6828933676388195E-8</v>
      </c>
      <c r="D16">
        <v>0</v>
      </c>
      <c r="E16" s="1">
        <v>7.4128353825787704E-8</v>
      </c>
      <c r="F16" s="1">
        <v>2.0519314172647802E-8</v>
      </c>
      <c r="G16" s="1">
        <v>4.1078685859928E-8</v>
      </c>
      <c r="H16" s="1">
        <v>4.0509827808206397E-8</v>
      </c>
      <c r="I16" s="1">
        <v>9.4235695454657001E-9</v>
      </c>
      <c r="J16" s="1">
        <v>4.99964663101666E-8</v>
      </c>
      <c r="K16" s="1">
        <v>1.12738423167087E-7</v>
      </c>
      <c r="L16" s="1">
        <v>9.1247166268558592E-9</v>
      </c>
      <c r="M16" s="1">
        <v>7.4360454548470104E-8</v>
      </c>
      <c r="N16" t="s">
        <v>43</v>
      </c>
      <c r="O16" t="s">
        <v>261</v>
      </c>
      <c r="P16">
        <f t="shared" si="0"/>
        <v>1.06</v>
      </c>
      <c r="Q16">
        <f t="shared" si="1"/>
        <v>1.28</v>
      </c>
      <c r="R16">
        <f t="shared" si="2"/>
        <v>0</v>
      </c>
      <c r="S16">
        <f t="shared" si="3"/>
        <v>2.13</v>
      </c>
      <c r="T16">
        <f t="shared" si="4"/>
        <v>0.64</v>
      </c>
      <c r="U16">
        <f t="shared" si="5"/>
        <v>1.01</v>
      </c>
      <c r="V16">
        <f t="shared" si="6"/>
        <v>1.57</v>
      </c>
      <c r="W16">
        <f t="shared" si="7"/>
        <v>0.22</v>
      </c>
      <c r="X16">
        <f t="shared" si="8"/>
        <v>1.2</v>
      </c>
      <c r="Y16">
        <f t="shared" si="9"/>
        <v>1.94</v>
      </c>
      <c r="Z16">
        <f t="shared" si="10"/>
        <v>0.23</v>
      </c>
      <c r="AA16">
        <f t="shared" si="11"/>
        <v>0.65</v>
      </c>
      <c r="AB16">
        <f t="shared" si="12"/>
        <v>1.0350000000000001</v>
      </c>
    </row>
    <row r="17" spans="1:28" x14ac:dyDescent="0.2">
      <c r="A17" t="s">
        <v>294</v>
      </c>
      <c r="B17" s="1">
        <v>1.3061652249952701E-7</v>
      </c>
      <c r="C17" s="1">
        <v>9.3169082737985606E-8</v>
      </c>
      <c r="D17" s="1">
        <v>6.9452471219196397E-7</v>
      </c>
      <c r="E17" s="1">
        <v>7.1616137502983996E-9</v>
      </c>
      <c r="F17" s="1">
        <v>9.0227093993421295E-8</v>
      </c>
      <c r="G17" s="1">
        <v>3.0115100533251902E-8</v>
      </c>
      <c r="H17">
        <v>0</v>
      </c>
      <c r="I17" s="1">
        <v>2.7885069680243801E-7</v>
      </c>
      <c r="J17" s="1">
        <v>2.3665908560185301E-8</v>
      </c>
      <c r="K17" s="1">
        <v>5.5612745968075899E-8</v>
      </c>
      <c r="L17">
        <v>0</v>
      </c>
      <c r="M17" s="1">
        <v>1.0015683751048099E-7</v>
      </c>
      <c r="N17" t="s">
        <v>295</v>
      </c>
      <c r="O17" t="s">
        <v>296</v>
      </c>
      <c r="P17">
        <f t="shared" si="0"/>
        <v>3.09</v>
      </c>
      <c r="Q17">
        <f t="shared" si="1"/>
        <v>1.55</v>
      </c>
      <c r="R17">
        <f t="shared" si="2"/>
        <v>1.63</v>
      </c>
      <c r="S17">
        <f t="shared" si="3"/>
        <v>0.21</v>
      </c>
      <c r="T17">
        <f t="shared" si="4"/>
        <v>2.82</v>
      </c>
      <c r="U17">
        <f t="shared" si="5"/>
        <v>0.74</v>
      </c>
      <c r="V17">
        <f t="shared" si="6"/>
        <v>0</v>
      </c>
      <c r="W17">
        <f t="shared" si="7"/>
        <v>6.55</v>
      </c>
      <c r="X17">
        <f t="shared" si="8"/>
        <v>0.56999999999999995</v>
      </c>
      <c r="Y17">
        <f t="shared" si="9"/>
        <v>0.96</v>
      </c>
      <c r="Z17">
        <f t="shared" si="10"/>
        <v>0</v>
      </c>
      <c r="AA17">
        <f t="shared" si="11"/>
        <v>0.88</v>
      </c>
      <c r="AB17">
        <f t="shared" si="12"/>
        <v>0.91999999999999993</v>
      </c>
    </row>
    <row r="18" spans="1:28" x14ac:dyDescent="0.2">
      <c r="A18" t="s">
        <v>15</v>
      </c>
      <c r="B18" s="1">
        <v>3.5563564944779001E-8</v>
      </c>
      <c r="C18" s="1">
        <v>1.9647469157583299E-7</v>
      </c>
      <c r="D18" s="1">
        <v>8.9028135327897304E-7</v>
      </c>
      <c r="E18" s="1">
        <v>9.1773726274635898E-8</v>
      </c>
      <c r="F18" s="1">
        <v>3.4156509909251698E-8</v>
      </c>
      <c r="G18" s="1">
        <v>8.1995661386581201E-9</v>
      </c>
      <c r="H18" s="1">
        <v>8.7650388893819195E-9</v>
      </c>
      <c r="I18" s="1">
        <v>3.4698118838045698E-8</v>
      </c>
      <c r="J18" s="1">
        <v>4.1353217455543497E-8</v>
      </c>
      <c r="K18" s="1">
        <v>5.3246246139647097E-8</v>
      </c>
      <c r="L18" s="1">
        <v>8.6902063112913005E-10</v>
      </c>
      <c r="M18" s="1">
        <v>5.3914076306583E-8</v>
      </c>
      <c r="N18" t="s">
        <v>16</v>
      </c>
      <c r="O18" t="s">
        <v>17</v>
      </c>
      <c r="P18">
        <f t="shared" si="0"/>
        <v>0.84</v>
      </c>
      <c r="Q18">
        <f t="shared" si="1"/>
        <v>3.27</v>
      </c>
      <c r="R18">
        <f t="shared" si="2"/>
        <v>2.08</v>
      </c>
      <c r="S18">
        <f t="shared" si="3"/>
        <v>2.64</v>
      </c>
      <c r="T18">
        <f t="shared" si="4"/>
        <v>1.07</v>
      </c>
      <c r="U18">
        <f t="shared" si="5"/>
        <v>0.2</v>
      </c>
      <c r="V18">
        <f t="shared" si="6"/>
        <v>0.34</v>
      </c>
      <c r="W18">
        <f t="shared" si="7"/>
        <v>0.81</v>
      </c>
      <c r="X18">
        <f t="shared" si="8"/>
        <v>0.99</v>
      </c>
      <c r="Y18">
        <f t="shared" si="9"/>
        <v>0.91</v>
      </c>
      <c r="Z18">
        <f t="shared" si="10"/>
        <v>0.02</v>
      </c>
      <c r="AA18">
        <f t="shared" si="11"/>
        <v>0.47</v>
      </c>
      <c r="AB18">
        <f t="shared" si="12"/>
        <v>0.875</v>
      </c>
    </row>
    <row r="19" spans="1:28" x14ac:dyDescent="0.2">
      <c r="A19" t="s">
        <v>210</v>
      </c>
      <c r="B19" s="1">
        <v>2.8933240540571499E-8</v>
      </c>
      <c r="C19" s="1">
        <v>4.0038272395195197E-8</v>
      </c>
      <c r="D19" s="1">
        <v>7.72538715919313E-8</v>
      </c>
      <c r="E19" s="1">
        <v>4.4882501033914301E-8</v>
      </c>
      <c r="F19" s="1">
        <v>4.4916016497316299E-8</v>
      </c>
      <c r="G19" s="1">
        <v>4.1190876809188E-8</v>
      </c>
      <c r="H19" s="1">
        <v>2.9162764891293799E-8</v>
      </c>
      <c r="I19" s="1">
        <v>1.1078663712658599E-8</v>
      </c>
      <c r="J19" s="1">
        <v>7.3259374274669201E-8</v>
      </c>
      <c r="K19" s="1">
        <v>2.68137132186599E-8</v>
      </c>
      <c r="L19" s="1">
        <v>7.3866753645975997E-9</v>
      </c>
      <c r="M19" s="1">
        <v>1.7653760694342401E-8</v>
      </c>
      <c r="N19" t="s">
        <v>52</v>
      </c>
      <c r="O19" t="s">
        <v>211</v>
      </c>
      <c r="P19">
        <f t="shared" si="0"/>
        <v>0.68</v>
      </c>
      <c r="Q19">
        <f t="shared" si="1"/>
        <v>0.67</v>
      </c>
      <c r="R19">
        <f t="shared" si="2"/>
        <v>0.18</v>
      </c>
      <c r="S19">
        <f t="shared" si="3"/>
        <v>1.29</v>
      </c>
      <c r="T19">
        <f t="shared" si="4"/>
        <v>1.4</v>
      </c>
      <c r="U19">
        <f t="shared" si="5"/>
        <v>1.01</v>
      </c>
      <c r="V19">
        <f t="shared" si="6"/>
        <v>1.1299999999999999</v>
      </c>
      <c r="W19">
        <f t="shared" si="7"/>
        <v>0.26</v>
      </c>
      <c r="X19">
        <f t="shared" si="8"/>
        <v>1.75</v>
      </c>
      <c r="Y19">
        <f t="shared" si="9"/>
        <v>0.46</v>
      </c>
      <c r="Z19">
        <f t="shared" si="10"/>
        <v>0.19</v>
      </c>
      <c r="AA19">
        <f t="shared" si="11"/>
        <v>0.15</v>
      </c>
      <c r="AB19">
        <f t="shared" si="12"/>
        <v>0.67500000000000004</v>
      </c>
    </row>
    <row r="20" spans="1:28" x14ac:dyDescent="0.2">
      <c r="A20" t="s">
        <v>119</v>
      </c>
      <c r="B20" s="1">
        <v>4.4306373286254801E-8</v>
      </c>
      <c r="C20" s="1">
        <v>3.3500285654965497E-8</v>
      </c>
      <c r="D20" s="1">
        <v>2.7908466700750002E-7</v>
      </c>
      <c r="E20" s="1">
        <v>2.8752787960379501E-7</v>
      </c>
      <c r="F20" s="1">
        <v>6.3974191373715098E-8</v>
      </c>
      <c r="G20" s="1">
        <v>3.2336384189317302E-9</v>
      </c>
      <c r="H20" s="1">
        <v>3.5994257650886601E-7</v>
      </c>
      <c r="I20" s="1">
        <v>6.7181631407656004E-8</v>
      </c>
      <c r="J20" s="1">
        <v>2.4531569677017301E-9</v>
      </c>
      <c r="K20">
        <v>0</v>
      </c>
      <c r="L20" s="1">
        <v>1.7380412622582601E-9</v>
      </c>
      <c r="M20">
        <v>0</v>
      </c>
      <c r="N20" t="s">
        <v>120</v>
      </c>
      <c r="O20" t="s">
        <v>121</v>
      </c>
      <c r="P20">
        <f t="shared" si="0"/>
        <v>1.05</v>
      </c>
      <c r="Q20">
        <f t="shared" si="1"/>
        <v>0.56000000000000005</v>
      </c>
      <c r="R20">
        <f t="shared" si="2"/>
        <v>0.65</v>
      </c>
      <c r="S20">
        <f t="shared" si="3"/>
        <v>8.26</v>
      </c>
      <c r="T20">
        <f t="shared" si="4"/>
        <v>2</v>
      </c>
      <c r="U20">
        <f t="shared" si="5"/>
        <v>0.08</v>
      </c>
      <c r="V20">
        <f t="shared" si="6"/>
        <v>13.95</v>
      </c>
      <c r="W20">
        <f t="shared" si="7"/>
        <v>1.58</v>
      </c>
      <c r="X20">
        <f t="shared" si="8"/>
        <v>0.06</v>
      </c>
      <c r="Y20">
        <f t="shared" si="9"/>
        <v>0</v>
      </c>
      <c r="Z20">
        <f t="shared" si="10"/>
        <v>0.04</v>
      </c>
      <c r="AA20">
        <f t="shared" si="11"/>
        <v>0</v>
      </c>
      <c r="AB20">
        <f t="shared" si="12"/>
        <v>0.60499999999999998</v>
      </c>
    </row>
    <row r="21" spans="1:28" x14ac:dyDescent="0.2">
      <c r="A21" t="s">
        <v>393</v>
      </c>
      <c r="B21" s="1">
        <v>1.16338523126073E-7</v>
      </c>
      <c r="C21" s="1">
        <v>6.9472185073901001E-10</v>
      </c>
      <c r="D21">
        <v>0</v>
      </c>
      <c r="E21" s="1">
        <v>3.1415779814803801E-8</v>
      </c>
      <c r="F21" s="1">
        <v>2.0702127822751199E-8</v>
      </c>
      <c r="G21" s="1">
        <v>3.4386160776634099E-8</v>
      </c>
      <c r="H21" s="1">
        <v>6.9645434722215999E-9</v>
      </c>
      <c r="I21" s="1">
        <v>1.8801067693323201E-8</v>
      </c>
      <c r="J21" s="1">
        <v>8.7898821045855205E-9</v>
      </c>
      <c r="K21" s="1">
        <v>1.1309447779622699E-8</v>
      </c>
      <c r="L21" s="1">
        <v>7.9225714204605698E-8</v>
      </c>
      <c r="M21" s="1">
        <v>3.3415384905168399E-7</v>
      </c>
      <c r="N21" t="s">
        <v>43</v>
      </c>
      <c r="O21" t="s">
        <v>394</v>
      </c>
      <c r="P21">
        <f t="shared" si="0"/>
        <v>2.75</v>
      </c>
      <c r="Q21">
        <f t="shared" si="1"/>
        <v>0.01</v>
      </c>
      <c r="R21">
        <f t="shared" si="2"/>
        <v>0</v>
      </c>
      <c r="S21">
        <f t="shared" si="3"/>
        <v>0.9</v>
      </c>
      <c r="T21">
        <f t="shared" si="4"/>
        <v>0.65</v>
      </c>
      <c r="U21">
        <f t="shared" si="5"/>
        <v>0.84</v>
      </c>
      <c r="V21">
        <f t="shared" si="6"/>
        <v>0.27</v>
      </c>
      <c r="W21">
        <f t="shared" si="7"/>
        <v>0.44</v>
      </c>
      <c r="X21">
        <f t="shared" si="8"/>
        <v>0.21</v>
      </c>
      <c r="Y21">
        <f t="shared" si="9"/>
        <v>0.19</v>
      </c>
      <c r="Z21">
        <f t="shared" si="10"/>
        <v>2</v>
      </c>
      <c r="AA21">
        <f t="shared" si="11"/>
        <v>2.93</v>
      </c>
      <c r="AB21">
        <f t="shared" si="12"/>
        <v>0.54500000000000004</v>
      </c>
    </row>
    <row r="22" spans="1:28" x14ac:dyDescent="0.2">
      <c r="A22" t="s">
        <v>67</v>
      </c>
      <c r="B22" s="1">
        <v>1.8535452667345299E-8</v>
      </c>
      <c r="C22" s="1">
        <v>2.9550685613612501E-8</v>
      </c>
      <c r="D22" s="1">
        <v>2.0223526594746398E-9</v>
      </c>
      <c r="E22" s="1">
        <v>2.7171865528029801E-8</v>
      </c>
      <c r="F22" s="1">
        <v>8.2700914242306294E-8</v>
      </c>
      <c r="G22" s="1">
        <v>3.8600207037714603E-8</v>
      </c>
      <c r="H22" s="1">
        <v>1.7530077778763799E-8</v>
      </c>
      <c r="I22" s="1">
        <v>4.5897237540777602E-9</v>
      </c>
      <c r="J22" s="1">
        <v>2.2747167872864801E-8</v>
      </c>
      <c r="K22" s="1">
        <v>2.75787006659747E-8</v>
      </c>
      <c r="L22" s="1">
        <v>4.3451031556456499E-9</v>
      </c>
      <c r="M22" s="1">
        <v>5.3595166610267801E-8</v>
      </c>
      <c r="N22" t="s">
        <v>68</v>
      </c>
      <c r="O22" t="s">
        <v>69</v>
      </c>
      <c r="P22">
        <f t="shared" si="0"/>
        <v>0.44</v>
      </c>
      <c r="Q22">
        <f t="shared" si="1"/>
        <v>0.49</v>
      </c>
      <c r="R22">
        <f t="shared" si="2"/>
        <v>0</v>
      </c>
      <c r="S22">
        <f t="shared" si="3"/>
        <v>0.78</v>
      </c>
      <c r="T22">
        <f t="shared" si="4"/>
        <v>2.58</v>
      </c>
      <c r="U22">
        <f t="shared" si="5"/>
        <v>0.95</v>
      </c>
      <c r="V22">
        <f t="shared" si="6"/>
        <v>0.68</v>
      </c>
      <c r="W22">
        <f t="shared" si="7"/>
        <v>0.11</v>
      </c>
      <c r="X22">
        <f t="shared" si="8"/>
        <v>0.54</v>
      </c>
      <c r="Y22">
        <f t="shared" si="9"/>
        <v>0.47</v>
      </c>
      <c r="Z22">
        <f t="shared" si="10"/>
        <v>0.11</v>
      </c>
      <c r="AA22">
        <f t="shared" si="11"/>
        <v>0.47</v>
      </c>
      <c r="AB22">
        <f t="shared" si="12"/>
        <v>0.48</v>
      </c>
    </row>
    <row r="23" spans="1:28" x14ac:dyDescent="0.2">
      <c r="A23" t="s">
        <v>343</v>
      </c>
      <c r="B23" s="1">
        <v>6.2767974819747298E-8</v>
      </c>
      <c r="C23" s="1">
        <v>3.4317287954831103E-8</v>
      </c>
      <c r="D23" s="1">
        <v>5.7792778214434303E-10</v>
      </c>
      <c r="E23" s="1">
        <v>8.0826651977821694E-8</v>
      </c>
      <c r="F23" s="1">
        <v>8.0662799465232804E-8</v>
      </c>
      <c r="G23" s="1">
        <v>1.3641969778532599E-8</v>
      </c>
      <c r="H23" s="1">
        <v>9.8606687505546602E-9</v>
      </c>
      <c r="I23" s="1">
        <v>1.21691518245354E-7</v>
      </c>
      <c r="J23" s="1">
        <v>1.41942650592382E-8</v>
      </c>
      <c r="K23" s="1">
        <v>1.0709460589859401E-8</v>
      </c>
      <c r="L23" s="1">
        <v>5.48884602014116E-8</v>
      </c>
      <c r="M23" s="1">
        <v>4.3972283689769501E-8</v>
      </c>
      <c r="N23" t="s">
        <v>68</v>
      </c>
      <c r="O23" t="s">
        <v>344</v>
      </c>
      <c r="P23">
        <f t="shared" si="0"/>
        <v>1.48</v>
      </c>
      <c r="Q23">
        <f t="shared" si="1"/>
        <v>0.56999999999999995</v>
      </c>
      <c r="R23">
        <f t="shared" si="2"/>
        <v>0</v>
      </c>
      <c r="S23">
        <f t="shared" si="3"/>
        <v>2.3199999999999998</v>
      </c>
      <c r="T23">
        <f t="shared" si="4"/>
        <v>2.52</v>
      </c>
      <c r="U23">
        <f t="shared" si="5"/>
        <v>0.33</v>
      </c>
      <c r="V23">
        <f t="shared" si="6"/>
        <v>0.38</v>
      </c>
      <c r="W23">
        <f t="shared" si="7"/>
        <v>2.86</v>
      </c>
      <c r="X23">
        <f t="shared" si="8"/>
        <v>0.34</v>
      </c>
      <c r="Y23">
        <f t="shared" si="9"/>
        <v>0.18</v>
      </c>
      <c r="Z23">
        <f t="shared" si="10"/>
        <v>1.38</v>
      </c>
      <c r="AA23">
        <f t="shared" si="11"/>
        <v>0.39</v>
      </c>
      <c r="AB23">
        <f t="shared" si="12"/>
        <v>0.48</v>
      </c>
    </row>
    <row r="24" spans="1:28" x14ac:dyDescent="0.2">
      <c r="A24" t="s">
        <v>83</v>
      </c>
      <c r="B24" s="1">
        <v>3.1084077223508698E-8</v>
      </c>
      <c r="C24" s="1">
        <v>2.02747893509684E-8</v>
      </c>
      <c r="D24" s="1">
        <v>9.8239831403927095E-10</v>
      </c>
      <c r="E24" s="1">
        <v>4.0717372107447803E-8</v>
      </c>
      <c r="F24" s="1">
        <v>1.41671200410505E-7</v>
      </c>
      <c r="G24" s="1">
        <v>4.9750767012162503E-9</v>
      </c>
      <c r="H24" s="1">
        <v>8.2067099478387802E-9</v>
      </c>
      <c r="I24" s="1">
        <v>1.9532932156779001E-9</v>
      </c>
      <c r="J24" s="1">
        <v>2.8481639223004899E-8</v>
      </c>
      <c r="K24" s="1">
        <v>1.5721325594248501E-8</v>
      </c>
      <c r="L24" s="1">
        <v>7.8211856801621697E-9</v>
      </c>
      <c r="M24" s="1">
        <v>1.28937430296939E-7</v>
      </c>
      <c r="N24" t="s">
        <v>60</v>
      </c>
      <c r="O24" t="s">
        <v>84</v>
      </c>
      <c r="P24">
        <f t="shared" si="0"/>
        <v>0.73</v>
      </c>
      <c r="Q24">
        <f t="shared" si="1"/>
        <v>0.34</v>
      </c>
      <c r="R24">
        <f t="shared" si="2"/>
        <v>0</v>
      </c>
      <c r="S24">
        <f t="shared" si="3"/>
        <v>1.17</v>
      </c>
      <c r="T24">
        <f t="shared" si="4"/>
        <v>4.43</v>
      </c>
      <c r="U24">
        <f t="shared" si="5"/>
        <v>0.12</v>
      </c>
      <c r="V24">
        <f t="shared" si="6"/>
        <v>0.32</v>
      </c>
      <c r="W24">
        <f t="shared" si="7"/>
        <v>0.05</v>
      </c>
      <c r="X24">
        <f t="shared" si="8"/>
        <v>0.68</v>
      </c>
      <c r="Y24">
        <f t="shared" si="9"/>
        <v>0.27</v>
      </c>
      <c r="Z24">
        <f t="shared" si="10"/>
        <v>0.2</v>
      </c>
      <c r="AA24">
        <f t="shared" si="11"/>
        <v>1.1299999999999999</v>
      </c>
      <c r="AB24">
        <f t="shared" si="12"/>
        <v>0.33</v>
      </c>
    </row>
    <row r="25" spans="1:28" x14ac:dyDescent="0.2">
      <c r="A25" t="s">
        <v>401</v>
      </c>
      <c r="B25" s="1">
        <v>3.3470276931746001E-9</v>
      </c>
      <c r="C25" s="1">
        <v>2.3994375924682899E-8</v>
      </c>
      <c r="D25" s="1">
        <v>6.6584704003060204E-7</v>
      </c>
      <c r="E25" s="1">
        <v>8.9014014667489494E-8</v>
      </c>
      <c r="F25" s="1">
        <v>2.0839454796756401E-8</v>
      </c>
      <c r="G25" s="1">
        <v>3.94144063730932E-9</v>
      </c>
      <c r="H25" s="1">
        <v>1.4653661444443599E-10</v>
      </c>
      <c r="I25" s="1">
        <v>1.6918279881132902E-8</v>
      </c>
      <c r="J25" s="1">
        <v>2.8036079630876899E-9</v>
      </c>
      <c r="K25" s="1">
        <v>1.41989989705725E-8</v>
      </c>
      <c r="L25" s="1">
        <v>1.37516012776377E-7</v>
      </c>
      <c r="M25" s="1">
        <v>1.7966034900264999E-8</v>
      </c>
      <c r="N25" t="s">
        <v>28</v>
      </c>
      <c r="O25" t="s">
        <v>402</v>
      </c>
      <c r="P25">
        <f t="shared" si="0"/>
        <v>0.08</v>
      </c>
      <c r="Q25">
        <f t="shared" si="1"/>
        <v>0.4</v>
      </c>
      <c r="R25">
        <f t="shared" si="2"/>
        <v>1.56</v>
      </c>
      <c r="S25">
        <f t="shared" si="3"/>
        <v>2.56</v>
      </c>
      <c r="T25">
        <f t="shared" si="4"/>
        <v>0.65</v>
      </c>
      <c r="U25">
        <f t="shared" si="5"/>
        <v>0.1</v>
      </c>
      <c r="V25">
        <f t="shared" si="6"/>
        <v>0.01</v>
      </c>
      <c r="W25">
        <f t="shared" si="7"/>
        <v>0.4</v>
      </c>
      <c r="X25">
        <f t="shared" si="8"/>
        <v>7.0000000000000007E-2</v>
      </c>
      <c r="Y25">
        <f t="shared" si="9"/>
        <v>0.24</v>
      </c>
      <c r="Z25">
        <f t="shared" si="10"/>
        <v>3.46</v>
      </c>
      <c r="AA25">
        <f t="shared" si="11"/>
        <v>0.16</v>
      </c>
      <c r="AB25">
        <f t="shared" si="12"/>
        <v>0.32</v>
      </c>
    </row>
    <row r="26" spans="1:28" x14ac:dyDescent="0.2">
      <c r="A26" t="s">
        <v>108</v>
      </c>
      <c r="B26" s="1">
        <v>1.21316089320948E-8</v>
      </c>
      <c r="C26" s="1">
        <v>6.2468045324278204E-8</v>
      </c>
      <c r="D26" s="1">
        <v>5.4603521805815302E-9</v>
      </c>
      <c r="E26" s="1">
        <v>1.18173935509184E-8</v>
      </c>
      <c r="F26" s="1">
        <v>7.2594062285912798E-9</v>
      </c>
      <c r="G26" s="1">
        <v>1.02330329713029E-10</v>
      </c>
      <c r="H26" s="1">
        <v>6.2271271644564405E-8</v>
      </c>
      <c r="I26" s="1">
        <v>2.8939331059508001E-9</v>
      </c>
      <c r="J26" s="1">
        <v>4.1703668450929498E-8</v>
      </c>
      <c r="K26" s="1">
        <v>5.9103297679266401E-8</v>
      </c>
      <c r="L26">
        <v>0</v>
      </c>
      <c r="M26">
        <v>0</v>
      </c>
      <c r="N26" t="s">
        <v>22</v>
      </c>
      <c r="O26" t="s">
        <v>109</v>
      </c>
      <c r="P26">
        <f t="shared" si="0"/>
        <v>0.28999999999999998</v>
      </c>
      <c r="Q26">
        <f t="shared" si="1"/>
        <v>1.04</v>
      </c>
      <c r="R26">
        <f t="shared" si="2"/>
        <v>0.01</v>
      </c>
      <c r="S26">
        <f t="shared" si="3"/>
        <v>0.34</v>
      </c>
      <c r="T26">
        <f t="shared" si="4"/>
        <v>0.23</v>
      </c>
      <c r="U26">
        <f t="shared" si="5"/>
        <v>0</v>
      </c>
      <c r="V26">
        <f t="shared" si="6"/>
        <v>2.41</v>
      </c>
      <c r="W26">
        <f t="shared" si="7"/>
        <v>7.0000000000000007E-2</v>
      </c>
      <c r="X26">
        <f t="shared" si="8"/>
        <v>1</v>
      </c>
      <c r="Y26">
        <f t="shared" si="9"/>
        <v>1.02</v>
      </c>
      <c r="Z26">
        <f t="shared" si="10"/>
        <v>0</v>
      </c>
      <c r="AA26">
        <f t="shared" si="11"/>
        <v>0</v>
      </c>
      <c r="AB26">
        <f t="shared" si="12"/>
        <v>0.26</v>
      </c>
    </row>
    <row r="27" spans="1:28" x14ac:dyDescent="0.2">
      <c r="P27">
        <f>SUM(P2:P26)</f>
        <v>92.820000000000007</v>
      </c>
      <c r="Q27">
        <f t="shared" ref="Q27:AB27" si="13">SUM(Q2:Q26)</f>
        <v>88.17000000000003</v>
      </c>
      <c r="R27">
        <f t="shared" si="13"/>
        <v>29.14</v>
      </c>
      <c r="S27">
        <f t="shared" si="13"/>
        <v>85.87</v>
      </c>
      <c r="T27">
        <f t="shared" si="13"/>
        <v>78.760000000000034</v>
      </c>
      <c r="U27">
        <f t="shared" si="13"/>
        <v>91.460000000000022</v>
      </c>
      <c r="V27">
        <f t="shared" si="13"/>
        <v>90.659999999999982</v>
      </c>
      <c r="W27">
        <f t="shared" si="13"/>
        <v>92.839999999999975</v>
      </c>
      <c r="X27">
        <f t="shared" si="13"/>
        <v>95.78</v>
      </c>
      <c r="Y27">
        <f t="shared" si="13"/>
        <v>88.139999999999958</v>
      </c>
      <c r="Z27">
        <f t="shared" si="13"/>
        <v>87.97999999999999</v>
      </c>
      <c r="AA27">
        <f t="shared" si="13"/>
        <v>89.870000000000019</v>
      </c>
      <c r="AB27">
        <f t="shared" si="13"/>
        <v>67.430000000000007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rules_tags</vt:lpstr>
      <vt:lpstr>Sheet2</vt:lpstr>
      <vt:lpstr>v2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Openja Moses</dc:creator>
  <cp:lastModifiedBy>Openja Moses</cp:lastModifiedBy>
  <dcterms:created xsi:type="dcterms:W3CDTF">2020-11-29T02:47:20Z</dcterms:created>
  <dcterms:modified xsi:type="dcterms:W3CDTF">2020-12-10T22:02:03Z</dcterms:modified>
</cp:coreProperties>
</file>