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3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worksheets/sheet1.xml" ContentType="application/vnd.openxmlformats-officedocument.spreadsheetml.workshee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2980" windowHeight="9525" activeTab="3"/>
  </bookViews>
  <sheets>
    <sheet name="HRS plan" sheetId="5" r:id="rId1"/>
    <sheet name="HRS schedule" sheetId="7" r:id="rId2"/>
    <sheet name="HRS ratings &amp; graphs" sheetId="9" r:id="rId3"/>
    <sheet name="HRS yield data" sheetId="12" r:id="rId4"/>
    <sheet name="HRS weather data" sheetId="13" r:id="rId5"/>
    <sheet name="Emerald_Layout" sheetId="1" r:id="rId6"/>
    <sheet name="Emerald plan" sheetId="3" r:id="rId7"/>
    <sheet name="Emerald schedule" sheetId="8" r:id="rId8"/>
    <sheet name="Dalby layout" sheetId="2" r:id="rId9"/>
    <sheet name="Dalby plan" sheetId="4" r:id="rId10"/>
    <sheet name="Dalby schedule" sheetId="6" r:id="rId11"/>
    <sheet name="Dalby ratings" sheetId="11" r:id="rId12"/>
    <sheet name="Sheet2" sheetId="10" r:id="rId13"/>
  </sheets>
  <definedNames>
    <definedName name="_xlnm._FilterDatabase" localSheetId="11" hidden="1">'Dalby ratings'!$A$40:$B$69</definedName>
  </definedNames>
  <calcPr calcId="114210"/>
</workbook>
</file>

<file path=xl/calcChain.xml><?xml version="1.0" encoding="utf-8"?>
<calcChain xmlns="http://schemas.openxmlformats.org/spreadsheetml/2006/main">
  <c r="I84" i="12"/>
  <c r="I85"/>
  <c r="I86"/>
  <c r="I87"/>
  <c r="I83"/>
  <c r="H84"/>
  <c r="H85"/>
  <c r="H86"/>
  <c r="H87"/>
  <c r="H83"/>
  <c r="E87"/>
  <c r="E84"/>
  <c r="E85"/>
  <c r="E86"/>
  <c r="E83"/>
  <c r="D84"/>
  <c r="D85"/>
  <c r="D86"/>
  <c r="D87"/>
  <c r="D83"/>
  <c r="C63"/>
  <c r="C58"/>
  <c r="C53"/>
  <c r="C48"/>
  <c r="C43"/>
  <c r="C38"/>
  <c r="H34"/>
  <c r="I34"/>
  <c r="H33"/>
  <c r="I33"/>
  <c r="H32"/>
  <c r="I32"/>
  <c r="H31"/>
  <c r="I31"/>
  <c r="H30"/>
  <c r="I30"/>
  <c r="H29"/>
  <c r="I29"/>
  <c r="H28"/>
  <c r="I28"/>
  <c r="H27"/>
  <c r="I27"/>
  <c r="H26"/>
  <c r="I26"/>
  <c r="H25"/>
  <c r="I25"/>
  <c r="H24"/>
  <c r="I24"/>
  <c r="H23"/>
  <c r="I23"/>
  <c r="H22"/>
  <c r="I22"/>
  <c r="H21"/>
  <c r="I21"/>
  <c r="H20"/>
  <c r="I20"/>
  <c r="H19"/>
  <c r="I19"/>
  <c r="H18"/>
  <c r="I18"/>
  <c r="H17"/>
  <c r="I17"/>
  <c r="H16"/>
  <c r="I16"/>
  <c r="H15"/>
  <c r="I15"/>
  <c r="H14"/>
  <c r="I14"/>
  <c r="H13"/>
  <c r="I13"/>
  <c r="H12"/>
  <c r="I12"/>
  <c r="H11"/>
  <c r="I11"/>
  <c r="H10"/>
  <c r="I10"/>
  <c r="H9"/>
  <c r="I9"/>
  <c r="H8"/>
  <c r="I8"/>
  <c r="H7"/>
  <c r="I7"/>
  <c r="H6"/>
  <c r="I6"/>
  <c r="H5"/>
  <c r="I5"/>
  <c r="J42" i="9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I47"/>
  <c r="I46"/>
  <c r="I45"/>
  <c r="I44"/>
  <c r="I43"/>
  <c r="I42"/>
  <c r="C65" i="11"/>
  <c r="C60"/>
  <c r="C55"/>
  <c r="C50"/>
  <c r="C45"/>
  <c r="C40"/>
  <c r="I36"/>
</calcChain>
</file>

<file path=xl/comments1.xml><?xml version="1.0" encoding="utf-8"?>
<comments xmlns="http://schemas.openxmlformats.org/spreadsheetml/2006/main">
  <authors>
    <author>O'CONNOR Rod</author>
  </authors>
  <commentList>
    <comment ref="I17" authorId="0">
      <text>
        <r>
          <rPr>
            <b/>
            <sz val="9"/>
            <color indexed="81"/>
            <rFont val="Tahoma"/>
            <charset val="1"/>
          </rPr>
          <t>O'CONNOR Rod:</t>
        </r>
        <r>
          <rPr>
            <sz val="9"/>
            <color indexed="81"/>
            <rFont val="Tahoma"/>
            <charset val="1"/>
          </rPr>
          <t xml:space="preserve">
this plot was damaged by commercial header so eastern side row was taken not middle datum row - may want to consider as a missing plot</t>
        </r>
      </text>
    </comment>
    <comment ref="B56" authorId="0">
      <text>
        <r>
          <rPr>
            <b/>
            <sz val="9"/>
            <color indexed="81"/>
            <rFont val="Tahoma"/>
            <charset val="1"/>
          </rPr>
          <t>O'CONNOR Rod:</t>
        </r>
        <r>
          <rPr>
            <sz val="9"/>
            <color indexed="81"/>
            <rFont val="Tahoma"/>
            <charset val="1"/>
          </rPr>
          <t xml:space="preserve">
this plot was damaged by commercial header so eastern side row was taken not middle datum row - may want to consider as a missing plot</t>
        </r>
      </text>
    </comment>
  </commentList>
</comments>
</file>

<file path=xl/sharedStrings.xml><?xml version="1.0" encoding="utf-8"?>
<sst xmlns="http://schemas.openxmlformats.org/spreadsheetml/2006/main" count="573" uniqueCount="232">
  <si>
    <t>Powdery mildew trials - 2014/15</t>
  </si>
  <si>
    <t>Rep 1</t>
  </si>
  <si>
    <t>Rep 2</t>
  </si>
  <si>
    <t>Rep 3</t>
  </si>
  <si>
    <t>Rep 4</t>
  </si>
  <si>
    <t>Rep 5</t>
  </si>
  <si>
    <t>Site:</t>
  </si>
  <si>
    <t>Planted:</t>
  </si>
  <si>
    <t>Spray dates:</t>
  </si>
  <si>
    <t>Plots: JadeAU-II, 4 x 12m x 0.76m</t>
  </si>
  <si>
    <t>Spreaders: Berken, 2 or 1 rows entire length</t>
  </si>
  <si>
    <t>P1 T3</t>
  </si>
  <si>
    <t>P2 T 5</t>
  </si>
  <si>
    <t>P3 T1</t>
  </si>
  <si>
    <t>P4 T6</t>
  </si>
  <si>
    <t>P5 T4</t>
  </si>
  <si>
    <t>P6 T2</t>
  </si>
  <si>
    <t>P7 T 6</t>
  </si>
  <si>
    <t>P8 T1</t>
  </si>
  <si>
    <t>P9 T5</t>
  </si>
  <si>
    <t>P10 T3</t>
  </si>
  <si>
    <t>P11 T2</t>
  </si>
  <si>
    <t xml:space="preserve">P12 T4 </t>
  </si>
  <si>
    <t>P16 T4</t>
  </si>
  <si>
    <t>PI7 T5</t>
  </si>
  <si>
    <t>P18 T6</t>
  </si>
  <si>
    <t>P13 T2</t>
  </si>
  <si>
    <t>P14 T3</t>
  </si>
  <si>
    <t>P15 T1</t>
  </si>
  <si>
    <t>P19 T5</t>
  </si>
  <si>
    <t>P20 T4</t>
  </si>
  <si>
    <t>P21 T3</t>
  </si>
  <si>
    <t>P22 T 1</t>
  </si>
  <si>
    <t>P24 T2</t>
  </si>
  <si>
    <t>P23 T6</t>
  </si>
  <si>
    <t>P25 T3</t>
  </si>
  <si>
    <t>P25 T1</t>
  </si>
  <si>
    <t>P27 T6</t>
  </si>
  <si>
    <t>P28 T5</t>
  </si>
  <si>
    <t>P29 T2</t>
  </si>
  <si>
    <t>P30 T4</t>
  </si>
  <si>
    <t>12m</t>
  </si>
  <si>
    <t>Treatments</t>
  </si>
  <si>
    <t>1 = control</t>
  </si>
  <si>
    <t>2 = full spray, starting 5 weeks after emergence then every 14 days</t>
  </si>
  <si>
    <t>3 = 1st spray at first sign</t>
  </si>
  <si>
    <t>4 = 1st spray at first sign then another 14 days later</t>
  </si>
  <si>
    <t>5 = 1st spray when 1/3 up canopy</t>
  </si>
  <si>
    <t>6 = 1st spray when 1/3 up canopy then another 14 days later</t>
  </si>
  <si>
    <t>Fungicide</t>
  </si>
  <si>
    <t>Folicur 430EC at 145mL product/ha</t>
  </si>
  <si>
    <t>Planted: 06/01/2015</t>
  </si>
  <si>
    <t>Spreaders: None</t>
  </si>
  <si>
    <t>bed with 3 rows</t>
  </si>
  <si>
    <t>1m between beds</t>
  </si>
  <si>
    <t>Plots: JadeAU-II, 3 x 9m x 0.5m - 3 rows on a bed, separated by 1m</t>
  </si>
  <si>
    <t>Site:   , Dalby-Bell Rd, Dalby</t>
  </si>
  <si>
    <t>MUNGBEAN POWDERY MILDEW REGIONAL TRIAL 2015 - EMERALD</t>
  </si>
  <si>
    <t>4 WKS = 4WEEKS AFTER EMERGENCE; 1ST SIGN = FIRST SIGN OF POWDERY MILDEW; 1/3 CANOPY = POWDERY MILDEW AT 1/3 UP CANOPY</t>
  </si>
  <si>
    <r>
      <rPr>
        <b/>
        <sz val="11"/>
        <color indexed="8"/>
        <rFont val="Calibri"/>
        <family val="2"/>
      </rPr>
      <t>P25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</si>
  <si>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P26</t>
    </r>
    <r>
      <rPr>
        <b/>
        <sz val="13"/>
        <color indexed="8"/>
        <rFont val="Calibri"/>
        <family val="2"/>
      </rPr>
      <t xml:space="preserve">                   CONTROL</t>
    </r>
  </si>
  <si>
    <r>
      <rPr>
        <b/>
        <sz val="11"/>
        <color indexed="8"/>
        <rFont val="Calibri"/>
        <family val="2"/>
      </rPr>
      <t>P27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</si>
  <si>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P28</t>
    </r>
    <r>
      <rPr>
        <b/>
        <sz val="13"/>
        <color indexed="8"/>
        <rFont val="Calibri"/>
        <family val="2"/>
      </rPr>
      <t xml:space="preserve">                            1/3 CANOPY</t>
    </r>
  </si>
  <si>
    <r>
      <rPr>
        <b/>
        <sz val="11"/>
        <color indexed="8"/>
        <rFont val="Calibri"/>
        <family val="2"/>
      </rPr>
      <t>P30</t>
    </r>
    <r>
      <rPr>
        <b/>
        <sz val="13"/>
        <color indexed="8"/>
        <rFont val="Calibri"/>
        <family val="2"/>
      </rPr>
      <t xml:space="preserve">                             1ST SIGN             +1 SPRAY</t>
    </r>
  </si>
  <si>
    <r>
      <rPr>
        <b/>
        <sz val="11"/>
        <color indexed="8"/>
        <rFont val="Calibri"/>
        <family val="2"/>
      </rPr>
      <t>P19</t>
    </r>
    <r>
      <rPr>
        <b/>
        <sz val="13"/>
        <color indexed="8"/>
        <rFont val="Calibri"/>
        <family val="2"/>
      </rPr>
      <t xml:space="preserve">                            1/3 CANOPY</t>
    </r>
  </si>
  <si>
    <r>
      <rPr>
        <b/>
        <sz val="11"/>
        <color indexed="8"/>
        <rFont val="Calibri"/>
        <family val="2"/>
      </rPr>
      <t xml:space="preserve">P20 </t>
    </r>
    <r>
      <rPr>
        <b/>
        <sz val="13"/>
        <color indexed="8"/>
        <rFont val="Calibri"/>
        <family val="2"/>
      </rPr>
      <t xml:space="preserve">                            1ST SIGN              +1 SPRAY</t>
    </r>
  </si>
  <si>
    <r>
      <rPr>
        <b/>
        <sz val="11"/>
        <color indexed="8"/>
        <rFont val="Calibri"/>
        <family val="2"/>
      </rPr>
      <t>P21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</si>
  <si>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P22</t>
    </r>
    <r>
      <rPr>
        <b/>
        <sz val="13"/>
        <color indexed="8"/>
        <rFont val="Calibri"/>
        <family val="2"/>
      </rPr>
      <t xml:space="preserve">                   CONTROL</t>
    </r>
  </si>
  <si>
    <r>
      <rPr>
        <b/>
        <sz val="11"/>
        <color indexed="8"/>
        <rFont val="Calibri"/>
        <family val="2"/>
      </rPr>
      <t>P23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</si>
  <si>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P14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</si>
  <si>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P15</t>
    </r>
    <r>
      <rPr>
        <b/>
        <sz val="13"/>
        <color indexed="8"/>
        <rFont val="Calibri"/>
        <family val="2"/>
      </rPr>
      <t xml:space="preserve">                   CONTROL</t>
    </r>
  </si>
  <si>
    <r>
      <rPr>
        <b/>
        <sz val="11"/>
        <color indexed="8"/>
        <rFont val="Calibri"/>
        <family val="2"/>
      </rPr>
      <t>P16</t>
    </r>
    <r>
      <rPr>
        <b/>
        <sz val="13"/>
        <color indexed="8"/>
        <rFont val="Calibri"/>
        <family val="2"/>
      </rPr>
      <t xml:space="preserve">                             1ST SIGN              +1 SPRAY</t>
    </r>
  </si>
  <si>
    <r>
      <rPr>
        <b/>
        <sz val="11"/>
        <color indexed="8"/>
        <rFont val="Calibri"/>
        <family val="2"/>
      </rPr>
      <t>P17</t>
    </r>
    <r>
      <rPr>
        <b/>
        <sz val="13"/>
        <color indexed="8"/>
        <rFont val="Calibri"/>
        <family val="2"/>
      </rPr>
      <t xml:space="preserve">                            1/3 CANOPY</t>
    </r>
  </si>
  <si>
    <r>
      <rPr>
        <b/>
        <sz val="11"/>
        <color indexed="8"/>
        <rFont val="Calibri"/>
        <family val="2"/>
      </rPr>
      <t>P18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</si>
  <si>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P7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</si>
  <si>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P8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</si>
  <si>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P9</t>
    </r>
    <r>
      <rPr>
        <b/>
        <sz val="13"/>
        <color indexed="8"/>
        <rFont val="Calibri"/>
        <family val="2"/>
      </rPr>
      <t xml:space="preserve">                            1/3 CANOPY</t>
    </r>
  </si>
  <si>
    <r>
      <rPr>
        <b/>
        <sz val="11"/>
        <color indexed="8"/>
        <rFont val="Calibri"/>
        <family val="2"/>
      </rPr>
      <t>P10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</si>
  <si>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P12</t>
    </r>
    <r>
      <rPr>
        <b/>
        <sz val="13"/>
        <color indexed="8"/>
        <rFont val="Calibri"/>
        <family val="2"/>
      </rPr>
      <t xml:space="preserve">                             1ST SIGN        +1 SPRAY</t>
    </r>
  </si>
  <si>
    <r>
      <rPr>
        <b/>
        <sz val="11"/>
        <color indexed="8"/>
        <rFont val="Calibri"/>
        <family val="2"/>
      </rPr>
      <t>P1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</si>
  <si>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P2</t>
    </r>
    <r>
      <rPr>
        <b/>
        <sz val="13"/>
        <color indexed="8"/>
        <rFont val="Calibri"/>
        <family val="2"/>
      </rPr>
      <t xml:space="preserve">                            1/3 CANOPY</t>
    </r>
  </si>
  <si>
    <r>
      <rPr>
        <b/>
        <sz val="11"/>
        <color indexed="8"/>
        <rFont val="Calibri"/>
        <family val="2"/>
      </rPr>
      <t>P3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</si>
  <si>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P4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</si>
  <si>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t>MUNGBEAN POWDERY MILDEW REGIONAL TRIAL 2015 - DALBY</t>
  </si>
  <si>
    <r>
      <rPr>
        <b/>
        <sz val="11"/>
        <color indexed="8"/>
        <rFont val="Calibri"/>
        <family val="2"/>
      </rPr>
      <t>P7</t>
    </r>
    <r>
      <rPr>
        <b/>
        <sz val="13"/>
        <color indexed="8"/>
        <rFont val="Calibri"/>
        <family val="2"/>
      </rPr>
      <t xml:space="preserve">                            1/3 CANOPY       </t>
    </r>
  </si>
  <si>
    <r>
      <rPr>
        <b/>
        <sz val="11"/>
        <color indexed="8"/>
        <rFont val="Calibri"/>
        <family val="2"/>
      </rPr>
      <t>P1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</si>
  <si>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 xml:space="preserve">P2 </t>
    </r>
    <r>
      <rPr>
        <b/>
        <sz val="13"/>
        <color indexed="8"/>
        <rFont val="Calibri"/>
        <family val="2"/>
      </rPr>
      <t xml:space="preserve">                            1ST SIGN       +1 SPRAY</t>
    </r>
  </si>
  <si>
    <r>
      <rPr>
        <b/>
        <sz val="11"/>
        <color indexed="8"/>
        <rFont val="Calibri"/>
        <family val="2"/>
      </rPr>
      <t>P3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</si>
  <si>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P5</t>
    </r>
    <r>
      <rPr>
        <b/>
        <sz val="13"/>
        <color indexed="8"/>
        <rFont val="Calibri"/>
        <family val="2"/>
      </rPr>
      <t xml:space="preserve">                            1/3 CANOPY       </t>
    </r>
  </si>
  <si>
    <r>
      <rPr>
        <b/>
        <sz val="11"/>
        <color indexed="8"/>
        <rFont val="Calibri"/>
        <family val="2"/>
      </rPr>
      <t>P6</t>
    </r>
    <r>
      <rPr>
        <b/>
        <sz val="13"/>
        <color indexed="8"/>
        <rFont val="Calibri"/>
        <family val="2"/>
      </rPr>
      <t xml:space="preserve">                           1/3 CANOPY       +1 SPRAY</t>
    </r>
  </si>
  <si>
    <r>
      <rPr>
        <b/>
        <sz val="11"/>
        <color indexed="8"/>
        <rFont val="Calibri"/>
        <family val="2"/>
      </rPr>
      <t>P9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</si>
  <si>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P11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</si>
  <si>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P13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</si>
  <si>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P14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</si>
  <si>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P15</t>
    </r>
    <r>
      <rPr>
        <b/>
        <sz val="13"/>
        <color indexed="8"/>
        <rFont val="Calibri"/>
        <family val="2"/>
      </rPr>
      <t xml:space="preserve">                            1/3 CANOPY       </t>
    </r>
  </si>
  <si>
    <r>
      <rPr>
        <b/>
        <sz val="11"/>
        <color indexed="8"/>
        <rFont val="Calibri"/>
        <family val="2"/>
      </rPr>
      <t>P17</t>
    </r>
    <r>
      <rPr>
        <b/>
        <sz val="13"/>
        <color indexed="8"/>
        <rFont val="Calibri"/>
        <family val="2"/>
      </rPr>
      <t xml:space="preserve">                    4 WKS               + 2 SPRAYS</t>
    </r>
  </si>
  <si>
    <r>
      <rPr>
        <b/>
        <sz val="11"/>
        <color indexed="8"/>
        <rFont val="Calibri"/>
        <family val="2"/>
      </rPr>
      <t>P18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</si>
  <si>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P19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</si>
  <si>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 xml:space="preserve">P20 </t>
    </r>
    <r>
      <rPr>
        <b/>
        <sz val="13"/>
        <color indexed="8"/>
        <rFont val="Calibri"/>
        <family val="2"/>
      </rPr>
      <t xml:space="preserve">                            1ST SIGN       +1 SPRAY</t>
    </r>
  </si>
  <si>
    <r>
      <rPr>
        <b/>
        <sz val="11"/>
        <color indexed="8"/>
        <rFont val="Calibri"/>
        <family val="2"/>
      </rPr>
      <t>P21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</si>
  <si>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P22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</si>
  <si>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P25</t>
    </r>
    <r>
      <rPr>
        <b/>
        <sz val="13"/>
        <color indexed="8"/>
        <rFont val="Calibri"/>
        <family val="2"/>
      </rPr>
      <t xml:space="preserve">                     4 WKS               + 2 SPRAYS</t>
    </r>
  </si>
  <si>
    <r>
      <rPr>
        <b/>
        <sz val="11"/>
        <color indexed="8"/>
        <rFont val="Calibri"/>
        <family val="2"/>
      </rPr>
      <t>P26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</si>
  <si>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P27</t>
    </r>
    <r>
      <rPr>
        <b/>
        <sz val="13"/>
        <color indexed="8"/>
        <rFont val="Calibri"/>
        <family val="2"/>
      </rPr>
      <t xml:space="preserve">                            1/3 CANOPY       </t>
    </r>
  </si>
  <si>
    <r>
      <rPr>
        <b/>
        <sz val="11"/>
        <color indexed="8"/>
        <rFont val="Calibri"/>
        <family val="2"/>
      </rPr>
      <t xml:space="preserve">P28 </t>
    </r>
    <r>
      <rPr>
        <b/>
        <sz val="13"/>
        <color indexed="8"/>
        <rFont val="Calibri"/>
        <family val="2"/>
      </rPr>
      <t xml:space="preserve">                            1ST SIGN       +1 SPRAY</t>
    </r>
  </si>
  <si>
    <r>
      <rPr>
        <b/>
        <sz val="11"/>
        <color indexed="8"/>
        <rFont val="Calibri"/>
        <family val="2"/>
      </rPr>
      <t>P29</t>
    </r>
    <r>
      <rPr>
        <b/>
        <sz val="13"/>
        <color indexed="8"/>
        <rFont val="Calibri"/>
        <family val="2"/>
      </rPr>
      <t xml:space="preserve">                           1ST SIGN</t>
    </r>
  </si>
  <si>
    <r>
      <rPr>
        <b/>
        <sz val="11"/>
        <color indexed="8"/>
        <rFont val="Calibri"/>
        <family val="2"/>
      </rPr>
      <t>P30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</si>
  <si>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t>MUNGBEAN POWDERY MILDEW REGIONAL TRIAL 2015 - HERMITAGE</t>
  </si>
  <si>
    <r>
      <rPr>
        <b/>
        <sz val="11"/>
        <color indexed="8"/>
        <rFont val="Calibri"/>
        <family val="2"/>
      </rPr>
      <t>P6</t>
    </r>
    <r>
      <rPr>
        <b/>
        <sz val="13"/>
        <color indexed="8"/>
        <rFont val="Calibri"/>
        <family val="2"/>
      </rPr>
      <t xml:space="preserve">                           1/3 CANOPY       </t>
    </r>
  </si>
  <si>
    <r>
      <rPr>
        <b/>
        <sz val="11"/>
        <color indexed="8"/>
        <rFont val="Calibri"/>
        <family val="2"/>
      </rPr>
      <t>P1</t>
    </r>
    <r>
      <rPr>
        <b/>
        <sz val="13"/>
        <color indexed="8"/>
        <rFont val="Calibri"/>
        <family val="2"/>
      </rPr>
      <t xml:space="preserve">                             1ST SIGN        +1 SPRAY</t>
    </r>
  </si>
  <si>
    <r>
      <rPr>
        <b/>
        <sz val="11"/>
        <color indexed="8"/>
        <rFont val="Calibri"/>
        <family val="2"/>
      </rPr>
      <t>P2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</si>
  <si>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P7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</si>
  <si>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P11</t>
    </r>
    <r>
      <rPr>
        <b/>
        <sz val="13"/>
        <color indexed="8"/>
        <rFont val="Calibri"/>
        <family val="2"/>
      </rPr>
      <t xml:space="preserve">                           1/3 CANOPY       </t>
    </r>
  </si>
  <si>
    <r>
      <rPr>
        <b/>
        <sz val="11"/>
        <color indexed="8"/>
        <rFont val="Calibri"/>
        <family val="2"/>
      </rPr>
      <t>P13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</si>
  <si>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P14</t>
    </r>
    <r>
      <rPr>
        <b/>
        <sz val="13"/>
        <color indexed="8"/>
        <rFont val="Calibri"/>
        <family val="2"/>
      </rPr>
      <t xml:space="preserve">                           1/3 CANOPY       </t>
    </r>
  </si>
  <si>
    <r>
      <rPr>
        <b/>
        <sz val="11"/>
        <color indexed="8"/>
        <rFont val="Calibri"/>
        <family val="2"/>
      </rPr>
      <t>P15</t>
    </r>
    <r>
      <rPr>
        <b/>
        <sz val="13"/>
        <color indexed="8"/>
        <rFont val="Calibri"/>
        <family val="2"/>
      </rPr>
      <t xml:space="preserve">                            1ST SIGN</t>
    </r>
  </si>
  <si>
    <r>
      <rPr>
        <b/>
        <sz val="11"/>
        <color indexed="8"/>
        <rFont val="Calibri"/>
        <family val="2"/>
      </rPr>
      <t>P16</t>
    </r>
    <r>
      <rPr>
        <b/>
        <sz val="13"/>
        <color indexed="8"/>
        <rFont val="Calibri"/>
        <family val="2"/>
      </rPr>
      <t xml:space="preserve">                             1ST SIGN        +1 SPRAY</t>
    </r>
  </si>
  <si>
    <r>
      <rPr>
        <b/>
        <sz val="11"/>
        <color indexed="8"/>
        <rFont val="Calibri"/>
        <family val="2"/>
      </rPr>
      <t>P20</t>
    </r>
    <r>
      <rPr>
        <b/>
        <sz val="13"/>
        <color indexed="8"/>
        <rFont val="Calibri"/>
        <family val="2"/>
      </rPr>
      <t xml:space="preserve">                            1/3 CANOPY       +1 SPRAY</t>
    </r>
  </si>
  <si>
    <r>
      <rPr>
        <b/>
        <sz val="11"/>
        <color indexed="8"/>
        <rFont val="Calibri"/>
        <family val="2"/>
      </rPr>
      <t>P21</t>
    </r>
    <r>
      <rPr>
        <b/>
        <sz val="13"/>
        <color indexed="8"/>
        <rFont val="Calibri"/>
        <family val="2"/>
      </rPr>
      <t xml:space="preserve">                             1ST SIGN        +1 SPRAY</t>
    </r>
  </si>
  <si>
    <r>
      <rPr>
        <b/>
        <sz val="11"/>
        <color indexed="8"/>
        <rFont val="Calibri"/>
        <family val="2"/>
      </rPr>
      <t>P23</t>
    </r>
    <r>
      <rPr>
        <b/>
        <sz val="13"/>
        <color indexed="8"/>
        <rFont val="Calibri"/>
        <family val="2"/>
      </rPr>
      <t xml:space="preserve">                     CONTROL</t>
    </r>
  </si>
  <si>
    <r>
      <rPr>
        <b/>
        <sz val="11"/>
        <color indexed="8"/>
        <rFont val="Calibri"/>
        <family val="2"/>
      </rPr>
      <t>P26</t>
    </r>
    <r>
      <rPr>
        <b/>
        <sz val="13"/>
        <color indexed="8"/>
        <rFont val="Calibri"/>
        <family val="2"/>
      </rPr>
      <t xml:space="preserve">                           1/3 CANOPY       </t>
    </r>
  </si>
  <si>
    <r>
      <rPr>
        <b/>
        <sz val="11"/>
        <color indexed="8"/>
        <rFont val="Calibri"/>
        <family val="2"/>
      </rPr>
      <t>P29</t>
    </r>
    <r>
      <rPr>
        <b/>
        <sz val="13"/>
        <color indexed="8"/>
        <rFont val="Calibri"/>
        <family val="2"/>
      </rPr>
      <t xml:space="preserve">                     CONTROL</t>
    </r>
  </si>
  <si>
    <t>Rep1</t>
  </si>
  <si>
    <r>
      <rPr>
        <b/>
        <sz val="11"/>
        <color indexed="8"/>
        <rFont val="Calibri"/>
        <family val="2"/>
      </rPr>
      <t>P24</t>
    </r>
    <r>
      <rPr>
        <b/>
        <sz val="13"/>
        <color indexed="8"/>
        <rFont val="Calibri"/>
        <family val="2"/>
      </rPr>
      <t xml:space="preserve">                         4 WKS                       + 2 SPRAYS</t>
    </r>
  </si>
  <si>
    <r>
      <rPr>
        <b/>
        <sz val="11"/>
        <color indexed="8"/>
        <rFont val="Calibri"/>
        <family val="2"/>
      </rPr>
      <t>P6</t>
    </r>
    <r>
      <rPr>
        <b/>
        <sz val="13"/>
        <color indexed="8"/>
        <rFont val="Calibri"/>
        <family val="2"/>
      </rPr>
      <t xml:space="preserve">                           4 WKS                      + 2 SPRAYS</t>
    </r>
  </si>
  <si>
    <r>
      <rPr>
        <b/>
        <sz val="11"/>
        <color indexed="8"/>
        <rFont val="Calibri"/>
        <family val="2"/>
      </rPr>
      <t>P29</t>
    </r>
    <r>
      <rPr>
        <b/>
        <sz val="13"/>
        <color indexed="8"/>
        <rFont val="Calibri"/>
        <family val="2"/>
      </rPr>
      <t xml:space="preserve">                         4 WKS                    + 2 SPRAYS</t>
    </r>
  </si>
  <si>
    <r>
      <rPr>
        <b/>
        <sz val="11"/>
        <color indexed="8"/>
        <rFont val="Calibri"/>
        <family val="2"/>
      </rPr>
      <t>P12</t>
    </r>
    <r>
      <rPr>
        <b/>
        <sz val="13"/>
        <color indexed="8"/>
        <rFont val="Calibri"/>
        <family val="2"/>
      </rPr>
      <t xml:space="preserve">                             1ST SIGN               +1 SPRAY</t>
    </r>
  </si>
  <si>
    <r>
      <rPr>
        <b/>
        <sz val="11"/>
        <color indexed="8"/>
        <rFont val="Calibri"/>
        <family val="2"/>
      </rPr>
      <t>P11</t>
    </r>
    <r>
      <rPr>
        <b/>
        <sz val="13"/>
        <color indexed="8"/>
        <rFont val="Calibri"/>
        <family val="2"/>
      </rPr>
      <t xml:space="preserve">                         4 WKS                      + 2 SPRAYS</t>
    </r>
  </si>
  <si>
    <r>
      <rPr>
        <b/>
        <sz val="11"/>
        <color indexed="8"/>
        <rFont val="Calibri"/>
        <family val="2"/>
      </rPr>
      <t xml:space="preserve">P5 </t>
    </r>
    <r>
      <rPr>
        <b/>
        <sz val="13"/>
        <color indexed="8"/>
        <rFont val="Calibri"/>
        <family val="2"/>
      </rPr>
      <t xml:space="preserve">                            1ST SIGN             +1 SPRAY</t>
    </r>
  </si>
  <si>
    <r>
      <rPr>
        <b/>
        <sz val="11"/>
        <color indexed="8"/>
        <rFont val="Calibri"/>
        <family val="2"/>
      </rPr>
      <t>P13</t>
    </r>
    <r>
      <rPr>
        <b/>
        <sz val="13"/>
        <color indexed="8"/>
        <rFont val="Calibri"/>
        <family val="2"/>
      </rPr>
      <t xml:space="preserve">                         4 WKS +               2 SPRAYS</t>
    </r>
  </si>
  <si>
    <r>
      <rPr>
        <b/>
        <sz val="11"/>
        <color indexed="8"/>
        <rFont val="Calibri"/>
        <family val="2"/>
      </rPr>
      <t>P4</t>
    </r>
    <r>
      <rPr>
        <b/>
        <sz val="13"/>
        <color indexed="8"/>
        <rFont val="Calibri"/>
        <family val="2"/>
      </rPr>
      <t xml:space="preserve">                             4 WKS               + 2 SPRAYS</t>
    </r>
  </si>
  <si>
    <t>Pegged: 02/02/2015 - plants at 3 trifoliate leaf with 4th just emerging</t>
  </si>
  <si>
    <t>Site: "Baldovan" 10km from Dalby on Jandowae road, near sign marker 917 (Glen Milne 0408487989)</t>
  </si>
  <si>
    <t>Planted: /01/2015</t>
  </si>
  <si>
    <r>
      <t>Plots: Jade AU,  spreader rows of Berken planted parallel to plot rows; buffers of 8m planted 90</t>
    </r>
    <r>
      <rPr>
        <sz val="11"/>
        <color indexed="8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to rows</t>
    </r>
  </si>
  <si>
    <t xml:space="preserve">Sprays: </t>
  </si>
  <si>
    <t>Sprayer: hand held boom, delivering 134L water/ha at 5kph (=8.6s/12m) and 300kPa; for 2L water need 2.16mL Folicur product</t>
  </si>
  <si>
    <r>
      <rPr>
        <b/>
        <sz val="11"/>
        <color indexed="8"/>
        <rFont val="Calibri"/>
        <family val="2"/>
      </rPr>
      <t>P24</t>
    </r>
    <r>
      <rPr>
        <b/>
        <sz val="13"/>
        <color indexed="8"/>
        <rFont val="Calibri"/>
        <family val="2"/>
      </rPr>
      <t xml:space="preserve">                            1/3 CANOPY     </t>
    </r>
  </si>
  <si>
    <r>
      <rPr>
        <b/>
        <sz val="11"/>
        <color indexed="8"/>
        <rFont val="Calibri"/>
        <family val="2"/>
      </rPr>
      <t>P23</t>
    </r>
    <r>
      <rPr>
        <b/>
        <sz val="13"/>
        <color indexed="8"/>
        <rFont val="Calibri"/>
        <family val="2"/>
      </rPr>
      <t xml:space="preserve">                            1/3 CANOPY       </t>
    </r>
  </si>
  <si>
    <r>
      <rPr>
        <b/>
        <sz val="11"/>
        <color indexed="8"/>
        <rFont val="Calibri"/>
        <family val="2"/>
      </rPr>
      <t>P24</t>
    </r>
    <r>
      <rPr>
        <b/>
        <sz val="13"/>
        <color indexed="8"/>
        <rFont val="Calibri"/>
        <family val="2"/>
      </rPr>
      <t xml:space="preserve">                     4 WKS               + 2 SPRAYS</t>
    </r>
  </si>
  <si>
    <r>
      <rPr>
        <b/>
        <sz val="11"/>
        <color indexed="8"/>
        <rFont val="Calibri"/>
        <family val="2"/>
      </rPr>
      <t>P8</t>
    </r>
    <r>
      <rPr>
        <b/>
        <sz val="13"/>
        <color indexed="8"/>
        <rFont val="Calibri"/>
        <family val="2"/>
      </rPr>
      <t xml:space="preserve">                            4 WKS               + 2 SPRAYS</t>
    </r>
  </si>
  <si>
    <t>NOTES</t>
  </si>
  <si>
    <t>16/02/15 - no symptoms of powdery mildew observed; tan spot symptoms in approx. 5% of plants throughout trial</t>
  </si>
  <si>
    <r>
      <rPr>
        <b/>
        <sz val="11"/>
        <color indexed="8"/>
        <rFont val="Calibri"/>
        <family val="2"/>
      </rPr>
      <t xml:space="preserve">Plots: </t>
    </r>
    <r>
      <rPr>
        <sz val="11"/>
        <color theme="1"/>
        <rFont val="Calibri"/>
        <family val="2"/>
        <scheme val="minor"/>
      </rPr>
      <t xml:space="preserve">trial plots of Jade AU, 4x12m x0.5m row spacing; spreader rows of Berken (single, with 2x4 rows for spray run) </t>
    </r>
  </si>
  <si>
    <t>4 x 0.5m apart</t>
  </si>
  <si>
    <r>
      <t xml:space="preserve">Pegged: </t>
    </r>
    <r>
      <rPr>
        <sz val="11"/>
        <color theme="1"/>
        <rFont val="Calibri"/>
        <family val="2"/>
        <scheme val="minor"/>
      </rPr>
      <t>17/02/2015</t>
    </r>
  </si>
  <si>
    <t>3 x 0.5 m apart</t>
  </si>
  <si>
    <t>Plots: main trial Jade AU, 3 x 12m x 0.5m apart; spreader Jade AU, 3 x 12m x 0.5m apart           Fungicide: Folicur 430EC at 145mL product/ha</t>
  </si>
  <si>
    <r>
      <rPr>
        <b/>
        <sz val="11"/>
        <color indexed="8"/>
        <rFont val="Calibri"/>
        <family val="2"/>
      </rPr>
      <t>Fungicide:</t>
    </r>
    <r>
      <rPr>
        <sz val="11"/>
        <color theme="1"/>
        <rFont val="Calibri"/>
        <family val="2"/>
        <scheme val="minor"/>
      </rPr>
      <t xml:space="preserve"> Folicur 430EC at 145mL product/ha</t>
    </r>
  </si>
  <si>
    <r>
      <rPr>
        <b/>
        <sz val="11"/>
        <color indexed="8"/>
        <rFont val="Calibri"/>
        <family val="2"/>
      </rPr>
      <t>Sprayer:</t>
    </r>
    <r>
      <rPr>
        <sz val="11"/>
        <color theme="1"/>
        <rFont val="Calibri"/>
        <family val="2"/>
        <scheme val="minor"/>
      </rPr>
      <t xml:space="preserve"> hand held boom, delivering 134L water/ha at 5kph (=8.6s/12m) and 300kPa; for 2L water need 2.16mL Folicur product</t>
    </r>
  </si>
  <si>
    <t>SCHEDULE OF FUNGICIDE SPRAYS - DALBY</t>
  </si>
  <si>
    <r>
      <rPr>
        <b/>
        <sz val="11"/>
        <color indexed="8"/>
        <rFont val="Calibri"/>
        <family val="2"/>
      </rPr>
      <t>Planted:</t>
    </r>
    <r>
      <rPr>
        <sz val="11"/>
        <color theme="1"/>
        <rFont val="Calibri"/>
        <family val="2"/>
        <scheme val="minor"/>
      </rPr>
      <t xml:space="preserve"> 06/01/2015</t>
    </r>
  </si>
  <si>
    <t>Scheduled</t>
  </si>
  <si>
    <t>Actual</t>
  </si>
  <si>
    <t>5 wks + 2 sprays, 2wks apart (3 sprays)</t>
  </si>
  <si>
    <t>first sign  (1 spray)</t>
  </si>
  <si>
    <t xml:space="preserve">first sign + 1 spray 2wks later (2 sprays) </t>
  </si>
  <si>
    <t>powdery 1/3 up canopy (1 spray)</t>
  </si>
  <si>
    <t>powdery 1/3 up canopy + 1 spray 2 wks later  (2 sprays)</t>
  </si>
  <si>
    <t>SCHEDULE OF FUNGICIDE SPRAYS - HERMITAGE</t>
  </si>
  <si>
    <r>
      <rPr>
        <b/>
        <sz val="11"/>
        <color indexed="8"/>
        <rFont val="Calibri"/>
        <family val="2"/>
      </rPr>
      <t>Planted:</t>
    </r>
    <r>
      <rPr>
        <sz val="11"/>
        <color theme="1"/>
        <rFont val="Calibri"/>
        <family val="2"/>
        <scheme val="minor"/>
      </rPr>
      <t xml:space="preserve"> 19/01/2015</t>
    </r>
  </si>
  <si>
    <r>
      <t xml:space="preserve">Planted: </t>
    </r>
    <r>
      <rPr>
        <sz val="11"/>
        <color theme="1"/>
        <rFont val="Calibri"/>
        <family val="2"/>
        <scheme val="minor"/>
      </rPr>
      <t xml:space="preserve">19/01/2015    </t>
    </r>
    <r>
      <rPr>
        <b/>
        <sz val="11"/>
        <color indexed="8"/>
        <rFont val="Calibri"/>
        <family val="2"/>
      </rPr>
      <t xml:space="preserve"> Emergence:</t>
    </r>
    <r>
      <rPr>
        <sz val="11"/>
        <color theme="1"/>
        <rFont val="Calibri"/>
        <family val="2"/>
        <scheme val="minor"/>
      </rPr>
      <t xml:space="preserve"> 24/01/2015</t>
    </r>
  </si>
  <si>
    <t>SCHEDULE OF FUNGICIDE SPRAYS - EMERALD</t>
  </si>
  <si>
    <t xml:space="preserve">Sprays:   </t>
  </si>
  <si>
    <t>4Wks+2 sprays (1st spray)</t>
  </si>
  <si>
    <t>2/03/2015 - first sign of PM (small discrete colonies on lower leaves)</t>
  </si>
  <si>
    <t>Plot</t>
  </si>
  <si>
    <t>Rep</t>
  </si>
  <si>
    <t>Treatment</t>
  </si>
  <si>
    <t>Rating (1-9)</t>
  </si>
  <si>
    <t>control</t>
  </si>
  <si>
    <t xml:space="preserve">4Wks+2 sprays (2nd spray); 1st sign 1 spray; 1st sign 2 sprays (1st spray) </t>
  </si>
  <si>
    <t>na</t>
  </si>
  <si>
    <t>11/03/2015 - visited to check on PM status - no PM colonies, most leaves on plants either dead or chlorotic- trial abandoned</t>
  </si>
  <si>
    <r>
      <rPr>
        <b/>
        <sz val="11"/>
        <color indexed="8"/>
        <rFont val="Calibri"/>
        <family val="2"/>
      </rPr>
      <t>P19</t>
    </r>
    <r>
      <rPr>
        <b/>
        <sz val="13"/>
        <color indexed="8"/>
        <rFont val="Calibri"/>
        <family val="2"/>
      </rPr>
      <t xml:space="preserve">                          5 WKS               + 2 SPRAYS     </t>
    </r>
  </si>
  <si>
    <r>
      <rPr>
        <b/>
        <sz val="11"/>
        <color indexed="8"/>
        <rFont val="Calibri"/>
        <family val="2"/>
      </rPr>
      <t>P27</t>
    </r>
    <r>
      <rPr>
        <b/>
        <sz val="13"/>
        <color indexed="8"/>
        <rFont val="Calibri"/>
        <family val="2"/>
      </rPr>
      <t xml:space="preserve">                     5 WKS               + 2 SPRAYS</t>
    </r>
  </si>
  <si>
    <r>
      <rPr>
        <b/>
        <sz val="11"/>
        <color indexed="8"/>
        <rFont val="Calibri"/>
        <family val="2"/>
      </rPr>
      <t>P17</t>
    </r>
    <r>
      <rPr>
        <b/>
        <sz val="13"/>
        <color indexed="8"/>
        <rFont val="Calibri"/>
        <family val="2"/>
      </rPr>
      <t xml:space="preserve">                     5WKS               + 2 SPRAYS</t>
    </r>
  </si>
  <si>
    <r>
      <rPr>
        <b/>
        <sz val="11"/>
        <color indexed="8"/>
        <rFont val="Calibri"/>
        <family val="2"/>
      </rPr>
      <t>P10</t>
    </r>
    <r>
      <rPr>
        <b/>
        <sz val="13"/>
        <color indexed="8"/>
        <rFont val="Calibri"/>
        <family val="2"/>
      </rPr>
      <t xml:space="preserve">                     5 WKS               + 2 SPRAYS</t>
    </r>
  </si>
  <si>
    <r>
      <rPr>
        <b/>
        <sz val="11"/>
        <color indexed="8"/>
        <rFont val="Calibri"/>
        <family val="2"/>
      </rPr>
      <t>P5</t>
    </r>
    <r>
      <rPr>
        <b/>
        <sz val="13"/>
        <color indexed="8"/>
        <rFont val="Calibri"/>
        <family val="2"/>
      </rPr>
      <t xml:space="preserve">                            5 WKS               + 2 SPRAYS</t>
    </r>
  </si>
  <si>
    <t>02/03/2015 - first spray of 5 week treatments done</t>
  </si>
  <si>
    <t>16/03/2015 - first sign of PM (most ratings = 3); 2nd spray of 5 week treatment done; 1st spray of 1st sign treatments done</t>
  </si>
  <si>
    <t>MUNGBEAN POWDERY MILDEW REGIONAL TRIAL 2015 - HERMITAGE RS</t>
  </si>
  <si>
    <t>1st sign +1</t>
  </si>
  <si>
    <t>1st sign</t>
  </si>
  <si>
    <t>5wks+2</t>
  </si>
  <si>
    <t>1/3C</t>
  </si>
  <si>
    <t>1/3C + 1</t>
  </si>
  <si>
    <t>PM severity of cv. Berken appeared similar to cv. Jade AU</t>
  </si>
  <si>
    <t>Berken (5)</t>
  </si>
  <si>
    <t>31/3/15 - Harvested site by KEW header (hermitage one) all samples taken by Rod only issue P12 was damaged by commercial header so LHS Eastern side harvested instead photos taken - Rod</t>
  </si>
  <si>
    <t xml:space="preserve">7/4/2015 - final Spray for trial (1/3canopy +1 spray) 5 plots only was applied but light shower occurred after treatment once rating was done . ROD </t>
  </si>
  <si>
    <t>harvested 31/3/15</t>
  </si>
  <si>
    <t>average =</t>
  </si>
  <si>
    <t>weight of 12 meter single row in each plot (grams)</t>
  </si>
  <si>
    <t>1st sign+1</t>
  </si>
  <si>
    <t>5wk+2</t>
  </si>
  <si>
    <t>1/3C+1</t>
  </si>
  <si>
    <t>1 row wgt (g)</t>
  </si>
  <si>
    <t>Mean</t>
  </si>
  <si>
    <t>Mean row wgt</t>
  </si>
  <si>
    <t>not sprayed</t>
  </si>
  <si>
    <t>2 sprays</t>
  </si>
  <si>
    <t>1 spray</t>
  </si>
  <si>
    <t>Mean rating</t>
  </si>
  <si>
    <t>Column</t>
  </si>
  <si>
    <t>Row</t>
  </si>
  <si>
    <t>Plot Length</t>
  </si>
  <si>
    <t>Plot Weight</t>
  </si>
  <si>
    <t>Plot weight</t>
  </si>
  <si>
    <r>
      <rPr>
        <b/>
        <sz val="11"/>
        <color indexed="8"/>
        <rFont val="Calibri"/>
        <family val="2"/>
      </rPr>
      <t>Block</t>
    </r>
    <r>
      <rPr>
        <sz val="11"/>
        <color theme="1"/>
        <rFont val="Calibri"/>
        <family val="2"/>
        <scheme val="minor"/>
      </rPr>
      <t xml:space="preserve"> P5</t>
    </r>
  </si>
  <si>
    <t xml:space="preserve">Plot # </t>
  </si>
  <si>
    <t>Mungbean powdery mildew fungicide trial _HRS 2015</t>
  </si>
  <si>
    <t>Plot Yield (kg/ha)</t>
  </si>
  <si>
    <t>Plot Yield (t/ha)</t>
  </si>
  <si>
    <t>1st sign (1)</t>
  </si>
  <si>
    <t>control (0)</t>
  </si>
  <si>
    <t>1/3 canopy  (1)</t>
  </si>
  <si>
    <t>1st sign +1s (2)</t>
  </si>
  <si>
    <t>1/3 canopy+ 1s (2)</t>
  </si>
  <si>
    <t>5 weeks+2s (3)</t>
  </si>
  <si>
    <t>Mean Yield (t/ha)</t>
  </si>
  <si>
    <t>final rating</t>
  </si>
  <si>
    <t>1/3 canopy + 1s (2)</t>
  </si>
  <si>
    <t>1/3 canopy (1)</t>
  </si>
  <si>
    <t>increase yield (t)</t>
  </si>
  <si>
    <t>at $1200/t</t>
  </si>
  <si>
    <t>average yield (t/ha)</t>
  </si>
  <si>
    <t>increase $/ha</t>
  </si>
  <si>
    <t>fungicide cost @$2/ha</t>
  </si>
  <si>
    <t>application cost @$15/ha</t>
  </si>
  <si>
    <t>total cost/ha</t>
  </si>
  <si>
    <t>profit/ha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</si>
</sst>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3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0" xfId="0" applyFill="1" applyBorder="1" applyAlignment="1">
      <alignment horizontal="left" vertical="center"/>
    </xf>
    <xf numFmtId="0" fontId="2" fillId="0" borderId="0" xfId="0" applyFont="1"/>
    <xf numFmtId="0" fontId="0" fillId="0" borderId="0" xfId="0" applyBorder="1" applyAlignment="1">
      <alignment horizontal="center" wrapText="1"/>
    </xf>
    <xf numFmtId="0" fontId="0" fillId="2" borderId="8" xfId="0" applyFill="1" applyBorder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14" fontId="2" fillId="0" borderId="8" xfId="0" applyNumberFormat="1" applyFont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0" fillId="0" borderId="0" xfId="0" applyAlignment="1">
      <alignment horizontal="center"/>
    </xf>
    <xf numFmtId="14" fontId="2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9" xfId="0" applyBorder="1"/>
    <xf numFmtId="14" fontId="0" fillId="3" borderId="8" xfId="0" applyNumberFormat="1" applyFill="1" applyBorder="1"/>
    <xf numFmtId="14" fontId="0" fillId="0" borderId="8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Border="1"/>
    <xf numFmtId="14" fontId="2" fillId="0" borderId="2" xfId="0" applyNumberFormat="1" applyFon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5071590052750572"/>
          <c:y val="3.3298647242455785E-2"/>
          <c:w val="0.80934438583270529"/>
          <c:h val="0.72424557752341334"/>
        </c:manualLayout>
      </c:layout>
      <c:lineChart>
        <c:grouping val="standard"/>
        <c:ser>
          <c:idx val="0"/>
          <c:order val="0"/>
          <c:tx>
            <c:strRef>
              <c:f>'HRS ratings &amp; graphs'!$H$53</c:f>
              <c:strCache>
                <c:ptCount val="1"/>
                <c:pt idx="0">
                  <c:v>5 weeks+2s (3)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graphs'!$I$53:$M$53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1.8</c:v>
                </c:pt>
                <c:pt idx="3">
                  <c:v>2.2000000000000002</c:v>
                </c:pt>
                <c:pt idx="4">
                  <c:v>3.2</c:v>
                </c:pt>
              </c:numCache>
            </c:numRef>
          </c:val>
        </c:ser>
        <c:ser>
          <c:idx val="1"/>
          <c:order val="1"/>
          <c:tx>
            <c:strRef>
              <c:f>'HRS ratings &amp; graphs'!$H$54</c:f>
              <c:strCache>
                <c:ptCount val="1"/>
                <c:pt idx="0">
                  <c:v>1st sign +1s (2)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graphs'!$I$54:$M$54</c:f>
              <c:numCache>
                <c:formatCode>General</c:formatCode>
                <c:ptCount val="5"/>
                <c:pt idx="0">
                  <c:v>1</c:v>
                </c:pt>
                <c:pt idx="1">
                  <c:v>2.6</c:v>
                </c:pt>
                <c:pt idx="2">
                  <c:v>2.8</c:v>
                </c:pt>
                <c:pt idx="3">
                  <c:v>4</c:v>
                </c:pt>
                <c:pt idx="4">
                  <c:v>5.4</c:v>
                </c:pt>
              </c:numCache>
            </c:numRef>
          </c:val>
        </c:ser>
        <c:ser>
          <c:idx val="2"/>
          <c:order val="2"/>
          <c:tx>
            <c:strRef>
              <c:f>'HRS ratings &amp; graphs'!$H$55</c:f>
              <c:strCache>
                <c:ptCount val="1"/>
                <c:pt idx="0">
                  <c:v>1/3 canopy + 1s (2)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graphs'!$I$55:$M$55</c:f>
              <c:numCache>
                <c:formatCode>General</c:formatCode>
                <c:ptCount val="5"/>
                <c:pt idx="0">
                  <c:v>1</c:v>
                </c:pt>
                <c:pt idx="1">
                  <c:v>2.8</c:v>
                </c:pt>
                <c:pt idx="2">
                  <c:v>3.8</c:v>
                </c:pt>
                <c:pt idx="3">
                  <c:v>5</c:v>
                </c:pt>
                <c:pt idx="4">
                  <c:v>6.4</c:v>
                </c:pt>
              </c:numCache>
            </c:numRef>
          </c:val>
        </c:ser>
        <c:ser>
          <c:idx val="3"/>
          <c:order val="3"/>
          <c:tx>
            <c:strRef>
              <c:f>'HRS ratings &amp; graphs'!$H$56</c:f>
              <c:strCache>
                <c:ptCount val="1"/>
                <c:pt idx="0">
                  <c:v>1/3 canopy (1)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graphs'!$I$56:$M$56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5.4</c:v>
                </c:pt>
                <c:pt idx="4">
                  <c:v>6.6</c:v>
                </c:pt>
              </c:numCache>
            </c:numRef>
          </c:val>
        </c:ser>
        <c:ser>
          <c:idx val="4"/>
          <c:order val="4"/>
          <c:tx>
            <c:strRef>
              <c:f>'HRS ratings &amp; graphs'!$H$57</c:f>
              <c:strCache>
                <c:ptCount val="1"/>
                <c:pt idx="0">
                  <c:v>1st sign (1)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graphs'!$I$57:$M$57</c:f>
              <c:numCache>
                <c:formatCode>General</c:formatCode>
                <c:ptCount val="5"/>
                <c:pt idx="0">
                  <c:v>1</c:v>
                </c:pt>
                <c:pt idx="1">
                  <c:v>2.8</c:v>
                </c:pt>
                <c:pt idx="2">
                  <c:v>3</c:v>
                </c:pt>
                <c:pt idx="3">
                  <c:v>4</c:v>
                </c:pt>
                <c:pt idx="4">
                  <c:v>6.6</c:v>
                </c:pt>
              </c:numCache>
            </c:numRef>
          </c:val>
        </c:ser>
        <c:ser>
          <c:idx val="5"/>
          <c:order val="5"/>
          <c:tx>
            <c:strRef>
              <c:f>'HRS ratings &amp; graphs'!$H$58</c:f>
              <c:strCache>
                <c:ptCount val="1"/>
                <c:pt idx="0">
                  <c:v>control (0)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'HRS ratings &amp; graphs'!$I$52:$M$52</c:f>
              <c:numCache>
                <c:formatCode>d/mm/yyyy</c:formatCode>
                <c:ptCount val="5"/>
                <c:pt idx="0">
                  <c:v>42065</c:v>
                </c:pt>
                <c:pt idx="1">
                  <c:v>42079</c:v>
                </c:pt>
                <c:pt idx="2">
                  <c:v>42087</c:v>
                </c:pt>
                <c:pt idx="3">
                  <c:v>42094</c:v>
                </c:pt>
                <c:pt idx="4">
                  <c:v>42101</c:v>
                </c:pt>
              </c:numCache>
            </c:numRef>
          </c:cat>
          <c:val>
            <c:numRef>
              <c:f>'HRS ratings &amp; graphs'!$I$58:$M$58</c:f>
              <c:numCache>
                <c:formatCode>General</c:formatCode>
                <c:ptCount val="5"/>
                <c:pt idx="0">
                  <c:v>1</c:v>
                </c:pt>
                <c:pt idx="1">
                  <c:v>2.4</c:v>
                </c:pt>
                <c:pt idx="2">
                  <c:v>3.4</c:v>
                </c:pt>
                <c:pt idx="3">
                  <c:v>6.2</c:v>
                </c:pt>
                <c:pt idx="4">
                  <c:v>7.8</c:v>
                </c:pt>
              </c:numCache>
            </c:numRef>
          </c:val>
        </c:ser>
        <c:marker val="1"/>
        <c:axId val="34803712"/>
        <c:axId val="34805632"/>
      </c:lineChart>
      <c:dateAx>
        <c:axId val="3480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AU" sz="1400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spPr>
            <a:noFill/>
            <a:ln w="25400">
              <a:noFill/>
            </a:ln>
          </c:spPr>
        </c:title>
        <c:numFmt formatCode="d/mm/yyyy" sourceLinked="0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805632"/>
        <c:crosses val="autoZero"/>
        <c:auto val="1"/>
        <c:lblOffset val="100"/>
        <c:baseTimeUnit val="days"/>
        <c:majorUnit val="5"/>
        <c:majorTimeUnit val="days"/>
      </c:dateAx>
      <c:valAx>
        <c:axId val="34805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Powdery mildew severity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(1-9)</a:t>
                </a:r>
              </a:p>
            </c:rich>
          </c:tx>
          <c:layout>
            <c:manualLayout>
              <c:xMode val="edge"/>
              <c:yMode val="edge"/>
              <c:x val="2.2607437624513803E-2"/>
              <c:y val="0.114464070369582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480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497362471740768"/>
          <c:y val="5.6191467221644122E-2"/>
          <c:w val="0.25320271288620949"/>
          <c:h val="0.2518210197710718"/>
        </c:manualLayout>
      </c:layout>
      <c:spPr>
        <a:noFill/>
        <a:ln w="12700">
          <a:solidFill>
            <a:srgbClr val="000000"/>
          </a:solidFill>
          <a:prstDash val="solid"/>
        </a:ln>
      </c:spPr>
    </c:legend>
    <c:plotVisOnly val="1"/>
    <c:dispBlanksAs val="gap"/>
  </c:chart>
  <c:spPr>
    <a:solidFill>
      <a:srgbClr val="FFFFFF"/>
    </a:solidFill>
    <a:ln w="9525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view3D>
      <c:depthPercent val="100"/>
      <c:rAngAx val="1"/>
    </c:view3D>
    <c:floor>
      <c:spPr>
        <a:noFill/>
        <a:ln w="9525">
          <a:noFill/>
        </a:ln>
      </c:spPr>
    </c:floor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9300236370139437"/>
          <c:y val="6.1255742725880554E-3"/>
          <c:w val="0.78781081791563312"/>
          <c:h val="0.69831546707503833"/>
        </c:manualLayout>
      </c:layout>
      <c:bar3DChart>
        <c:barDir val="col"/>
        <c:grouping val="clustered"/>
        <c:ser>
          <c:idx val="0"/>
          <c:order val="0"/>
          <c:tx>
            <c:strRef>
              <c:f>'HRS yield data'!$B$70</c:f>
              <c:strCache>
                <c:ptCount val="1"/>
                <c:pt idx="0">
                  <c:v>Mean Yield (t/ha)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dPt>
            <c:idx val="5"/>
            <c:spPr>
              <a:solidFill>
                <a:srgbClr val="339966"/>
              </a:solidFill>
              <a:ln w="25400">
                <a:noFill/>
              </a:ln>
            </c:spPr>
          </c:dPt>
          <c:cat>
            <c:strRef>
              <c:f>'HRS yield data'!$A$71:$A$76</c:f>
              <c:strCache>
                <c:ptCount val="6"/>
                <c:pt idx="0">
                  <c:v>1st sign (1)</c:v>
                </c:pt>
                <c:pt idx="1">
                  <c:v>control (0)</c:v>
                </c:pt>
                <c:pt idx="2">
                  <c:v>1/3 canopy  (1)</c:v>
                </c:pt>
                <c:pt idx="3">
                  <c:v>1st sign +1s (2)</c:v>
                </c:pt>
                <c:pt idx="4">
                  <c:v>1/3 canopy+ 1s (2)</c:v>
                </c:pt>
                <c:pt idx="5">
                  <c:v>5 weeks+2s (3)</c:v>
                </c:pt>
              </c:strCache>
            </c:strRef>
          </c:cat>
          <c:val>
            <c:numRef>
              <c:f>'HRS yield data'!$B$71:$B$76</c:f>
              <c:numCache>
                <c:formatCode>0.00</c:formatCode>
                <c:ptCount val="6"/>
                <c:pt idx="0">
                  <c:v>2.0183208163704203</c:v>
                </c:pt>
                <c:pt idx="1">
                  <c:v>2.0449479691271102</c:v>
                </c:pt>
                <c:pt idx="2">
                  <c:v>2.1239541921096725</c:v>
                </c:pt>
                <c:pt idx="3">
                  <c:v>2.1524433590343777</c:v>
                </c:pt>
                <c:pt idx="4">
                  <c:v>2.1755222959230682</c:v>
                </c:pt>
                <c:pt idx="5">
                  <c:v>2.2624075481571859</c:v>
                </c:pt>
              </c:numCache>
            </c:numRef>
          </c:val>
        </c:ser>
        <c:gapWidth val="100"/>
        <c:shape val="box"/>
        <c:axId val="35460992"/>
        <c:axId val="35614720"/>
        <c:axId val="0"/>
      </c:bar3DChart>
      <c:catAx>
        <c:axId val="35460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Treatment (No. sprays)</a:t>
                </a:r>
              </a:p>
            </c:rich>
          </c:tx>
          <c:layout>
            <c:manualLayout>
              <c:xMode val="edge"/>
              <c:yMode val="edge"/>
              <c:x val="0.35327333238910197"/>
              <c:y val="0.9142419601837672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14720"/>
        <c:crosses val="autoZero"/>
        <c:auto val="1"/>
        <c:lblAlgn val="ctr"/>
        <c:lblOffset val="100"/>
      </c:catAx>
      <c:valAx>
        <c:axId val="35614720"/>
        <c:scaling>
          <c:orientation val="minMax"/>
          <c:min val="1.8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Mean yield (t/ha)</a:t>
                </a:r>
              </a:p>
            </c:rich>
          </c:tx>
          <c:layout>
            <c:manualLayout>
              <c:xMode val="edge"/>
              <c:yMode val="edge"/>
              <c:x val="8.4650159518155424E-2"/>
              <c:y val="0.28177641653905056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46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spPr>
        <a:noFill/>
        <a:ln w="25400">
          <a:noFill/>
        </a:ln>
      </c:spPr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'Dalby ratings'!$B$73</c:f>
              <c:strCache>
                <c:ptCount val="1"/>
                <c:pt idx="0">
                  <c:v>Mean row wgt</c:v>
                </c:pt>
              </c:strCache>
            </c:strRef>
          </c:tx>
          <c:cat>
            <c:strRef>
              <c:f>'Dalby ratings'!$A$74:$A$79</c:f>
              <c:strCache>
                <c:ptCount val="6"/>
                <c:pt idx="0">
                  <c:v>control</c:v>
                </c:pt>
                <c:pt idx="1">
                  <c:v>1/3C+1</c:v>
                </c:pt>
                <c:pt idx="2">
                  <c:v>1st sign</c:v>
                </c:pt>
                <c:pt idx="3">
                  <c:v>1/3C</c:v>
                </c:pt>
                <c:pt idx="4">
                  <c:v>5wk+2</c:v>
                </c:pt>
                <c:pt idx="5">
                  <c:v>1st sign+1</c:v>
                </c:pt>
              </c:strCache>
            </c:strRef>
          </c:cat>
          <c:val>
            <c:numRef>
              <c:f>'Dalby ratings'!$B$74:$B$79</c:f>
              <c:numCache>
                <c:formatCode>General</c:formatCode>
                <c:ptCount val="6"/>
                <c:pt idx="0">
                  <c:v>915.54</c:v>
                </c:pt>
                <c:pt idx="1">
                  <c:v>939.37999999999988</c:v>
                </c:pt>
                <c:pt idx="2">
                  <c:v>953.66000000000008</c:v>
                </c:pt>
                <c:pt idx="3">
                  <c:v>953.96</c:v>
                </c:pt>
                <c:pt idx="4">
                  <c:v>987.06000000000006</c:v>
                </c:pt>
                <c:pt idx="5">
                  <c:v>996.74000000000012</c:v>
                </c:pt>
              </c:numCache>
            </c:numRef>
          </c:val>
        </c:ser>
        <c:shape val="box"/>
        <c:axId val="29530752"/>
        <c:axId val="29532544"/>
        <c:axId val="0"/>
      </c:bar3DChart>
      <c:catAx>
        <c:axId val="29530752"/>
        <c:scaling>
          <c:orientation val="minMax"/>
        </c:scaling>
        <c:axPos val="b"/>
        <c:numFmt formatCode="General" sourceLinked="0"/>
        <c:tickLblPos val="nextTo"/>
        <c:crossAx val="29532544"/>
        <c:crosses val="autoZero"/>
        <c:auto val="1"/>
        <c:lblAlgn val="ctr"/>
        <c:lblOffset val="100"/>
      </c:catAx>
      <c:valAx>
        <c:axId val="29532544"/>
        <c:scaling>
          <c:orientation val="minMax"/>
        </c:scaling>
        <c:axPos val="l"/>
        <c:majorGridlines/>
        <c:numFmt formatCode="General" sourceLinked="1"/>
        <c:tickLblPos val="nextTo"/>
        <c:crossAx val="29530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83820</xdr:colOff>
      <xdr:row>7</xdr:row>
      <xdr:rowOff>0</xdr:rowOff>
    </xdr:from>
    <xdr:to>
      <xdr:col>40</xdr:col>
      <xdr:colOff>83820</xdr:colOff>
      <xdr:row>8</xdr:row>
      <xdr:rowOff>7620</xdr:rowOff>
    </xdr:to>
    <xdr:cxnSp macro="">
      <xdr:nvCxnSpPr>
        <xdr:cNvPr id="2" name="Straight Arrow Connector 1"/>
        <xdr:cNvCxnSpPr/>
      </xdr:nvCxnSpPr>
      <xdr:spPr>
        <a:xfrm>
          <a:off x="7532370" y="4610100"/>
          <a:ext cx="0" cy="101727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62</xdr:row>
      <xdr:rowOff>57150</xdr:rowOff>
    </xdr:from>
    <xdr:to>
      <xdr:col>16</xdr:col>
      <xdr:colOff>200025</xdr:colOff>
      <xdr:row>86</xdr:row>
      <xdr:rowOff>66675</xdr:rowOff>
    </xdr:to>
    <xdr:graphicFrame macro="">
      <xdr:nvGraphicFramePr>
        <xdr:cNvPr id="1228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0.7849</cdr:x>
      <cdr:y>0.59768</cdr:y>
    </cdr:from>
    <cdr:to>
      <cdr:x>0.80608</cdr:x>
      <cdr:y>0.62437</cdr:y>
    </cdr:to>
    <cdr:sp macro="" textlink="">
      <cdr:nvSpPr>
        <cdr:cNvPr id="13313" name="5-Point Star 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4974832" y="2747156"/>
          <a:ext cx="134136" cy="122511"/>
        </a:xfrm>
        <a:custGeom xmlns:a="http://schemas.openxmlformats.org/drawingml/2006/main">
          <a:avLst/>
          <a:gdLst>
            <a:gd name="T0" fmla="*/ 67744 w 135487"/>
            <a:gd name="T1" fmla="*/ 0 h 123825"/>
            <a:gd name="T2" fmla="*/ 0 w 135487"/>
            <a:gd name="T3" fmla="*/ 47297 h 123825"/>
            <a:gd name="T4" fmla="*/ 25876 w 135487"/>
            <a:gd name="T5" fmla="*/ 123825 h 123825"/>
            <a:gd name="T6" fmla="*/ 109611 w 135487"/>
            <a:gd name="T7" fmla="*/ 123825 h 123825"/>
            <a:gd name="T8" fmla="*/ 135487 w 135487"/>
            <a:gd name="T9" fmla="*/ 47297 h 123825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1868 w 135487"/>
            <a:gd name="T16" fmla="*/ 47297 h 123825"/>
            <a:gd name="T17" fmla="*/ 93619 w 135487"/>
            <a:gd name="T18" fmla="*/ 94593 h 12382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487" h="123825">
              <a:moveTo>
                <a:pt x="0" y="47297"/>
              </a:moveTo>
              <a:lnTo>
                <a:pt x="51752" y="47297"/>
              </a:lnTo>
              <a:lnTo>
                <a:pt x="67744" y="0"/>
              </a:lnTo>
              <a:lnTo>
                <a:pt x="83735" y="47297"/>
              </a:lnTo>
              <a:lnTo>
                <a:pt x="135487" y="47297"/>
              </a:lnTo>
              <a:lnTo>
                <a:pt x="93619" y="76528"/>
              </a:lnTo>
              <a:lnTo>
                <a:pt x="109611" y="123825"/>
              </a:lnTo>
              <a:lnTo>
                <a:pt x="67744" y="94593"/>
              </a:lnTo>
              <a:lnTo>
                <a:pt x="25876" y="123825"/>
              </a:lnTo>
              <a:lnTo>
                <a:pt x="41868" y="76528"/>
              </a:lnTo>
              <a:close/>
            </a:path>
          </a:pathLst>
        </a:custGeom>
        <a:solidFill xmlns:a="http://schemas.openxmlformats.org/drawingml/2006/main">
          <a:srgbClr val="008000"/>
        </a:solidFill>
        <a:ln xmlns:a="http://schemas.openxmlformats.org/drawingml/2006/main" w="25400" cap="flat" cmpd="sng" algn="ctr">
          <a:solidFill>
            <a:srgbClr val="008000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0.45642</cdr:x>
      <cdr:y>0.58177</cdr:y>
    </cdr:from>
    <cdr:to>
      <cdr:x>0.47808</cdr:x>
      <cdr:y>0.60698</cdr:y>
    </cdr:to>
    <cdr:sp macro="" textlink="">
      <cdr:nvSpPr>
        <cdr:cNvPr id="13314" name="5-Point Star 5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894167" y="2674099"/>
          <a:ext cx="137256" cy="115767"/>
        </a:xfrm>
        <a:custGeom xmlns:a="http://schemas.openxmlformats.org/drawingml/2006/main">
          <a:avLst/>
          <a:gdLst>
            <a:gd name="T0" fmla="*/ 65729 w 131457"/>
            <a:gd name="T1" fmla="*/ 0 h 114300"/>
            <a:gd name="T2" fmla="*/ 0 w 131457"/>
            <a:gd name="T3" fmla="*/ 43659 h 114300"/>
            <a:gd name="T4" fmla="*/ 25106 w 131457"/>
            <a:gd name="T5" fmla="*/ 114300 h 114300"/>
            <a:gd name="T6" fmla="*/ 106351 w 131457"/>
            <a:gd name="T7" fmla="*/ 114300 h 114300"/>
            <a:gd name="T8" fmla="*/ 131457 w 131457"/>
            <a:gd name="T9" fmla="*/ 43659 h 114300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0623 w 131457"/>
            <a:gd name="T16" fmla="*/ 43659 h 114300"/>
            <a:gd name="T17" fmla="*/ 90834 w 131457"/>
            <a:gd name="T18" fmla="*/ 87317 h 1143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1457" h="114300">
              <a:moveTo>
                <a:pt x="0" y="43659"/>
              </a:moveTo>
              <a:lnTo>
                <a:pt x="50212" y="43659"/>
              </a:lnTo>
              <a:lnTo>
                <a:pt x="65729" y="0"/>
              </a:lnTo>
              <a:lnTo>
                <a:pt x="81245" y="43659"/>
              </a:lnTo>
              <a:lnTo>
                <a:pt x="131457" y="43659"/>
              </a:lnTo>
              <a:lnTo>
                <a:pt x="90834" y="70641"/>
              </a:lnTo>
              <a:lnTo>
                <a:pt x="106351" y="114300"/>
              </a:lnTo>
              <a:lnTo>
                <a:pt x="65729" y="87317"/>
              </a:lnTo>
              <a:lnTo>
                <a:pt x="25106" y="114300"/>
              </a:lnTo>
              <a:lnTo>
                <a:pt x="40623" y="70641"/>
              </a:lnTo>
              <a:close/>
            </a:path>
          </a:pathLst>
        </a:custGeom>
        <a:solidFill xmlns:a="http://schemas.openxmlformats.org/drawingml/2006/main">
          <a:srgbClr val="0000FF"/>
        </a:solidFill>
        <a:ln xmlns:a="http://schemas.openxmlformats.org/drawingml/2006/main" w="25400" cap="flat" cmpd="sng" algn="ctr">
          <a:solidFill>
            <a:srgbClr val="0000FF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0.45642</cdr:x>
      <cdr:y>0.69585</cdr:y>
    </cdr:from>
    <cdr:to>
      <cdr:x>0.47808</cdr:x>
      <cdr:y>0.72327</cdr:y>
    </cdr:to>
    <cdr:sp macro="" textlink="">
      <cdr:nvSpPr>
        <cdr:cNvPr id="13315" name="5-Point Star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894167" y="3197860"/>
          <a:ext cx="137256" cy="125882"/>
        </a:xfrm>
        <a:custGeom xmlns:a="http://schemas.openxmlformats.org/drawingml/2006/main">
          <a:avLst/>
          <a:gdLst>
            <a:gd name="T0" fmla="*/ 67744 w 135487"/>
            <a:gd name="T1" fmla="*/ 0 h 123825"/>
            <a:gd name="T2" fmla="*/ 0 w 135487"/>
            <a:gd name="T3" fmla="*/ 47297 h 123825"/>
            <a:gd name="T4" fmla="*/ 25876 w 135487"/>
            <a:gd name="T5" fmla="*/ 123825 h 123825"/>
            <a:gd name="T6" fmla="*/ 109611 w 135487"/>
            <a:gd name="T7" fmla="*/ 123825 h 123825"/>
            <a:gd name="T8" fmla="*/ 135487 w 135487"/>
            <a:gd name="T9" fmla="*/ 47297 h 123825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1868 w 135487"/>
            <a:gd name="T16" fmla="*/ 47297 h 123825"/>
            <a:gd name="T17" fmla="*/ 93619 w 135487"/>
            <a:gd name="T18" fmla="*/ 94593 h 12382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487" h="123825">
              <a:moveTo>
                <a:pt x="0" y="47297"/>
              </a:moveTo>
              <a:lnTo>
                <a:pt x="51752" y="47297"/>
              </a:lnTo>
              <a:lnTo>
                <a:pt x="67744" y="0"/>
              </a:lnTo>
              <a:lnTo>
                <a:pt x="83735" y="47297"/>
              </a:lnTo>
              <a:lnTo>
                <a:pt x="135487" y="47297"/>
              </a:lnTo>
              <a:lnTo>
                <a:pt x="93619" y="76528"/>
              </a:lnTo>
              <a:lnTo>
                <a:pt x="109611" y="123825"/>
              </a:lnTo>
              <a:lnTo>
                <a:pt x="67744" y="94593"/>
              </a:lnTo>
              <a:lnTo>
                <a:pt x="25876" y="123825"/>
              </a:lnTo>
              <a:lnTo>
                <a:pt x="41868" y="76528"/>
              </a:lnTo>
              <a:close/>
            </a:path>
          </a:pathLst>
        </a:custGeom>
        <a:solidFill xmlns:a="http://schemas.openxmlformats.org/drawingml/2006/main">
          <a:srgbClr val="008000"/>
        </a:solidFill>
        <a:ln xmlns:a="http://schemas.openxmlformats.org/drawingml/2006/main" w="25400" cap="flat" cmpd="sng" algn="ctr">
          <a:solidFill>
            <a:srgbClr val="008000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0.15108</cdr:x>
      <cdr:y>0.69585</cdr:y>
    </cdr:from>
    <cdr:to>
      <cdr:x>0.17225</cdr:x>
      <cdr:y>0.72327</cdr:y>
    </cdr:to>
    <cdr:sp macro="" textlink="">
      <cdr:nvSpPr>
        <cdr:cNvPr id="13316" name="5-Point Star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960116" y="3197860"/>
          <a:ext cx="134136" cy="125882"/>
        </a:xfrm>
        <a:custGeom xmlns:a="http://schemas.openxmlformats.org/drawingml/2006/main">
          <a:avLst/>
          <a:gdLst>
            <a:gd name="T0" fmla="*/ 67744 w 135487"/>
            <a:gd name="T1" fmla="*/ 0 h 123825"/>
            <a:gd name="T2" fmla="*/ 0 w 135487"/>
            <a:gd name="T3" fmla="*/ 47297 h 123825"/>
            <a:gd name="T4" fmla="*/ 25876 w 135487"/>
            <a:gd name="T5" fmla="*/ 123825 h 123825"/>
            <a:gd name="T6" fmla="*/ 109611 w 135487"/>
            <a:gd name="T7" fmla="*/ 123825 h 123825"/>
            <a:gd name="T8" fmla="*/ 135487 w 135487"/>
            <a:gd name="T9" fmla="*/ 47297 h 123825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1868 w 135487"/>
            <a:gd name="T16" fmla="*/ 47297 h 123825"/>
            <a:gd name="T17" fmla="*/ 93619 w 135487"/>
            <a:gd name="T18" fmla="*/ 94593 h 123825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5487" h="123825">
              <a:moveTo>
                <a:pt x="0" y="47297"/>
              </a:moveTo>
              <a:lnTo>
                <a:pt x="51752" y="47297"/>
              </a:lnTo>
              <a:lnTo>
                <a:pt x="67744" y="0"/>
              </a:lnTo>
              <a:lnTo>
                <a:pt x="83735" y="47297"/>
              </a:lnTo>
              <a:lnTo>
                <a:pt x="135487" y="47297"/>
              </a:lnTo>
              <a:lnTo>
                <a:pt x="93619" y="76528"/>
              </a:lnTo>
              <a:lnTo>
                <a:pt x="109611" y="123825"/>
              </a:lnTo>
              <a:lnTo>
                <a:pt x="67744" y="94593"/>
              </a:lnTo>
              <a:lnTo>
                <a:pt x="25876" y="123825"/>
              </a:lnTo>
              <a:lnTo>
                <a:pt x="41868" y="76528"/>
              </a:lnTo>
              <a:close/>
            </a:path>
          </a:pathLst>
        </a:custGeom>
        <a:solidFill xmlns:a="http://schemas.openxmlformats.org/drawingml/2006/main">
          <a:srgbClr val="008000"/>
        </a:solidFill>
        <a:ln xmlns:a="http://schemas.openxmlformats.org/drawingml/2006/main" w="25400" cap="flat" cmpd="sng" algn="ctr">
          <a:solidFill>
            <a:srgbClr val="008000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0.7849</cdr:x>
      <cdr:y>0.45912</cdr:y>
    </cdr:from>
    <cdr:to>
      <cdr:x>0.80509</cdr:x>
      <cdr:y>0.48507</cdr:y>
    </cdr:to>
    <cdr:sp macro="" textlink="">
      <cdr:nvSpPr>
        <cdr:cNvPr id="13317" name="5-Point Star 9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4974832" y="2111000"/>
          <a:ext cx="127897" cy="119139"/>
        </a:xfrm>
        <a:custGeom xmlns:a="http://schemas.openxmlformats.org/drawingml/2006/main">
          <a:avLst/>
          <a:gdLst>
            <a:gd name="T0" fmla="*/ 65729 w 131457"/>
            <a:gd name="T1" fmla="*/ 0 h 114300"/>
            <a:gd name="T2" fmla="*/ 0 w 131457"/>
            <a:gd name="T3" fmla="*/ 43659 h 114300"/>
            <a:gd name="T4" fmla="*/ 25106 w 131457"/>
            <a:gd name="T5" fmla="*/ 114300 h 114300"/>
            <a:gd name="T6" fmla="*/ 106351 w 131457"/>
            <a:gd name="T7" fmla="*/ 114300 h 114300"/>
            <a:gd name="T8" fmla="*/ 131457 w 131457"/>
            <a:gd name="T9" fmla="*/ 43659 h 114300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0623 w 131457"/>
            <a:gd name="T16" fmla="*/ 43659 h 114300"/>
            <a:gd name="T17" fmla="*/ 90834 w 131457"/>
            <a:gd name="T18" fmla="*/ 87317 h 1143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1457" h="114300">
              <a:moveTo>
                <a:pt x="0" y="43659"/>
              </a:moveTo>
              <a:lnTo>
                <a:pt x="50212" y="43659"/>
              </a:lnTo>
              <a:lnTo>
                <a:pt x="65729" y="0"/>
              </a:lnTo>
              <a:lnTo>
                <a:pt x="81245" y="43659"/>
              </a:lnTo>
              <a:lnTo>
                <a:pt x="131457" y="43659"/>
              </a:lnTo>
              <a:lnTo>
                <a:pt x="90834" y="70641"/>
              </a:lnTo>
              <a:lnTo>
                <a:pt x="106351" y="114300"/>
              </a:lnTo>
              <a:lnTo>
                <a:pt x="65729" y="87317"/>
              </a:lnTo>
              <a:lnTo>
                <a:pt x="25106" y="114300"/>
              </a:lnTo>
              <a:lnTo>
                <a:pt x="40623" y="70641"/>
              </a:lnTo>
              <a:close/>
            </a:path>
          </a:pathLst>
        </a:custGeom>
        <a:solidFill xmlns:a="http://schemas.openxmlformats.org/drawingml/2006/main">
          <a:srgbClr val="0000FF"/>
        </a:solidFill>
        <a:ln xmlns:a="http://schemas.openxmlformats.org/drawingml/2006/main" w="25400" cap="flat" cmpd="sng" algn="ctr">
          <a:solidFill>
            <a:srgbClr val="0000FF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0.62903</cdr:x>
      <cdr:y>0.38249</cdr:y>
    </cdr:from>
    <cdr:to>
      <cdr:x>0.64848</cdr:x>
      <cdr:y>0.40648</cdr:y>
    </cdr:to>
    <cdr:sp macro="" textlink="">
      <cdr:nvSpPr>
        <cdr:cNvPr id="13318" name="5-Point Star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87530" y="1759204"/>
          <a:ext cx="123218" cy="110147"/>
        </a:xfrm>
        <a:custGeom xmlns:a="http://schemas.openxmlformats.org/drawingml/2006/main">
          <a:avLst/>
          <a:gdLst>
            <a:gd name="T0" fmla="*/ 65729 w 131457"/>
            <a:gd name="T1" fmla="*/ 0 h 114300"/>
            <a:gd name="T2" fmla="*/ 0 w 131457"/>
            <a:gd name="T3" fmla="*/ 43659 h 114300"/>
            <a:gd name="T4" fmla="*/ 25106 w 131457"/>
            <a:gd name="T5" fmla="*/ 114300 h 114300"/>
            <a:gd name="T6" fmla="*/ 106351 w 131457"/>
            <a:gd name="T7" fmla="*/ 114300 h 114300"/>
            <a:gd name="T8" fmla="*/ 131457 w 131457"/>
            <a:gd name="T9" fmla="*/ 43659 h 114300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0623 w 131457"/>
            <a:gd name="T16" fmla="*/ 43659 h 114300"/>
            <a:gd name="T17" fmla="*/ 90834 w 131457"/>
            <a:gd name="T18" fmla="*/ 87317 h 1143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1457" h="114300">
              <a:moveTo>
                <a:pt x="0" y="43659"/>
              </a:moveTo>
              <a:lnTo>
                <a:pt x="50212" y="43659"/>
              </a:lnTo>
              <a:lnTo>
                <a:pt x="65729" y="0"/>
              </a:lnTo>
              <a:lnTo>
                <a:pt x="81245" y="43659"/>
              </a:lnTo>
              <a:lnTo>
                <a:pt x="131457" y="43659"/>
              </a:lnTo>
              <a:lnTo>
                <a:pt x="90834" y="70641"/>
              </a:lnTo>
              <a:lnTo>
                <a:pt x="106351" y="114300"/>
              </a:lnTo>
              <a:lnTo>
                <a:pt x="65729" y="87317"/>
              </a:lnTo>
              <a:lnTo>
                <a:pt x="25106" y="114300"/>
              </a:lnTo>
              <a:lnTo>
                <a:pt x="40623" y="70641"/>
              </a:lnTo>
              <a:close/>
            </a:path>
          </a:pathLst>
        </a:custGeom>
        <a:solidFill xmlns:a="http://schemas.openxmlformats.org/drawingml/2006/main">
          <a:srgbClr val="FF9900"/>
        </a:solidFill>
        <a:ln xmlns:a="http://schemas.openxmlformats.org/drawingml/2006/main" w="25400" cap="flat" cmpd="sng" algn="ctr">
          <a:solidFill>
            <a:srgbClr val="FF9900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  <cdr:relSizeAnchor xmlns:cdr="http://schemas.openxmlformats.org/drawingml/2006/chartDrawing">
    <cdr:from>
      <cdr:x>0.93831</cdr:x>
      <cdr:y>0.18468</cdr:y>
    </cdr:from>
    <cdr:to>
      <cdr:x>0.95973</cdr:x>
      <cdr:y>0.21014</cdr:y>
    </cdr:to>
    <cdr:sp macro="" textlink="">
      <cdr:nvSpPr>
        <cdr:cNvPr id="13319" name="5-Point Star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5946537" y="851052"/>
          <a:ext cx="135695" cy="116891"/>
        </a:xfrm>
        <a:custGeom xmlns:a="http://schemas.openxmlformats.org/drawingml/2006/main">
          <a:avLst/>
          <a:gdLst>
            <a:gd name="T0" fmla="*/ 65729 w 131457"/>
            <a:gd name="T1" fmla="*/ 0 h 114300"/>
            <a:gd name="T2" fmla="*/ 0 w 131457"/>
            <a:gd name="T3" fmla="*/ 43659 h 114300"/>
            <a:gd name="T4" fmla="*/ 25106 w 131457"/>
            <a:gd name="T5" fmla="*/ 114300 h 114300"/>
            <a:gd name="T6" fmla="*/ 106351 w 131457"/>
            <a:gd name="T7" fmla="*/ 114300 h 114300"/>
            <a:gd name="T8" fmla="*/ 131457 w 131457"/>
            <a:gd name="T9" fmla="*/ 43659 h 114300"/>
            <a:gd name="T10" fmla="*/ 17694720 60000 65536"/>
            <a:gd name="T11" fmla="*/ 11796480 60000 65536"/>
            <a:gd name="T12" fmla="*/ 5898240 60000 65536"/>
            <a:gd name="T13" fmla="*/ 5898240 60000 65536"/>
            <a:gd name="T14" fmla="*/ 0 60000 65536"/>
            <a:gd name="T15" fmla="*/ 40623 w 131457"/>
            <a:gd name="T16" fmla="*/ 43659 h 114300"/>
            <a:gd name="T17" fmla="*/ 90834 w 131457"/>
            <a:gd name="T18" fmla="*/ 87317 h 114300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1457" h="114300">
              <a:moveTo>
                <a:pt x="0" y="43659"/>
              </a:moveTo>
              <a:lnTo>
                <a:pt x="50212" y="43659"/>
              </a:lnTo>
              <a:lnTo>
                <a:pt x="65729" y="0"/>
              </a:lnTo>
              <a:lnTo>
                <a:pt x="81245" y="43659"/>
              </a:lnTo>
              <a:lnTo>
                <a:pt x="131457" y="43659"/>
              </a:lnTo>
              <a:lnTo>
                <a:pt x="90834" y="70641"/>
              </a:lnTo>
              <a:lnTo>
                <a:pt x="106351" y="114300"/>
              </a:lnTo>
              <a:lnTo>
                <a:pt x="65729" y="87317"/>
              </a:lnTo>
              <a:lnTo>
                <a:pt x="25106" y="114300"/>
              </a:lnTo>
              <a:lnTo>
                <a:pt x="40623" y="70641"/>
              </a:lnTo>
              <a:close/>
            </a:path>
          </a:pathLst>
        </a:custGeom>
        <a:solidFill xmlns:a="http://schemas.openxmlformats.org/drawingml/2006/main">
          <a:srgbClr val="FF9900"/>
        </a:solidFill>
        <a:ln xmlns:a="http://schemas.openxmlformats.org/drawingml/2006/main" w="25400" cap="flat" cmpd="sng" algn="ctr">
          <a:solidFill>
            <a:srgbClr val="FF9900"/>
          </a:solidFill>
          <a:prstDash val="solid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1171575</xdr:colOff>
      <xdr:row>42</xdr:row>
      <xdr:rowOff>85725</xdr:rowOff>
    </xdr:from>
    <xdr:to>
      <xdr:col>14</xdr:col>
      <xdr:colOff>400050</xdr:colOff>
      <xdr:row>75</xdr:row>
      <xdr:rowOff>19050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83820</xdr:colOff>
      <xdr:row>10</xdr:row>
      <xdr:rowOff>0</xdr:rowOff>
    </xdr:from>
    <xdr:to>
      <xdr:col>34</xdr:col>
      <xdr:colOff>83820</xdr:colOff>
      <xdr:row>11</xdr:row>
      <xdr:rowOff>7620</xdr:rowOff>
    </xdr:to>
    <xdr:cxnSp macro="">
      <xdr:nvCxnSpPr>
        <xdr:cNvPr id="3" name="Straight Arrow Connector 2"/>
        <xdr:cNvCxnSpPr/>
      </xdr:nvCxnSpPr>
      <xdr:spPr>
        <a:xfrm>
          <a:off x="4716780" y="3627120"/>
          <a:ext cx="0" cy="64008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144780</xdr:rowOff>
    </xdr:from>
    <xdr:to>
      <xdr:col>4</xdr:col>
      <xdr:colOff>281940</xdr:colOff>
      <xdr:row>10</xdr:row>
      <xdr:rowOff>144780</xdr:rowOff>
    </xdr:to>
    <xdr:cxnSp macro="">
      <xdr:nvCxnSpPr>
        <xdr:cNvPr id="4" name="Straight Arrow Connector 3"/>
        <xdr:cNvCxnSpPr/>
      </xdr:nvCxnSpPr>
      <xdr:spPr>
        <a:xfrm>
          <a:off x="259080" y="5311140"/>
          <a:ext cx="1173480" cy="0"/>
        </a:xfrm>
        <a:prstGeom prst="straightConnector1">
          <a:avLst/>
        </a:prstGeom>
        <a:ln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10</xdr:row>
      <xdr:rowOff>22860</xdr:rowOff>
    </xdr:from>
    <xdr:to>
      <xdr:col>4</xdr:col>
      <xdr:colOff>0</xdr:colOff>
      <xdr:row>10</xdr:row>
      <xdr:rowOff>274320</xdr:rowOff>
    </xdr:to>
    <xdr:sp macro="" textlink="">
      <xdr:nvSpPr>
        <xdr:cNvPr id="5" name="TextBox 4"/>
        <xdr:cNvSpPr txBox="1"/>
      </xdr:nvSpPr>
      <xdr:spPr>
        <a:xfrm>
          <a:off x="670560" y="5189220"/>
          <a:ext cx="48006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12 m</a:t>
          </a:r>
        </a:p>
        <a:p>
          <a:endParaRPr lang="en-AU" sz="1000"/>
        </a:p>
      </xdr:txBody>
    </xdr:sp>
    <xdr:clientData/>
  </xdr:twoCellAnchor>
  <xdr:twoCellAnchor>
    <xdr:from>
      <xdr:col>5</xdr:col>
      <xdr:colOff>0</xdr:colOff>
      <xdr:row>10</xdr:row>
      <xdr:rowOff>144780</xdr:rowOff>
    </xdr:from>
    <xdr:to>
      <xdr:col>6</xdr:col>
      <xdr:colOff>0</xdr:colOff>
      <xdr:row>10</xdr:row>
      <xdr:rowOff>144780</xdr:rowOff>
    </xdr:to>
    <xdr:cxnSp macro="">
      <xdr:nvCxnSpPr>
        <xdr:cNvPr id="7" name="Straight Arrow Connector 6"/>
        <xdr:cNvCxnSpPr/>
      </xdr:nvCxnSpPr>
      <xdr:spPr>
        <a:xfrm>
          <a:off x="1417320" y="5265420"/>
          <a:ext cx="228600" cy="0"/>
        </a:xfrm>
        <a:prstGeom prst="straightConnector1">
          <a:avLst/>
        </a:prstGeom>
        <a:ln>
          <a:solidFill>
            <a:schemeClr val="tx1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198120</xdr:colOff>
      <xdr:row>10</xdr:row>
      <xdr:rowOff>228600</xdr:rowOff>
    </xdr:from>
    <xdr:to>
      <xdr:col>6</xdr:col>
      <xdr:colOff>83820</xdr:colOff>
      <xdr:row>11</xdr:row>
      <xdr:rowOff>175260</xdr:rowOff>
    </xdr:to>
    <xdr:sp macro="" textlink="">
      <xdr:nvSpPr>
        <xdr:cNvPr id="8" name="TextBox 7"/>
        <xdr:cNvSpPr txBox="1"/>
      </xdr:nvSpPr>
      <xdr:spPr>
        <a:xfrm>
          <a:off x="1318260" y="5349240"/>
          <a:ext cx="41148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000"/>
            <a:t>8 m</a:t>
          </a:r>
        </a:p>
        <a:p>
          <a:endParaRPr lang="en-AU" sz="1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83820</xdr:colOff>
      <xdr:row>10</xdr:row>
      <xdr:rowOff>0</xdr:rowOff>
    </xdr:from>
    <xdr:to>
      <xdr:col>34</xdr:col>
      <xdr:colOff>83820</xdr:colOff>
      <xdr:row>11</xdr:row>
      <xdr:rowOff>7620</xdr:rowOff>
    </xdr:to>
    <xdr:cxnSp macro="">
      <xdr:nvCxnSpPr>
        <xdr:cNvPr id="3" name="Straight Arrow Connector 2"/>
        <xdr:cNvCxnSpPr/>
      </xdr:nvCxnSpPr>
      <xdr:spPr>
        <a:xfrm>
          <a:off x="4480560" y="3627120"/>
          <a:ext cx="0" cy="64008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83820</xdr:colOff>
      <xdr:row>10</xdr:row>
      <xdr:rowOff>0</xdr:rowOff>
    </xdr:from>
    <xdr:to>
      <xdr:col>34</xdr:col>
      <xdr:colOff>83820</xdr:colOff>
      <xdr:row>11</xdr:row>
      <xdr:rowOff>7620</xdr:rowOff>
    </xdr:to>
    <xdr:cxnSp macro="">
      <xdr:nvCxnSpPr>
        <xdr:cNvPr id="4" name="Straight Arrow Connector 3"/>
        <xdr:cNvCxnSpPr/>
      </xdr:nvCxnSpPr>
      <xdr:spPr>
        <a:xfrm>
          <a:off x="4480560" y="3627120"/>
          <a:ext cx="0" cy="64008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83820</xdr:colOff>
      <xdr:row>7</xdr:row>
      <xdr:rowOff>0</xdr:rowOff>
    </xdr:from>
    <xdr:to>
      <xdr:col>35</xdr:col>
      <xdr:colOff>83820</xdr:colOff>
      <xdr:row>8</xdr:row>
      <xdr:rowOff>7620</xdr:rowOff>
    </xdr:to>
    <xdr:cxnSp macro="">
      <xdr:nvCxnSpPr>
        <xdr:cNvPr id="3" name="Straight Arrow Connector 2"/>
        <xdr:cNvCxnSpPr/>
      </xdr:nvCxnSpPr>
      <xdr:spPr>
        <a:xfrm>
          <a:off x="7532370" y="4610100"/>
          <a:ext cx="0" cy="1017270"/>
        </a:xfrm>
        <a:prstGeom prst="straightConnector1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61</xdr:row>
      <xdr:rowOff>47625</xdr:rowOff>
    </xdr:from>
    <xdr:to>
      <xdr:col>15</xdr:col>
      <xdr:colOff>257175</xdr:colOff>
      <xdr:row>75</xdr:row>
      <xdr:rowOff>123825</xdr:rowOff>
    </xdr:to>
    <xdr:graphicFrame macro="">
      <xdr:nvGraphicFramePr>
        <xdr:cNvPr id="921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O19"/>
  <sheetViews>
    <sheetView workbookViewId="0">
      <selection activeCell="AA12" sqref="AA12"/>
    </sheetView>
  </sheetViews>
  <sheetFormatPr defaultRowHeight="15"/>
  <cols>
    <col min="1" max="1" width="5" customWidth="1"/>
    <col min="2" max="2" width="6.28515625" customWidth="1"/>
    <col min="3" max="3" width="1.85546875" customWidth="1"/>
    <col min="4" max="7" width="3.7109375" customWidth="1"/>
    <col min="8" max="8" width="1.42578125" customWidth="1"/>
    <col min="9" max="10" width="1.28515625" customWidth="1"/>
    <col min="11" max="11" width="1.140625" customWidth="1"/>
    <col min="12" max="15" width="3.7109375" customWidth="1"/>
    <col min="16" max="16" width="1.28515625" customWidth="1"/>
    <col min="17" max="20" width="3.7109375" customWidth="1"/>
    <col min="21" max="21" width="1" customWidth="1"/>
    <col min="22" max="25" width="3.7109375" customWidth="1"/>
    <col min="26" max="26" width="1" customWidth="1"/>
    <col min="27" max="30" width="3.7109375" customWidth="1"/>
    <col min="31" max="31" width="1.140625" customWidth="1"/>
    <col min="32" max="32" width="1.28515625" customWidth="1"/>
    <col min="33" max="33" width="1" customWidth="1"/>
    <col min="34" max="34" width="1.140625" customWidth="1"/>
    <col min="35" max="38" width="3.7109375" customWidth="1"/>
    <col min="39" max="40" width="1" customWidth="1"/>
  </cols>
  <sheetData>
    <row r="2" spans="1:41" ht="18.75">
      <c r="A2" s="25" t="s">
        <v>107</v>
      </c>
    </row>
    <row r="3" spans="1:41">
      <c r="H3" s="65"/>
      <c r="I3" s="66"/>
      <c r="J3" s="66"/>
      <c r="K3" s="67"/>
    </row>
    <row r="4" spans="1:41" ht="80.099999999999994" customHeight="1">
      <c r="B4" s="19" t="s">
        <v>5</v>
      </c>
      <c r="C4" s="4"/>
      <c r="D4" s="59" t="s">
        <v>59</v>
      </c>
      <c r="E4" s="60"/>
      <c r="F4" s="60"/>
      <c r="G4" s="61"/>
      <c r="H4" s="28"/>
      <c r="I4" s="28"/>
      <c r="J4" s="28"/>
      <c r="K4" s="22"/>
      <c r="L4" s="59" t="s">
        <v>120</v>
      </c>
      <c r="M4" s="60"/>
      <c r="N4" s="60"/>
      <c r="O4" s="61"/>
      <c r="P4" s="22"/>
      <c r="Q4" s="62" t="s">
        <v>175</v>
      </c>
      <c r="R4" s="63"/>
      <c r="S4" s="63"/>
      <c r="T4" s="64"/>
      <c r="U4" s="22"/>
      <c r="V4" s="59" t="s">
        <v>104</v>
      </c>
      <c r="W4" s="60"/>
      <c r="X4" s="60"/>
      <c r="Y4" s="61"/>
      <c r="Z4" s="22"/>
      <c r="AA4" s="59" t="s">
        <v>121</v>
      </c>
      <c r="AB4" s="60"/>
      <c r="AC4" s="60"/>
      <c r="AD4" s="61"/>
      <c r="AE4" s="28"/>
      <c r="AF4" s="28"/>
      <c r="AG4" s="28"/>
      <c r="AH4" s="22"/>
      <c r="AI4" s="59" t="s">
        <v>106</v>
      </c>
      <c r="AJ4" s="60"/>
      <c r="AK4" s="60"/>
      <c r="AL4" s="61"/>
      <c r="AM4" s="9"/>
      <c r="AN4" s="12"/>
    </row>
    <row r="5" spans="1:41" ht="80.099999999999994" customHeight="1">
      <c r="B5" s="19" t="s">
        <v>4</v>
      </c>
      <c r="C5" s="6"/>
      <c r="D5" s="62" t="s">
        <v>174</v>
      </c>
      <c r="E5" s="63"/>
      <c r="F5" s="63"/>
      <c r="G5" s="64"/>
      <c r="H5" s="29"/>
      <c r="I5" s="29"/>
      <c r="J5" s="29"/>
      <c r="K5" s="23"/>
      <c r="L5" s="59" t="s">
        <v>117</v>
      </c>
      <c r="M5" s="60"/>
      <c r="N5" s="60"/>
      <c r="O5" s="61"/>
      <c r="P5" s="23"/>
      <c r="Q5" s="59" t="s">
        <v>118</v>
      </c>
      <c r="R5" s="60"/>
      <c r="S5" s="60"/>
      <c r="T5" s="61"/>
      <c r="U5" s="23"/>
      <c r="V5" s="59" t="s">
        <v>100</v>
      </c>
      <c r="W5" s="60"/>
      <c r="X5" s="60"/>
      <c r="Y5" s="61"/>
      <c r="Z5" s="23"/>
      <c r="AA5" s="59" t="s">
        <v>119</v>
      </c>
      <c r="AB5" s="60"/>
      <c r="AC5" s="60"/>
      <c r="AD5" s="61"/>
      <c r="AE5" s="29"/>
      <c r="AF5" s="29"/>
      <c r="AG5" s="29"/>
      <c r="AH5" s="23"/>
      <c r="AI5" s="59" t="s">
        <v>137</v>
      </c>
      <c r="AJ5" s="60"/>
      <c r="AK5" s="60"/>
      <c r="AL5" s="61"/>
      <c r="AM5" s="10"/>
      <c r="AN5" s="13"/>
    </row>
    <row r="6" spans="1:41" ht="80.099999999999994" customHeight="1">
      <c r="B6" s="19" t="s">
        <v>3</v>
      </c>
      <c r="C6" s="6"/>
      <c r="D6" s="59" t="s">
        <v>113</v>
      </c>
      <c r="E6" s="60"/>
      <c r="F6" s="60"/>
      <c r="G6" s="61"/>
      <c r="H6" s="29"/>
      <c r="I6" s="29"/>
      <c r="J6" s="29"/>
      <c r="K6" s="23"/>
      <c r="L6" s="59" t="s">
        <v>114</v>
      </c>
      <c r="M6" s="60"/>
      <c r="N6" s="60"/>
      <c r="O6" s="61"/>
      <c r="P6" s="23"/>
      <c r="Q6" s="59" t="s">
        <v>115</v>
      </c>
      <c r="R6" s="60"/>
      <c r="S6" s="60"/>
      <c r="T6" s="61"/>
      <c r="U6" s="23"/>
      <c r="V6" s="59" t="s">
        <v>116</v>
      </c>
      <c r="W6" s="60"/>
      <c r="X6" s="60"/>
      <c r="Y6" s="61"/>
      <c r="Z6" s="23"/>
      <c r="AA6" s="62" t="s">
        <v>176</v>
      </c>
      <c r="AB6" s="63"/>
      <c r="AC6" s="63"/>
      <c r="AD6" s="64"/>
      <c r="AE6" s="29"/>
      <c r="AF6" s="29"/>
      <c r="AG6" s="29"/>
      <c r="AH6" s="23"/>
      <c r="AI6" s="59" t="s">
        <v>73</v>
      </c>
      <c r="AJ6" s="60"/>
      <c r="AK6" s="60"/>
      <c r="AL6" s="61"/>
      <c r="AM6" s="10"/>
      <c r="AN6" s="13"/>
    </row>
    <row r="7" spans="1:41" ht="80.099999999999994" customHeight="1">
      <c r="B7" s="19" t="s">
        <v>2</v>
      </c>
      <c r="C7" s="6"/>
      <c r="D7" s="59" t="s">
        <v>111</v>
      </c>
      <c r="E7" s="60"/>
      <c r="F7" s="60"/>
      <c r="G7" s="61"/>
      <c r="H7" s="29"/>
      <c r="I7" s="29"/>
      <c r="J7" s="29"/>
      <c r="K7" s="23"/>
      <c r="L7" s="59" t="s">
        <v>75</v>
      </c>
      <c r="M7" s="60"/>
      <c r="N7" s="60"/>
      <c r="O7" s="61"/>
      <c r="P7" s="23"/>
      <c r="Q7" s="59" t="s">
        <v>90</v>
      </c>
      <c r="R7" s="60"/>
      <c r="S7" s="60"/>
      <c r="T7" s="61"/>
      <c r="U7" s="23"/>
      <c r="V7" s="62" t="s">
        <v>177</v>
      </c>
      <c r="W7" s="63"/>
      <c r="X7" s="63"/>
      <c r="Y7" s="64"/>
      <c r="Z7" s="23"/>
      <c r="AA7" s="59" t="s">
        <v>112</v>
      </c>
      <c r="AB7" s="60"/>
      <c r="AC7" s="60"/>
      <c r="AD7" s="61"/>
      <c r="AE7" s="29"/>
      <c r="AF7" s="29"/>
      <c r="AG7" s="29"/>
      <c r="AH7" s="23"/>
      <c r="AI7" s="59" t="s">
        <v>78</v>
      </c>
      <c r="AJ7" s="60"/>
      <c r="AK7" s="60"/>
      <c r="AL7" s="61"/>
      <c r="AM7" s="10"/>
      <c r="AN7" s="13"/>
    </row>
    <row r="8" spans="1:41" ht="80.099999999999994" customHeight="1">
      <c r="B8" s="19" t="s">
        <v>1</v>
      </c>
      <c r="C8" s="8"/>
      <c r="D8" s="59" t="s">
        <v>109</v>
      </c>
      <c r="E8" s="60"/>
      <c r="F8" s="60"/>
      <c r="G8" s="61"/>
      <c r="H8" s="30"/>
      <c r="I8" s="30"/>
      <c r="J8" s="30"/>
      <c r="K8" s="24"/>
      <c r="L8" s="59" t="s">
        <v>110</v>
      </c>
      <c r="M8" s="60"/>
      <c r="N8" s="60"/>
      <c r="O8" s="61"/>
      <c r="P8" s="24"/>
      <c r="Q8" s="59" t="s">
        <v>87</v>
      </c>
      <c r="R8" s="60"/>
      <c r="S8" s="60"/>
      <c r="T8" s="61"/>
      <c r="U8" s="24"/>
      <c r="V8" s="59" t="s">
        <v>82</v>
      </c>
      <c r="W8" s="60"/>
      <c r="X8" s="60"/>
      <c r="Y8" s="61"/>
      <c r="Z8" s="24"/>
      <c r="AA8" s="62" t="s">
        <v>178</v>
      </c>
      <c r="AB8" s="63"/>
      <c r="AC8" s="63"/>
      <c r="AD8" s="64"/>
      <c r="AE8" s="30"/>
      <c r="AF8" s="30"/>
      <c r="AG8" s="30"/>
      <c r="AH8" s="24"/>
      <c r="AI8" s="59" t="s">
        <v>108</v>
      </c>
      <c r="AJ8" s="60"/>
      <c r="AK8" s="60"/>
      <c r="AL8" s="61"/>
      <c r="AM8" s="11"/>
      <c r="AN8" s="14"/>
      <c r="AO8" s="2" t="s">
        <v>41</v>
      </c>
    </row>
    <row r="9" spans="1:41">
      <c r="D9" s="65" t="s">
        <v>144</v>
      </c>
      <c r="E9" s="66"/>
      <c r="F9" s="66"/>
      <c r="G9" s="67"/>
    </row>
    <row r="10" spans="1:41">
      <c r="A10" s="21" t="s">
        <v>58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41">
      <c r="A11" t="s">
        <v>143</v>
      </c>
    </row>
    <row r="12" spans="1:41">
      <c r="A12" s="16" t="s">
        <v>161</v>
      </c>
      <c r="R12" s="16" t="s">
        <v>145</v>
      </c>
      <c r="AA12" t="s">
        <v>209</v>
      </c>
    </row>
    <row r="13" spans="1:41">
      <c r="A13" t="s">
        <v>148</v>
      </c>
    </row>
    <row r="14" spans="1:41">
      <c r="A14" t="s">
        <v>149</v>
      </c>
    </row>
    <row r="16" spans="1:41">
      <c r="A16" t="s">
        <v>179</v>
      </c>
    </row>
    <row r="17" spans="1:3">
      <c r="A17" t="s">
        <v>180</v>
      </c>
    </row>
    <row r="18" spans="1:3">
      <c r="C18" t="s">
        <v>187</v>
      </c>
    </row>
    <row r="19" spans="1:3">
      <c r="A19" s="35" t="s">
        <v>190</v>
      </c>
    </row>
  </sheetData>
  <mergeCells count="32">
    <mergeCell ref="D6:G6"/>
    <mergeCell ref="L6:O6"/>
    <mergeCell ref="Q6:T6"/>
    <mergeCell ref="D4:G4"/>
    <mergeCell ref="L4:O4"/>
    <mergeCell ref="Q4:T4"/>
    <mergeCell ref="V4:Y4"/>
    <mergeCell ref="AA4:AD4"/>
    <mergeCell ref="AI6:AL6"/>
    <mergeCell ref="D5:G5"/>
    <mergeCell ref="L5:O5"/>
    <mergeCell ref="Q5:T5"/>
    <mergeCell ref="V5:Y5"/>
    <mergeCell ref="AI8:AL8"/>
    <mergeCell ref="AI7:AL7"/>
    <mergeCell ref="V7:Y7"/>
    <mergeCell ref="AA7:AD7"/>
    <mergeCell ref="V8:Y8"/>
    <mergeCell ref="H3:K3"/>
    <mergeCell ref="AI4:AL4"/>
    <mergeCell ref="AA5:AD5"/>
    <mergeCell ref="AI5:AL5"/>
    <mergeCell ref="V6:Y6"/>
    <mergeCell ref="AA6:AD6"/>
    <mergeCell ref="AA8:AD8"/>
    <mergeCell ref="D9:G9"/>
    <mergeCell ref="D7:G7"/>
    <mergeCell ref="L7:O7"/>
    <mergeCell ref="Q7:T7"/>
    <mergeCell ref="Q8:T8"/>
    <mergeCell ref="D8:G8"/>
    <mergeCell ref="L8:O8"/>
  </mergeCells>
  <phoneticPr fontId="9" type="noConversion"/>
  <pageMargins left="0" right="0" top="0" bottom="0" header="0" footer="0"/>
  <pageSetup paperSize="9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24"/>
  <sheetViews>
    <sheetView topLeftCell="A16" workbookViewId="0">
      <selection activeCell="Q25" sqref="Q25"/>
    </sheetView>
  </sheetViews>
  <sheetFormatPr defaultRowHeight="15"/>
  <cols>
    <col min="1" max="1" width="10.85546875" customWidth="1"/>
    <col min="2" max="2" width="6.28515625" customWidth="1"/>
    <col min="3" max="4" width="1.85546875" customWidth="1"/>
    <col min="5" max="8" width="3.7109375" customWidth="1"/>
    <col min="9" max="9" width="1.140625" customWidth="1"/>
    <col min="10" max="13" width="3.7109375" customWidth="1"/>
    <col min="14" max="14" width="1.28515625" customWidth="1"/>
    <col min="15" max="18" width="3.7109375" customWidth="1"/>
    <col min="19" max="19" width="1" customWidth="1"/>
    <col min="20" max="23" width="3.7109375" customWidth="1"/>
    <col min="24" max="24" width="1" customWidth="1"/>
    <col min="25" max="28" width="3.7109375" customWidth="1"/>
    <col min="29" max="29" width="1.140625" customWidth="1"/>
    <col min="30" max="33" width="3.7109375" customWidth="1"/>
    <col min="34" max="35" width="1" customWidth="1"/>
    <col min="36" max="36" width="7.7109375" customWidth="1"/>
    <col min="37" max="37" width="4.7109375" customWidth="1"/>
  </cols>
  <sheetData>
    <row r="1" spans="1:36" ht="18.75">
      <c r="A1" s="25" t="s">
        <v>83</v>
      </c>
    </row>
    <row r="2" spans="1:36">
      <c r="A2" t="s">
        <v>132</v>
      </c>
    </row>
    <row r="4" spans="1:36" ht="80.099999999999994" customHeight="1">
      <c r="B4" s="19" t="s">
        <v>5</v>
      </c>
      <c r="C4" s="3"/>
      <c r="D4" s="4"/>
      <c r="E4" s="62" t="s">
        <v>101</v>
      </c>
      <c r="F4" s="63"/>
      <c r="G4" s="63"/>
      <c r="H4" s="64"/>
      <c r="I4" s="22"/>
      <c r="J4" s="59" t="s">
        <v>102</v>
      </c>
      <c r="K4" s="60"/>
      <c r="L4" s="60"/>
      <c r="M4" s="61"/>
      <c r="N4" s="22"/>
      <c r="O4" s="59" t="s">
        <v>103</v>
      </c>
      <c r="P4" s="60"/>
      <c r="Q4" s="60"/>
      <c r="R4" s="61"/>
      <c r="S4" s="22"/>
      <c r="T4" s="59" t="s">
        <v>104</v>
      </c>
      <c r="U4" s="60"/>
      <c r="V4" s="60"/>
      <c r="W4" s="61"/>
      <c r="X4" s="22"/>
      <c r="Y4" s="59" t="s">
        <v>105</v>
      </c>
      <c r="Z4" s="60"/>
      <c r="AA4" s="60"/>
      <c r="AB4" s="61"/>
      <c r="AC4" s="22"/>
      <c r="AD4" s="59" t="s">
        <v>106</v>
      </c>
      <c r="AE4" s="60"/>
      <c r="AF4" s="60"/>
      <c r="AG4" s="61"/>
      <c r="AH4" s="9"/>
      <c r="AI4" s="12"/>
    </row>
    <row r="5" spans="1:36" ht="80.099999999999994" customHeight="1">
      <c r="B5" s="19" t="s">
        <v>4</v>
      </c>
      <c r="C5" s="5"/>
      <c r="D5" s="6"/>
      <c r="E5" s="59" t="s">
        <v>97</v>
      </c>
      <c r="F5" s="60"/>
      <c r="G5" s="60"/>
      <c r="H5" s="61"/>
      <c r="I5" s="23"/>
      <c r="J5" s="59" t="s">
        <v>98</v>
      </c>
      <c r="K5" s="60"/>
      <c r="L5" s="60"/>
      <c r="M5" s="61"/>
      <c r="N5" s="23"/>
      <c r="O5" s="59" t="s">
        <v>99</v>
      </c>
      <c r="P5" s="60"/>
      <c r="Q5" s="60"/>
      <c r="R5" s="61"/>
      <c r="S5" s="23"/>
      <c r="T5" s="59" t="s">
        <v>100</v>
      </c>
      <c r="U5" s="60"/>
      <c r="V5" s="60"/>
      <c r="W5" s="61"/>
      <c r="X5" s="23"/>
      <c r="Y5" s="59" t="s">
        <v>138</v>
      </c>
      <c r="Z5" s="60"/>
      <c r="AA5" s="60"/>
      <c r="AB5" s="61"/>
      <c r="AC5" s="23"/>
      <c r="AD5" s="62" t="s">
        <v>139</v>
      </c>
      <c r="AE5" s="63"/>
      <c r="AF5" s="63"/>
      <c r="AG5" s="64"/>
      <c r="AH5" s="10"/>
      <c r="AI5" s="13"/>
    </row>
    <row r="6" spans="1:36" ht="80.099999999999994" customHeight="1">
      <c r="B6" s="19" t="s">
        <v>3</v>
      </c>
      <c r="C6" s="5"/>
      <c r="D6" s="6"/>
      <c r="E6" s="59" t="s">
        <v>92</v>
      </c>
      <c r="F6" s="60"/>
      <c r="G6" s="60"/>
      <c r="H6" s="61"/>
      <c r="I6" s="23"/>
      <c r="J6" s="59" t="s">
        <v>93</v>
      </c>
      <c r="K6" s="60"/>
      <c r="L6" s="60"/>
      <c r="M6" s="61"/>
      <c r="N6" s="23"/>
      <c r="O6" s="59" t="s">
        <v>94</v>
      </c>
      <c r="P6" s="60"/>
      <c r="Q6" s="60"/>
      <c r="R6" s="61"/>
      <c r="S6" s="23"/>
      <c r="T6" s="59" t="s">
        <v>71</v>
      </c>
      <c r="U6" s="60"/>
      <c r="V6" s="60"/>
      <c r="W6" s="61"/>
      <c r="X6" s="23"/>
      <c r="Y6" s="62" t="s">
        <v>95</v>
      </c>
      <c r="Z6" s="63"/>
      <c r="AA6" s="63"/>
      <c r="AB6" s="64"/>
      <c r="AC6" s="23"/>
      <c r="AD6" s="59" t="s">
        <v>96</v>
      </c>
      <c r="AE6" s="60"/>
      <c r="AF6" s="60"/>
      <c r="AG6" s="61"/>
      <c r="AH6" s="10"/>
      <c r="AI6" s="13"/>
    </row>
    <row r="7" spans="1:36" ht="80.099999999999994" customHeight="1">
      <c r="B7" s="19" t="s">
        <v>2</v>
      </c>
      <c r="C7" s="5"/>
      <c r="D7" s="6"/>
      <c r="E7" s="59" t="s">
        <v>84</v>
      </c>
      <c r="F7" s="60"/>
      <c r="G7" s="60"/>
      <c r="H7" s="61"/>
      <c r="I7" s="23"/>
      <c r="J7" s="62" t="s">
        <v>140</v>
      </c>
      <c r="K7" s="63"/>
      <c r="L7" s="63"/>
      <c r="M7" s="64"/>
      <c r="N7" s="23"/>
      <c r="O7" s="59" t="s">
        <v>90</v>
      </c>
      <c r="P7" s="60"/>
      <c r="Q7" s="60"/>
      <c r="R7" s="61"/>
      <c r="S7" s="23"/>
      <c r="T7" s="59" t="s">
        <v>77</v>
      </c>
      <c r="U7" s="60"/>
      <c r="V7" s="60"/>
      <c r="W7" s="61"/>
      <c r="X7" s="23"/>
      <c r="Y7" s="59" t="s">
        <v>91</v>
      </c>
      <c r="Z7" s="60"/>
      <c r="AA7" s="60"/>
      <c r="AB7" s="61"/>
      <c r="AC7" s="23"/>
      <c r="AD7" s="59" t="s">
        <v>78</v>
      </c>
      <c r="AE7" s="60"/>
      <c r="AF7" s="60"/>
      <c r="AG7" s="61"/>
      <c r="AH7" s="10"/>
      <c r="AI7" s="13"/>
    </row>
    <row r="8" spans="1:36" ht="80.099999999999994" customHeight="1">
      <c r="B8" s="19" t="s">
        <v>1</v>
      </c>
      <c r="C8" s="7"/>
      <c r="D8" s="8"/>
      <c r="E8" s="59" t="s">
        <v>85</v>
      </c>
      <c r="F8" s="60"/>
      <c r="G8" s="60"/>
      <c r="H8" s="61"/>
      <c r="I8" s="24"/>
      <c r="J8" s="59" t="s">
        <v>86</v>
      </c>
      <c r="K8" s="60"/>
      <c r="L8" s="60"/>
      <c r="M8" s="61"/>
      <c r="N8" s="24"/>
      <c r="O8" s="59" t="s">
        <v>87</v>
      </c>
      <c r="P8" s="60"/>
      <c r="Q8" s="60"/>
      <c r="R8" s="61"/>
      <c r="S8" s="24"/>
      <c r="T8" s="62" t="s">
        <v>130</v>
      </c>
      <c r="U8" s="63"/>
      <c r="V8" s="63"/>
      <c r="W8" s="64"/>
      <c r="X8" s="24"/>
      <c r="Y8" s="59" t="s">
        <v>88</v>
      </c>
      <c r="Z8" s="60"/>
      <c r="AA8" s="60"/>
      <c r="AB8" s="61"/>
      <c r="AC8" s="24"/>
      <c r="AD8" s="59" t="s">
        <v>89</v>
      </c>
      <c r="AE8" s="60"/>
      <c r="AF8" s="60"/>
      <c r="AG8" s="61"/>
      <c r="AH8" s="11"/>
      <c r="AI8" s="14"/>
      <c r="AJ8" s="2" t="s">
        <v>41</v>
      </c>
    </row>
    <row r="9" spans="1:36">
      <c r="E9" s="65" t="s">
        <v>146</v>
      </c>
      <c r="F9" s="66"/>
      <c r="G9" s="66"/>
      <c r="H9" s="67"/>
    </row>
    <row r="10" spans="1:36">
      <c r="A10" s="21" t="s">
        <v>58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36">
      <c r="A11" t="s">
        <v>147</v>
      </c>
    </row>
    <row r="12" spans="1:36">
      <c r="A12" t="s">
        <v>51</v>
      </c>
      <c r="G12" t="s">
        <v>131</v>
      </c>
    </row>
    <row r="13" spans="1:36">
      <c r="A13" t="s">
        <v>136</v>
      </c>
    </row>
    <row r="14" spans="1:36">
      <c r="A14" t="s">
        <v>163</v>
      </c>
    </row>
    <row r="15" spans="1:36">
      <c r="A15" s="35">
        <v>42051</v>
      </c>
      <c r="B15" t="s">
        <v>164</v>
      </c>
    </row>
    <row r="16" spans="1:36">
      <c r="A16" s="36">
        <v>42065</v>
      </c>
      <c r="B16" t="s">
        <v>171</v>
      </c>
    </row>
    <row r="17" spans="1:1">
      <c r="A17" s="36"/>
    </row>
    <row r="18" spans="1:1">
      <c r="A18" s="36"/>
    </row>
    <row r="19" spans="1:1">
      <c r="A19" s="36"/>
    </row>
    <row r="20" spans="1:1">
      <c r="A20" t="s">
        <v>141</v>
      </c>
    </row>
    <row r="21" spans="1:1">
      <c r="A21" t="s">
        <v>142</v>
      </c>
    </row>
    <row r="22" spans="1:1">
      <c r="A22" s="36" t="s">
        <v>165</v>
      </c>
    </row>
    <row r="23" spans="1:1">
      <c r="A23" s="36" t="s">
        <v>173</v>
      </c>
    </row>
    <row r="24" spans="1:1">
      <c r="A24" s="36" t="s">
        <v>189</v>
      </c>
    </row>
  </sheetData>
  <mergeCells count="31">
    <mergeCell ref="E6:H6"/>
    <mergeCell ref="O6:R6"/>
    <mergeCell ref="J6:M6"/>
    <mergeCell ref="T6:W6"/>
    <mergeCell ref="E5:H5"/>
    <mergeCell ref="AD4:AG4"/>
    <mergeCell ref="Y4:AB4"/>
    <mergeCell ref="AD6:AG6"/>
    <mergeCell ref="AD5:AG5"/>
    <mergeCell ref="Y5:AB5"/>
    <mergeCell ref="E9:H9"/>
    <mergeCell ref="E4:H4"/>
    <mergeCell ref="O4:R4"/>
    <mergeCell ref="T4:W4"/>
    <mergeCell ref="J4:M4"/>
    <mergeCell ref="J5:M5"/>
    <mergeCell ref="O5:R5"/>
    <mergeCell ref="T5:W5"/>
    <mergeCell ref="T8:W8"/>
    <mergeCell ref="T7:W7"/>
    <mergeCell ref="J8:M8"/>
    <mergeCell ref="Y8:AB8"/>
    <mergeCell ref="E8:H8"/>
    <mergeCell ref="Y6:AB6"/>
    <mergeCell ref="AD8:AG8"/>
    <mergeCell ref="O8:R8"/>
    <mergeCell ref="E7:H7"/>
    <mergeCell ref="O7:R7"/>
    <mergeCell ref="J7:M7"/>
    <mergeCell ref="Y7:AB7"/>
    <mergeCell ref="AD7:AG7"/>
  </mergeCells>
  <phoneticPr fontId="9" type="noConversion"/>
  <pageMargins left="0.31496062992125984" right="0.19685039370078741" top="0.19685039370078741" bottom="0.35433070866141736" header="0" footer="0"/>
  <pageSetup paperSize="9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20" sqref="F20"/>
    </sheetView>
  </sheetViews>
  <sheetFormatPr defaultRowHeight="15"/>
  <cols>
    <col min="1" max="10" width="10.7109375" customWidth="1"/>
  </cols>
  <sheetData>
    <row r="1" spans="1:10">
      <c r="A1" s="16" t="s">
        <v>150</v>
      </c>
    </row>
    <row r="3" spans="1:10">
      <c r="A3" t="s">
        <v>151</v>
      </c>
    </row>
    <row r="5" spans="1:10" ht="42" customHeight="1">
      <c r="A5" s="68" t="s">
        <v>154</v>
      </c>
      <c r="B5" s="68"/>
      <c r="C5" s="68" t="s">
        <v>155</v>
      </c>
      <c r="D5" s="68"/>
      <c r="E5" s="68" t="s">
        <v>156</v>
      </c>
      <c r="F5" s="68"/>
      <c r="G5" s="68" t="s">
        <v>157</v>
      </c>
      <c r="H5" s="68"/>
      <c r="I5" s="68" t="s">
        <v>158</v>
      </c>
      <c r="J5" s="68"/>
    </row>
    <row r="6" spans="1:10">
      <c r="A6" s="31" t="s">
        <v>152</v>
      </c>
      <c r="B6" s="31" t="s">
        <v>153</v>
      </c>
      <c r="C6" s="31" t="s">
        <v>152</v>
      </c>
      <c r="D6" s="31" t="s">
        <v>153</v>
      </c>
      <c r="E6" s="31" t="s">
        <v>152</v>
      </c>
      <c r="F6" s="31" t="s">
        <v>153</v>
      </c>
      <c r="G6" s="31" t="s">
        <v>152</v>
      </c>
      <c r="H6" s="31" t="s">
        <v>153</v>
      </c>
      <c r="I6" s="31" t="s">
        <v>152</v>
      </c>
      <c r="J6" s="31" t="s">
        <v>153</v>
      </c>
    </row>
    <row r="7" spans="1:10">
      <c r="A7" s="33">
        <v>42051</v>
      </c>
      <c r="B7" s="33">
        <v>42051</v>
      </c>
      <c r="C7" s="32"/>
      <c r="D7" s="34">
        <v>42065</v>
      </c>
      <c r="E7" s="32"/>
      <c r="F7" s="33">
        <v>42065</v>
      </c>
      <c r="G7" s="32"/>
      <c r="H7" s="32"/>
      <c r="I7" s="32"/>
      <c r="J7" s="32"/>
    </row>
    <row r="8" spans="1:10">
      <c r="A8" s="33">
        <v>42065</v>
      </c>
      <c r="B8" s="33">
        <v>42065</v>
      </c>
      <c r="C8" s="32"/>
      <c r="D8" s="32"/>
      <c r="E8" s="33">
        <v>42079</v>
      </c>
      <c r="F8" s="32"/>
      <c r="G8" s="32"/>
      <c r="H8" s="32"/>
      <c r="I8" s="32"/>
      <c r="J8" s="32"/>
    </row>
    <row r="9" spans="1:10">
      <c r="A9" s="33">
        <v>42079</v>
      </c>
      <c r="B9" s="32"/>
      <c r="C9" s="32"/>
      <c r="D9" s="32"/>
      <c r="E9" s="32"/>
      <c r="F9" s="32"/>
      <c r="G9" s="32"/>
      <c r="H9" s="32"/>
      <c r="I9" s="32"/>
      <c r="J9" s="32"/>
    </row>
    <row r="10" spans="1:10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spans="1:10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>
      <c r="A14" s="32"/>
      <c r="B14" s="32"/>
      <c r="C14" s="32"/>
      <c r="D14" s="32"/>
      <c r="E14" s="32"/>
      <c r="F14" s="32"/>
      <c r="G14" s="32"/>
      <c r="H14" s="32"/>
      <c r="I14" s="32"/>
      <c r="J14" s="32"/>
    </row>
  </sheetData>
  <mergeCells count="5">
    <mergeCell ref="I5:J5"/>
    <mergeCell ref="A5:B5"/>
    <mergeCell ref="C5:D5"/>
    <mergeCell ref="E5:F5"/>
    <mergeCell ref="G5:H5"/>
  </mergeCells>
  <phoneticPr fontId="9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9"/>
  <sheetViews>
    <sheetView topLeftCell="A54" zoomScaleNormal="100" workbookViewId="0">
      <selection activeCell="A73" sqref="A73:B79"/>
    </sheetView>
  </sheetViews>
  <sheetFormatPr defaultRowHeight="15"/>
  <cols>
    <col min="1" max="1" width="9.140625" style="20"/>
    <col min="2" max="2" width="13.5703125" style="20" customWidth="1"/>
    <col min="3" max="3" width="10.28515625" customWidth="1"/>
    <col min="4" max="4" width="9.7109375" style="41" bestFit="1" customWidth="1"/>
    <col min="5" max="8" width="9.140625" style="41"/>
  </cols>
  <sheetData>
    <row r="1" spans="1:9" ht="18.75">
      <c r="A1" s="37" t="s">
        <v>83</v>
      </c>
    </row>
    <row r="2" spans="1:9">
      <c r="A2" s="20" t="s">
        <v>132</v>
      </c>
    </row>
    <row r="4" spans="1:9">
      <c r="D4" s="69" t="s">
        <v>169</v>
      </c>
      <c r="E4" s="69"/>
      <c r="F4" s="69"/>
      <c r="G4" s="69"/>
      <c r="H4" s="69"/>
      <c r="I4" t="s">
        <v>191</v>
      </c>
    </row>
    <row r="5" spans="1:9" s="16" customFormat="1">
      <c r="A5" s="39" t="s">
        <v>166</v>
      </c>
      <c r="B5" s="39" t="s">
        <v>167</v>
      </c>
      <c r="C5" s="40" t="s">
        <v>168</v>
      </c>
      <c r="D5" s="42">
        <v>42065</v>
      </c>
      <c r="E5" s="31"/>
      <c r="F5" s="31"/>
      <c r="G5" s="31"/>
      <c r="H5" s="31"/>
      <c r="I5" s="16" t="s">
        <v>193</v>
      </c>
    </row>
    <row r="6" spans="1:9">
      <c r="A6" s="38">
        <v>1</v>
      </c>
      <c r="B6" s="38">
        <v>1</v>
      </c>
      <c r="C6" s="32" t="s">
        <v>170</v>
      </c>
      <c r="D6" s="43">
        <v>1</v>
      </c>
      <c r="E6" s="43"/>
      <c r="F6" s="43"/>
      <c r="G6" s="43"/>
      <c r="H6" s="43"/>
      <c r="I6">
        <v>791.7</v>
      </c>
    </row>
    <row r="7" spans="1:9">
      <c r="A7" s="38">
        <v>2</v>
      </c>
      <c r="B7" s="38">
        <v>1</v>
      </c>
      <c r="C7" s="32" t="s">
        <v>194</v>
      </c>
      <c r="D7" s="43">
        <v>2</v>
      </c>
      <c r="E7" s="43"/>
      <c r="F7" s="43"/>
      <c r="G7" s="43"/>
      <c r="H7" s="43"/>
      <c r="I7">
        <v>931.8</v>
      </c>
    </row>
    <row r="8" spans="1:9">
      <c r="A8" s="38">
        <v>3</v>
      </c>
      <c r="B8" s="38">
        <v>1</v>
      </c>
      <c r="C8" s="32" t="s">
        <v>183</v>
      </c>
      <c r="D8" s="43">
        <v>2</v>
      </c>
      <c r="E8" s="43"/>
      <c r="F8" s="43"/>
      <c r="G8" s="43"/>
      <c r="H8" s="43"/>
      <c r="I8">
        <v>964.2</v>
      </c>
    </row>
    <row r="9" spans="1:9">
      <c r="A9" s="38">
        <v>4</v>
      </c>
      <c r="B9" s="38">
        <v>1</v>
      </c>
      <c r="C9" s="32" t="s">
        <v>195</v>
      </c>
      <c r="D9" s="43">
        <v>2</v>
      </c>
      <c r="E9" s="43"/>
      <c r="F9" s="43"/>
      <c r="G9" s="43"/>
      <c r="H9" s="43"/>
      <c r="I9">
        <v>955.5</v>
      </c>
    </row>
    <row r="10" spans="1:9">
      <c r="A10" s="38">
        <v>5</v>
      </c>
      <c r="B10" s="38">
        <v>1</v>
      </c>
      <c r="C10" s="32" t="s">
        <v>185</v>
      </c>
      <c r="D10" s="43">
        <v>2</v>
      </c>
      <c r="E10" s="43"/>
      <c r="F10" s="43"/>
      <c r="G10" s="43"/>
      <c r="H10" s="43"/>
      <c r="I10">
        <v>927.8</v>
      </c>
    </row>
    <row r="11" spans="1:9">
      <c r="A11" s="38">
        <v>6</v>
      </c>
      <c r="B11" s="38">
        <v>1</v>
      </c>
      <c r="C11" s="32" t="s">
        <v>196</v>
      </c>
      <c r="D11" s="43">
        <v>2</v>
      </c>
      <c r="E11" s="43"/>
      <c r="F11" s="43"/>
      <c r="G11" s="43"/>
      <c r="H11" s="43"/>
      <c r="I11">
        <v>941.3</v>
      </c>
    </row>
    <row r="12" spans="1:9">
      <c r="A12" s="38">
        <v>7</v>
      </c>
      <c r="B12" s="38">
        <v>2</v>
      </c>
      <c r="C12" s="32" t="s">
        <v>185</v>
      </c>
      <c r="D12" s="43">
        <v>2</v>
      </c>
      <c r="E12" s="43"/>
      <c r="F12" s="43"/>
      <c r="G12" s="43"/>
      <c r="H12" s="43"/>
      <c r="I12">
        <v>875</v>
      </c>
    </row>
    <row r="13" spans="1:9">
      <c r="A13" s="38">
        <v>8</v>
      </c>
      <c r="B13" s="38">
        <v>2</v>
      </c>
      <c r="C13" s="32" t="s">
        <v>195</v>
      </c>
      <c r="D13" s="43">
        <v>2</v>
      </c>
      <c r="E13" s="43"/>
      <c r="F13" s="43"/>
      <c r="G13" s="43"/>
      <c r="H13" s="43"/>
      <c r="I13">
        <v>1009.6</v>
      </c>
    </row>
    <row r="14" spans="1:9">
      <c r="A14" s="38">
        <v>9</v>
      </c>
      <c r="B14" s="38">
        <v>2</v>
      </c>
      <c r="C14" s="32" t="s">
        <v>196</v>
      </c>
      <c r="D14" s="43">
        <v>2</v>
      </c>
      <c r="E14" s="43"/>
      <c r="F14" s="43"/>
      <c r="G14" s="43"/>
      <c r="H14" s="43"/>
      <c r="I14">
        <v>896.3</v>
      </c>
    </row>
    <row r="15" spans="1:9">
      <c r="A15" s="38">
        <v>10</v>
      </c>
      <c r="B15" s="38">
        <v>2</v>
      </c>
      <c r="C15" s="32" t="s">
        <v>183</v>
      </c>
      <c r="D15" s="43">
        <v>2</v>
      </c>
      <c r="E15" s="43"/>
      <c r="F15" s="43"/>
      <c r="G15" s="43"/>
      <c r="H15" s="43"/>
      <c r="I15">
        <v>996.5</v>
      </c>
    </row>
    <row r="16" spans="1:9">
      <c r="A16" s="38">
        <v>11</v>
      </c>
      <c r="B16" s="38">
        <v>2</v>
      </c>
      <c r="C16" s="32" t="s">
        <v>170</v>
      </c>
      <c r="D16" s="43">
        <v>1</v>
      </c>
      <c r="E16" s="43"/>
      <c r="F16" s="43"/>
      <c r="G16" s="43"/>
      <c r="H16" s="43"/>
      <c r="I16">
        <v>940.9</v>
      </c>
    </row>
    <row r="17" spans="1:9">
      <c r="A17" s="38">
        <v>12</v>
      </c>
      <c r="B17" s="38">
        <v>2</v>
      </c>
      <c r="C17" s="32" t="s">
        <v>194</v>
      </c>
      <c r="D17" s="43">
        <v>2</v>
      </c>
      <c r="E17" s="43"/>
      <c r="F17" s="43"/>
      <c r="G17" s="43"/>
      <c r="H17" s="43"/>
      <c r="I17">
        <v>1004.6</v>
      </c>
    </row>
    <row r="18" spans="1:9">
      <c r="A18" s="38">
        <v>13</v>
      </c>
      <c r="B18" s="38">
        <v>3</v>
      </c>
      <c r="C18" s="32" t="s">
        <v>183</v>
      </c>
      <c r="D18" s="43">
        <v>2</v>
      </c>
      <c r="E18" s="43"/>
      <c r="F18" s="43"/>
      <c r="G18" s="43"/>
      <c r="H18" s="43"/>
      <c r="I18">
        <v>904.7</v>
      </c>
    </row>
    <row r="19" spans="1:9">
      <c r="A19" s="38">
        <v>14</v>
      </c>
      <c r="B19" s="38">
        <v>3</v>
      </c>
      <c r="C19" s="32" t="s">
        <v>196</v>
      </c>
      <c r="D19" s="43">
        <v>2</v>
      </c>
      <c r="E19" s="43"/>
      <c r="F19" s="43"/>
      <c r="G19" s="43"/>
      <c r="H19" s="43"/>
      <c r="I19">
        <v>960.5</v>
      </c>
    </row>
    <row r="20" spans="1:9">
      <c r="A20" s="38">
        <v>15</v>
      </c>
      <c r="B20" s="38">
        <v>3</v>
      </c>
      <c r="C20" s="32" t="s">
        <v>185</v>
      </c>
      <c r="D20" s="43">
        <v>2</v>
      </c>
      <c r="E20" s="43"/>
      <c r="F20" s="43"/>
      <c r="G20" s="43"/>
      <c r="H20" s="43"/>
      <c r="I20">
        <v>999.4</v>
      </c>
    </row>
    <row r="21" spans="1:9">
      <c r="A21" s="38">
        <v>16</v>
      </c>
      <c r="B21" s="38">
        <v>3</v>
      </c>
      <c r="C21" s="32" t="s">
        <v>194</v>
      </c>
      <c r="D21" s="43">
        <v>2</v>
      </c>
      <c r="E21" s="43"/>
      <c r="F21" s="43"/>
      <c r="G21" s="43"/>
      <c r="H21" s="43"/>
      <c r="I21">
        <v>1063.7</v>
      </c>
    </row>
    <row r="22" spans="1:9">
      <c r="A22" s="38">
        <v>17</v>
      </c>
      <c r="B22" s="38">
        <v>3</v>
      </c>
      <c r="C22" s="32" t="s">
        <v>195</v>
      </c>
      <c r="D22" s="43">
        <v>2</v>
      </c>
      <c r="E22" s="43"/>
      <c r="F22" s="43"/>
      <c r="G22" s="43"/>
      <c r="H22" s="43"/>
      <c r="I22">
        <v>1009.9</v>
      </c>
    </row>
    <row r="23" spans="1:9">
      <c r="A23" s="38">
        <v>18</v>
      </c>
      <c r="B23" s="38">
        <v>3</v>
      </c>
      <c r="C23" s="32" t="s">
        <v>170</v>
      </c>
      <c r="D23" s="43">
        <v>1</v>
      </c>
      <c r="E23" s="43"/>
      <c r="F23" s="43"/>
      <c r="G23" s="43"/>
      <c r="H23" s="43"/>
      <c r="I23">
        <v>908</v>
      </c>
    </row>
    <row r="24" spans="1:9">
      <c r="A24" s="38">
        <v>19</v>
      </c>
      <c r="B24" s="38">
        <v>4</v>
      </c>
      <c r="C24" s="32" t="s">
        <v>196</v>
      </c>
      <c r="D24" s="43">
        <v>2</v>
      </c>
      <c r="E24" s="43"/>
      <c r="F24" s="43"/>
      <c r="G24" s="43"/>
      <c r="H24" s="43"/>
      <c r="I24">
        <v>896.6</v>
      </c>
    </row>
    <row r="25" spans="1:9">
      <c r="A25" s="38">
        <v>20</v>
      </c>
      <c r="B25" s="38">
        <v>4</v>
      </c>
      <c r="C25" s="32" t="s">
        <v>194</v>
      </c>
      <c r="D25" s="43">
        <v>2</v>
      </c>
      <c r="E25" s="43"/>
      <c r="F25" s="43"/>
      <c r="G25" s="43"/>
      <c r="H25" s="43"/>
      <c r="I25">
        <v>1010.3</v>
      </c>
    </row>
    <row r="26" spans="1:9">
      <c r="A26" s="38">
        <v>21</v>
      </c>
      <c r="B26" s="38">
        <v>4</v>
      </c>
      <c r="C26" s="32" t="s">
        <v>170</v>
      </c>
      <c r="D26" s="43">
        <v>1</v>
      </c>
      <c r="E26" s="43"/>
      <c r="F26" s="43"/>
      <c r="G26" s="43"/>
      <c r="H26" s="43"/>
      <c r="I26">
        <v>999.8</v>
      </c>
    </row>
    <row r="27" spans="1:9">
      <c r="A27" s="38">
        <v>22</v>
      </c>
      <c r="B27" s="38">
        <v>4</v>
      </c>
      <c r="C27" s="32" t="s">
        <v>183</v>
      </c>
      <c r="D27" s="43">
        <v>2</v>
      </c>
      <c r="E27" s="43"/>
      <c r="F27" s="43"/>
      <c r="G27" s="43"/>
      <c r="H27" s="43"/>
      <c r="I27">
        <v>937</v>
      </c>
    </row>
    <row r="28" spans="1:9">
      <c r="A28" s="38">
        <v>23</v>
      </c>
      <c r="B28" s="38">
        <v>4</v>
      </c>
      <c r="C28" s="32" t="s">
        <v>185</v>
      </c>
      <c r="D28" s="43">
        <v>2</v>
      </c>
      <c r="E28" s="43"/>
      <c r="F28" s="43"/>
      <c r="G28" s="43"/>
      <c r="H28" s="43"/>
      <c r="I28">
        <v>945.9</v>
      </c>
    </row>
    <row r="29" spans="1:9">
      <c r="A29" s="38">
        <v>24</v>
      </c>
      <c r="B29" s="38">
        <v>4</v>
      </c>
      <c r="C29" s="32" t="s">
        <v>195</v>
      </c>
      <c r="D29" s="43">
        <v>2</v>
      </c>
      <c r="E29" s="43"/>
      <c r="F29" s="43"/>
      <c r="G29" s="43"/>
      <c r="H29" s="43"/>
      <c r="I29">
        <v>963</v>
      </c>
    </row>
    <row r="30" spans="1:9">
      <c r="A30" s="38">
        <v>25</v>
      </c>
      <c r="B30" s="38">
        <v>5</v>
      </c>
      <c r="C30" s="32" t="s">
        <v>195</v>
      </c>
      <c r="D30" s="43">
        <v>2</v>
      </c>
      <c r="E30" s="43"/>
      <c r="F30" s="43"/>
      <c r="G30" s="43"/>
      <c r="H30" s="43"/>
      <c r="I30">
        <v>997.3</v>
      </c>
    </row>
    <row r="31" spans="1:9">
      <c r="A31" s="38">
        <v>26</v>
      </c>
      <c r="B31" s="38">
        <v>5</v>
      </c>
      <c r="C31" s="32" t="s">
        <v>170</v>
      </c>
      <c r="D31" s="43">
        <v>1</v>
      </c>
      <c r="E31" s="43"/>
      <c r="F31" s="43"/>
      <c r="G31" s="43"/>
      <c r="H31" s="43"/>
      <c r="I31">
        <v>937.3</v>
      </c>
    </row>
    <row r="32" spans="1:9">
      <c r="A32" s="38">
        <v>27</v>
      </c>
      <c r="B32" s="38">
        <v>5</v>
      </c>
      <c r="C32" s="32" t="s">
        <v>185</v>
      </c>
      <c r="D32" s="43">
        <v>2</v>
      </c>
      <c r="E32" s="43"/>
      <c r="F32" s="43"/>
      <c r="G32" s="43"/>
      <c r="H32" s="43"/>
      <c r="I32">
        <v>1021.7</v>
      </c>
    </row>
    <row r="33" spans="1:9">
      <c r="A33" s="38">
        <v>28</v>
      </c>
      <c r="B33" s="38">
        <v>5</v>
      </c>
      <c r="C33" s="32" t="s">
        <v>194</v>
      </c>
      <c r="D33" s="43">
        <v>2</v>
      </c>
      <c r="E33" s="43"/>
      <c r="F33" s="43"/>
      <c r="G33" s="43"/>
      <c r="H33" s="43"/>
      <c r="I33">
        <v>973.3</v>
      </c>
    </row>
    <row r="34" spans="1:9">
      <c r="A34" s="38">
        <v>29</v>
      </c>
      <c r="B34" s="38">
        <v>5</v>
      </c>
      <c r="C34" s="32" t="s">
        <v>183</v>
      </c>
      <c r="D34" s="43">
        <v>2</v>
      </c>
      <c r="E34" s="43"/>
      <c r="F34" s="43"/>
      <c r="G34" s="43"/>
      <c r="H34" s="43"/>
      <c r="I34">
        <v>965.9</v>
      </c>
    </row>
    <row r="35" spans="1:9">
      <c r="A35" s="38">
        <v>30</v>
      </c>
      <c r="B35" s="38">
        <v>5</v>
      </c>
      <c r="C35" s="32" t="s">
        <v>196</v>
      </c>
      <c r="D35" s="43">
        <v>2</v>
      </c>
      <c r="E35" s="43"/>
      <c r="F35" s="43"/>
      <c r="G35" s="43"/>
      <c r="H35" s="43"/>
      <c r="I35">
        <v>1002.2</v>
      </c>
    </row>
    <row r="36" spans="1:9">
      <c r="H36" s="41" t="s">
        <v>192</v>
      </c>
      <c r="I36">
        <f>AVERAGE(I6:I35)</f>
        <v>957.72333333333336</v>
      </c>
    </row>
    <row r="37" spans="1:9">
      <c r="A37" t="s">
        <v>191</v>
      </c>
    </row>
    <row r="38" spans="1:9">
      <c r="D38" s="82"/>
      <c r="E38" s="82"/>
      <c r="F38" s="82"/>
      <c r="G38" s="82"/>
      <c r="H38" s="82"/>
    </row>
    <row r="39" spans="1:9">
      <c r="A39" s="40" t="s">
        <v>168</v>
      </c>
      <c r="B39" s="16" t="s">
        <v>197</v>
      </c>
      <c r="C39" s="41" t="s">
        <v>198</v>
      </c>
      <c r="D39"/>
      <c r="E39"/>
      <c r="F39"/>
      <c r="G39"/>
      <c r="H39"/>
    </row>
    <row r="40" spans="1:9">
      <c r="A40" s="32" t="s">
        <v>185</v>
      </c>
      <c r="B40">
        <v>927.8</v>
      </c>
      <c r="C40">
        <f>AVERAGE(B40:B44)</f>
        <v>953.96</v>
      </c>
      <c r="D40"/>
      <c r="E40"/>
      <c r="F40"/>
      <c r="G40"/>
      <c r="H40"/>
    </row>
    <row r="41" spans="1:9">
      <c r="A41" s="32" t="s">
        <v>185</v>
      </c>
      <c r="B41">
        <v>875</v>
      </c>
      <c r="D41"/>
      <c r="E41"/>
      <c r="F41"/>
      <c r="G41"/>
      <c r="H41"/>
    </row>
    <row r="42" spans="1:9">
      <c r="A42" s="32" t="s">
        <v>185</v>
      </c>
      <c r="B42">
        <v>999.4</v>
      </c>
      <c r="D42"/>
      <c r="E42"/>
      <c r="F42"/>
      <c r="G42"/>
      <c r="H42"/>
    </row>
    <row r="43" spans="1:9">
      <c r="A43" s="32" t="s">
        <v>185</v>
      </c>
      <c r="B43">
        <v>945.9</v>
      </c>
      <c r="D43"/>
      <c r="E43"/>
      <c r="F43"/>
      <c r="G43"/>
      <c r="H43"/>
    </row>
    <row r="44" spans="1:9">
      <c r="A44" s="32" t="s">
        <v>185</v>
      </c>
      <c r="B44">
        <v>1021.7</v>
      </c>
      <c r="D44"/>
      <c r="E44"/>
      <c r="F44"/>
      <c r="G44"/>
      <c r="H44"/>
    </row>
    <row r="45" spans="1:9">
      <c r="A45" s="32" t="s">
        <v>196</v>
      </c>
      <c r="B45">
        <v>941.3</v>
      </c>
      <c r="C45">
        <f>AVERAGE(B45:B49)</f>
        <v>939.37999999999988</v>
      </c>
      <c r="D45"/>
      <c r="E45"/>
      <c r="F45"/>
      <c r="G45"/>
      <c r="H45"/>
    </row>
    <row r="46" spans="1:9">
      <c r="A46" s="32" t="s">
        <v>196</v>
      </c>
      <c r="B46">
        <v>896.3</v>
      </c>
      <c r="D46"/>
      <c r="E46"/>
      <c r="F46"/>
      <c r="G46"/>
      <c r="H46"/>
    </row>
    <row r="47" spans="1:9">
      <c r="A47" s="32" t="s">
        <v>196</v>
      </c>
      <c r="B47">
        <v>960.5</v>
      </c>
      <c r="D47"/>
      <c r="E47"/>
      <c r="F47"/>
      <c r="G47"/>
      <c r="H47"/>
    </row>
    <row r="48" spans="1:9">
      <c r="A48" s="32" t="s">
        <v>196</v>
      </c>
      <c r="B48">
        <v>896.6</v>
      </c>
      <c r="D48"/>
      <c r="E48"/>
      <c r="F48"/>
      <c r="G48"/>
      <c r="H48"/>
    </row>
    <row r="49" spans="1:8">
      <c r="A49" s="32" t="s">
        <v>196</v>
      </c>
      <c r="B49">
        <v>1002.2</v>
      </c>
      <c r="D49"/>
      <c r="E49"/>
      <c r="F49"/>
      <c r="G49"/>
      <c r="H49"/>
    </row>
    <row r="50" spans="1:8">
      <c r="A50" s="32" t="s">
        <v>183</v>
      </c>
      <c r="B50">
        <v>964.2</v>
      </c>
      <c r="C50">
        <f>AVERAGE(B50:B54)</f>
        <v>953.66000000000008</v>
      </c>
      <c r="D50"/>
      <c r="E50"/>
      <c r="F50"/>
      <c r="G50"/>
      <c r="H50"/>
    </row>
    <row r="51" spans="1:8">
      <c r="A51" s="32" t="s">
        <v>183</v>
      </c>
      <c r="B51">
        <v>996.5</v>
      </c>
      <c r="D51"/>
      <c r="E51"/>
      <c r="F51"/>
      <c r="G51"/>
      <c r="H51"/>
    </row>
    <row r="52" spans="1:8">
      <c r="A52" s="32" t="s">
        <v>183</v>
      </c>
      <c r="B52">
        <v>904.7</v>
      </c>
      <c r="D52"/>
      <c r="E52"/>
      <c r="F52"/>
      <c r="G52"/>
      <c r="H52"/>
    </row>
    <row r="53" spans="1:8">
      <c r="A53" s="32" t="s">
        <v>183</v>
      </c>
      <c r="B53">
        <v>937</v>
      </c>
      <c r="D53"/>
      <c r="E53"/>
      <c r="F53"/>
      <c r="G53"/>
      <c r="H53"/>
    </row>
    <row r="54" spans="1:8">
      <c r="A54" s="32" t="s">
        <v>183</v>
      </c>
      <c r="B54">
        <v>965.9</v>
      </c>
      <c r="D54"/>
      <c r="E54"/>
      <c r="F54"/>
      <c r="G54"/>
      <c r="H54"/>
    </row>
    <row r="55" spans="1:8">
      <c r="A55" s="32" t="s">
        <v>194</v>
      </c>
      <c r="B55">
        <v>931.8</v>
      </c>
      <c r="C55">
        <f>AVERAGE(B55:B59)</f>
        <v>996.74000000000012</v>
      </c>
      <c r="D55"/>
      <c r="E55"/>
      <c r="F55"/>
      <c r="G55"/>
      <c r="H55"/>
    </row>
    <row r="56" spans="1:8">
      <c r="A56" s="32" t="s">
        <v>194</v>
      </c>
      <c r="B56">
        <v>1004.6</v>
      </c>
      <c r="D56"/>
      <c r="E56"/>
      <c r="F56"/>
      <c r="G56"/>
      <c r="H56"/>
    </row>
    <row r="57" spans="1:8">
      <c r="A57" s="32" t="s">
        <v>194</v>
      </c>
      <c r="B57">
        <v>1063.7</v>
      </c>
      <c r="D57"/>
      <c r="E57"/>
      <c r="F57"/>
      <c r="G57"/>
      <c r="H57"/>
    </row>
    <row r="58" spans="1:8">
      <c r="A58" s="32" t="s">
        <v>194</v>
      </c>
      <c r="B58">
        <v>1010.3</v>
      </c>
      <c r="D58"/>
      <c r="E58"/>
      <c r="F58"/>
      <c r="G58"/>
      <c r="H58"/>
    </row>
    <row r="59" spans="1:8">
      <c r="A59" s="32" t="s">
        <v>194</v>
      </c>
      <c r="B59">
        <v>973.3</v>
      </c>
      <c r="D59"/>
      <c r="E59"/>
      <c r="F59"/>
      <c r="G59"/>
      <c r="H59"/>
    </row>
    <row r="60" spans="1:8">
      <c r="A60" s="32" t="s">
        <v>195</v>
      </c>
      <c r="B60">
        <v>955.5</v>
      </c>
      <c r="C60">
        <f>AVERAGE(B60:B64)</f>
        <v>987.06000000000006</v>
      </c>
      <c r="D60"/>
      <c r="E60"/>
      <c r="F60"/>
      <c r="G60"/>
      <c r="H60"/>
    </row>
    <row r="61" spans="1:8">
      <c r="A61" s="32" t="s">
        <v>195</v>
      </c>
      <c r="B61">
        <v>1009.6</v>
      </c>
      <c r="D61"/>
      <c r="E61"/>
      <c r="F61"/>
      <c r="G61"/>
      <c r="H61"/>
    </row>
    <row r="62" spans="1:8">
      <c r="A62" s="32" t="s">
        <v>195</v>
      </c>
      <c r="B62">
        <v>1009.9</v>
      </c>
      <c r="D62"/>
      <c r="E62"/>
      <c r="F62"/>
      <c r="G62"/>
      <c r="H62"/>
    </row>
    <row r="63" spans="1:8">
      <c r="A63" s="32" t="s">
        <v>195</v>
      </c>
      <c r="B63">
        <v>963</v>
      </c>
      <c r="D63"/>
      <c r="E63"/>
      <c r="F63"/>
      <c r="G63"/>
      <c r="H63"/>
    </row>
    <row r="64" spans="1:8">
      <c r="A64" s="32" t="s">
        <v>195</v>
      </c>
      <c r="B64">
        <v>997.3</v>
      </c>
      <c r="D64"/>
      <c r="E64"/>
      <c r="F64"/>
      <c r="G64"/>
      <c r="H64"/>
    </row>
    <row r="65" spans="1:8">
      <c r="A65" s="32" t="s">
        <v>170</v>
      </c>
      <c r="B65">
        <v>791.7</v>
      </c>
      <c r="C65">
        <f>AVERAGE(B65:B69)</f>
        <v>915.54</v>
      </c>
      <c r="D65"/>
      <c r="E65"/>
      <c r="F65"/>
      <c r="G65"/>
      <c r="H65"/>
    </row>
    <row r="66" spans="1:8">
      <c r="A66" s="32" t="s">
        <v>170</v>
      </c>
      <c r="B66">
        <v>940.9</v>
      </c>
      <c r="D66"/>
      <c r="E66"/>
      <c r="F66"/>
      <c r="G66"/>
      <c r="H66"/>
    </row>
    <row r="67" spans="1:8">
      <c r="A67" s="32" t="s">
        <v>170</v>
      </c>
      <c r="B67">
        <v>908</v>
      </c>
      <c r="D67"/>
      <c r="E67"/>
      <c r="F67"/>
      <c r="G67"/>
      <c r="H67"/>
    </row>
    <row r="68" spans="1:8">
      <c r="A68" s="32" t="s">
        <v>170</v>
      </c>
      <c r="B68">
        <v>999.8</v>
      </c>
      <c r="D68"/>
      <c r="E68"/>
      <c r="F68"/>
      <c r="G68"/>
      <c r="H68"/>
    </row>
    <row r="69" spans="1:8">
      <c r="A69" s="32" t="s">
        <v>170</v>
      </c>
      <c r="B69">
        <v>937.3</v>
      </c>
      <c r="D69"/>
      <c r="E69"/>
      <c r="F69"/>
      <c r="G69"/>
      <c r="H69"/>
    </row>
    <row r="73" spans="1:8">
      <c r="A73" s="40" t="s">
        <v>168</v>
      </c>
      <c r="B73" s="48" t="s">
        <v>199</v>
      </c>
      <c r="D73"/>
      <c r="E73"/>
      <c r="F73"/>
      <c r="G73"/>
      <c r="H73"/>
    </row>
    <row r="74" spans="1:8">
      <c r="A74" s="32" t="s">
        <v>170</v>
      </c>
      <c r="B74" s="41">
        <v>915.54</v>
      </c>
      <c r="C74" t="s">
        <v>200</v>
      </c>
      <c r="D74"/>
      <c r="E74"/>
      <c r="F74"/>
      <c r="G74"/>
      <c r="H74"/>
    </row>
    <row r="75" spans="1:8">
      <c r="A75" s="32" t="s">
        <v>196</v>
      </c>
      <c r="B75" s="41">
        <v>939.37999999999988</v>
      </c>
      <c r="C75" t="s">
        <v>200</v>
      </c>
      <c r="D75"/>
      <c r="E75"/>
      <c r="F75"/>
      <c r="G75"/>
      <c r="H75"/>
    </row>
    <row r="76" spans="1:8">
      <c r="A76" s="32" t="s">
        <v>183</v>
      </c>
      <c r="B76" s="41">
        <v>953.66000000000008</v>
      </c>
      <c r="C76" t="s">
        <v>202</v>
      </c>
      <c r="D76"/>
      <c r="E76"/>
      <c r="F76"/>
      <c r="G76"/>
      <c r="H76"/>
    </row>
    <row r="77" spans="1:8">
      <c r="A77" s="32" t="s">
        <v>185</v>
      </c>
      <c r="B77" s="41">
        <v>953.96</v>
      </c>
      <c r="C77" t="s">
        <v>200</v>
      </c>
      <c r="D77"/>
      <c r="E77"/>
      <c r="F77"/>
      <c r="G77"/>
      <c r="H77"/>
    </row>
    <row r="78" spans="1:8">
      <c r="A78" s="32" t="s">
        <v>195</v>
      </c>
      <c r="B78" s="41">
        <v>987.06000000000006</v>
      </c>
      <c r="C78" t="s">
        <v>201</v>
      </c>
      <c r="D78"/>
      <c r="E78"/>
      <c r="F78"/>
      <c r="G78"/>
      <c r="H78"/>
    </row>
    <row r="79" spans="1:8">
      <c r="A79" s="32" t="s">
        <v>194</v>
      </c>
      <c r="B79" s="41">
        <v>996.74000000000012</v>
      </c>
      <c r="C79" t="s">
        <v>202</v>
      </c>
      <c r="D79"/>
      <c r="E79"/>
      <c r="F79"/>
      <c r="G79"/>
      <c r="H79"/>
    </row>
  </sheetData>
  <autoFilter ref="A40:B69"/>
  <mergeCells count="2">
    <mergeCell ref="D4:H4"/>
    <mergeCell ref="D38:H38"/>
  </mergeCells>
  <phoneticPr fontId="9" type="noConversion"/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7" sqref="F17"/>
    </sheetView>
  </sheetViews>
  <sheetFormatPr defaultRowHeight="15"/>
  <cols>
    <col min="1" max="9" width="10.7109375" customWidth="1"/>
    <col min="10" max="10" width="16.42578125" customWidth="1"/>
  </cols>
  <sheetData>
    <row r="1" spans="1:10">
      <c r="A1" s="16" t="s">
        <v>159</v>
      </c>
    </row>
    <row r="3" spans="1:10">
      <c r="A3" t="s">
        <v>160</v>
      </c>
    </row>
    <row r="5" spans="1:10">
      <c r="A5" s="68" t="s">
        <v>154</v>
      </c>
      <c r="B5" s="68"/>
      <c r="C5" s="68" t="s">
        <v>155</v>
      </c>
      <c r="D5" s="68"/>
      <c r="E5" s="68" t="s">
        <v>156</v>
      </c>
      <c r="F5" s="68"/>
      <c r="G5" s="68" t="s">
        <v>157</v>
      </c>
      <c r="H5" s="68"/>
      <c r="I5" s="68" t="s">
        <v>158</v>
      </c>
      <c r="J5" s="68"/>
    </row>
    <row r="6" spans="1:10">
      <c r="A6" s="31" t="s">
        <v>152</v>
      </c>
      <c r="B6" s="31" t="s">
        <v>153</v>
      </c>
      <c r="C6" s="31" t="s">
        <v>152</v>
      </c>
      <c r="D6" s="31" t="s">
        <v>153</v>
      </c>
      <c r="E6" s="31" t="s">
        <v>152</v>
      </c>
      <c r="F6" s="31" t="s">
        <v>153</v>
      </c>
      <c r="G6" s="31" t="s">
        <v>152</v>
      </c>
      <c r="H6" s="31" t="s">
        <v>153</v>
      </c>
      <c r="I6" s="31" t="s">
        <v>152</v>
      </c>
      <c r="J6" s="31" t="s">
        <v>153</v>
      </c>
    </row>
    <row r="7" spans="1:10">
      <c r="A7" s="33">
        <v>42065</v>
      </c>
      <c r="B7" s="33">
        <v>42065</v>
      </c>
      <c r="C7" s="32" t="s">
        <v>172</v>
      </c>
      <c r="D7" s="33">
        <v>42080</v>
      </c>
      <c r="E7" s="32" t="s">
        <v>172</v>
      </c>
      <c r="F7" s="33">
        <v>42080</v>
      </c>
      <c r="G7" s="33">
        <v>42088</v>
      </c>
      <c r="H7" s="33">
        <v>42087</v>
      </c>
      <c r="I7" s="33">
        <v>42088</v>
      </c>
      <c r="J7" s="51">
        <v>42087</v>
      </c>
    </row>
    <row r="8" spans="1:10">
      <c r="A8" s="33">
        <v>42079</v>
      </c>
      <c r="B8" s="33">
        <v>42080</v>
      </c>
      <c r="C8" s="32"/>
      <c r="D8" s="32"/>
      <c r="E8" s="47">
        <v>42094</v>
      </c>
      <c r="F8" s="33">
        <v>42094</v>
      </c>
      <c r="G8" s="32"/>
      <c r="H8" s="32"/>
      <c r="I8" s="46">
        <v>42101</v>
      </c>
      <c r="J8" s="32"/>
    </row>
    <row r="9" spans="1:10">
      <c r="A9" s="47">
        <v>42094</v>
      </c>
      <c r="B9" s="33">
        <v>42094</v>
      </c>
      <c r="C9" s="32"/>
      <c r="D9" s="32"/>
      <c r="E9" s="32"/>
      <c r="F9" s="32"/>
      <c r="G9" s="32"/>
      <c r="H9" s="32"/>
      <c r="I9" s="32"/>
      <c r="J9" s="32"/>
    </row>
    <row r="10" spans="1:10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spans="1:10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>
      <c r="A14" s="32"/>
      <c r="B14" s="32"/>
      <c r="C14" s="32"/>
      <c r="D14" s="32"/>
      <c r="E14" s="32"/>
      <c r="F14" s="32"/>
      <c r="G14" s="32"/>
      <c r="H14" s="32"/>
      <c r="I14" s="32"/>
      <c r="J14" s="32"/>
    </row>
  </sheetData>
  <mergeCells count="5">
    <mergeCell ref="I5:J5"/>
    <mergeCell ref="A5:B5"/>
    <mergeCell ref="C5:D5"/>
    <mergeCell ref="E5:F5"/>
    <mergeCell ref="G5:H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1"/>
  <sheetViews>
    <sheetView topLeftCell="F56" zoomScale="200" workbookViewId="0">
      <selection activeCell="J60" sqref="J60"/>
    </sheetView>
  </sheetViews>
  <sheetFormatPr defaultRowHeight="15"/>
  <cols>
    <col min="1" max="1" width="11.42578125" style="20" customWidth="1"/>
    <col min="2" max="2" width="11.140625" style="20" customWidth="1"/>
    <col min="3" max="3" width="12.7109375" customWidth="1"/>
    <col min="4" max="4" width="10.7109375" style="41" bestFit="1" customWidth="1"/>
    <col min="5" max="5" width="10.7109375" style="41" customWidth="1"/>
    <col min="6" max="7" width="10.7109375" style="41" bestFit="1" customWidth="1"/>
    <col min="8" max="8" width="9.7109375" style="41" bestFit="1" customWidth="1"/>
    <col min="9" max="9" width="10.7109375" customWidth="1"/>
    <col min="10" max="10" width="11" customWidth="1"/>
    <col min="11" max="11" width="11.28515625" customWidth="1"/>
    <col min="12" max="13" width="11" customWidth="1"/>
  </cols>
  <sheetData>
    <row r="1" spans="1:8" ht="18.75">
      <c r="A1" s="37" t="s">
        <v>181</v>
      </c>
    </row>
    <row r="4" spans="1:8">
      <c r="D4" s="69" t="s">
        <v>169</v>
      </c>
      <c r="E4" s="69"/>
      <c r="F4" s="69"/>
      <c r="G4" s="69"/>
      <c r="H4" s="69"/>
    </row>
    <row r="5" spans="1:8">
      <c r="A5" s="39" t="s">
        <v>166</v>
      </c>
      <c r="B5" s="39" t="s">
        <v>167</v>
      </c>
      <c r="C5" s="40" t="s">
        <v>168</v>
      </c>
      <c r="D5" s="44">
        <v>42065</v>
      </c>
      <c r="E5" s="42">
        <v>42079</v>
      </c>
      <c r="F5" s="42">
        <v>42087</v>
      </c>
      <c r="G5" s="42">
        <v>42094</v>
      </c>
      <c r="H5" s="42">
        <v>42101</v>
      </c>
    </row>
    <row r="6" spans="1:8">
      <c r="A6" s="38">
        <v>1</v>
      </c>
      <c r="B6" s="38">
        <v>1</v>
      </c>
      <c r="C6" t="s">
        <v>182</v>
      </c>
      <c r="D6" s="43">
        <v>1</v>
      </c>
      <c r="E6" s="43">
        <v>2</v>
      </c>
      <c r="F6" s="43">
        <v>2</v>
      </c>
      <c r="G6" s="43">
        <v>3</v>
      </c>
      <c r="H6" s="43">
        <v>4</v>
      </c>
    </row>
    <row r="7" spans="1:8">
      <c r="A7" s="38">
        <v>2</v>
      </c>
      <c r="B7" s="38">
        <v>1</v>
      </c>
      <c r="C7" s="45" t="s">
        <v>170</v>
      </c>
      <c r="D7" s="43">
        <v>1</v>
      </c>
      <c r="E7" s="43">
        <v>2</v>
      </c>
      <c r="F7" s="43">
        <v>3</v>
      </c>
      <c r="G7" s="43">
        <v>6</v>
      </c>
      <c r="H7" s="43">
        <v>8</v>
      </c>
    </row>
    <row r="8" spans="1:8">
      <c r="A8" s="38">
        <v>3</v>
      </c>
      <c r="B8" s="38">
        <v>1</v>
      </c>
      <c r="C8" s="45" t="s">
        <v>183</v>
      </c>
      <c r="D8" s="43">
        <v>1</v>
      </c>
      <c r="E8" s="43">
        <v>3</v>
      </c>
      <c r="F8" s="43">
        <v>3</v>
      </c>
      <c r="G8" s="43">
        <v>4</v>
      </c>
      <c r="H8" s="43">
        <v>6</v>
      </c>
    </row>
    <row r="9" spans="1:8">
      <c r="A9" s="38">
        <v>4</v>
      </c>
      <c r="B9" s="38">
        <v>1</v>
      </c>
      <c r="C9" s="45" t="s">
        <v>186</v>
      </c>
      <c r="D9" s="43">
        <v>1</v>
      </c>
      <c r="E9" s="43">
        <v>3</v>
      </c>
      <c r="F9" s="43">
        <v>4</v>
      </c>
      <c r="G9" s="43">
        <v>5</v>
      </c>
      <c r="H9" s="43">
        <v>6</v>
      </c>
    </row>
    <row r="10" spans="1:8">
      <c r="A10" s="38">
        <v>5</v>
      </c>
      <c r="B10" s="38">
        <v>1</v>
      </c>
      <c r="C10" s="45" t="s">
        <v>184</v>
      </c>
      <c r="D10" s="43">
        <v>1</v>
      </c>
      <c r="E10" s="43">
        <v>1</v>
      </c>
      <c r="F10" s="43">
        <v>2</v>
      </c>
      <c r="G10" s="43">
        <v>2</v>
      </c>
      <c r="H10" s="43">
        <v>3</v>
      </c>
    </row>
    <row r="11" spans="1:8">
      <c r="A11" s="38">
        <v>6</v>
      </c>
      <c r="B11" s="38">
        <v>1</v>
      </c>
      <c r="C11" s="45" t="s">
        <v>185</v>
      </c>
      <c r="D11" s="43">
        <v>1</v>
      </c>
      <c r="E11" s="43">
        <v>3</v>
      </c>
      <c r="F11" s="43">
        <v>4</v>
      </c>
      <c r="G11" s="43">
        <v>6</v>
      </c>
      <c r="H11" s="43">
        <v>7</v>
      </c>
    </row>
    <row r="12" spans="1:8">
      <c r="A12" s="38">
        <v>7</v>
      </c>
      <c r="B12" s="38">
        <v>2</v>
      </c>
      <c r="C12" s="45" t="s">
        <v>183</v>
      </c>
      <c r="D12" s="43">
        <v>1</v>
      </c>
      <c r="E12" s="43">
        <v>2</v>
      </c>
      <c r="F12" s="43">
        <v>3</v>
      </c>
      <c r="G12" s="43">
        <v>4</v>
      </c>
      <c r="H12" s="43">
        <v>6</v>
      </c>
    </row>
    <row r="13" spans="1:8">
      <c r="A13" s="38">
        <v>8</v>
      </c>
      <c r="B13" s="38">
        <v>2</v>
      </c>
      <c r="C13" s="45" t="s">
        <v>170</v>
      </c>
      <c r="D13" s="43">
        <v>1</v>
      </c>
      <c r="E13" s="43">
        <v>2</v>
      </c>
      <c r="F13" s="43">
        <v>3</v>
      </c>
      <c r="G13" s="43">
        <v>6</v>
      </c>
      <c r="H13" s="43">
        <v>8</v>
      </c>
    </row>
    <row r="14" spans="1:8">
      <c r="A14" s="38">
        <v>9</v>
      </c>
      <c r="B14" s="38">
        <v>2</v>
      </c>
      <c r="C14" s="45" t="s">
        <v>186</v>
      </c>
      <c r="D14" s="43">
        <v>1</v>
      </c>
      <c r="E14" s="43">
        <v>3</v>
      </c>
      <c r="F14" s="43">
        <v>4</v>
      </c>
      <c r="G14" s="43">
        <v>4</v>
      </c>
      <c r="H14" s="43">
        <v>6</v>
      </c>
    </row>
    <row r="15" spans="1:8">
      <c r="A15" s="38">
        <v>10</v>
      </c>
      <c r="B15" s="38">
        <v>2</v>
      </c>
      <c r="C15" s="45" t="s">
        <v>184</v>
      </c>
      <c r="D15" s="43">
        <v>1</v>
      </c>
      <c r="E15" s="43">
        <v>1</v>
      </c>
      <c r="F15" s="43">
        <v>2</v>
      </c>
      <c r="G15" s="43">
        <v>2</v>
      </c>
      <c r="H15" s="43">
        <v>3</v>
      </c>
    </row>
    <row r="16" spans="1:8">
      <c r="A16" s="38">
        <v>11</v>
      </c>
      <c r="B16" s="38">
        <v>2</v>
      </c>
      <c r="C16" s="45" t="s">
        <v>185</v>
      </c>
      <c r="D16" s="43">
        <v>1</v>
      </c>
      <c r="E16" s="43">
        <v>3</v>
      </c>
      <c r="F16" s="43">
        <v>4</v>
      </c>
      <c r="G16" s="43">
        <v>5</v>
      </c>
      <c r="H16" s="43">
        <v>7</v>
      </c>
    </row>
    <row r="17" spans="1:8">
      <c r="A17" s="38">
        <v>12</v>
      </c>
      <c r="B17" s="38">
        <v>2</v>
      </c>
      <c r="C17" t="s">
        <v>182</v>
      </c>
      <c r="D17" s="43">
        <v>1</v>
      </c>
      <c r="E17" s="43">
        <v>3</v>
      </c>
      <c r="F17" s="43">
        <v>4</v>
      </c>
      <c r="G17" s="43">
        <v>6</v>
      </c>
      <c r="H17" s="43">
        <v>7</v>
      </c>
    </row>
    <row r="18" spans="1:8">
      <c r="A18" s="38">
        <v>13</v>
      </c>
      <c r="B18" s="38">
        <v>3</v>
      </c>
      <c r="C18" s="45" t="s">
        <v>170</v>
      </c>
      <c r="D18" s="43">
        <v>1</v>
      </c>
      <c r="E18" s="43">
        <v>2</v>
      </c>
      <c r="F18" s="43">
        <v>3</v>
      </c>
      <c r="G18" s="43">
        <v>5</v>
      </c>
      <c r="H18" s="43">
        <v>7</v>
      </c>
    </row>
    <row r="19" spans="1:8">
      <c r="A19" s="38">
        <v>14</v>
      </c>
      <c r="B19" s="38">
        <v>3</v>
      </c>
      <c r="C19" s="45" t="s">
        <v>185</v>
      </c>
      <c r="D19" s="43">
        <v>1</v>
      </c>
      <c r="E19" s="43">
        <v>3</v>
      </c>
      <c r="F19" s="43">
        <v>4</v>
      </c>
      <c r="G19" s="43">
        <v>5</v>
      </c>
      <c r="H19" s="43">
        <v>6</v>
      </c>
    </row>
    <row r="20" spans="1:8">
      <c r="A20" s="38">
        <v>15</v>
      </c>
      <c r="B20" s="38">
        <v>3</v>
      </c>
      <c r="C20" s="45" t="s">
        <v>183</v>
      </c>
      <c r="D20" s="43">
        <v>1</v>
      </c>
      <c r="E20" s="43">
        <v>3</v>
      </c>
      <c r="F20" s="43">
        <v>3</v>
      </c>
      <c r="G20" s="43">
        <v>4</v>
      </c>
      <c r="H20" s="43">
        <v>7</v>
      </c>
    </row>
    <row r="21" spans="1:8">
      <c r="A21" s="38">
        <v>16</v>
      </c>
      <c r="B21" s="38">
        <v>3</v>
      </c>
      <c r="C21" t="s">
        <v>182</v>
      </c>
      <c r="D21" s="43">
        <v>1</v>
      </c>
      <c r="E21" s="43">
        <v>3</v>
      </c>
      <c r="F21" s="43">
        <v>3</v>
      </c>
      <c r="G21" s="43">
        <v>4</v>
      </c>
      <c r="H21" s="43">
        <v>5</v>
      </c>
    </row>
    <row r="22" spans="1:8">
      <c r="A22" s="38">
        <v>17</v>
      </c>
      <c r="B22" s="38">
        <v>3</v>
      </c>
      <c r="C22" s="45" t="s">
        <v>184</v>
      </c>
      <c r="D22" s="43">
        <v>1</v>
      </c>
      <c r="E22" s="43">
        <v>1</v>
      </c>
      <c r="F22" s="43">
        <v>2</v>
      </c>
      <c r="G22" s="43">
        <v>2</v>
      </c>
      <c r="H22" s="43">
        <v>3</v>
      </c>
    </row>
    <row r="23" spans="1:8">
      <c r="A23" s="38">
        <v>18</v>
      </c>
      <c r="B23" s="38">
        <v>3</v>
      </c>
      <c r="C23" s="45" t="s">
        <v>186</v>
      </c>
      <c r="D23" s="43">
        <v>1</v>
      </c>
      <c r="E23" s="43">
        <v>3</v>
      </c>
      <c r="F23" s="43">
        <v>4</v>
      </c>
      <c r="G23" s="43">
        <v>6</v>
      </c>
      <c r="H23" s="43">
        <v>7</v>
      </c>
    </row>
    <row r="24" spans="1:8">
      <c r="A24" s="38">
        <v>19</v>
      </c>
      <c r="B24" s="38">
        <v>4</v>
      </c>
      <c r="C24" s="45" t="s">
        <v>184</v>
      </c>
      <c r="D24" s="43">
        <v>1</v>
      </c>
      <c r="E24" s="43">
        <v>1</v>
      </c>
      <c r="F24" s="43">
        <v>1</v>
      </c>
      <c r="G24" s="43">
        <v>2</v>
      </c>
      <c r="H24" s="43">
        <v>3</v>
      </c>
    </row>
    <row r="25" spans="1:8">
      <c r="A25" s="38">
        <v>20</v>
      </c>
      <c r="B25" s="38">
        <v>4</v>
      </c>
      <c r="C25" s="45" t="s">
        <v>186</v>
      </c>
      <c r="D25" s="43">
        <v>1</v>
      </c>
      <c r="E25" s="43">
        <v>2</v>
      </c>
      <c r="F25" s="43">
        <v>3</v>
      </c>
      <c r="G25" s="43">
        <v>5</v>
      </c>
      <c r="H25" s="43">
        <v>7</v>
      </c>
    </row>
    <row r="26" spans="1:8">
      <c r="A26" s="38">
        <v>21</v>
      </c>
      <c r="B26" s="38">
        <v>4</v>
      </c>
      <c r="C26" t="s">
        <v>182</v>
      </c>
      <c r="D26" s="43">
        <v>1</v>
      </c>
      <c r="E26" s="43">
        <v>3</v>
      </c>
      <c r="F26" s="43">
        <v>3</v>
      </c>
      <c r="G26" s="43">
        <v>4</v>
      </c>
      <c r="H26" s="43">
        <v>6</v>
      </c>
    </row>
    <row r="27" spans="1:8">
      <c r="A27" s="38">
        <v>22</v>
      </c>
      <c r="B27" s="38">
        <v>4</v>
      </c>
      <c r="C27" s="45" t="s">
        <v>183</v>
      </c>
      <c r="D27" s="43">
        <v>1</v>
      </c>
      <c r="E27" s="43">
        <v>3</v>
      </c>
      <c r="F27" s="43">
        <v>3</v>
      </c>
      <c r="G27" s="43">
        <v>4</v>
      </c>
      <c r="H27" s="43">
        <v>7</v>
      </c>
    </row>
    <row r="28" spans="1:8">
      <c r="A28" s="38">
        <v>23</v>
      </c>
      <c r="B28" s="38">
        <v>4</v>
      </c>
      <c r="C28" s="45" t="s">
        <v>170</v>
      </c>
      <c r="D28" s="43">
        <v>1</v>
      </c>
      <c r="E28" s="43">
        <v>3</v>
      </c>
      <c r="F28" s="43">
        <v>4</v>
      </c>
      <c r="G28" s="43">
        <v>7</v>
      </c>
      <c r="H28" s="43">
        <v>8</v>
      </c>
    </row>
    <row r="29" spans="1:8">
      <c r="A29" s="38">
        <v>24</v>
      </c>
      <c r="B29" s="38">
        <v>4</v>
      </c>
      <c r="C29" s="45" t="s">
        <v>185</v>
      </c>
      <c r="D29" s="43">
        <v>1</v>
      </c>
      <c r="E29" s="43">
        <v>3</v>
      </c>
      <c r="F29" s="43">
        <v>4</v>
      </c>
      <c r="G29" s="43">
        <v>6</v>
      </c>
      <c r="H29" s="43">
        <v>7</v>
      </c>
    </row>
    <row r="30" spans="1:8">
      <c r="A30" s="38">
        <v>25</v>
      </c>
      <c r="B30" s="38">
        <v>5</v>
      </c>
      <c r="C30" s="45" t="s">
        <v>183</v>
      </c>
      <c r="D30" s="43">
        <v>1</v>
      </c>
      <c r="E30" s="43">
        <v>3</v>
      </c>
      <c r="F30" s="43">
        <v>3</v>
      </c>
      <c r="G30" s="43">
        <v>4</v>
      </c>
      <c r="H30" s="43">
        <v>7</v>
      </c>
    </row>
    <row r="31" spans="1:8">
      <c r="A31" s="38">
        <v>26</v>
      </c>
      <c r="B31" s="38">
        <v>5</v>
      </c>
      <c r="C31" s="45" t="s">
        <v>185</v>
      </c>
      <c r="D31" s="43">
        <v>1</v>
      </c>
      <c r="E31" s="43">
        <v>3</v>
      </c>
      <c r="F31" s="43">
        <v>4</v>
      </c>
      <c r="G31" s="43">
        <v>5</v>
      </c>
      <c r="H31" s="43">
        <v>6</v>
      </c>
    </row>
    <row r="32" spans="1:8">
      <c r="A32" s="38">
        <v>27</v>
      </c>
      <c r="B32" s="38">
        <v>5</v>
      </c>
      <c r="C32" s="45" t="s">
        <v>184</v>
      </c>
      <c r="D32" s="43">
        <v>1</v>
      </c>
      <c r="E32" s="43">
        <v>1</v>
      </c>
      <c r="F32" s="43">
        <v>2</v>
      </c>
      <c r="G32" s="43">
        <v>3</v>
      </c>
      <c r="H32" s="43">
        <v>4</v>
      </c>
    </row>
    <row r="33" spans="1:13">
      <c r="A33" s="38">
        <v>28</v>
      </c>
      <c r="B33" s="38">
        <v>5</v>
      </c>
      <c r="C33" t="s">
        <v>182</v>
      </c>
      <c r="D33" s="43">
        <v>1</v>
      </c>
      <c r="E33" s="43">
        <v>2</v>
      </c>
      <c r="F33" s="43">
        <v>2</v>
      </c>
      <c r="G33" s="43">
        <v>3</v>
      </c>
      <c r="H33" s="43">
        <v>5</v>
      </c>
    </row>
    <row r="34" spans="1:13">
      <c r="A34" s="38">
        <v>29</v>
      </c>
      <c r="B34" s="38">
        <v>5</v>
      </c>
      <c r="C34" s="45" t="s">
        <v>170</v>
      </c>
      <c r="D34" s="43">
        <v>1</v>
      </c>
      <c r="E34" s="43">
        <v>3</v>
      </c>
      <c r="F34" s="43">
        <v>4</v>
      </c>
      <c r="G34" s="43">
        <v>7</v>
      </c>
      <c r="H34" s="43">
        <v>8</v>
      </c>
    </row>
    <row r="35" spans="1:13">
      <c r="A35" s="38">
        <v>30</v>
      </c>
      <c r="B35" s="38">
        <v>5</v>
      </c>
      <c r="C35" s="45" t="s">
        <v>186</v>
      </c>
      <c r="D35" s="43">
        <v>1</v>
      </c>
      <c r="E35" s="43">
        <v>3</v>
      </c>
      <c r="F35" s="43">
        <v>4</v>
      </c>
      <c r="G35" s="43">
        <v>5</v>
      </c>
      <c r="H35" s="43">
        <v>6</v>
      </c>
    </row>
    <row r="37" spans="1:13">
      <c r="F37" s="41" t="s">
        <v>188</v>
      </c>
    </row>
    <row r="40" spans="1:13">
      <c r="B40" s="70" t="s">
        <v>169</v>
      </c>
      <c r="C40" s="71"/>
      <c r="D40" s="71"/>
      <c r="E40" s="71"/>
      <c r="F40" s="72"/>
      <c r="I40" s="69" t="s">
        <v>203</v>
      </c>
      <c r="J40" s="69"/>
      <c r="K40" s="69"/>
      <c r="L40" s="69"/>
      <c r="M40" s="69"/>
    </row>
    <row r="41" spans="1:13">
      <c r="A41" s="40" t="s">
        <v>168</v>
      </c>
      <c r="B41" s="44">
        <v>42065</v>
      </c>
      <c r="C41" s="42">
        <v>42079</v>
      </c>
      <c r="D41" s="42">
        <v>42087</v>
      </c>
      <c r="E41" s="42">
        <v>42094</v>
      </c>
      <c r="F41" s="42">
        <v>42101</v>
      </c>
      <c r="G41"/>
      <c r="I41" s="42">
        <v>42065</v>
      </c>
      <c r="J41" s="42">
        <v>42079</v>
      </c>
      <c r="K41" s="42">
        <v>42087</v>
      </c>
      <c r="L41" s="42">
        <v>42094</v>
      </c>
      <c r="M41" s="42">
        <v>42101</v>
      </c>
    </row>
    <row r="42" spans="1:13">
      <c r="A42" s="49" t="s">
        <v>185</v>
      </c>
      <c r="B42" s="43">
        <v>1</v>
      </c>
      <c r="C42" s="43">
        <v>3</v>
      </c>
      <c r="D42" s="43">
        <v>4</v>
      </c>
      <c r="E42" s="43">
        <v>6</v>
      </c>
      <c r="F42" s="43">
        <v>7</v>
      </c>
      <c r="G42"/>
      <c r="H42" s="32" t="s">
        <v>185</v>
      </c>
      <c r="I42" s="43">
        <f>AVERAGE(B42:B46)</f>
        <v>1</v>
      </c>
      <c r="J42" s="43">
        <f>AVERAGE(C42:C46)</f>
        <v>3</v>
      </c>
      <c r="K42" s="43">
        <f>AVERAGE(D42:D46)</f>
        <v>4</v>
      </c>
      <c r="L42" s="43">
        <f>AVERAGE(E42:E46)</f>
        <v>5.4</v>
      </c>
      <c r="M42" s="43">
        <f>AVERAGE(F42:F46)</f>
        <v>6.6</v>
      </c>
    </row>
    <row r="43" spans="1:13">
      <c r="A43" s="45" t="s">
        <v>185</v>
      </c>
      <c r="B43" s="43">
        <v>1</v>
      </c>
      <c r="C43" s="43">
        <v>3</v>
      </c>
      <c r="D43" s="43">
        <v>4</v>
      </c>
      <c r="E43" s="43">
        <v>5</v>
      </c>
      <c r="F43" s="43">
        <v>7</v>
      </c>
      <c r="G43"/>
      <c r="H43" s="32" t="s">
        <v>186</v>
      </c>
      <c r="I43" s="43">
        <f>AVERAGE(B47:B51)</f>
        <v>1</v>
      </c>
      <c r="J43" s="43">
        <f>AVERAGE(C47:C51)</f>
        <v>2.8</v>
      </c>
      <c r="K43" s="43">
        <f>AVERAGE(D47:D51)</f>
        <v>3.8</v>
      </c>
      <c r="L43" s="43">
        <f>AVERAGE(E47:E51)</f>
        <v>5</v>
      </c>
      <c r="M43" s="43">
        <f>AVERAGE(F47:F51)</f>
        <v>6.4</v>
      </c>
    </row>
    <row r="44" spans="1:13">
      <c r="A44" s="45" t="s">
        <v>185</v>
      </c>
      <c r="B44" s="43">
        <v>1</v>
      </c>
      <c r="C44" s="43">
        <v>3</v>
      </c>
      <c r="D44" s="43">
        <v>4</v>
      </c>
      <c r="E44" s="43">
        <v>5</v>
      </c>
      <c r="F44" s="43">
        <v>6</v>
      </c>
      <c r="G44"/>
      <c r="H44" s="32" t="s">
        <v>183</v>
      </c>
      <c r="I44" s="43">
        <f>AVERAGE(B52:B56)</f>
        <v>1</v>
      </c>
      <c r="J44" s="43">
        <f>AVERAGE(C52:C56)</f>
        <v>2.8</v>
      </c>
      <c r="K44" s="43">
        <f>AVERAGE(D52:D56)</f>
        <v>3</v>
      </c>
      <c r="L44" s="43">
        <f>AVERAGE(E52:E56)</f>
        <v>4</v>
      </c>
      <c r="M44" s="43">
        <f>AVERAGE(F52:F56)</f>
        <v>6.6</v>
      </c>
    </row>
    <row r="45" spans="1:13">
      <c r="A45" s="45" t="s">
        <v>185</v>
      </c>
      <c r="B45" s="43">
        <v>1</v>
      </c>
      <c r="C45" s="43">
        <v>3</v>
      </c>
      <c r="D45" s="43">
        <v>4</v>
      </c>
      <c r="E45" s="43">
        <v>6</v>
      </c>
      <c r="F45" s="43">
        <v>7</v>
      </c>
      <c r="G45"/>
      <c r="H45" s="32" t="s">
        <v>182</v>
      </c>
      <c r="I45" s="43">
        <f>AVERAGE(B57:B61)</f>
        <v>1</v>
      </c>
      <c r="J45" s="43">
        <f>AVERAGE(C57:C61)</f>
        <v>2.6</v>
      </c>
      <c r="K45" s="43">
        <f>AVERAGE(D57:D61)</f>
        <v>2.8</v>
      </c>
      <c r="L45" s="43">
        <f>AVERAGE(E57:E61)</f>
        <v>4</v>
      </c>
      <c r="M45" s="43">
        <f>AVERAGE(F57:F61)</f>
        <v>5.4</v>
      </c>
    </row>
    <row r="46" spans="1:13">
      <c r="A46" s="45" t="s">
        <v>185</v>
      </c>
      <c r="B46" s="43">
        <v>1</v>
      </c>
      <c r="C46" s="43">
        <v>3</v>
      </c>
      <c r="D46" s="43">
        <v>4</v>
      </c>
      <c r="E46" s="43">
        <v>5</v>
      </c>
      <c r="F46" s="43">
        <v>6</v>
      </c>
      <c r="G46"/>
      <c r="H46" s="32" t="s">
        <v>184</v>
      </c>
      <c r="I46" s="43">
        <f>AVERAGE(B62:B66)</f>
        <v>1</v>
      </c>
      <c r="J46" s="43">
        <f>AVERAGE(C62:C66)</f>
        <v>1</v>
      </c>
      <c r="K46" s="43">
        <f>AVERAGE(D62:D66)</f>
        <v>1.8</v>
      </c>
      <c r="L46" s="43">
        <f>AVERAGE(E62:E66)</f>
        <v>2.2000000000000002</v>
      </c>
      <c r="M46" s="43">
        <f>AVERAGE(F62:F66)</f>
        <v>3.2</v>
      </c>
    </row>
    <row r="47" spans="1:13">
      <c r="A47" s="45" t="s">
        <v>186</v>
      </c>
      <c r="B47" s="43">
        <v>1</v>
      </c>
      <c r="C47" s="43">
        <v>3</v>
      </c>
      <c r="D47" s="43">
        <v>4</v>
      </c>
      <c r="E47" s="43">
        <v>5</v>
      </c>
      <c r="F47" s="43">
        <v>6</v>
      </c>
      <c r="G47"/>
      <c r="H47" s="32" t="s">
        <v>170</v>
      </c>
      <c r="I47" s="43">
        <f>AVERAGE(B67:B71)</f>
        <v>1</v>
      </c>
      <c r="J47" s="43">
        <f>AVERAGE(C67:C71)</f>
        <v>2.4</v>
      </c>
      <c r="K47" s="43">
        <f>AVERAGE(D67:D71)</f>
        <v>3.4</v>
      </c>
      <c r="L47" s="43">
        <f>AVERAGE(E67:E71)</f>
        <v>6.2</v>
      </c>
      <c r="M47" s="43">
        <f>AVERAGE(F67:F71)</f>
        <v>7.8</v>
      </c>
    </row>
    <row r="48" spans="1:13">
      <c r="A48" s="45" t="s">
        <v>186</v>
      </c>
      <c r="B48" s="43">
        <v>1</v>
      </c>
      <c r="C48" s="43">
        <v>3</v>
      </c>
      <c r="D48" s="43">
        <v>4</v>
      </c>
      <c r="E48" s="43">
        <v>4</v>
      </c>
      <c r="F48" s="43">
        <v>6</v>
      </c>
      <c r="G48"/>
      <c r="H48"/>
    </row>
    <row r="49" spans="1:13">
      <c r="A49" s="45" t="s">
        <v>186</v>
      </c>
      <c r="B49" s="43">
        <v>1</v>
      </c>
      <c r="C49" s="43">
        <v>3</v>
      </c>
      <c r="D49" s="43">
        <v>4</v>
      </c>
      <c r="E49" s="43">
        <v>6</v>
      </c>
      <c r="F49" s="43">
        <v>7</v>
      </c>
      <c r="G49"/>
      <c r="H49"/>
    </row>
    <row r="50" spans="1:13">
      <c r="A50" s="45" t="s">
        <v>186</v>
      </c>
      <c r="B50" s="43">
        <v>1</v>
      </c>
      <c r="C50" s="43">
        <v>2</v>
      </c>
      <c r="D50" s="43">
        <v>3</v>
      </c>
      <c r="E50" s="43">
        <v>5</v>
      </c>
      <c r="F50" s="43">
        <v>7</v>
      </c>
      <c r="G50"/>
      <c r="H50"/>
    </row>
    <row r="51" spans="1:13">
      <c r="A51" s="45" t="s">
        <v>186</v>
      </c>
      <c r="B51" s="43">
        <v>1</v>
      </c>
      <c r="C51" s="43">
        <v>3</v>
      </c>
      <c r="D51" s="43">
        <v>4</v>
      </c>
      <c r="E51" s="43">
        <v>5</v>
      </c>
      <c r="F51" s="43">
        <v>6</v>
      </c>
      <c r="G51"/>
      <c r="H51"/>
      <c r="I51" s="73" t="s">
        <v>203</v>
      </c>
      <c r="J51" s="73"/>
      <c r="K51" s="73"/>
      <c r="L51" s="73"/>
      <c r="M51" s="73"/>
    </row>
    <row r="52" spans="1:13">
      <c r="A52" s="45" t="s">
        <v>183</v>
      </c>
      <c r="B52" s="43">
        <v>1</v>
      </c>
      <c r="C52" s="43">
        <v>3</v>
      </c>
      <c r="D52" s="43">
        <v>3</v>
      </c>
      <c r="E52" s="43">
        <v>4</v>
      </c>
      <c r="F52" s="43">
        <v>6</v>
      </c>
      <c r="G52"/>
      <c r="H52"/>
      <c r="I52" s="50">
        <v>42065</v>
      </c>
      <c r="J52" s="50">
        <v>42079</v>
      </c>
      <c r="K52" s="50">
        <v>42087</v>
      </c>
      <c r="L52" s="50">
        <v>42094</v>
      </c>
      <c r="M52" s="50">
        <v>42101</v>
      </c>
    </row>
    <row r="53" spans="1:13">
      <c r="A53" s="49" t="s">
        <v>183</v>
      </c>
      <c r="B53" s="43">
        <v>1</v>
      </c>
      <c r="C53" s="43">
        <v>2</v>
      </c>
      <c r="D53" s="43">
        <v>3</v>
      </c>
      <c r="E53" s="43">
        <v>4</v>
      </c>
      <c r="F53" s="43">
        <v>6</v>
      </c>
      <c r="G53"/>
      <c r="H53" s="40" t="s">
        <v>219</v>
      </c>
      <c r="I53" s="43">
        <v>1</v>
      </c>
      <c r="J53" s="43">
        <v>1</v>
      </c>
      <c r="K53" s="43">
        <v>1.8</v>
      </c>
      <c r="L53" s="43">
        <v>2.2000000000000002</v>
      </c>
      <c r="M53" s="43">
        <v>3.2</v>
      </c>
    </row>
    <row r="54" spans="1:13">
      <c r="A54" s="45" t="s">
        <v>183</v>
      </c>
      <c r="B54" s="43">
        <v>1</v>
      </c>
      <c r="C54" s="43">
        <v>3</v>
      </c>
      <c r="D54" s="43">
        <v>3</v>
      </c>
      <c r="E54" s="43">
        <v>4</v>
      </c>
      <c r="F54" s="43">
        <v>7</v>
      </c>
      <c r="G54"/>
      <c r="H54" s="40" t="s">
        <v>217</v>
      </c>
      <c r="I54" s="43">
        <v>1</v>
      </c>
      <c r="J54" s="43">
        <v>2.6</v>
      </c>
      <c r="K54" s="43">
        <v>2.8</v>
      </c>
      <c r="L54" s="43">
        <v>4</v>
      </c>
      <c r="M54" s="43">
        <v>5.4</v>
      </c>
    </row>
    <row r="55" spans="1:13">
      <c r="A55" s="45" t="s">
        <v>183</v>
      </c>
      <c r="B55" s="43">
        <v>1</v>
      </c>
      <c r="C55" s="43">
        <v>3</v>
      </c>
      <c r="D55" s="43">
        <v>3</v>
      </c>
      <c r="E55" s="43">
        <v>4</v>
      </c>
      <c r="F55" s="43">
        <v>7</v>
      </c>
      <c r="G55"/>
      <c r="H55" s="40" t="s">
        <v>222</v>
      </c>
      <c r="I55" s="43">
        <v>1</v>
      </c>
      <c r="J55" s="43">
        <v>2.8</v>
      </c>
      <c r="K55" s="43">
        <v>3.8</v>
      </c>
      <c r="L55" s="43">
        <v>5</v>
      </c>
      <c r="M55" s="43">
        <v>6.4</v>
      </c>
    </row>
    <row r="56" spans="1:13">
      <c r="A56" s="45" t="s">
        <v>183</v>
      </c>
      <c r="B56" s="43">
        <v>1</v>
      </c>
      <c r="C56" s="43">
        <v>3</v>
      </c>
      <c r="D56" s="43">
        <v>3</v>
      </c>
      <c r="E56" s="43">
        <v>4</v>
      </c>
      <c r="F56" s="43">
        <v>7</v>
      </c>
      <c r="G56"/>
      <c r="H56" s="40" t="s">
        <v>223</v>
      </c>
      <c r="I56" s="43">
        <v>1</v>
      </c>
      <c r="J56" s="43">
        <v>3</v>
      </c>
      <c r="K56" s="43">
        <v>4</v>
      </c>
      <c r="L56" s="43">
        <v>5.4</v>
      </c>
      <c r="M56" s="43">
        <v>6.6</v>
      </c>
    </row>
    <row r="57" spans="1:13">
      <c r="A57" t="s">
        <v>182</v>
      </c>
      <c r="B57" s="43">
        <v>1</v>
      </c>
      <c r="C57" s="43">
        <v>2</v>
      </c>
      <c r="D57" s="43">
        <v>2</v>
      </c>
      <c r="E57" s="43">
        <v>3</v>
      </c>
      <c r="F57" s="43">
        <v>4</v>
      </c>
      <c r="G57"/>
      <c r="H57" s="40" t="s">
        <v>214</v>
      </c>
      <c r="I57" s="43">
        <v>1</v>
      </c>
      <c r="J57" s="43">
        <v>2.8</v>
      </c>
      <c r="K57" s="43">
        <v>3</v>
      </c>
      <c r="L57" s="43">
        <v>4</v>
      </c>
      <c r="M57" s="43">
        <v>6.6</v>
      </c>
    </row>
    <row r="58" spans="1:13">
      <c r="A58" s="45" t="s">
        <v>182</v>
      </c>
      <c r="B58" s="43">
        <v>1</v>
      </c>
      <c r="C58" s="43">
        <v>3</v>
      </c>
      <c r="D58" s="43">
        <v>4</v>
      </c>
      <c r="E58" s="43">
        <v>6</v>
      </c>
      <c r="F58" s="43">
        <v>7</v>
      </c>
      <c r="G58"/>
      <c r="H58" s="40" t="s">
        <v>215</v>
      </c>
      <c r="I58" s="43">
        <v>1</v>
      </c>
      <c r="J58" s="43">
        <v>2.4</v>
      </c>
      <c r="K58" s="43">
        <v>3.4</v>
      </c>
      <c r="L58" s="43">
        <v>6.2</v>
      </c>
      <c r="M58" s="43">
        <v>7.8</v>
      </c>
    </row>
    <row r="59" spans="1:13">
      <c r="A59" s="45" t="s">
        <v>182</v>
      </c>
      <c r="B59" s="43">
        <v>1</v>
      </c>
      <c r="C59" s="43">
        <v>3</v>
      </c>
      <c r="D59" s="43">
        <v>3</v>
      </c>
      <c r="E59" s="43">
        <v>4</v>
      </c>
      <c r="F59" s="43">
        <v>5</v>
      </c>
      <c r="G59"/>
      <c r="H59"/>
    </row>
    <row r="60" spans="1:13">
      <c r="A60" s="45" t="s">
        <v>182</v>
      </c>
      <c r="B60" s="43">
        <v>1</v>
      </c>
      <c r="C60" s="43">
        <v>3</v>
      </c>
      <c r="D60" s="43">
        <v>3</v>
      </c>
      <c r="E60" s="43">
        <v>4</v>
      </c>
      <c r="F60" s="43">
        <v>6</v>
      </c>
      <c r="G60"/>
      <c r="H60"/>
    </row>
    <row r="61" spans="1:13">
      <c r="A61" s="45" t="s">
        <v>182</v>
      </c>
      <c r="B61" s="43">
        <v>1</v>
      </c>
      <c r="C61" s="43">
        <v>2</v>
      </c>
      <c r="D61" s="43">
        <v>2</v>
      </c>
      <c r="E61" s="43">
        <v>3</v>
      </c>
      <c r="F61" s="43">
        <v>5</v>
      </c>
      <c r="G61"/>
      <c r="H61"/>
    </row>
    <row r="62" spans="1:13">
      <c r="A62" s="49" t="s">
        <v>184</v>
      </c>
      <c r="B62" s="43">
        <v>1</v>
      </c>
      <c r="C62" s="43">
        <v>1</v>
      </c>
      <c r="D62" s="43">
        <v>2</v>
      </c>
      <c r="E62" s="43">
        <v>2</v>
      </c>
      <c r="F62" s="43">
        <v>3</v>
      </c>
      <c r="G62"/>
      <c r="H62"/>
    </row>
    <row r="63" spans="1:13">
      <c r="A63" s="45" t="s">
        <v>184</v>
      </c>
      <c r="B63" s="43">
        <v>1</v>
      </c>
      <c r="C63" s="43">
        <v>1</v>
      </c>
      <c r="D63" s="43">
        <v>2</v>
      </c>
      <c r="E63" s="43">
        <v>2</v>
      </c>
      <c r="F63" s="43">
        <v>3</v>
      </c>
      <c r="G63"/>
      <c r="H63"/>
    </row>
    <row r="64" spans="1:13">
      <c r="A64" s="45" t="s">
        <v>184</v>
      </c>
      <c r="B64" s="43">
        <v>1</v>
      </c>
      <c r="C64" s="43">
        <v>1</v>
      </c>
      <c r="D64" s="43">
        <v>2</v>
      </c>
      <c r="E64" s="43">
        <v>2</v>
      </c>
      <c r="F64" s="43">
        <v>3</v>
      </c>
      <c r="G64"/>
      <c r="H64"/>
    </row>
    <row r="65" spans="1:8">
      <c r="A65" s="45" t="s">
        <v>184</v>
      </c>
      <c r="B65" s="43">
        <v>1</v>
      </c>
      <c r="C65" s="43">
        <v>1</v>
      </c>
      <c r="D65" s="43">
        <v>1</v>
      </c>
      <c r="E65" s="43">
        <v>2</v>
      </c>
      <c r="F65" s="43">
        <v>3</v>
      </c>
      <c r="G65"/>
      <c r="H65"/>
    </row>
    <row r="66" spans="1:8">
      <c r="A66" s="45" t="s">
        <v>184</v>
      </c>
      <c r="B66" s="43">
        <v>1</v>
      </c>
      <c r="C66" s="43">
        <v>1</v>
      </c>
      <c r="D66" s="43">
        <v>2</v>
      </c>
      <c r="E66" s="43">
        <v>3</v>
      </c>
      <c r="F66" s="43">
        <v>4</v>
      </c>
      <c r="G66"/>
      <c r="H66"/>
    </row>
    <row r="67" spans="1:8">
      <c r="A67" s="45" t="s">
        <v>170</v>
      </c>
      <c r="B67" s="43">
        <v>1</v>
      </c>
      <c r="C67" s="43">
        <v>2</v>
      </c>
      <c r="D67" s="43">
        <v>3</v>
      </c>
      <c r="E67" s="43">
        <v>6</v>
      </c>
      <c r="F67" s="43">
        <v>8</v>
      </c>
      <c r="G67"/>
      <c r="H67"/>
    </row>
    <row r="68" spans="1:8">
      <c r="A68" s="45" t="s">
        <v>170</v>
      </c>
      <c r="B68" s="43">
        <v>1</v>
      </c>
      <c r="C68" s="43">
        <v>2</v>
      </c>
      <c r="D68" s="43">
        <v>3</v>
      </c>
      <c r="E68" s="43">
        <v>6</v>
      </c>
      <c r="F68" s="43">
        <v>8</v>
      </c>
      <c r="G68"/>
      <c r="H68"/>
    </row>
    <row r="69" spans="1:8">
      <c r="A69" s="49" t="s">
        <v>170</v>
      </c>
      <c r="B69" s="43">
        <v>1</v>
      </c>
      <c r="C69" s="43">
        <v>2</v>
      </c>
      <c r="D69" s="43">
        <v>3</v>
      </c>
      <c r="E69" s="43">
        <v>5</v>
      </c>
      <c r="F69" s="43">
        <v>7</v>
      </c>
      <c r="G69"/>
      <c r="H69"/>
    </row>
    <row r="70" spans="1:8">
      <c r="A70" s="45" t="s">
        <v>170</v>
      </c>
      <c r="B70" s="43">
        <v>1</v>
      </c>
      <c r="C70" s="43">
        <v>3</v>
      </c>
      <c r="D70" s="43">
        <v>4</v>
      </c>
      <c r="E70" s="43">
        <v>7</v>
      </c>
      <c r="F70" s="43">
        <v>8</v>
      </c>
      <c r="G70"/>
      <c r="H70"/>
    </row>
    <row r="71" spans="1:8">
      <c r="A71" s="45" t="s">
        <v>170</v>
      </c>
      <c r="B71" s="43">
        <v>1</v>
      </c>
      <c r="C71" s="43">
        <v>3</v>
      </c>
      <c r="D71" s="43">
        <v>4</v>
      </c>
      <c r="E71" s="43">
        <v>7</v>
      </c>
      <c r="F71" s="43">
        <v>8</v>
      </c>
      <c r="G71"/>
      <c r="H71"/>
    </row>
  </sheetData>
  <mergeCells count="4">
    <mergeCell ref="D4:H4"/>
    <mergeCell ref="B40:F40"/>
    <mergeCell ref="I40:M40"/>
    <mergeCell ref="I51:M51"/>
  </mergeCells>
  <phoneticPr fontId="9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3"/>
  <sheetViews>
    <sheetView tabSelected="1" workbookViewId="0">
      <selection activeCell="M81" sqref="M81"/>
    </sheetView>
  </sheetViews>
  <sheetFormatPr defaultRowHeight="15"/>
  <cols>
    <col min="1" max="1" width="16.28515625" customWidth="1"/>
    <col min="2" max="2" width="14.7109375" customWidth="1"/>
    <col min="3" max="5" width="18.140625" customWidth="1"/>
    <col min="6" max="6" width="20.7109375" customWidth="1"/>
    <col min="7" max="7" width="23" customWidth="1"/>
    <col min="8" max="8" width="16" customWidth="1"/>
    <col min="9" max="9" width="14.5703125" style="41" customWidth="1"/>
  </cols>
  <sheetData>
    <row r="1" spans="1:9">
      <c r="A1" s="16" t="s">
        <v>211</v>
      </c>
    </row>
    <row r="4" spans="1:9">
      <c r="A4" s="48" t="s">
        <v>204</v>
      </c>
      <c r="B4" s="48" t="s">
        <v>205</v>
      </c>
      <c r="C4" s="48" t="s">
        <v>210</v>
      </c>
      <c r="D4" s="48" t="s">
        <v>168</v>
      </c>
      <c r="E4" s="48" t="s">
        <v>206</v>
      </c>
      <c r="F4" s="48" t="s">
        <v>207</v>
      </c>
      <c r="G4" s="48" t="s">
        <v>208</v>
      </c>
      <c r="H4" s="48" t="s">
        <v>212</v>
      </c>
      <c r="I4" s="48" t="s">
        <v>213</v>
      </c>
    </row>
    <row r="5" spans="1:9">
      <c r="A5" s="41">
        <v>1</v>
      </c>
      <c r="B5" s="41">
        <v>1</v>
      </c>
      <c r="C5" s="41">
        <v>1</v>
      </c>
      <c r="D5" s="49" t="s">
        <v>182</v>
      </c>
      <c r="E5" s="41">
        <v>11.2</v>
      </c>
      <c r="F5" s="41">
        <v>1.52</v>
      </c>
      <c r="G5" s="41">
        <v>2.968</v>
      </c>
      <c r="H5" s="41">
        <f>10000/(E5*F5)*G5</f>
        <v>1743.4210526315792</v>
      </c>
      <c r="I5" s="52">
        <f>H5/1000</f>
        <v>1.7434210526315792</v>
      </c>
    </row>
    <row r="6" spans="1:9">
      <c r="A6" s="41">
        <v>1</v>
      </c>
      <c r="B6" s="41">
        <v>2</v>
      </c>
      <c r="C6" s="41">
        <v>2</v>
      </c>
      <c r="D6" s="49" t="s">
        <v>170</v>
      </c>
      <c r="E6" s="41">
        <v>10.9</v>
      </c>
      <c r="F6" s="41">
        <v>1.52</v>
      </c>
      <c r="G6" s="41">
        <v>2.9689999999999999</v>
      </c>
      <c r="H6" s="41">
        <f t="shared" ref="H6:H34" si="0">10000/(E6*F6)*G6</f>
        <v>1792.008691453404</v>
      </c>
      <c r="I6" s="52">
        <f t="shared" ref="I6:I34" si="1">H6/1000</f>
        <v>1.7920086914534041</v>
      </c>
    </row>
    <row r="7" spans="1:9">
      <c r="A7" s="41">
        <v>1</v>
      </c>
      <c r="B7" s="41">
        <v>3</v>
      </c>
      <c r="C7" s="41">
        <v>3</v>
      </c>
      <c r="D7" s="49" t="s">
        <v>183</v>
      </c>
      <c r="E7" s="41">
        <v>11.3</v>
      </c>
      <c r="F7" s="41">
        <v>1.52</v>
      </c>
      <c r="G7" s="41">
        <v>3.351</v>
      </c>
      <c r="H7" s="41">
        <f t="shared" si="0"/>
        <v>1950.978108989287</v>
      </c>
      <c r="I7" s="52">
        <f t="shared" si="1"/>
        <v>1.950978108989287</v>
      </c>
    </row>
    <row r="8" spans="1:9">
      <c r="A8" s="41">
        <v>1</v>
      </c>
      <c r="B8" s="41">
        <v>4</v>
      </c>
      <c r="C8" s="41">
        <v>4</v>
      </c>
      <c r="D8" s="49" t="s">
        <v>186</v>
      </c>
      <c r="E8" s="41">
        <v>11.1</v>
      </c>
      <c r="F8" s="41">
        <v>1.52</v>
      </c>
      <c r="G8" s="41">
        <v>3.657</v>
      </c>
      <c r="H8" s="41">
        <f t="shared" si="0"/>
        <v>2167.4964438122333</v>
      </c>
      <c r="I8" s="52">
        <f t="shared" si="1"/>
        <v>2.1674964438122335</v>
      </c>
    </row>
    <row r="9" spans="1:9">
      <c r="A9" s="41">
        <v>1</v>
      </c>
      <c r="B9" s="41">
        <v>5</v>
      </c>
      <c r="C9" s="41">
        <v>5</v>
      </c>
      <c r="D9" s="49" t="s">
        <v>184</v>
      </c>
      <c r="E9" s="41">
        <v>11.2</v>
      </c>
      <c r="F9" s="41">
        <v>1.52</v>
      </c>
      <c r="G9" s="41">
        <v>3.524</v>
      </c>
      <c r="H9" s="41">
        <f t="shared" si="0"/>
        <v>2070.0187969924818</v>
      </c>
      <c r="I9" s="52">
        <f t="shared" si="1"/>
        <v>2.0700187969924819</v>
      </c>
    </row>
    <row r="10" spans="1:9">
      <c r="A10" s="41">
        <v>1</v>
      </c>
      <c r="B10" s="41">
        <v>6</v>
      </c>
      <c r="C10" s="41">
        <v>6</v>
      </c>
      <c r="D10" s="49" t="s">
        <v>185</v>
      </c>
      <c r="E10" s="41">
        <v>11</v>
      </c>
      <c r="F10" s="41">
        <v>1.52</v>
      </c>
      <c r="G10" s="41">
        <v>3.5</v>
      </c>
      <c r="H10" s="41">
        <f t="shared" si="0"/>
        <v>2093.3014354066986</v>
      </c>
      <c r="I10" s="52">
        <f t="shared" si="1"/>
        <v>2.0933014354066986</v>
      </c>
    </row>
    <row r="11" spans="1:9">
      <c r="A11" s="41">
        <v>2</v>
      </c>
      <c r="B11" s="41">
        <v>1</v>
      </c>
      <c r="C11" s="41">
        <v>7</v>
      </c>
      <c r="D11" s="49" t="s">
        <v>183</v>
      </c>
      <c r="E11" s="41">
        <v>11</v>
      </c>
      <c r="F11" s="41">
        <v>1.52</v>
      </c>
      <c r="G11" s="41">
        <v>3.129</v>
      </c>
      <c r="H11" s="41">
        <f t="shared" si="0"/>
        <v>1871.4114832535888</v>
      </c>
      <c r="I11" s="52">
        <f t="shared" si="1"/>
        <v>1.8714114832535889</v>
      </c>
    </row>
    <row r="12" spans="1:9">
      <c r="A12" s="41">
        <v>2</v>
      </c>
      <c r="B12" s="41">
        <v>2</v>
      </c>
      <c r="C12" s="41">
        <v>8</v>
      </c>
      <c r="D12" s="49" t="s">
        <v>170</v>
      </c>
      <c r="E12" s="41">
        <v>10.9</v>
      </c>
      <c r="F12" s="41">
        <v>1.52</v>
      </c>
      <c r="G12" s="41">
        <v>3.1850000000000001</v>
      </c>
      <c r="H12" s="41">
        <f t="shared" si="0"/>
        <v>1922.3804925156928</v>
      </c>
      <c r="I12" s="52">
        <f t="shared" si="1"/>
        <v>1.9223804925156929</v>
      </c>
    </row>
    <row r="13" spans="1:9">
      <c r="A13" s="41">
        <v>2</v>
      </c>
      <c r="B13" s="41">
        <v>3</v>
      </c>
      <c r="C13" s="41">
        <v>9</v>
      </c>
      <c r="D13" s="49" t="s">
        <v>186</v>
      </c>
      <c r="E13" s="41">
        <v>11.1</v>
      </c>
      <c r="F13" s="41">
        <v>1.52</v>
      </c>
      <c r="G13" s="41">
        <v>3.43</v>
      </c>
      <c r="H13" s="41">
        <f t="shared" si="0"/>
        <v>2032.9540066382172</v>
      </c>
      <c r="I13" s="52">
        <f t="shared" si="1"/>
        <v>2.0329540066382172</v>
      </c>
    </row>
    <row r="14" spans="1:9">
      <c r="A14" s="41">
        <v>2</v>
      </c>
      <c r="B14" s="41">
        <v>4</v>
      </c>
      <c r="C14" s="41">
        <v>10</v>
      </c>
      <c r="D14" s="49" t="s">
        <v>184</v>
      </c>
      <c r="E14" s="41">
        <v>11.1</v>
      </c>
      <c r="F14" s="41">
        <v>1.52</v>
      </c>
      <c r="G14" s="41">
        <v>3.6890000000000001</v>
      </c>
      <c r="H14" s="41">
        <f t="shared" si="0"/>
        <v>2186.4627785680418</v>
      </c>
      <c r="I14" s="52">
        <f t="shared" si="1"/>
        <v>2.1864627785680417</v>
      </c>
    </row>
    <row r="15" spans="1:9">
      <c r="A15" s="41">
        <v>2</v>
      </c>
      <c r="B15" s="41">
        <v>5</v>
      </c>
      <c r="C15" s="41">
        <v>11</v>
      </c>
      <c r="D15" s="49" t="s">
        <v>185</v>
      </c>
      <c r="E15" s="41">
        <v>11.1</v>
      </c>
      <c r="F15" s="41">
        <v>1.52</v>
      </c>
      <c r="G15" s="41">
        <v>3.492</v>
      </c>
      <c r="H15" s="41">
        <f t="shared" si="0"/>
        <v>2069.7012802275958</v>
      </c>
      <c r="I15" s="52">
        <f t="shared" si="1"/>
        <v>2.069701280227596</v>
      </c>
    </row>
    <row r="16" spans="1:9">
      <c r="A16" s="41">
        <v>2</v>
      </c>
      <c r="B16" s="41">
        <v>6</v>
      </c>
      <c r="C16" s="41">
        <v>12</v>
      </c>
      <c r="D16" s="49" t="s">
        <v>182</v>
      </c>
      <c r="E16" s="41">
        <v>11.1</v>
      </c>
      <c r="F16" s="41">
        <v>1.52</v>
      </c>
      <c r="G16" s="41">
        <v>3.69</v>
      </c>
      <c r="H16" s="41">
        <f t="shared" si="0"/>
        <v>2187.0554765291604</v>
      </c>
      <c r="I16" s="52">
        <f t="shared" si="1"/>
        <v>2.1870554765291605</v>
      </c>
    </row>
    <row r="17" spans="1:9">
      <c r="A17" s="41">
        <v>3</v>
      </c>
      <c r="B17" s="41">
        <v>1</v>
      </c>
      <c r="C17" s="41">
        <v>13</v>
      </c>
      <c r="D17" s="49" t="s">
        <v>170</v>
      </c>
      <c r="E17" s="41">
        <v>11.1</v>
      </c>
      <c r="F17" s="41">
        <v>1.52</v>
      </c>
      <c r="G17" s="41">
        <v>3.629</v>
      </c>
      <c r="H17" s="41">
        <f t="shared" si="0"/>
        <v>2150.900900900901</v>
      </c>
      <c r="I17" s="52">
        <f t="shared" si="1"/>
        <v>2.150900900900901</v>
      </c>
    </row>
    <row r="18" spans="1:9">
      <c r="A18" s="41">
        <v>3</v>
      </c>
      <c r="B18" s="41">
        <v>2</v>
      </c>
      <c r="C18" s="41">
        <v>14</v>
      </c>
      <c r="D18" s="49" t="s">
        <v>185</v>
      </c>
      <c r="E18" s="41">
        <v>10.9</v>
      </c>
      <c r="F18" s="41">
        <v>1.52</v>
      </c>
      <c r="G18" s="41">
        <v>3.6259999999999999</v>
      </c>
      <c r="H18" s="41">
        <f t="shared" si="0"/>
        <v>2188.5562530178654</v>
      </c>
      <c r="I18" s="52">
        <f t="shared" si="1"/>
        <v>2.1885562530178655</v>
      </c>
    </row>
    <row r="19" spans="1:9">
      <c r="A19" s="41">
        <v>3</v>
      </c>
      <c r="B19" s="41">
        <v>3</v>
      </c>
      <c r="C19" s="41">
        <v>15</v>
      </c>
      <c r="D19" s="49" t="s">
        <v>183</v>
      </c>
      <c r="E19" s="41">
        <v>10.8</v>
      </c>
      <c r="F19" s="41">
        <v>1.52</v>
      </c>
      <c r="G19" s="41">
        <v>3.4390000000000001</v>
      </c>
      <c r="H19" s="41">
        <f t="shared" si="0"/>
        <v>2094.9074074074074</v>
      </c>
      <c r="I19" s="52">
        <f t="shared" si="1"/>
        <v>2.0949074074074074</v>
      </c>
    </row>
    <row r="20" spans="1:9">
      <c r="A20" s="41">
        <v>3</v>
      </c>
      <c r="B20" s="41">
        <v>4</v>
      </c>
      <c r="C20" s="41">
        <v>16</v>
      </c>
      <c r="D20" s="49" t="s">
        <v>182</v>
      </c>
      <c r="E20" s="41">
        <v>10.9</v>
      </c>
      <c r="F20" s="41">
        <v>1.52</v>
      </c>
      <c r="G20" s="41">
        <v>3.6970000000000001</v>
      </c>
      <c r="H20" s="41">
        <f t="shared" si="0"/>
        <v>2231.4099468855625</v>
      </c>
      <c r="I20" s="52">
        <f t="shared" si="1"/>
        <v>2.2314099468855626</v>
      </c>
    </row>
    <row r="21" spans="1:9">
      <c r="A21" s="41">
        <v>3</v>
      </c>
      <c r="B21" s="41">
        <v>5</v>
      </c>
      <c r="C21" s="41">
        <v>17</v>
      </c>
      <c r="D21" s="49" t="s">
        <v>184</v>
      </c>
      <c r="E21" s="41">
        <v>10.9</v>
      </c>
      <c r="F21" s="41">
        <v>1.52</v>
      </c>
      <c r="G21" s="41">
        <v>4.0410000000000004</v>
      </c>
      <c r="H21" s="41">
        <f t="shared" si="0"/>
        <v>2439.0391115403186</v>
      </c>
      <c r="I21" s="52">
        <f t="shared" si="1"/>
        <v>2.4390391115403185</v>
      </c>
    </row>
    <row r="22" spans="1:9">
      <c r="A22" s="41">
        <v>3</v>
      </c>
      <c r="B22" s="41">
        <v>6</v>
      </c>
      <c r="C22" s="41">
        <v>18</v>
      </c>
      <c r="D22" s="49" t="s">
        <v>186</v>
      </c>
      <c r="E22" s="41">
        <v>10.9</v>
      </c>
      <c r="F22" s="41">
        <v>1.52</v>
      </c>
      <c r="G22" s="41">
        <v>3.47</v>
      </c>
      <c r="H22" s="41">
        <f t="shared" si="0"/>
        <v>2094.3988411395462</v>
      </c>
      <c r="I22" s="52">
        <f t="shared" si="1"/>
        <v>2.0943988411395464</v>
      </c>
    </row>
    <row r="23" spans="1:9">
      <c r="A23" s="41">
        <v>4</v>
      </c>
      <c r="B23" s="41">
        <v>1</v>
      </c>
      <c r="C23" s="41">
        <v>19</v>
      </c>
      <c r="D23" s="49" t="s">
        <v>184</v>
      </c>
      <c r="E23" s="41">
        <v>10.9</v>
      </c>
      <c r="F23" s="41">
        <v>1.52</v>
      </c>
      <c r="G23" s="41">
        <v>3.7949999999999999</v>
      </c>
      <c r="H23" s="41">
        <f t="shared" si="0"/>
        <v>2290.560115886045</v>
      </c>
      <c r="I23" s="52">
        <f t="shared" si="1"/>
        <v>2.2905601158860449</v>
      </c>
    </row>
    <row r="24" spans="1:9">
      <c r="A24" s="41">
        <v>4</v>
      </c>
      <c r="B24" s="41">
        <v>2</v>
      </c>
      <c r="C24" s="41">
        <v>20</v>
      </c>
      <c r="D24" s="49" t="s">
        <v>186</v>
      </c>
      <c r="E24" s="41">
        <v>11.1</v>
      </c>
      <c r="F24" s="41">
        <v>1.52</v>
      </c>
      <c r="G24" s="41">
        <v>3.843</v>
      </c>
      <c r="H24" s="41">
        <f t="shared" si="0"/>
        <v>2277.7382645803696</v>
      </c>
      <c r="I24" s="52">
        <f t="shared" si="1"/>
        <v>2.2777382645803694</v>
      </c>
    </row>
    <row r="25" spans="1:9">
      <c r="A25" s="41">
        <v>4</v>
      </c>
      <c r="B25" s="41">
        <v>3</v>
      </c>
      <c r="C25" s="41">
        <v>21</v>
      </c>
      <c r="D25" s="49" t="s">
        <v>182</v>
      </c>
      <c r="E25" s="41">
        <v>11</v>
      </c>
      <c r="F25" s="41">
        <v>1.52</v>
      </c>
      <c r="G25" s="41">
        <v>3.649</v>
      </c>
      <c r="H25" s="41">
        <f t="shared" si="0"/>
        <v>2182.416267942584</v>
      </c>
      <c r="I25" s="52">
        <f t="shared" si="1"/>
        <v>2.182416267942584</v>
      </c>
    </row>
    <row r="26" spans="1:9">
      <c r="A26" s="41">
        <v>4</v>
      </c>
      <c r="B26" s="41">
        <v>4</v>
      </c>
      <c r="C26" s="41">
        <v>22</v>
      </c>
      <c r="D26" s="49" t="s">
        <v>183</v>
      </c>
      <c r="E26" s="41">
        <v>11.1</v>
      </c>
      <c r="F26" s="41">
        <v>1.52</v>
      </c>
      <c r="G26" s="41">
        <v>3.8359999999999999</v>
      </c>
      <c r="H26" s="41">
        <f t="shared" si="0"/>
        <v>2273.5893788525364</v>
      </c>
      <c r="I26" s="52">
        <f t="shared" si="1"/>
        <v>2.2735893788525363</v>
      </c>
    </row>
    <row r="27" spans="1:9">
      <c r="A27" s="41">
        <v>4</v>
      </c>
      <c r="B27" s="41">
        <v>5</v>
      </c>
      <c r="C27" s="41">
        <v>23</v>
      </c>
      <c r="D27" s="49" t="s">
        <v>170</v>
      </c>
      <c r="E27" s="41">
        <v>11</v>
      </c>
      <c r="F27" s="41">
        <v>1.52</v>
      </c>
      <c r="G27" s="41">
        <v>3.6789999999999998</v>
      </c>
      <c r="H27" s="41">
        <f t="shared" si="0"/>
        <v>2200.3588516746413</v>
      </c>
      <c r="I27" s="52">
        <f t="shared" si="1"/>
        <v>2.2003588516746415</v>
      </c>
    </row>
    <row r="28" spans="1:9">
      <c r="A28" s="41">
        <v>4</v>
      </c>
      <c r="B28" s="41">
        <v>6</v>
      </c>
      <c r="C28" s="41">
        <v>24</v>
      </c>
      <c r="D28" s="49" t="s">
        <v>185</v>
      </c>
      <c r="E28" s="41">
        <v>11.1</v>
      </c>
      <c r="F28" s="41">
        <v>1.52</v>
      </c>
      <c r="G28" s="41">
        <v>3.5019999999999998</v>
      </c>
      <c r="H28" s="41">
        <f t="shared" si="0"/>
        <v>2075.6282598387861</v>
      </c>
      <c r="I28" s="52">
        <f t="shared" si="1"/>
        <v>2.0756282598387861</v>
      </c>
    </row>
    <row r="29" spans="1:9">
      <c r="A29" s="41">
        <v>5</v>
      </c>
      <c r="B29" s="41">
        <v>1</v>
      </c>
      <c r="C29" s="41">
        <v>25</v>
      </c>
      <c r="D29" s="49" t="s">
        <v>183</v>
      </c>
      <c r="E29" s="41">
        <v>11</v>
      </c>
      <c r="F29" s="41">
        <v>1.52</v>
      </c>
      <c r="G29" s="41">
        <v>3.1779999999999999</v>
      </c>
      <c r="H29" s="41">
        <f t="shared" si="0"/>
        <v>1900.7177033492824</v>
      </c>
      <c r="I29" s="52">
        <f t="shared" si="1"/>
        <v>1.9007177033492824</v>
      </c>
    </row>
    <row r="30" spans="1:9">
      <c r="A30" s="41">
        <v>5</v>
      </c>
      <c r="B30" s="41">
        <v>2</v>
      </c>
      <c r="C30" s="41">
        <v>26</v>
      </c>
      <c r="D30" s="49" t="s">
        <v>185</v>
      </c>
      <c r="E30" s="41">
        <v>11</v>
      </c>
      <c r="F30" s="41">
        <v>1.52</v>
      </c>
      <c r="G30" s="41">
        <v>3.6659999999999999</v>
      </c>
      <c r="H30" s="41">
        <f t="shared" si="0"/>
        <v>2192.5837320574165</v>
      </c>
      <c r="I30" s="52">
        <f t="shared" si="1"/>
        <v>2.1925837320574164</v>
      </c>
    </row>
    <row r="31" spans="1:9">
      <c r="A31" s="41">
        <v>5</v>
      </c>
      <c r="B31" s="41">
        <v>3</v>
      </c>
      <c r="C31" s="41">
        <v>27</v>
      </c>
      <c r="D31" s="49" t="s">
        <v>184</v>
      </c>
      <c r="E31" s="41">
        <v>11</v>
      </c>
      <c r="F31" s="41">
        <v>1.52</v>
      </c>
      <c r="G31" s="41">
        <v>3.8889999999999998</v>
      </c>
      <c r="H31" s="41">
        <f t="shared" si="0"/>
        <v>2325.9569377990433</v>
      </c>
      <c r="I31" s="52">
        <f t="shared" si="1"/>
        <v>2.3259569377990434</v>
      </c>
    </row>
    <row r="32" spans="1:9">
      <c r="A32" s="41">
        <v>5</v>
      </c>
      <c r="B32" s="41">
        <v>4</v>
      </c>
      <c r="C32" s="41">
        <v>28</v>
      </c>
      <c r="D32" s="49" t="s">
        <v>182</v>
      </c>
      <c r="E32" s="41">
        <v>10.9</v>
      </c>
      <c r="F32" s="41">
        <v>1.52</v>
      </c>
      <c r="G32" s="41">
        <v>4.0060000000000002</v>
      </c>
      <c r="H32" s="41">
        <f t="shared" si="0"/>
        <v>2417.9140511830033</v>
      </c>
      <c r="I32" s="52">
        <f t="shared" si="1"/>
        <v>2.4179140511830033</v>
      </c>
    </row>
    <row r="33" spans="1:9">
      <c r="A33" s="41">
        <v>5</v>
      </c>
      <c r="B33" s="41">
        <v>5</v>
      </c>
      <c r="C33" s="41">
        <v>29</v>
      </c>
      <c r="D33" s="49" t="s">
        <v>170</v>
      </c>
      <c r="E33" s="41">
        <v>11</v>
      </c>
      <c r="F33" s="41">
        <v>1.52</v>
      </c>
      <c r="G33" s="41">
        <v>3.61</v>
      </c>
      <c r="H33" s="41">
        <f t="shared" si="0"/>
        <v>2159.090909090909</v>
      </c>
      <c r="I33" s="52">
        <f t="shared" si="1"/>
        <v>2.1590909090909092</v>
      </c>
    </row>
    <row r="34" spans="1:9">
      <c r="A34" s="41">
        <v>5</v>
      </c>
      <c r="B34" s="41">
        <v>6</v>
      </c>
      <c r="C34" s="41">
        <v>30</v>
      </c>
      <c r="D34" s="49" t="s">
        <v>186</v>
      </c>
      <c r="E34" s="41">
        <v>11</v>
      </c>
      <c r="F34" s="41">
        <v>1.52</v>
      </c>
      <c r="G34" s="41">
        <v>3.8540000000000001</v>
      </c>
      <c r="H34" s="41">
        <f t="shared" si="0"/>
        <v>2305.0239234449764</v>
      </c>
      <c r="I34" s="52">
        <f t="shared" si="1"/>
        <v>2.3050239234449763</v>
      </c>
    </row>
    <row r="37" spans="1:9">
      <c r="A37" t="s">
        <v>168</v>
      </c>
      <c r="B37" t="s">
        <v>213</v>
      </c>
      <c r="C37" t="s">
        <v>198</v>
      </c>
    </row>
    <row r="38" spans="1:9">
      <c r="A38" t="s">
        <v>185</v>
      </c>
      <c r="B38" s="53">
        <v>2.0933014354066986</v>
      </c>
      <c r="C38" s="54">
        <f>AVERAGE(B38:B42)</f>
        <v>2.1239541921096725</v>
      </c>
    </row>
    <row r="39" spans="1:9">
      <c r="A39" t="s">
        <v>185</v>
      </c>
      <c r="B39" s="53">
        <v>2.069701280227596</v>
      </c>
    </row>
    <row r="40" spans="1:9">
      <c r="A40" t="s">
        <v>185</v>
      </c>
      <c r="B40" s="53">
        <v>2.1885562530178655</v>
      </c>
    </row>
    <row r="41" spans="1:9">
      <c r="A41" t="s">
        <v>185</v>
      </c>
      <c r="B41" s="53">
        <v>2.0756282598387861</v>
      </c>
    </row>
    <row r="42" spans="1:9">
      <c r="A42" t="s">
        <v>185</v>
      </c>
      <c r="B42" s="53">
        <v>2.1925837320574164</v>
      </c>
    </row>
    <row r="43" spans="1:9">
      <c r="A43" t="s">
        <v>186</v>
      </c>
      <c r="B43" s="53">
        <v>2.1674964438122335</v>
      </c>
      <c r="C43" s="54">
        <f>AVERAGE(B43:B47)</f>
        <v>2.1755222959230682</v>
      </c>
    </row>
    <row r="44" spans="1:9">
      <c r="A44" t="s">
        <v>186</v>
      </c>
      <c r="B44" s="53">
        <v>2.0329540066382172</v>
      </c>
    </row>
    <row r="45" spans="1:9">
      <c r="A45" t="s">
        <v>186</v>
      </c>
      <c r="B45" s="53">
        <v>2.0943988411395464</v>
      </c>
    </row>
    <row r="46" spans="1:9">
      <c r="A46" t="s">
        <v>186</v>
      </c>
      <c r="B46" s="53">
        <v>2.2777382645803694</v>
      </c>
    </row>
    <row r="47" spans="1:9">
      <c r="A47" t="s">
        <v>186</v>
      </c>
      <c r="B47" s="53">
        <v>2.3050239234449763</v>
      </c>
    </row>
    <row r="48" spans="1:9">
      <c r="A48" t="s">
        <v>183</v>
      </c>
      <c r="B48" s="53">
        <v>1.950978108989287</v>
      </c>
      <c r="C48" s="54">
        <f>AVERAGE(B48:B52)</f>
        <v>2.0183208163704203</v>
      </c>
    </row>
    <row r="49" spans="1:3">
      <c r="A49" t="s">
        <v>183</v>
      </c>
      <c r="B49" s="53">
        <v>1.8714114832535889</v>
      </c>
    </row>
    <row r="50" spans="1:3">
      <c r="A50" t="s">
        <v>183</v>
      </c>
      <c r="B50" s="53">
        <v>2.0949074074074074</v>
      </c>
    </row>
    <row r="51" spans="1:3">
      <c r="A51" t="s">
        <v>183</v>
      </c>
      <c r="B51" s="53">
        <v>2.2735893788525363</v>
      </c>
    </row>
    <row r="52" spans="1:3">
      <c r="A52" t="s">
        <v>183</v>
      </c>
      <c r="B52" s="53">
        <v>1.9007177033492824</v>
      </c>
    </row>
    <row r="53" spans="1:3">
      <c r="A53" t="s">
        <v>182</v>
      </c>
      <c r="B53" s="53">
        <v>1.7434210526315792</v>
      </c>
      <c r="C53" s="54">
        <f>AVERAGE(B53:B57)</f>
        <v>2.1524433590343777</v>
      </c>
    </row>
    <row r="54" spans="1:3">
      <c r="A54" t="s">
        <v>182</v>
      </c>
      <c r="B54" s="53">
        <v>2.1870554765291605</v>
      </c>
    </row>
    <row r="55" spans="1:3">
      <c r="A55" t="s">
        <v>182</v>
      </c>
      <c r="B55" s="53">
        <v>2.2314099468855626</v>
      </c>
    </row>
    <row r="56" spans="1:3">
      <c r="A56" t="s">
        <v>182</v>
      </c>
      <c r="B56" s="53">
        <v>2.182416267942584</v>
      </c>
    </row>
    <row r="57" spans="1:3">
      <c r="A57" t="s">
        <v>182</v>
      </c>
      <c r="B57" s="53">
        <v>2.4179140511830033</v>
      </c>
    </row>
    <row r="58" spans="1:3">
      <c r="A58" t="s">
        <v>184</v>
      </c>
      <c r="B58" s="53">
        <v>2.0700187969924819</v>
      </c>
      <c r="C58" s="54">
        <f>AVERAGE(B58:B62)</f>
        <v>2.2624075481571859</v>
      </c>
    </row>
    <row r="59" spans="1:3">
      <c r="A59" t="s">
        <v>184</v>
      </c>
      <c r="B59" s="53">
        <v>2.1864627785680417</v>
      </c>
    </row>
    <row r="60" spans="1:3">
      <c r="A60" t="s">
        <v>184</v>
      </c>
      <c r="B60" s="53">
        <v>2.4390391115403185</v>
      </c>
    </row>
    <row r="61" spans="1:3">
      <c r="A61" t="s">
        <v>184</v>
      </c>
      <c r="B61" s="53">
        <v>2.2905601158860449</v>
      </c>
    </row>
    <row r="62" spans="1:3">
      <c r="A62" t="s">
        <v>184</v>
      </c>
      <c r="B62" s="53">
        <v>2.3259569377990434</v>
      </c>
    </row>
    <row r="63" spans="1:3">
      <c r="A63" t="s">
        <v>170</v>
      </c>
      <c r="B63" s="53">
        <v>1.7920086914534041</v>
      </c>
      <c r="C63" s="54">
        <f>AVERAGE(B63:B67)</f>
        <v>2.0449479691271102</v>
      </c>
    </row>
    <row r="64" spans="1:3">
      <c r="A64" t="s">
        <v>170</v>
      </c>
      <c r="B64" s="53">
        <v>1.9223804925156929</v>
      </c>
    </row>
    <row r="65" spans="1:9">
      <c r="A65" t="s">
        <v>170</v>
      </c>
      <c r="B65" s="53">
        <v>2.150900900900901</v>
      </c>
    </row>
    <row r="66" spans="1:9">
      <c r="A66" t="s">
        <v>170</v>
      </c>
      <c r="B66" s="53">
        <v>2.2003588516746415</v>
      </c>
    </row>
    <row r="67" spans="1:9">
      <c r="A67" t="s">
        <v>170</v>
      </c>
      <c r="B67" s="53">
        <v>2.1590909090909092</v>
      </c>
    </row>
    <row r="70" spans="1:9">
      <c r="A70" s="16" t="s">
        <v>168</v>
      </c>
      <c r="B70" s="48" t="s">
        <v>220</v>
      </c>
      <c r="H70" s="41"/>
      <c r="I70"/>
    </row>
    <row r="71" spans="1:9">
      <c r="A71" t="s">
        <v>214</v>
      </c>
      <c r="B71" s="54">
        <v>2.0183208163704203</v>
      </c>
      <c r="H71" s="41"/>
      <c r="I71"/>
    </row>
    <row r="72" spans="1:9">
      <c r="A72" t="s">
        <v>215</v>
      </c>
      <c r="B72" s="54">
        <v>2.0449479691271102</v>
      </c>
      <c r="H72" s="41"/>
      <c r="I72"/>
    </row>
    <row r="73" spans="1:9">
      <c r="A73" t="s">
        <v>216</v>
      </c>
      <c r="B73" s="54">
        <v>2.1239541921096725</v>
      </c>
      <c r="H73" s="41"/>
      <c r="I73"/>
    </row>
    <row r="74" spans="1:9">
      <c r="A74" t="s">
        <v>217</v>
      </c>
      <c r="B74" s="54">
        <v>2.1524433590343777</v>
      </c>
      <c r="H74" s="41"/>
      <c r="I74"/>
    </row>
    <row r="75" spans="1:9">
      <c r="A75" t="s">
        <v>218</v>
      </c>
      <c r="B75" s="54">
        <v>2.1755222959230682</v>
      </c>
      <c r="H75" s="41"/>
      <c r="I75"/>
    </row>
    <row r="76" spans="1:9">
      <c r="A76" t="s">
        <v>219</v>
      </c>
      <c r="B76" s="54">
        <v>2.2624075481571859</v>
      </c>
      <c r="H76" s="41"/>
      <c r="I76"/>
    </row>
    <row r="81" spans="1:9">
      <c r="D81" s="55"/>
      <c r="E81" s="56" t="s">
        <v>227</v>
      </c>
    </row>
    <row r="82" spans="1:9">
      <c r="A82" t="s">
        <v>168</v>
      </c>
      <c r="B82" s="50" t="s">
        <v>221</v>
      </c>
      <c r="C82" s="16" t="s">
        <v>226</v>
      </c>
      <c r="D82" s="55" t="s">
        <v>224</v>
      </c>
      <c r="E82" s="56" t="s">
        <v>225</v>
      </c>
      <c r="F82" s="55" t="s">
        <v>228</v>
      </c>
      <c r="G82" s="58" t="s">
        <v>229</v>
      </c>
      <c r="H82" s="58" t="s">
        <v>230</v>
      </c>
      <c r="I82" s="58" t="s">
        <v>231</v>
      </c>
    </row>
    <row r="83" spans="1:9">
      <c r="A83" s="40" t="s">
        <v>184</v>
      </c>
      <c r="B83" s="43">
        <v>3.2</v>
      </c>
      <c r="C83" s="53">
        <v>2.2624075481571859</v>
      </c>
      <c r="D83" s="53">
        <f>C83-$C$88</f>
        <v>0.21745957903007573</v>
      </c>
      <c r="E83" s="57">
        <f>D83*1200</f>
        <v>260.95149483609089</v>
      </c>
      <c r="F83" s="41">
        <v>6</v>
      </c>
      <c r="G83" s="41">
        <v>45</v>
      </c>
      <c r="H83" s="41">
        <f>SUM(F83:G83)</f>
        <v>51</v>
      </c>
      <c r="I83" s="57">
        <f>E83-H83</f>
        <v>209.95149483609089</v>
      </c>
    </row>
    <row r="84" spans="1:9">
      <c r="A84" s="40" t="s">
        <v>182</v>
      </c>
      <c r="B84" s="43">
        <v>5.4</v>
      </c>
      <c r="C84" s="53">
        <v>2.1755222959230682</v>
      </c>
      <c r="D84" s="53">
        <f>C84-$C$88</f>
        <v>0.13057432679595804</v>
      </c>
      <c r="E84" s="57">
        <f>D84*1200</f>
        <v>156.68919215514964</v>
      </c>
      <c r="F84" s="41">
        <v>4</v>
      </c>
      <c r="G84" s="41">
        <v>30</v>
      </c>
      <c r="H84" s="41">
        <f>SUM(F84:G84)</f>
        <v>34</v>
      </c>
      <c r="I84" s="57">
        <f>E84-H84</f>
        <v>122.68919215514964</v>
      </c>
    </row>
    <row r="85" spans="1:9">
      <c r="A85" s="40" t="s">
        <v>186</v>
      </c>
      <c r="B85" s="43">
        <v>6.4</v>
      </c>
      <c r="C85" s="53">
        <v>2.1524433590343777</v>
      </c>
      <c r="D85" s="53">
        <f>C85-$C$88</f>
        <v>0.10749538990726748</v>
      </c>
      <c r="E85" s="57">
        <f>D85*1200</f>
        <v>128.99446788872098</v>
      </c>
      <c r="F85" s="41">
        <v>4</v>
      </c>
      <c r="G85" s="41">
        <v>30</v>
      </c>
      <c r="H85" s="41">
        <f>SUM(F85:G85)</f>
        <v>34</v>
      </c>
      <c r="I85" s="57">
        <f>E85-H85</f>
        <v>94.994467888720976</v>
      </c>
    </row>
    <row r="86" spans="1:9">
      <c r="A86" s="40" t="s">
        <v>185</v>
      </c>
      <c r="B86" s="43">
        <v>6.6</v>
      </c>
      <c r="C86" s="53">
        <v>2.1239541921096725</v>
      </c>
      <c r="D86" s="53">
        <f>C86-$C$88</f>
        <v>7.9006222982562324E-2</v>
      </c>
      <c r="E86" s="57">
        <f>D86*1200</f>
        <v>94.807467579074796</v>
      </c>
      <c r="F86" s="41">
        <v>2</v>
      </c>
      <c r="G86" s="41">
        <v>15</v>
      </c>
      <c r="H86" s="41">
        <f>SUM(F86:G86)</f>
        <v>17</v>
      </c>
      <c r="I86" s="57">
        <f>E86-H86</f>
        <v>77.807467579074796</v>
      </c>
    </row>
    <row r="87" spans="1:9">
      <c r="A87" s="40" t="s">
        <v>183</v>
      </c>
      <c r="B87" s="43">
        <v>6.6</v>
      </c>
      <c r="C87" s="53">
        <v>2.0183208163704203</v>
      </c>
      <c r="D87" s="53">
        <f>C87-$C$88</f>
        <v>-2.662715275668992E-2</v>
      </c>
      <c r="E87" s="57">
        <f>D87*1200</f>
        <v>-31.952583308027904</v>
      </c>
      <c r="F87" s="41">
        <v>2</v>
      </c>
      <c r="G87" s="41">
        <v>15</v>
      </c>
      <c r="H87" s="41">
        <f>SUM(F87:G87)</f>
        <v>17</v>
      </c>
      <c r="I87" s="57">
        <f>E87-H87</f>
        <v>-48.952583308027904</v>
      </c>
    </row>
    <row r="88" spans="1:9">
      <c r="A88" s="40" t="s">
        <v>170</v>
      </c>
      <c r="B88" s="43">
        <v>7.8</v>
      </c>
      <c r="C88" s="53">
        <v>2.0449479691271102</v>
      </c>
      <c r="E88" s="41"/>
      <c r="I88"/>
    </row>
    <row r="93" spans="1:9">
      <c r="A93" s="48" t="s">
        <v>168</v>
      </c>
      <c r="B93" t="s">
        <v>213</v>
      </c>
      <c r="C93" s="42" t="s">
        <v>221</v>
      </c>
    </row>
    <row r="94" spans="1:9">
      <c r="A94" s="49" t="s">
        <v>182</v>
      </c>
      <c r="B94">
        <v>1.7434210526315792</v>
      </c>
      <c r="C94" s="43">
        <v>4</v>
      </c>
    </row>
    <row r="95" spans="1:9">
      <c r="A95" s="49" t="s">
        <v>170</v>
      </c>
      <c r="B95">
        <v>1.7920086914534041</v>
      </c>
      <c r="C95" s="43">
        <v>8</v>
      </c>
    </row>
    <row r="96" spans="1:9">
      <c r="A96" s="49" t="s">
        <v>183</v>
      </c>
      <c r="B96">
        <v>1.8714114832535889</v>
      </c>
      <c r="C96" s="43">
        <v>6</v>
      </c>
    </row>
    <row r="97" spans="1:3">
      <c r="A97" s="49" t="s">
        <v>183</v>
      </c>
      <c r="B97">
        <v>1.9007177033492824</v>
      </c>
      <c r="C97" s="43">
        <v>7</v>
      </c>
    </row>
    <row r="98" spans="1:3">
      <c r="A98" s="49" t="s">
        <v>170</v>
      </c>
      <c r="B98">
        <v>1.9223804925156929</v>
      </c>
      <c r="C98" s="43">
        <v>8</v>
      </c>
    </row>
    <row r="99" spans="1:3">
      <c r="A99" s="49" t="s">
        <v>183</v>
      </c>
      <c r="B99">
        <v>1.950978108989287</v>
      </c>
      <c r="C99" s="43">
        <v>6</v>
      </c>
    </row>
    <row r="100" spans="1:3">
      <c r="A100" s="49" t="s">
        <v>186</v>
      </c>
      <c r="B100">
        <v>2.0329540066382172</v>
      </c>
      <c r="C100" s="43">
        <v>6</v>
      </c>
    </row>
    <row r="101" spans="1:3">
      <c r="A101" s="49" t="s">
        <v>185</v>
      </c>
      <c r="B101">
        <v>2.069701280227596</v>
      </c>
      <c r="C101" s="43">
        <v>7</v>
      </c>
    </row>
    <row r="102" spans="1:3">
      <c r="A102" s="49" t="s">
        <v>184</v>
      </c>
      <c r="B102">
        <v>2.0700187969924819</v>
      </c>
      <c r="C102" s="43">
        <v>3</v>
      </c>
    </row>
    <row r="103" spans="1:3">
      <c r="A103" s="49" t="s">
        <v>185</v>
      </c>
      <c r="B103">
        <v>2.0756282598387861</v>
      </c>
      <c r="C103" s="43">
        <v>7</v>
      </c>
    </row>
    <row r="104" spans="1:3">
      <c r="A104" s="49" t="s">
        <v>185</v>
      </c>
      <c r="B104">
        <v>2.0933014354066986</v>
      </c>
      <c r="C104" s="43">
        <v>7</v>
      </c>
    </row>
    <row r="105" spans="1:3">
      <c r="A105" s="49" t="s">
        <v>186</v>
      </c>
      <c r="B105">
        <v>2.0943988411395464</v>
      </c>
      <c r="C105" s="43">
        <v>7</v>
      </c>
    </row>
    <row r="106" spans="1:3">
      <c r="A106" s="49" t="s">
        <v>183</v>
      </c>
      <c r="B106">
        <v>2.0949074074074074</v>
      </c>
      <c r="C106" s="43">
        <v>7</v>
      </c>
    </row>
    <row r="107" spans="1:3">
      <c r="A107" s="49" t="s">
        <v>170</v>
      </c>
      <c r="B107">
        <v>2.150900900900901</v>
      </c>
      <c r="C107" s="43">
        <v>7</v>
      </c>
    </row>
    <row r="108" spans="1:3">
      <c r="A108" s="49" t="s">
        <v>170</v>
      </c>
      <c r="B108">
        <v>2.1590909090909092</v>
      </c>
      <c r="C108" s="43">
        <v>8</v>
      </c>
    </row>
    <row r="109" spans="1:3">
      <c r="A109" s="49" t="s">
        <v>186</v>
      </c>
      <c r="B109">
        <v>2.1674964438122335</v>
      </c>
      <c r="C109" s="43">
        <v>6</v>
      </c>
    </row>
    <row r="110" spans="1:3">
      <c r="A110" s="49" t="s">
        <v>182</v>
      </c>
      <c r="B110">
        <v>2.182416267942584</v>
      </c>
      <c r="C110" s="43">
        <v>6</v>
      </c>
    </row>
    <row r="111" spans="1:3">
      <c r="A111" s="49" t="s">
        <v>184</v>
      </c>
      <c r="B111">
        <v>2.1864627785680417</v>
      </c>
      <c r="C111" s="43">
        <v>3</v>
      </c>
    </row>
    <row r="112" spans="1:3">
      <c r="A112" s="49" t="s">
        <v>182</v>
      </c>
      <c r="B112">
        <v>2.1870554765291605</v>
      </c>
      <c r="C112" s="43">
        <v>7</v>
      </c>
    </row>
    <row r="113" spans="1:3">
      <c r="A113" s="49" t="s">
        <v>185</v>
      </c>
      <c r="B113">
        <v>2.1885562530178655</v>
      </c>
      <c r="C113" s="43">
        <v>6</v>
      </c>
    </row>
    <row r="114" spans="1:3">
      <c r="A114" s="49" t="s">
        <v>185</v>
      </c>
      <c r="B114">
        <v>2.1925837320574164</v>
      </c>
      <c r="C114" s="43">
        <v>6</v>
      </c>
    </row>
    <row r="115" spans="1:3">
      <c r="A115" s="49" t="s">
        <v>170</v>
      </c>
      <c r="B115">
        <v>2.2003588516746415</v>
      </c>
      <c r="C115" s="43">
        <v>8</v>
      </c>
    </row>
    <row r="116" spans="1:3">
      <c r="A116" s="49" t="s">
        <v>182</v>
      </c>
      <c r="B116">
        <v>2.2314099468855626</v>
      </c>
      <c r="C116" s="43">
        <v>5</v>
      </c>
    </row>
    <row r="117" spans="1:3">
      <c r="A117" s="49" t="s">
        <v>183</v>
      </c>
      <c r="B117">
        <v>2.2735893788525363</v>
      </c>
      <c r="C117" s="43">
        <v>7</v>
      </c>
    </row>
    <row r="118" spans="1:3">
      <c r="A118" s="49" t="s">
        <v>186</v>
      </c>
      <c r="B118">
        <v>2.2777382645803694</v>
      </c>
      <c r="C118" s="43">
        <v>7</v>
      </c>
    </row>
    <row r="119" spans="1:3">
      <c r="A119" s="49" t="s">
        <v>184</v>
      </c>
      <c r="B119">
        <v>2.2905601158860449</v>
      </c>
      <c r="C119" s="43">
        <v>3</v>
      </c>
    </row>
    <row r="120" spans="1:3">
      <c r="A120" s="49" t="s">
        <v>184</v>
      </c>
      <c r="B120">
        <v>2.3259569377990434</v>
      </c>
      <c r="C120" s="43">
        <v>4</v>
      </c>
    </row>
    <row r="121" spans="1:3">
      <c r="A121" s="49" t="s">
        <v>182</v>
      </c>
      <c r="B121">
        <v>2.4179140511830033</v>
      </c>
      <c r="C121" s="43">
        <v>5</v>
      </c>
    </row>
    <row r="122" spans="1:3">
      <c r="A122" s="49" t="s">
        <v>184</v>
      </c>
      <c r="B122">
        <v>2.4390391115403185</v>
      </c>
      <c r="C122" s="43">
        <v>3</v>
      </c>
    </row>
    <row r="123" spans="1:3">
      <c r="A123" s="49" t="s">
        <v>186</v>
      </c>
      <c r="B123">
        <v>2.3050239234449763</v>
      </c>
      <c r="C123" s="43">
        <v>6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40"/>
  <sheetViews>
    <sheetView workbookViewId="0">
      <selection activeCell="A7" sqref="A7:IV11"/>
    </sheetView>
  </sheetViews>
  <sheetFormatPr defaultRowHeight="15"/>
  <cols>
    <col min="1" max="1" width="5.42578125" customWidth="1"/>
    <col min="2" max="34" width="1.7109375" customWidth="1"/>
  </cols>
  <sheetData>
    <row r="1" spans="1:35">
      <c r="A1" s="16" t="s">
        <v>0</v>
      </c>
    </row>
    <row r="3" spans="1:35">
      <c r="A3" t="s">
        <v>6</v>
      </c>
    </row>
    <row r="4" spans="1:35">
      <c r="A4" t="s">
        <v>7</v>
      </c>
    </row>
    <row r="5" spans="1:35">
      <c r="A5" t="s">
        <v>8</v>
      </c>
    </row>
    <row r="7" spans="1:35" ht="49.9" customHeight="1">
      <c r="A7" s="1" t="s">
        <v>5</v>
      </c>
      <c r="B7" s="3"/>
      <c r="C7" s="4"/>
      <c r="D7" s="74" t="s">
        <v>35</v>
      </c>
      <c r="E7" s="75"/>
      <c r="F7" s="75"/>
      <c r="G7" s="76"/>
      <c r="H7" s="9"/>
      <c r="I7" s="74" t="s">
        <v>36</v>
      </c>
      <c r="J7" s="75"/>
      <c r="K7" s="75"/>
      <c r="L7" s="76"/>
      <c r="M7" s="9"/>
      <c r="N7" s="74" t="s">
        <v>37</v>
      </c>
      <c r="O7" s="75"/>
      <c r="P7" s="75"/>
      <c r="Q7" s="76"/>
      <c r="R7" s="9"/>
      <c r="S7" s="74" t="s">
        <v>38</v>
      </c>
      <c r="T7" s="75"/>
      <c r="U7" s="75"/>
      <c r="V7" s="76"/>
      <c r="W7" s="9"/>
      <c r="X7" s="74" t="s">
        <v>39</v>
      </c>
      <c r="Y7" s="75"/>
      <c r="Z7" s="75"/>
      <c r="AA7" s="76"/>
      <c r="AB7" s="9"/>
      <c r="AC7" s="74" t="s">
        <v>40</v>
      </c>
      <c r="AD7" s="75"/>
      <c r="AE7" s="75"/>
      <c r="AF7" s="76"/>
      <c r="AG7" s="9"/>
      <c r="AH7" s="12"/>
    </row>
    <row r="8" spans="1:35" ht="49.9" customHeight="1">
      <c r="A8" s="1" t="s">
        <v>4</v>
      </c>
      <c r="B8" s="5"/>
      <c r="C8" s="6"/>
      <c r="D8" s="74" t="s">
        <v>29</v>
      </c>
      <c r="E8" s="75"/>
      <c r="F8" s="75"/>
      <c r="G8" s="76"/>
      <c r="H8" s="10"/>
      <c r="I8" s="74" t="s">
        <v>30</v>
      </c>
      <c r="J8" s="75"/>
      <c r="K8" s="75"/>
      <c r="L8" s="76"/>
      <c r="M8" s="10"/>
      <c r="N8" s="74" t="s">
        <v>31</v>
      </c>
      <c r="O8" s="75"/>
      <c r="P8" s="75"/>
      <c r="Q8" s="76"/>
      <c r="R8" s="10"/>
      <c r="S8" s="74" t="s">
        <v>32</v>
      </c>
      <c r="T8" s="75"/>
      <c r="U8" s="75"/>
      <c r="V8" s="76"/>
      <c r="W8" s="10"/>
      <c r="X8" s="74" t="s">
        <v>34</v>
      </c>
      <c r="Y8" s="75"/>
      <c r="Z8" s="75"/>
      <c r="AA8" s="76"/>
      <c r="AB8" s="10"/>
      <c r="AC8" s="74" t="s">
        <v>33</v>
      </c>
      <c r="AD8" s="75"/>
      <c r="AE8" s="75"/>
      <c r="AF8" s="76"/>
      <c r="AG8" s="10"/>
      <c r="AH8" s="13"/>
    </row>
    <row r="9" spans="1:35" ht="49.9" customHeight="1">
      <c r="A9" s="1" t="s">
        <v>3</v>
      </c>
      <c r="B9" s="5"/>
      <c r="C9" s="6"/>
      <c r="D9" s="74" t="s">
        <v>26</v>
      </c>
      <c r="E9" s="75"/>
      <c r="F9" s="75"/>
      <c r="G9" s="76"/>
      <c r="H9" s="10"/>
      <c r="I9" s="74" t="s">
        <v>27</v>
      </c>
      <c r="J9" s="75"/>
      <c r="K9" s="75"/>
      <c r="L9" s="76"/>
      <c r="M9" s="10"/>
      <c r="N9" s="74" t="s">
        <v>28</v>
      </c>
      <c r="O9" s="75"/>
      <c r="P9" s="75"/>
      <c r="Q9" s="76"/>
      <c r="R9" s="10"/>
      <c r="S9" s="74" t="s">
        <v>23</v>
      </c>
      <c r="T9" s="75"/>
      <c r="U9" s="75"/>
      <c r="V9" s="76"/>
      <c r="W9" s="10"/>
      <c r="X9" s="74" t="s">
        <v>24</v>
      </c>
      <c r="Y9" s="75"/>
      <c r="Z9" s="75"/>
      <c r="AA9" s="76"/>
      <c r="AB9" s="10"/>
      <c r="AC9" s="74" t="s">
        <v>25</v>
      </c>
      <c r="AD9" s="75"/>
      <c r="AE9" s="75"/>
      <c r="AF9" s="76"/>
      <c r="AG9" s="10"/>
      <c r="AH9" s="13"/>
    </row>
    <row r="10" spans="1:35" ht="49.9" customHeight="1">
      <c r="A10" s="2" t="s">
        <v>2</v>
      </c>
      <c r="B10" s="5"/>
      <c r="C10" s="6"/>
      <c r="D10" s="74" t="s">
        <v>17</v>
      </c>
      <c r="E10" s="75"/>
      <c r="F10" s="75"/>
      <c r="G10" s="76"/>
      <c r="H10" s="10"/>
      <c r="I10" s="74" t="s">
        <v>18</v>
      </c>
      <c r="J10" s="75"/>
      <c r="K10" s="75"/>
      <c r="L10" s="76"/>
      <c r="M10" s="10"/>
      <c r="N10" s="74" t="s">
        <v>19</v>
      </c>
      <c r="O10" s="75"/>
      <c r="P10" s="75"/>
      <c r="Q10" s="76"/>
      <c r="R10" s="10"/>
      <c r="S10" s="74" t="s">
        <v>20</v>
      </c>
      <c r="T10" s="75"/>
      <c r="U10" s="75"/>
      <c r="V10" s="76"/>
      <c r="W10" s="10"/>
      <c r="X10" s="74" t="s">
        <v>21</v>
      </c>
      <c r="Y10" s="75"/>
      <c r="Z10" s="75"/>
      <c r="AA10" s="76"/>
      <c r="AB10" s="10"/>
      <c r="AC10" s="74" t="s">
        <v>22</v>
      </c>
      <c r="AD10" s="75"/>
      <c r="AE10" s="75"/>
      <c r="AF10" s="76"/>
      <c r="AG10" s="10"/>
      <c r="AH10" s="13"/>
    </row>
    <row r="11" spans="1:35" ht="49.9" customHeight="1">
      <c r="A11" s="1" t="s">
        <v>1</v>
      </c>
      <c r="B11" s="7"/>
      <c r="C11" s="8"/>
      <c r="D11" s="74" t="s">
        <v>11</v>
      </c>
      <c r="E11" s="75"/>
      <c r="F11" s="75"/>
      <c r="G11" s="76"/>
      <c r="H11" s="11"/>
      <c r="I11" s="74" t="s">
        <v>12</v>
      </c>
      <c r="J11" s="75"/>
      <c r="K11" s="75"/>
      <c r="L11" s="76"/>
      <c r="M11" s="11"/>
      <c r="N11" s="74" t="s">
        <v>13</v>
      </c>
      <c r="O11" s="75"/>
      <c r="P11" s="75"/>
      <c r="Q11" s="76"/>
      <c r="R11" s="11"/>
      <c r="S11" s="74" t="s">
        <v>14</v>
      </c>
      <c r="T11" s="75"/>
      <c r="U11" s="75"/>
      <c r="V11" s="76"/>
      <c r="W11" s="11"/>
      <c r="X11" s="74" t="s">
        <v>15</v>
      </c>
      <c r="Y11" s="75"/>
      <c r="Z11" s="75"/>
      <c r="AA11" s="76"/>
      <c r="AB11" s="11"/>
      <c r="AC11" s="74" t="s">
        <v>16</v>
      </c>
      <c r="AD11" s="75"/>
      <c r="AE11" s="75"/>
      <c r="AF11" s="76"/>
      <c r="AG11" s="11"/>
      <c r="AH11" s="14"/>
      <c r="AI11" s="2" t="s">
        <v>41</v>
      </c>
    </row>
    <row r="12" spans="1:35" ht="18" customHeight="1"/>
    <row r="13" spans="1:35" ht="18" customHeight="1">
      <c r="A13" s="15" t="s">
        <v>9</v>
      </c>
    </row>
    <row r="14" spans="1:35" ht="18" customHeight="1">
      <c r="A14" s="15" t="s">
        <v>10</v>
      </c>
    </row>
    <row r="15" spans="1:35" ht="18" customHeight="1"/>
    <row r="16" spans="1:35" ht="18" customHeight="1">
      <c r="A16" s="16" t="s">
        <v>42</v>
      </c>
    </row>
    <row r="17" spans="1:1" ht="18" customHeight="1">
      <c r="A17" t="s">
        <v>43</v>
      </c>
    </row>
    <row r="18" spans="1:1" ht="18" customHeight="1">
      <c r="A18" t="s">
        <v>44</v>
      </c>
    </row>
    <row r="19" spans="1:1" ht="18" customHeight="1">
      <c r="A19" t="s">
        <v>45</v>
      </c>
    </row>
    <row r="20" spans="1:1" ht="18" customHeight="1">
      <c r="A20" t="s">
        <v>46</v>
      </c>
    </row>
    <row r="21" spans="1:1" ht="18" customHeight="1">
      <c r="A21" t="s">
        <v>47</v>
      </c>
    </row>
    <row r="22" spans="1:1" ht="18" customHeight="1">
      <c r="A22" t="s">
        <v>48</v>
      </c>
    </row>
    <row r="23" spans="1:1" ht="18" customHeight="1"/>
    <row r="24" spans="1:1" ht="18" customHeight="1">
      <c r="A24" s="16" t="s">
        <v>49</v>
      </c>
    </row>
    <row r="25" spans="1:1" ht="18" customHeight="1">
      <c r="A25" t="s">
        <v>50</v>
      </c>
    </row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</sheetData>
  <mergeCells count="30">
    <mergeCell ref="AC11:AF11"/>
    <mergeCell ref="D11:G11"/>
    <mergeCell ref="I11:L11"/>
    <mergeCell ref="N11:Q11"/>
    <mergeCell ref="S11:V11"/>
    <mergeCell ref="X11:AA11"/>
    <mergeCell ref="D10:G10"/>
    <mergeCell ref="D9:G9"/>
    <mergeCell ref="D8:G8"/>
    <mergeCell ref="D7:G7"/>
    <mergeCell ref="I7:L7"/>
    <mergeCell ref="I8:L8"/>
    <mergeCell ref="I9:L9"/>
    <mergeCell ref="I10:L10"/>
    <mergeCell ref="N10:Q10"/>
    <mergeCell ref="S10:V10"/>
    <mergeCell ref="N9:Q9"/>
    <mergeCell ref="N8:Q8"/>
    <mergeCell ref="N7:Q7"/>
    <mergeCell ref="S7:V7"/>
    <mergeCell ref="S8:V8"/>
    <mergeCell ref="S9:V9"/>
    <mergeCell ref="X10:AA10"/>
    <mergeCell ref="X9:AA9"/>
    <mergeCell ref="X8:AA8"/>
    <mergeCell ref="X7:AA7"/>
    <mergeCell ref="AC7:AF7"/>
    <mergeCell ref="AC8:AF8"/>
    <mergeCell ref="AC9:AF9"/>
    <mergeCell ref="AC10:AF10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6"/>
  <sheetViews>
    <sheetView topLeftCell="A7" workbookViewId="0">
      <selection activeCell="AB6" sqref="AB6"/>
    </sheetView>
  </sheetViews>
  <sheetFormatPr defaultRowHeight="15"/>
  <cols>
    <col min="1" max="1" width="3.28515625" customWidth="1"/>
    <col min="2" max="5" width="4.28515625" customWidth="1"/>
    <col min="6" max="6" width="3.28515625" customWidth="1"/>
    <col min="7" max="10" width="4.28515625" customWidth="1"/>
    <col min="11" max="11" width="3.28515625" customWidth="1"/>
    <col min="12" max="15" width="4.28515625" customWidth="1"/>
    <col min="16" max="16" width="3.28515625" customWidth="1"/>
    <col min="17" max="20" width="4.28515625" customWidth="1"/>
    <col min="21" max="21" width="3.28515625" customWidth="1"/>
    <col min="22" max="25" width="4.28515625" customWidth="1"/>
    <col min="26" max="26" width="3.28515625" customWidth="1"/>
    <col min="27" max="27" width="2" customWidth="1"/>
  </cols>
  <sheetData>
    <row r="1" spans="1:27" ht="18.75">
      <c r="A1" s="25" t="s">
        <v>57</v>
      </c>
    </row>
    <row r="2" spans="1:27" ht="15.75">
      <c r="A2" s="27" t="s">
        <v>6</v>
      </c>
    </row>
    <row r="4" spans="1:27">
      <c r="B4" s="70" t="s">
        <v>122</v>
      </c>
      <c r="C4" s="71"/>
      <c r="D4" s="71"/>
      <c r="E4" s="72"/>
      <c r="F4" s="16"/>
      <c r="G4" s="70" t="s">
        <v>2</v>
      </c>
      <c r="H4" s="71"/>
      <c r="I4" s="71"/>
      <c r="J4" s="72"/>
      <c r="K4" s="16"/>
      <c r="L4" s="70" t="s">
        <v>3</v>
      </c>
      <c r="M4" s="71"/>
      <c r="N4" s="71"/>
      <c r="O4" s="72"/>
      <c r="P4" s="16"/>
      <c r="Q4" s="70" t="s">
        <v>4</v>
      </c>
      <c r="R4" s="71"/>
      <c r="S4" s="71"/>
      <c r="T4" s="72"/>
      <c r="U4" s="16"/>
      <c r="V4" s="70" t="s">
        <v>5</v>
      </c>
      <c r="W4" s="71"/>
      <c r="X4" s="71"/>
      <c r="Y4" s="72"/>
      <c r="Z4" s="16"/>
    </row>
    <row r="5" spans="1:27" ht="60" customHeight="1">
      <c r="A5" s="3"/>
      <c r="B5" s="59" t="s">
        <v>79</v>
      </c>
      <c r="C5" s="60"/>
      <c r="D5" s="60"/>
      <c r="E5" s="61"/>
      <c r="F5" s="22"/>
      <c r="G5" s="59" t="s">
        <v>74</v>
      </c>
      <c r="H5" s="60"/>
      <c r="I5" s="60"/>
      <c r="J5" s="61"/>
      <c r="K5" s="22"/>
      <c r="L5" s="59" t="s">
        <v>129</v>
      </c>
      <c r="M5" s="60"/>
      <c r="N5" s="60"/>
      <c r="O5" s="61"/>
      <c r="P5" s="22"/>
      <c r="Q5" s="59" t="s">
        <v>64</v>
      </c>
      <c r="R5" s="60"/>
      <c r="S5" s="60"/>
      <c r="T5" s="61"/>
      <c r="U5" s="22"/>
      <c r="V5" s="59" t="s">
        <v>59</v>
      </c>
      <c r="W5" s="60"/>
      <c r="X5" s="60"/>
      <c r="Y5" s="61"/>
      <c r="Z5" s="22"/>
    </row>
    <row r="6" spans="1:27" ht="60" customHeight="1">
      <c r="A6" s="5"/>
      <c r="B6" s="59" t="s">
        <v>80</v>
      </c>
      <c r="C6" s="60"/>
      <c r="D6" s="60"/>
      <c r="E6" s="61"/>
      <c r="F6" s="23"/>
      <c r="G6" s="59" t="s">
        <v>75</v>
      </c>
      <c r="H6" s="60"/>
      <c r="I6" s="60"/>
      <c r="J6" s="61"/>
      <c r="K6" s="23"/>
      <c r="L6" s="59" t="s">
        <v>69</v>
      </c>
      <c r="M6" s="60"/>
      <c r="N6" s="60"/>
      <c r="O6" s="61"/>
      <c r="P6" s="23"/>
      <c r="Q6" s="59" t="s">
        <v>65</v>
      </c>
      <c r="R6" s="60"/>
      <c r="S6" s="60"/>
      <c r="T6" s="61"/>
      <c r="U6" s="23"/>
      <c r="V6" s="59" t="s">
        <v>60</v>
      </c>
      <c r="W6" s="60"/>
      <c r="X6" s="60"/>
      <c r="Y6" s="61"/>
      <c r="Z6" s="23"/>
    </row>
    <row r="7" spans="1:27" ht="60" customHeight="1">
      <c r="A7" s="5"/>
      <c r="B7" s="59" t="s">
        <v>81</v>
      </c>
      <c r="C7" s="60"/>
      <c r="D7" s="60"/>
      <c r="E7" s="61"/>
      <c r="F7" s="23"/>
      <c r="G7" s="59" t="s">
        <v>76</v>
      </c>
      <c r="H7" s="60"/>
      <c r="I7" s="60"/>
      <c r="J7" s="61"/>
      <c r="K7" s="23"/>
      <c r="L7" s="59" t="s">
        <v>70</v>
      </c>
      <c r="M7" s="60"/>
      <c r="N7" s="60"/>
      <c r="O7" s="61"/>
      <c r="P7" s="23"/>
      <c r="Q7" s="59" t="s">
        <v>66</v>
      </c>
      <c r="R7" s="60"/>
      <c r="S7" s="60"/>
      <c r="T7" s="61"/>
      <c r="U7" s="23"/>
      <c r="V7" s="59" t="s">
        <v>61</v>
      </c>
      <c r="W7" s="60"/>
      <c r="X7" s="60"/>
      <c r="Y7" s="61"/>
      <c r="Z7" s="23"/>
    </row>
    <row r="8" spans="1:27" ht="60" customHeight="1">
      <c r="A8" s="5"/>
      <c r="B8" s="59" t="s">
        <v>82</v>
      </c>
      <c r="C8" s="60"/>
      <c r="D8" s="60"/>
      <c r="E8" s="61"/>
      <c r="F8" s="23"/>
      <c r="G8" s="59" t="s">
        <v>77</v>
      </c>
      <c r="H8" s="60"/>
      <c r="I8" s="60"/>
      <c r="J8" s="61"/>
      <c r="K8" s="23"/>
      <c r="L8" s="59" t="s">
        <v>71</v>
      </c>
      <c r="M8" s="60"/>
      <c r="N8" s="60"/>
      <c r="O8" s="61"/>
      <c r="P8" s="23"/>
      <c r="Q8" s="59" t="s">
        <v>67</v>
      </c>
      <c r="R8" s="60"/>
      <c r="S8" s="60"/>
      <c r="T8" s="61"/>
      <c r="U8" s="23"/>
      <c r="V8" s="59" t="s">
        <v>62</v>
      </c>
      <c r="W8" s="60"/>
      <c r="X8" s="60"/>
      <c r="Y8" s="61"/>
      <c r="Z8" s="23"/>
    </row>
    <row r="9" spans="1:27" ht="60" customHeight="1">
      <c r="A9" s="7"/>
      <c r="B9" s="59" t="s">
        <v>128</v>
      </c>
      <c r="C9" s="60"/>
      <c r="D9" s="60"/>
      <c r="E9" s="61"/>
      <c r="F9" s="24"/>
      <c r="G9" s="59" t="s">
        <v>127</v>
      </c>
      <c r="H9" s="60"/>
      <c r="I9" s="60"/>
      <c r="J9" s="61"/>
      <c r="K9" s="24"/>
      <c r="L9" s="59" t="s">
        <v>72</v>
      </c>
      <c r="M9" s="60"/>
      <c r="N9" s="60"/>
      <c r="O9" s="61"/>
      <c r="P9" s="24"/>
      <c r="Q9" s="59" t="s">
        <v>68</v>
      </c>
      <c r="R9" s="60"/>
      <c r="S9" s="60"/>
      <c r="T9" s="61"/>
      <c r="U9" s="24"/>
      <c r="V9" s="59" t="s">
        <v>125</v>
      </c>
      <c r="W9" s="60"/>
      <c r="X9" s="60"/>
      <c r="Y9" s="61"/>
      <c r="Z9" s="24"/>
      <c r="AA9" s="2"/>
    </row>
    <row r="10" spans="1:27" ht="60" customHeight="1">
      <c r="A10" s="18"/>
      <c r="B10" s="59" t="s">
        <v>124</v>
      </c>
      <c r="C10" s="60"/>
      <c r="D10" s="60"/>
      <c r="E10" s="61"/>
      <c r="F10" s="26"/>
      <c r="G10" s="59" t="s">
        <v>126</v>
      </c>
      <c r="H10" s="60"/>
      <c r="I10" s="60"/>
      <c r="J10" s="61"/>
      <c r="K10" s="18"/>
      <c r="L10" s="59" t="s">
        <v>73</v>
      </c>
      <c r="M10" s="60"/>
      <c r="N10" s="60"/>
      <c r="O10" s="61"/>
      <c r="P10" s="18"/>
      <c r="Q10" s="59" t="s">
        <v>123</v>
      </c>
      <c r="R10" s="60"/>
      <c r="S10" s="60"/>
      <c r="T10" s="61"/>
      <c r="U10" s="18"/>
      <c r="V10" s="59" t="s">
        <v>63</v>
      </c>
      <c r="W10" s="60"/>
      <c r="X10" s="60"/>
      <c r="Y10" s="61"/>
      <c r="Z10" s="18"/>
    </row>
    <row r="11" spans="1:27" ht="24" customHeight="1">
      <c r="A11" s="20"/>
      <c r="B11" s="77"/>
      <c r="C11" s="77"/>
      <c r="D11" s="77"/>
      <c r="E11" s="77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3" spans="1:27">
      <c r="A13" s="21" t="s">
        <v>58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7">
      <c r="A14" t="s">
        <v>134</v>
      </c>
    </row>
    <row r="15" spans="1:27">
      <c r="A15" t="s">
        <v>133</v>
      </c>
    </row>
    <row r="16" spans="1:27">
      <c r="A16" t="s">
        <v>135</v>
      </c>
    </row>
  </sheetData>
  <mergeCells count="36">
    <mergeCell ref="B11:E11"/>
    <mergeCell ref="G10:J10"/>
    <mergeCell ref="L9:O9"/>
    <mergeCell ref="L10:O10"/>
    <mergeCell ref="G7:J7"/>
    <mergeCell ref="G8:J8"/>
    <mergeCell ref="G9:J9"/>
    <mergeCell ref="L7:O7"/>
    <mergeCell ref="L8:O8"/>
    <mergeCell ref="V9:Y9"/>
    <mergeCell ref="V10:Y10"/>
    <mergeCell ref="Q5:T5"/>
    <mergeCell ref="Q6:T6"/>
    <mergeCell ref="B4:E4"/>
    <mergeCell ref="G4:J4"/>
    <mergeCell ref="L4:O4"/>
    <mergeCell ref="L5:O5"/>
    <mergeCell ref="L6:O6"/>
    <mergeCell ref="Q4:T4"/>
    <mergeCell ref="Q7:T7"/>
    <mergeCell ref="Q8:T8"/>
    <mergeCell ref="Q9:T9"/>
    <mergeCell ref="V4:Y4"/>
    <mergeCell ref="Q10:T10"/>
    <mergeCell ref="V5:Y5"/>
    <mergeCell ref="V6:Y6"/>
    <mergeCell ref="V7:Y7"/>
    <mergeCell ref="V8:Y8"/>
    <mergeCell ref="G5:J5"/>
    <mergeCell ref="G6:J6"/>
    <mergeCell ref="B5:E5"/>
    <mergeCell ref="B10:E10"/>
    <mergeCell ref="B7:E7"/>
    <mergeCell ref="B8:E8"/>
    <mergeCell ref="B9:E9"/>
    <mergeCell ref="B6:E6"/>
  </mergeCells>
  <phoneticPr fontId="9" type="noConversion"/>
  <pageMargins left="0.31496062992125984" right="0.31496062992125984" top="0.35433070866141736" bottom="0.35433070866141736" header="0" footer="0"/>
  <pageSetup paperSize="9"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E29" sqref="E29"/>
    </sheetView>
  </sheetViews>
  <sheetFormatPr defaultRowHeight="15"/>
  <cols>
    <col min="1" max="10" width="10.7109375" customWidth="1"/>
  </cols>
  <sheetData>
    <row r="1" spans="1:10">
      <c r="A1" s="16" t="s">
        <v>162</v>
      </c>
    </row>
    <row r="3" spans="1:10">
      <c r="A3" t="s">
        <v>160</v>
      </c>
    </row>
    <row r="5" spans="1:10">
      <c r="A5" s="68" t="s">
        <v>154</v>
      </c>
      <c r="B5" s="68"/>
      <c r="C5" s="68" t="s">
        <v>155</v>
      </c>
      <c r="D5" s="68"/>
      <c r="E5" s="68" t="s">
        <v>156</v>
      </c>
      <c r="F5" s="68"/>
      <c r="G5" s="68" t="s">
        <v>157</v>
      </c>
      <c r="H5" s="68"/>
      <c r="I5" s="68" t="s">
        <v>158</v>
      </c>
      <c r="J5" s="68"/>
    </row>
    <row r="6" spans="1:10">
      <c r="A6" s="31" t="s">
        <v>152</v>
      </c>
      <c r="B6" s="31" t="s">
        <v>153</v>
      </c>
      <c r="C6" s="31" t="s">
        <v>152</v>
      </c>
      <c r="D6" s="31" t="s">
        <v>153</v>
      </c>
      <c r="E6" s="31" t="s">
        <v>152</v>
      </c>
      <c r="F6" s="31" t="s">
        <v>153</v>
      </c>
      <c r="G6" s="31" t="s">
        <v>152</v>
      </c>
      <c r="H6" s="31" t="s">
        <v>153</v>
      </c>
      <c r="I6" s="31" t="s">
        <v>152</v>
      </c>
      <c r="J6" s="31" t="s">
        <v>153</v>
      </c>
    </row>
    <row r="7" spans="1:10">
      <c r="A7" s="33"/>
      <c r="B7" s="32"/>
      <c r="C7" s="32"/>
      <c r="D7" s="32"/>
      <c r="E7" s="32"/>
      <c r="F7" s="32"/>
      <c r="G7" s="32"/>
      <c r="H7" s="32"/>
      <c r="I7" s="32"/>
      <c r="J7" s="32"/>
    </row>
    <row r="8" spans="1:10">
      <c r="A8" s="32"/>
      <c r="B8" s="32"/>
      <c r="C8" s="32"/>
      <c r="D8" s="32"/>
      <c r="E8" s="32"/>
      <c r="F8" s="32"/>
      <c r="G8" s="32"/>
      <c r="H8" s="32"/>
      <c r="I8" s="32"/>
      <c r="J8" s="32"/>
    </row>
    <row r="9" spans="1:10">
      <c r="A9" s="32"/>
      <c r="B9" s="32"/>
      <c r="C9" s="32"/>
      <c r="D9" s="32"/>
      <c r="E9" s="32"/>
      <c r="F9" s="32"/>
      <c r="G9" s="32"/>
      <c r="H9" s="32"/>
      <c r="I9" s="32"/>
      <c r="J9" s="32"/>
    </row>
    <row r="10" spans="1:10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 spans="1:10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 spans="1:10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 spans="1:10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10">
      <c r="A14" s="32"/>
      <c r="B14" s="32"/>
      <c r="C14" s="32"/>
      <c r="D14" s="32"/>
      <c r="E14" s="32"/>
      <c r="F14" s="32"/>
      <c r="G14" s="32"/>
      <c r="H14" s="32"/>
      <c r="I14" s="32"/>
      <c r="J14" s="32"/>
    </row>
  </sheetData>
  <mergeCells count="5">
    <mergeCell ref="I5:J5"/>
    <mergeCell ref="A5:B5"/>
    <mergeCell ref="C5:D5"/>
    <mergeCell ref="E5:F5"/>
    <mergeCell ref="G5:H5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28"/>
  <sheetViews>
    <sheetView workbookViewId="0">
      <selection activeCell="AK6" sqref="AK6"/>
    </sheetView>
  </sheetViews>
  <sheetFormatPr defaultRowHeight="15"/>
  <cols>
    <col min="1" max="1" width="5.42578125" customWidth="1"/>
    <col min="2" max="34" width="1.7109375" customWidth="1"/>
  </cols>
  <sheetData>
    <row r="1" spans="1:35">
      <c r="A1" s="16" t="s">
        <v>0</v>
      </c>
    </row>
    <row r="3" spans="1:35">
      <c r="A3" t="s">
        <v>56</v>
      </c>
    </row>
    <row r="4" spans="1:35">
      <c r="A4" t="s">
        <v>51</v>
      </c>
    </row>
    <row r="5" spans="1:35">
      <c r="A5" t="s">
        <v>8</v>
      </c>
    </row>
    <row r="7" spans="1:35" ht="49.9" customHeight="1">
      <c r="A7" s="1" t="s">
        <v>5</v>
      </c>
      <c r="B7" s="3"/>
      <c r="C7" s="4"/>
      <c r="D7" s="74"/>
      <c r="E7" s="75"/>
      <c r="F7" s="75"/>
      <c r="G7" s="76"/>
      <c r="H7" s="9"/>
      <c r="I7" s="74"/>
      <c r="J7" s="75"/>
      <c r="K7" s="75"/>
      <c r="L7" s="76"/>
      <c r="M7" s="9"/>
      <c r="N7" s="74"/>
      <c r="O7" s="75"/>
      <c r="P7" s="75"/>
      <c r="Q7" s="76"/>
      <c r="R7" s="9"/>
      <c r="S7" s="74"/>
      <c r="T7" s="75"/>
      <c r="U7" s="75"/>
      <c r="V7" s="76"/>
      <c r="W7" s="9"/>
      <c r="X7" s="74"/>
      <c r="Y7" s="75"/>
      <c r="Z7" s="75"/>
      <c r="AA7" s="76"/>
      <c r="AB7" s="9"/>
      <c r="AC7" s="74"/>
      <c r="AD7" s="75"/>
      <c r="AE7" s="75"/>
      <c r="AF7" s="76"/>
      <c r="AG7" s="9"/>
      <c r="AH7" s="12"/>
    </row>
    <row r="8" spans="1:35" ht="49.9" customHeight="1">
      <c r="A8" s="1" t="s">
        <v>4</v>
      </c>
      <c r="B8" s="5"/>
      <c r="C8" s="6"/>
      <c r="D8" s="74"/>
      <c r="E8" s="75"/>
      <c r="F8" s="75"/>
      <c r="G8" s="76"/>
      <c r="H8" s="10"/>
      <c r="I8" s="74"/>
      <c r="J8" s="75"/>
      <c r="K8" s="75"/>
      <c r="L8" s="76"/>
      <c r="M8" s="10"/>
      <c r="N8" s="74"/>
      <c r="O8" s="75"/>
      <c r="P8" s="75"/>
      <c r="Q8" s="76"/>
      <c r="R8" s="10"/>
      <c r="S8" s="74"/>
      <c r="T8" s="75"/>
      <c r="U8" s="75"/>
      <c r="V8" s="76"/>
      <c r="W8" s="10"/>
      <c r="X8" s="74"/>
      <c r="Y8" s="75"/>
      <c r="Z8" s="75"/>
      <c r="AA8" s="76"/>
      <c r="AB8" s="10"/>
      <c r="AC8" s="74"/>
      <c r="AD8" s="75"/>
      <c r="AE8" s="75"/>
      <c r="AF8" s="76"/>
      <c r="AG8" s="10"/>
      <c r="AH8" s="13"/>
    </row>
    <row r="9" spans="1:35" ht="49.9" customHeight="1">
      <c r="A9" s="1" t="s">
        <v>3</v>
      </c>
      <c r="B9" s="5"/>
      <c r="C9" s="6"/>
      <c r="D9" s="74"/>
      <c r="E9" s="75"/>
      <c r="F9" s="75"/>
      <c r="G9" s="76"/>
      <c r="H9" s="10"/>
      <c r="I9" s="74"/>
      <c r="J9" s="75"/>
      <c r="K9" s="75"/>
      <c r="L9" s="76"/>
      <c r="M9" s="10"/>
      <c r="N9" s="74"/>
      <c r="O9" s="75"/>
      <c r="P9" s="75"/>
      <c r="Q9" s="76"/>
      <c r="R9" s="10"/>
      <c r="S9" s="74"/>
      <c r="T9" s="75"/>
      <c r="U9" s="75"/>
      <c r="V9" s="76"/>
      <c r="W9" s="10"/>
      <c r="X9" s="74"/>
      <c r="Y9" s="75"/>
      <c r="Z9" s="75"/>
      <c r="AA9" s="76"/>
      <c r="AB9" s="10"/>
      <c r="AC9" s="74"/>
      <c r="AD9" s="75"/>
      <c r="AE9" s="75"/>
      <c r="AF9" s="76"/>
      <c r="AG9" s="10"/>
      <c r="AH9" s="13"/>
    </row>
    <row r="10" spans="1:35" ht="49.9" customHeight="1">
      <c r="A10" s="2" t="s">
        <v>2</v>
      </c>
      <c r="B10" s="5"/>
      <c r="C10" s="6"/>
      <c r="D10" s="74"/>
      <c r="E10" s="75"/>
      <c r="F10" s="75"/>
      <c r="G10" s="76"/>
      <c r="H10" s="10"/>
      <c r="I10" s="74"/>
      <c r="J10" s="75"/>
      <c r="K10" s="75"/>
      <c r="L10" s="76"/>
      <c r="M10" s="10"/>
      <c r="N10" s="74"/>
      <c r="O10" s="75"/>
      <c r="P10" s="75"/>
      <c r="Q10" s="76"/>
      <c r="R10" s="10"/>
      <c r="S10" s="74"/>
      <c r="T10" s="75"/>
      <c r="U10" s="75"/>
      <c r="V10" s="76"/>
      <c r="W10" s="10"/>
      <c r="X10" s="74"/>
      <c r="Y10" s="75"/>
      <c r="Z10" s="75"/>
      <c r="AA10" s="76"/>
      <c r="AB10" s="10"/>
      <c r="AC10" s="74"/>
      <c r="AD10" s="75"/>
      <c r="AE10" s="75"/>
      <c r="AF10" s="76"/>
      <c r="AG10" s="10"/>
      <c r="AH10" s="13"/>
    </row>
    <row r="11" spans="1:35" ht="49.9" customHeight="1">
      <c r="A11" s="1" t="s">
        <v>1</v>
      </c>
      <c r="B11" s="7"/>
      <c r="C11" s="8"/>
      <c r="D11" s="74"/>
      <c r="E11" s="75"/>
      <c r="F11" s="75"/>
      <c r="G11" s="76"/>
      <c r="H11" s="11"/>
      <c r="I11" s="74"/>
      <c r="J11" s="75"/>
      <c r="K11" s="75"/>
      <c r="L11" s="76"/>
      <c r="M11" s="11"/>
      <c r="N11" s="74"/>
      <c r="O11" s="75"/>
      <c r="P11" s="75"/>
      <c r="Q11" s="76"/>
      <c r="R11" s="11"/>
      <c r="S11" s="74"/>
      <c r="T11" s="75"/>
      <c r="U11" s="75"/>
      <c r="V11" s="76"/>
      <c r="W11" s="11"/>
      <c r="X11" s="74"/>
      <c r="Y11" s="75"/>
      <c r="Z11" s="75"/>
      <c r="AA11" s="76"/>
      <c r="AB11" s="11"/>
      <c r="AC11" s="74"/>
      <c r="AD11" s="75"/>
      <c r="AE11" s="75"/>
      <c r="AF11" s="76"/>
      <c r="AG11" s="11"/>
      <c r="AH11" s="14"/>
      <c r="AI11" s="2" t="s">
        <v>41</v>
      </c>
    </row>
    <row r="12" spans="1:35" ht="44.45" customHeight="1">
      <c r="D12" s="81" t="s">
        <v>53</v>
      </c>
      <c r="E12" s="81"/>
      <c r="F12" s="81"/>
      <c r="G12" s="81"/>
      <c r="I12" s="81" t="s">
        <v>53</v>
      </c>
      <c r="J12" s="81"/>
      <c r="K12" s="81"/>
      <c r="L12" s="81"/>
      <c r="N12" s="81" t="s">
        <v>53</v>
      </c>
      <c r="O12" s="81"/>
      <c r="P12" s="81"/>
      <c r="Q12" s="81"/>
      <c r="S12" s="81" t="s">
        <v>53</v>
      </c>
      <c r="T12" s="81"/>
      <c r="U12" s="81"/>
      <c r="V12" s="81"/>
      <c r="X12" s="81" t="s">
        <v>53</v>
      </c>
      <c r="Y12" s="81"/>
      <c r="Z12" s="81"/>
      <c r="AA12" s="81"/>
      <c r="AC12" s="81" t="s">
        <v>53</v>
      </c>
      <c r="AD12" s="81"/>
      <c r="AE12" s="81"/>
      <c r="AF12" s="81"/>
    </row>
    <row r="13" spans="1:35" ht="43.9" customHeight="1">
      <c r="D13" s="17"/>
      <c r="E13" s="17"/>
      <c r="F13" s="17"/>
      <c r="G13" s="17"/>
      <c r="I13" s="17"/>
      <c r="J13" s="17"/>
      <c r="K13" s="17"/>
      <c r="L13" s="17"/>
      <c r="N13" s="17"/>
      <c r="O13" s="17"/>
      <c r="P13" s="17"/>
      <c r="Q13" s="17"/>
      <c r="S13" s="17"/>
      <c r="T13" s="17"/>
      <c r="U13" s="17"/>
      <c r="V13" s="17"/>
      <c r="X13" s="17"/>
      <c r="Y13" s="17"/>
      <c r="Z13" s="17"/>
      <c r="AA13" s="17"/>
      <c r="AC13" s="17"/>
      <c r="AD13" s="17"/>
      <c r="AE13" s="17"/>
      <c r="AF13" s="17"/>
    </row>
    <row r="14" spans="1:35" ht="43.9" customHeight="1">
      <c r="B14" s="18"/>
      <c r="D14" s="78" t="s">
        <v>54</v>
      </c>
      <c r="E14" s="79"/>
      <c r="F14" s="79"/>
      <c r="G14" s="79"/>
      <c r="H14" s="79"/>
      <c r="I14" s="79"/>
      <c r="J14" s="80"/>
      <c r="K14" s="17"/>
      <c r="L14" s="17"/>
      <c r="N14" s="17"/>
      <c r="O14" s="17"/>
      <c r="P14" s="17"/>
      <c r="Q14" s="17"/>
      <c r="S14" s="17"/>
      <c r="T14" s="17"/>
      <c r="U14" s="17"/>
      <c r="V14" s="17"/>
      <c r="X14" s="17"/>
      <c r="Y14" s="17"/>
      <c r="Z14" s="17"/>
      <c r="AA14" s="17"/>
      <c r="AC14" s="17"/>
      <c r="AD14" s="17"/>
      <c r="AE14" s="17"/>
      <c r="AF14" s="17"/>
    </row>
    <row r="15" spans="1:35" ht="44.45" customHeight="1">
      <c r="D15" s="17"/>
      <c r="E15" s="17"/>
      <c r="F15" s="17"/>
      <c r="G15" s="17"/>
      <c r="I15" s="17"/>
      <c r="J15" s="17"/>
      <c r="K15" s="17"/>
      <c r="L15" s="17"/>
      <c r="N15" s="17"/>
      <c r="O15" s="17"/>
      <c r="P15" s="17"/>
      <c r="Q15" s="17"/>
      <c r="S15" s="17"/>
      <c r="T15" s="17"/>
      <c r="U15" s="17"/>
      <c r="V15" s="17"/>
      <c r="X15" s="17"/>
      <c r="Y15" s="17"/>
      <c r="Z15" s="17"/>
      <c r="AA15" s="17"/>
      <c r="AC15" s="17"/>
      <c r="AD15" s="17"/>
      <c r="AE15" s="17"/>
      <c r="AF15" s="17"/>
    </row>
    <row r="16" spans="1:35" ht="18" customHeight="1">
      <c r="A16" s="15" t="s">
        <v>55</v>
      </c>
    </row>
    <row r="17" spans="1:1" ht="18" customHeight="1">
      <c r="A17" s="15" t="s">
        <v>52</v>
      </c>
    </row>
    <row r="18" spans="1:1" ht="18" customHeight="1"/>
    <row r="19" spans="1:1" ht="18" customHeight="1">
      <c r="A19" s="16" t="s">
        <v>42</v>
      </c>
    </row>
    <row r="20" spans="1:1" ht="18" customHeight="1">
      <c r="A20" t="s">
        <v>43</v>
      </c>
    </row>
    <row r="21" spans="1:1" ht="18" customHeight="1">
      <c r="A21" t="s">
        <v>44</v>
      </c>
    </row>
    <row r="22" spans="1:1" ht="18" customHeight="1">
      <c r="A22" t="s">
        <v>45</v>
      </c>
    </row>
    <row r="23" spans="1:1" ht="18" customHeight="1">
      <c r="A23" t="s">
        <v>46</v>
      </c>
    </row>
    <row r="24" spans="1:1" ht="18" customHeight="1">
      <c r="A24" t="s">
        <v>47</v>
      </c>
    </row>
    <row r="25" spans="1:1" ht="18" customHeight="1">
      <c r="A25" t="s">
        <v>48</v>
      </c>
    </row>
    <row r="26" spans="1:1" ht="18" customHeight="1"/>
    <row r="27" spans="1:1" ht="18" customHeight="1">
      <c r="A27" s="16" t="s">
        <v>49</v>
      </c>
    </row>
    <row r="28" spans="1:1" ht="18" customHeight="1">
      <c r="A28" t="s">
        <v>50</v>
      </c>
    </row>
  </sheetData>
  <mergeCells count="37">
    <mergeCell ref="AC10:AF10"/>
    <mergeCell ref="AC11:AF11"/>
    <mergeCell ref="D14:J14"/>
    <mergeCell ref="D12:G12"/>
    <mergeCell ref="I12:L12"/>
    <mergeCell ref="N12:Q12"/>
    <mergeCell ref="X12:AA12"/>
    <mergeCell ref="AC12:AF12"/>
    <mergeCell ref="S12:V12"/>
    <mergeCell ref="D11:G11"/>
    <mergeCell ref="I9:L9"/>
    <mergeCell ref="N9:Q9"/>
    <mergeCell ref="S9:V9"/>
    <mergeCell ref="N11:Q11"/>
    <mergeCell ref="S11:V11"/>
    <mergeCell ref="X11:AA11"/>
    <mergeCell ref="I11:L11"/>
    <mergeCell ref="I8:L8"/>
    <mergeCell ref="N8:Q8"/>
    <mergeCell ref="X9:AA9"/>
    <mergeCell ref="AC9:AF9"/>
    <mergeCell ref="D10:G10"/>
    <mergeCell ref="I10:L10"/>
    <mergeCell ref="N10:Q10"/>
    <mergeCell ref="S10:V10"/>
    <mergeCell ref="X10:AA10"/>
    <mergeCell ref="D9:G9"/>
    <mergeCell ref="S8:V8"/>
    <mergeCell ref="X8:AA8"/>
    <mergeCell ref="AC8:AF8"/>
    <mergeCell ref="D7:G7"/>
    <mergeCell ref="I7:L7"/>
    <mergeCell ref="N7:Q7"/>
    <mergeCell ref="S7:V7"/>
    <mergeCell ref="X7:AA7"/>
    <mergeCell ref="AC7:AF7"/>
    <mergeCell ref="D8:G8"/>
  </mergeCells>
  <phoneticPr fontId="9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E5BF6C1B6143B92B7B15C0AE2BDD" ma:contentTypeVersion="8" ma:contentTypeDescription="Create a new document." ma:contentTypeScope="" ma:versionID="dadb7b2f8e6ffd75c24b942479811dd5">
  <xsd:schema xmlns:xsd="http://www.w3.org/2001/XMLSchema" xmlns:xs="http://www.w3.org/2001/XMLSchema" xmlns:p="http://schemas.microsoft.com/office/2006/metadata/properties" xmlns:ns2="6e15ddea-c17d-4959-8e61-4b829240d7ec" targetNamespace="http://schemas.microsoft.com/office/2006/metadata/properties" ma:root="true" ma:fieldsID="fdb6ceed71aae176565d2bffa171c835" ns2:_="">
    <xsd:import namespace="6e15ddea-c17d-4959-8e61-4b829240d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5ddea-c17d-4959-8e61-4b829240d7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F21E1-0C16-453C-950F-4F6A60E76797}"/>
</file>

<file path=customXml/itemProps2.xml><?xml version="1.0" encoding="utf-8"?>
<ds:datastoreItem xmlns:ds="http://schemas.openxmlformats.org/officeDocument/2006/customXml" ds:itemID="{F9F83835-7A48-45E8-B448-968693AEBF4C}"/>
</file>

<file path=customXml/itemProps3.xml><?xml version="1.0" encoding="utf-8"?>
<ds:datastoreItem xmlns:ds="http://schemas.openxmlformats.org/officeDocument/2006/customXml" ds:itemID="{0ABD8A40-EC38-4483-A76C-6EE50E9B51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HRS plan</vt:lpstr>
      <vt:lpstr>HRS schedule</vt:lpstr>
      <vt:lpstr>HRS ratings &amp; graphs</vt:lpstr>
      <vt:lpstr>HRS yield data</vt:lpstr>
      <vt:lpstr>HRS weather data</vt:lpstr>
      <vt:lpstr>Emerald_Layout</vt:lpstr>
      <vt:lpstr>Emerald plan</vt:lpstr>
      <vt:lpstr>Emerald schedule</vt:lpstr>
      <vt:lpstr>Dalby layout</vt:lpstr>
      <vt:lpstr>Dalby plan</vt:lpstr>
      <vt:lpstr>Dalby schedule</vt:lpstr>
      <vt:lpstr>Dalby ratings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Malcolm</dc:creator>
  <cp:lastModifiedBy>RyleyM</cp:lastModifiedBy>
  <cp:lastPrinted>2015-02-16T08:19:07Z</cp:lastPrinted>
  <dcterms:created xsi:type="dcterms:W3CDTF">2014-12-02T02:30:23Z</dcterms:created>
  <dcterms:modified xsi:type="dcterms:W3CDTF">2015-05-20T05:02:02Z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0x010100CEC2E5BF6C1B6143B92B7B15C0AE2BDD</vt:lpwstr>
  </property>
</Properties>
</file>