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<sst xmlns="http://schemas.openxmlformats.org/spreadsheetml/2006/main" count="323" uniqueCount="155">
  <si>
    <t>schema.org</t>
  </si>
  <si>
    <t>Subtitle</t>
  </si>
  <si>
    <t>bioschemas</t>
  </si>
  <si>
    <t>Bioschemas specification describing a physical entity.</t>
  </si>
  <si>
    <t>UniProt (protein)</t>
  </si>
  <si>
    <t>PDBe (protein)</t>
  </si>
  <si>
    <t>InterPro (protein)</t>
  </si>
  <si>
    <t>PDBe (protein structure)</t>
  </si>
  <si>
    <t>InterPro (entry)</t>
  </si>
  <si>
    <t>InterPro (signature)</t>
  </si>
  <si>
    <t>Sample</t>
  </si>
  <si>
    <t>BIP - Phenotype (investigations)</t>
  </si>
  <si>
    <t>BIP - Phenotype (trials/studies)</t>
  </si>
  <si>
    <t>BIP - Phenotype (cultivars)</t>
  </si>
  <si>
    <t>BIP - Phenotype (traits/phenotypes)</t>
  </si>
  <si>
    <t>Description</t>
  </si>
  <si>
    <t>A BioChemEntity is any object that exists in the physical world and cannot be better represented with any other existing type in schema.org. In order to specify the nature of this physical entity, additionalProperty must be used to specify the nature/type of this physical entity. For instance, http://semanticscience.org/resource/SIO_010043 can be used to refer to a protein.
Bioschemas usage
A BioChemEntity is a flexible and extensible wrapper for Life Sciences entities. Representations of physical entities in Life Sciences are usually recorded in datasets; the link to a dataset should be done via properties. A particular Life Sciences entity, refer to as a profile in Bioschemas, will customize BioChemEntity by modifying the marginality, cardinality and ontologies used. For instance, a protein profile would recommend pointing to an organism a part of the minimum information, but not necessarily to a sample or disease.</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</si>
  <si>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</si>
  <si>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</si>
  <si>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</si>
  <si>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</si>
  <si>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</si>
  <si>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</si>
  <si>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</si>
  <si>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</si>
  <si>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</si>
  <si>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</si>
  <si>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</si>
  <si>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</si>
  <si>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</si>
  <si>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</si>
  <si>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</si>
  <si>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</si>
  <si>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</si>
  <si>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</si>
  <si>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</si>
  <si>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</si>
  <si>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t>
  </si>
  <si>
    <t>Minimum</t>
  </si>
  <si>
    <t>MANY</t>
  </si>
  <si>
    <t>Yes, as it better suits to the concept described by this entity</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</si>
  <si>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</si>
  <si>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</si>
  <si>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</si>
  <si>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</si>
  <si>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</si>
  <si>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</si>
  <si>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</si>
  <si>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</si>
  <si>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alignment/HMM</t>
  </si>
  <si>
    <t>"distribution": [
  {
    "type": "DataDownload",
    "url": "http://pfam.xfam.org/family/PF00018/alignment/seed/format?format=fasta",
    "fileFormat": "chemical/x-fasta",
    "description": "FASTA seed alignment"
  },...
]</t>
  </si>
  <si>
    <t>Trait scoring download link</t>
  </si>
  <si>
    <t>https://bip.earlham.ac.uk/trial_scorings/47.zip</t>
  </si>
  <si>
    <t>alternateName</t>
  </si>
  <si>
    <t>Text</t>
  </si>
  <si>
    <t>An alias for the item.</t>
  </si>
  <si>
    <t>Recommended</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</si>
  <si>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</si>
  <si>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</si>
  <si>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</si>
  <si>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</si>
  <si>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</si>
  <si>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</si>
  <si>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</si>
  <si>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</si>
  <si>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</si>
  <si>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ONE</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</si>
  <si>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</si>
  <si>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</si>
  <si>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</si>
  <si>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</si>
  <si>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</si>
  <si>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</si>
  <si>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</si>
  <si>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</si>
  <si>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</si>
  <si>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</si>
  <si>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</si>
  <si>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</si>
  <si>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</si>
  <si>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</si>
  <si>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</si>
  <si>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</si>
  <si>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</si>
  <si>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</si>
  <si>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</si>
  <si>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</si>
  <si>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</si>
  <si>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</si>
  <si>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</si>
  <si>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</si>
  <si>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</si>
  <si>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</si>
  <si>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</si>
  <si>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</si>
  <si>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</si>
  <si>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</si>
  <si>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</si>
  <si>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</si>
  <si>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</si>
  <si>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</si>
  <si>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</si>
  <si>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</si>
  <si>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</si>
  <si>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</si>
  <si>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</si>
  <si>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</si>
  <si>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</si>
  <si>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</si>
  <si>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</si>
  <si>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</si>
  <si>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</si>
  <si>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</si>
  <si>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</si>
  <si>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</si>
  <si>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</si>
  <si>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</si>
  <si>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</si>
  <si>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</si>
  <si>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</si>
  <si>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</si>
  <si>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</si>
  <si>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</si>
  <si>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t>
  </si>
  <si>
    <t>url</t>
  </si>
  <si>
    <t>URL of the item.
Bioschemas usage. 
Link to the official webpage associated to this entity.</t>
  </si>
  <si>
    <t>Bioschemas usage. 
Link to any resource other than the Record and the official Webpage, for instance a Wikipedia page.</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</si>
  <si>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</si>
  <si>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</si>
  <si>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</si>
  <si>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</si>
  <si>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Yes, as better suits to describe this additional property</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</si>
  <si>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</si>
  <si>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</si>
  <si>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</si>
  <si>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isContainedIn</t>
  </si>
  <si>
    <t>BioChemEntity or URL</t>
  </si>
  <si>
    <t>Indicates a BioChemEntity that this BioChemEntity is (in some sense) part of.</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</si>
  <si>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</si>
  <si>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</si>
  <si>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</si>
  <si>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</si>
  <si>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</si>
  <si>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t>
  </si>
  <si>
    <t>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</si>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</sst>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name val="Arial"/>
    </font>
    <font>
      <name val="Arial"/>
    </font>
    <font>
      <b/>
      <color rgb="FFFFFFFF"/>
      <name val="Arial"/>
    </font>
    <font>
      <b/>
      <color rgb="FFFFFFFF"/>
    </font>
    <font>
      <b/>
      <color rgb="FF000000"/>
      <name val="Arial"/>
    </font>
    <font>
      <b/>
      <u/>
      <color rgb="FFFFFFFF"/>
    </font>
    <font>
      <b/>
      <u/>
      <color rgb="FFFFFFFF"/>
    </font>
    <font>
      <b/>
      <u/>
      <color rgb="FFFFFFFF"/>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s>
  <fills count="15">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s>
  <borders count="1">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vertical="bottom"/>
    </xf>
    <xf borderId="0" fillId="0" fontId="3" numFmtId="0" xfId="0" applyAlignment="1" applyFont="1">
      <alignment readingOrder="0" shrinkToFit="0" vertical="bottom" wrapText="1"/>
    </xf>
    <xf borderId="0" fillId="4" fontId="4" numFmtId="0" xfId="0" applyAlignment="1" applyFill="1" applyFont="1">
      <alignment horizontal="center" shrinkToFit="0" wrapText="1"/>
    </xf>
    <xf borderId="0" fillId="0" fontId="5" numFmtId="0" xfId="0" applyAlignment="1" applyFont="1">
      <alignment horizontal="center" readingOrder="0" shrinkToFit="0" vertical="center" wrapText="1"/>
    </xf>
    <xf borderId="0" fillId="5" fontId="5" numFmtId="0" xfId="0" applyAlignment="1" applyFill="1" applyFont="1">
      <alignment horizontal="center" readingOrder="0"/>
    </xf>
    <xf borderId="0" fillId="6" fontId="5" numFmtId="0" xfId="0" applyAlignment="1" applyFill="1" applyFont="1">
      <alignment horizontal="center" readingOrder="0" vertical="center"/>
    </xf>
    <xf borderId="0" fillId="7" fontId="4" numFmtId="0" xfId="0" applyFill="1" applyFont="1"/>
    <xf borderId="0" fillId="7" fontId="4" numFmtId="0" xfId="0" applyAlignment="1" applyFont="1">
      <alignment shrinkToFit="0" wrapText="1"/>
    </xf>
    <xf borderId="0" fillId="8" fontId="4" numFmtId="0" xfId="0" applyAlignment="1" applyFill="1" applyFont="1">
      <alignment shrinkToFit="0" wrapText="1"/>
    </xf>
    <xf borderId="0" fillId="3" fontId="3" numFmtId="0" xfId="0" applyAlignment="1" applyFont="1">
      <alignment readingOrder="0" shrinkToFit="0" vertical="bottom" wrapText="1"/>
    </xf>
    <xf borderId="0" fillId="8" fontId="4" numFmtId="0" xfId="0" applyFont="1"/>
    <xf borderId="0" fillId="6" fontId="5" numFmtId="0" xfId="0" applyAlignment="1" applyFont="1">
      <alignment vertical="center"/>
    </xf>
    <xf borderId="0" fillId="0" fontId="6" numFmtId="0" xfId="0" applyAlignment="1" applyFont="1">
      <alignment shrinkToFit="0" wrapText="1"/>
    </xf>
    <xf borderId="0" fillId="6" fontId="5" numFmtId="0" xfId="0" applyAlignment="1" applyFont="1">
      <alignment shrinkToFit="0" vertical="center" wrapText="1"/>
    </xf>
    <xf borderId="0" fillId="0" fontId="3" numFmtId="0" xfId="0" applyAlignment="1" applyFont="1">
      <alignment vertical="bottom"/>
    </xf>
    <xf borderId="0" fillId="6" fontId="7" numFmtId="0" xfId="0" applyAlignment="1" applyFont="1">
      <alignment horizontal="center" readingOrder="0" vertical="center"/>
    </xf>
    <xf borderId="0" fillId="5" fontId="8" numFmtId="0" xfId="0" applyAlignment="1" applyFont="1">
      <alignment horizontal="center" readingOrder="0"/>
    </xf>
    <xf borderId="0" fillId="0" fontId="5" numFmtId="0" xfId="0" applyAlignment="1" applyFont="1">
      <alignment horizontal="center" readingOrder="0" vertical="center"/>
    </xf>
    <xf borderId="0" fillId="2" fontId="9" numFmtId="0" xfId="0" applyAlignment="1" applyFont="1">
      <alignment horizontal="center" readingOrder="0" vertical="center"/>
    </xf>
    <xf borderId="0" fillId="4" fontId="5" numFmtId="0" xfId="0" applyAlignment="1" applyFont="1">
      <alignment horizontal="center" readingOrder="0" shrinkToFit="0" vertical="center" wrapText="1"/>
    </xf>
    <xf borderId="0" fillId="7" fontId="4" numFmtId="0" xfId="0" applyAlignment="1" applyFont="1">
      <alignment vertical="bottom"/>
    </xf>
    <xf borderId="0" fillId="7" fontId="4" numFmtId="0" xfId="0" applyAlignment="1" applyFont="1">
      <alignment shrinkToFit="0" vertical="bottom" wrapText="1"/>
    </xf>
    <xf borderId="0" fillId="8" fontId="4" numFmtId="0" xfId="0" applyAlignment="1" applyFont="1">
      <alignment shrinkToFit="0" vertical="bottom" wrapText="1"/>
    </xf>
    <xf borderId="0" fillId="8" fontId="4"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0" fontId="15" numFmtId="0" xfId="0" applyAlignment="1" applyFont="1">
      <alignment readingOrder="0"/>
    </xf>
    <xf borderId="0" fillId="3"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0" fontId="20" numFmtId="0" xfId="0" applyAlignment="1" applyFont="1">
      <alignment horizontal="center" readingOrder="0"/>
    </xf>
    <xf borderId="0" fillId="0" fontId="12" numFmtId="0" xfId="0" applyAlignment="1" applyFont="1">
      <alignment readingOrder="0"/>
    </xf>
    <xf borderId="0" fillId="11" fontId="6" numFmtId="0" xfId="0" applyAlignment="1" applyFill="1" applyFont="1">
      <alignment horizontal="center" vertical="bottom"/>
    </xf>
    <xf borderId="0" fillId="11" fontId="6" numFmtId="0" xfId="0" applyAlignment="1" applyFont="1">
      <alignment readingOrder="0" shrinkToFit="0" vertical="bottom" wrapText="1"/>
    </xf>
    <xf borderId="0" fillId="11" fontId="3" numFmtId="0" xfId="0" applyAlignment="1" applyFont="1">
      <alignment vertical="bottom"/>
    </xf>
    <xf borderId="0" fillId="11" fontId="6" numFmtId="0" xfId="0" applyAlignment="1" applyFont="1">
      <alignment shrinkToFit="0" vertical="bottom" wrapText="1"/>
    </xf>
    <xf borderId="0" fillId="12" fontId="3" numFmtId="0" xfId="0" applyAlignment="1" applyFill="1" applyFont="1">
      <alignment shrinkToFit="0" vertical="bottom" wrapText="1"/>
    </xf>
    <xf borderId="0" fillId="13" fontId="3"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readingOrder="0" vertical="bottom"/>
    </xf>
    <xf borderId="0" fillId="11" fontId="15" numFmtId="0" xfId="0" applyAlignment="1" applyFont="1">
      <alignment shrinkToFit="0" vertical="bottom" wrapText="1"/>
    </xf>
    <xf borderId="0" fillId="14" fontId="6" numFmtId="0" xfId="0" applyAlignment="1" applyFill="1" applyFont="1">
      <alignment shrinkToFit="0" vertical="bottom" wrapText="1"/>
    </xf>
    <xf borderId="0" fillId="14" fontId="6" numFmtId="0" xfId="0" applyAlignment="1" applyFont="1">
      <alignment vertical="bottom"/>
    </xf>
    <xf borderId="0" fillId="14" fontId="6" numFmtId="0" xfId="0" applyAlignment="1" applyFont="1">
      <alignment readingOrder="0" shrinkToFit="0"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25.43"/>
    <col customWidth="1" min="2" max="2" width="17.71"/>
    <col customWidth="1" min="3" max="3" width="47.86"/>
    <col customWidth="1" min="4" max="4" width="45.71"/>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customWidth="1" min="21" max="21" width="16.29"/>
    <col customWidth="1" min="24" max="24" width="16.29"/>
    <col hidden="1" min="29" max="29" width="14.43"/>
    <col customWidth="1" hidden="1" min="30" max="30" width="16.29"/>
    <col hidden="1" min="31" max="31" width="14.43"/>
    <col customWidth="1" min="32" max="32" width="17.14"/>
    <col customWidth="1" min="33" max="33" width="22.71"/>
    <col customWidth="1" min="35" max="35" width="17.14"/>
    <col customWidth="1" min="36" max="36" width="23.57"/>
    <col customWidth="1" min="39" max="39" width="27.0"/>
    <col customWidth="1" min="42" max="42" width="16.29"/>
    <col customWidth="1" min="48" max="48" width="16.29"/>
    <col customWidth="1" min="51" max="51" width="16.29"/>
    <col customWidth="1" min="54" max="54" width="16.29"/>
    <col customWidth="1" min="57" max="57" width="16.29"/>
  </cols>
  <sheetData>
    <row r="1">
      <c r="A1" s="2" t="s">
        <v>1</v>
      </c>
      <c r="B1" s="3" t="s">
        <v>3</v>
      </c>
      <c r="D1" s="5"/>
      <c r="E1" s="5"/>
      <c r="F1" s="5"/>
      <c r="G1" s="5"/>
      <c r="H1" s="6" t="s">
        <v>4</v>
      </c>
      <c r="K1" s="7" t="s">
        <v>5</v>
      </c>
      <c r="N1" s="6" t="s">
        <v>6</v>
      </c>
      <c r="Q1" s="7" t="s">
        <v>7</v>
      </c>
      <c r="T1" s="6" t="s">
        <v>8</v>
      </c>
      <c r="W1" s="7" t="s">
        <v>9</v>
      </c>
      <c r="Z1" s="6" t="s">
        <v>10</v>
      </c>
      <c r="AC1" s="7"/>
      <c r="AD1" s="7" t="s">
        <v>11</v>
      </c>
      <c r="AE1" s="7"/>
      <c r="AF1" s="6"/>
      <c r="AG1" s="6" t="s">
        <v>12</v>
      </c>
      <c r="AH1" s="6"/>
      <c r="AI1" s="7" t="s">
        <v>13</v>
      </c>
      <c r="AL1" s="6"/>
      <c r="AM1" s="6" t="s">
        <v>14</v>
      </c>
      <c r="AN1" s="6"/>
      <c r="AO1" s="7"/>
      <c r="AP1" s="7"/>
      <c r="AQ1" s="7"/>
      <c r="AR1" s="6"/>
      <c r="AS1" s="6"/>
      <c r="AT1" s="6"/>
      <c r="AU1" s="7"/>
      <c r="AV1" s="7"/>
      <c r="AW1" s="7"/>
      <c r="AX1" s="6"/>
      <c r="AY1" s="6"/>
      <c r="AZ1" s="6"/>
      <c r="BA1" s="7"/>
      <c r="BB1" s="7"/>
      <c r="BC1" s="7"/>
      <c r="BD1" s="6"/>
      <c r="BE1" s="6"/>
      <c r="BF1" s="6"/>
    </row>
    <row r="2">
      <c r="A2" s="2" t="s">
        <v>15</v>
      </c>
      <c r="B2" s="11" t="s">
        <v>16</v>
      </c>
      <c r="D2" s="5"/>
      <c r="E2" s="5"/>
      <c r="F2" s="5"/>
      <c r="G2" s="5"/>
      <c r="H2" s="6"/>
      <c r="I2" s="6"/>
      <c r="J2" s="6"/>
      <c r="K2" s="13"/>
      <c r="L2" s="13"/>
      <c r="M2" s="15"/>
      <c r="N2" s="6"/>
      <c r="O2" s="6"/>
      <c r="P2" s="6"/>
      <c r="Q2" s="13"/>
      <c r="R2" s="13"/>
      <c r="S2" s="15"/>
      <c r="T2" s="6"/>
      <c r="U2" s="6"/>
      <c r="V2" s="6"/>
      <c r="W2" s="13"/>
      <c r="X2" s="13"/>
      <c r="Y2" s="15"/>
      <c r="Z2" s="6"/>
      <c r="AA2" s="6"/>
      <c r="AB2" s="6"/>
      <c r="AC2" s="7"/>
      <c r="AD2" s="17" t="s">
        <v>17</v>
      </c>
      <c r="AE2" s="7"/>
      <c r="AF2" s="6"/>
      <c r="AG2" s="18" t="s">
        <v>18</v>
      </c>
      <c r="AH2" s="6"/>
      <c r="AI2" s="7"/>
      <c r="AJ2" s="17" t="s">
        <v>19</v>
      </c>
      <c r="AK2" s="7"/>
      <c r="AL2" s="6"/>
      <c r="AM2" s="18" t="s">
        <v>19</v>
      </c>
      <c r="AN2" s="6"/>
      <c r="AO2" s="7"/>
      <c r="AP2" s="7"/>
      <c r="AQ2" s="7"/>
      <c r="AR2" s="6"/>
      <c r="AS2" s="6"/>
      <c r="AT2" s="6"/>
      <c r="AU2" s="7"/>
      <c r="AV2" s="7"/>
      <c r="AW2" s="7"/>
      <c r="AX2" s="6"/>
      <c r="AY2" s="6"/>
      <c r="AZ2" s="6"/>
      <c r="BA2" s="7"/>
      <c r="BB2" s="7"/>
      <c r="BC2" s="7"/>
      <c r="BD2" s="6"/>
      <c r="BE2" s="6"/>
      <c r="BF2" s="6"/>
    </row>
    <row r="3" ht="12.0" customHeight="1">
      <c r="A3" s="19"/>
      <c r="D3" s="5"/>
      <c r="H3" s="6"/>
      <c r="K3" s="13"/>
      <c r="L3" s="13"/>
      <c r="M3" s="15"/>
      <c r="N3" s="6"/>
      <c r="Q3" s="13"/>
      <c r="R3" s="13"/>
      <c r="S3" s="15"/>
      <c r="T3" s="6"/>
      <c r="W3" s="13"/>
      <c r="X3" s="13"/>
      <c r="Y3" s="15"/>
      <c r="Z3" s="6"/>
      <c r="AC3" s="7" t="s">
        <v>20</v>
      </c>
      <c r="AF3" s="6" t="s">
        <v>21</v>
      </c>
      <c r="AI3" s="7" t="s">
        <v>22</v>
      </c>
      <c r="AL3" s="6" t="s">
        <v>23</v>
      </c>
      <c r="AO3" s="7"/>
      <c r="AR3" s="6"/>
      <c r="AU3" s="7"/>
      <c r="AX3" s="6"/>
      <c r="BA3" s="7"/>
      <c r="BD3" s="6"/>
    </row>
    <row r="4">
      <c r="A4" s="20" t="s">
        <v>0</v>
      </c>
      <c r="D4" s="21" t="s">
        <v>2</v>
      </c>
      <c r="H4" s="6"/>
      <c r="I4" s="6"/>
      <c r="J4" s="6"/>
      <c r="K4" s="13"/>
      <c r="L4" s="13"/>
      <c r="M4" s="15"/>
      <c r="N4" s="6"/>
      <c r="O4" s="6"/>
      <c r="P4" s="6"/>
      <c r="Q4" s="13"/>
      <c r="R4" s="13"/>
      <c r="S4" s="15"/>
      <c r="T4" s="6"/>
      <c r="U4" s="6"/>
      <c r="V4" s="6"/>
      <c r="W4" s="13"/>
      <c r="X4" s="13"/>
      <c r="Y4" s="15"/>
      <c r="Z4" s="6"/>
      <c r="AA4" s="6"/>
      <c r="AB4" s="6"/>
      <c r="AC4" s="7"/>
      <c r="AD4" s="7"/>
      <c r="AE4" s="7"/>
      <c r="AF4" s="6"/>
      <c r="AG4" s="6"/>
      <c r="AH4" s="6"/>
      <c r="AI4" s="7"/>
      <c r="AJ4" s="7"/>
      <c r="AK4" s="7"/>
      <c r="AL4" s="6"/>
      <c r="AM4" s="6"/>
      <c r="AN4" s="6"/>
      <c r="AO4" s="7"/>
      <c r="AP4" s="7"/>
      <c r="AQ4" s="7"/>
      <c r="AR4" s="6"/>
      <c r="AS4" s="6"/>
      <c r="AT4" s="6"/>
      <c r="AU4" s="7"/>
      <c r="AV4" s="7"/>
      <c r="AW4" s="7"/>
      <c r="AX4" s="6"/>
      <c r="AY4" s="6"/>
      <c r="AZ4" s="6"/>
      <c r="BA4" s="7"/>
      <c r="BB4" s="7"/>
      <c r="BC4" s="7"/>
      <c r="BD4" s="6"/>
      <c r="BE4" s="6"/>
      <c r="BF4" s="6"/>
    </row>
    <row r="5" ht="1.5" customHeight="1">
      <c r="A5" s="22" t="s">
        <v>24</v>
      </c>
      <c r="B5" s="22" t="s">
        <v>25</v>
      </c>
      <c r="C5" s="23" t="s">
        <v>15</v>
      </c>
      <c r="D5" s="24" t="s">
        <v>26</v>
      </c>
      <c r="E5" s="24" t="s">
        <v>27</v>
      </c>
      <c r="F5" s="25" t="s">
        <v>28</v>
      </c>
      <c r="G5" s="25" t="s">
        <v>29</v>
      </c>
      <c r="H5" s="26" t="s">
        <v>30</v>
      </c>
      <c r="I5" s="26" t="s">
        <v>31</v>
      </c>
      <c r="J5" s="27" t="s">
        <v>32</v>
      </c>
      <c r="K5" s="28" t="s">
        <v>30</v>
      </c>
      <c r="L5" s="28" t="s">
        <v>31</v>
      </c>
      <c r="M5" s="29" t="s">
        <v>32</v>
      </c>
      <c r="N5" s="26" t="s">
        <v>30</v>
      </c>
      <c r="O5" s="26" t="s">
        <v>31</v>
      </c>
      <c r="P5" s="27" t="s">
        <v>32</v>
      </c>
      <c r="Q5" s="28" t="s">
        <v>30</v>
      </c>
      <c r="R5" s="28" t="s">
        <v>31</v>
      </c>
      <c r="S5" s="29" t="s">
        <v>32</v>
      </c>
      <c r="T5" s="26" t="s">
        <v>30</v>
      </c>
      <c r="U5" s="26" t="s">
        <v>31</v>
      </c>
      <c r="V5" s="27" t="s">
        <v>32</v>
      </c>
      <c r="W5" s="28" t="s">
        <v>30</v>
      </c>
      <c r="X5" s="28" t="s">
        <v>31</v>
      </c>
      <c r="Y5" s="29" t="s">
        <v>32</v>
      </c>
      <c r="Z5" s="26" t="s">
        <v>30</v>
      </c>
      <c r="AA5" s="26" t="s">
        <v>31</v>
      </c>
      <c r="AB5" s="27" t="s">
        <v>32</v>
      </c>
      <c r="AC5" s="28" t="s">
        <v>30</v>
      </c>
      <c r="AD5" s="28" t="s">
        <v>31</v>
      </c>
      <c r="AE5" s="29" t="s">
        <v>32</v>
      </c>
      <c r="AF5" s="26" t="s">
        <v>30</v>
      </c>
      <c r="AG5" s="26" t="s">
        <v>31</v>
      </c>
      <c r="AH5" s="27" t="s">
        <v>32</v>
      </c>
      <c r="AI5" s="28" t="s">
        <v>30</v>
      </c>
      <c r="AJ5" s="28" t="s">
        <v>31</v>
      </c>
      <c r="AK5" s="29" t="s">
        <v>32</v>
      </c>
      <c r="AL5" s="26" t="s">
        <v>30</v>
      </c>
      <c r="AM5" s="26" t="s">
        <v>31</v>
      </c>
      <c r="AN5" s="27" t="s">
        <v>32</v>
      </c>
      <c r="AO5" s="28" t="s">
        <v>30</v>
      </c>
      <c r="AP5" s="28" t="s">
        <v>31</v>
      </c>
      <c r="AQ5" s="29" t="s">
        <v>32</v>
      </c>
      <c r="AR5" s="26" t="s">
        <v>30</v>
      </c>
      <c r="AS5" s="26" t="s">
        <v>31</v>
      </c>
      <c r="AT5" s="27" t="s">
        <v>32</v>
      </c>
      <c r="AU5" s="28" t="s">
        <v>30</v>
      </c>
      <c r="AV5" s="28" t="s">
        <v>31</v>
      </c>
      <c r="AW5" s="29" t="s">
        <v>32</v>
      </c>
      <c r="AX5" s="26" t="s">
        <v>30</v>
      </c>
      <c r="AY5" s="26" t="s">
        <v>31</v>
      </c>
      <c r="AZ5" s="27" t="s">
        <v>32</v>
      </c>
      <c r="BA5" s="28" t="s">
        <v>30</v>
      </c>
      <c r="BB5" s="28" t="s">
        <v>31</v>
      </c>
      <c r="BC5" s="29" t="s">
        <v>32</v>
      </c>
      <c r="BD5" s="26" t="s">
        <v>30</v>
      </c>
      <c r="BE5" s="26" t="s">
        <v>31</v>
      </c>
      <c r="BF5" s="27" t="s">
        <v>32</v>
      </c>
    </row>
    <row r="6">
      <c r="A6" s="30" t="s">
        <v>33</v>
      </c>
      <c r="D6" s="31"/>
      <c r="E6" s="32"/>
      <c r="F6" s="32"/>
      <c r="G6" s="31"/>
      <c r="H6" s="33"/>
      <c r="I6" s="31"/>
      <c r="J6" s="31"/>
      <c r="K6" s="31"/>
      <c r="L6" s="31"/>
      <c r="M6" s="31"/>
      <c r="N6" s="34"/>
      <c r="O6" s="31"/>
      <c r="P6" s="31"/>
      <c r="Q6" s="31"/>
      <c r="R6" s="31"/>
      <c r="S6" s="31"/>
      <c r="T6" s="34"/>
      <c r="U6" s="31"/>
      <c r="V6" s="31"/>
      <c r="W6" s="34"/>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c r="A7" s="35" t="s">
        <v>34</v>
      </c>
      <c r="B7" s="36" t="s">
        <v>35</v>
      </c>
      <c r="C7" s="33" t="s">
        <v>36</v>
      </c>
      <c r="D7" s="32" t="s">
        <v>37</v>
      </c>
      <c r="E7" s="32" t="s">
        <v>38</v>
      </c>
      <c r="F7" s="32" t="s">
        <v>39</v>
      </c>
      <c r="G7" s="32" t="s">
        <v>40</v>
      </c>
      <c r="H7" s="37" t="s">
        <v>41</v>
      </c>
      <c r="I7" s="32" t="s">
        <v>42</v>
      </c>
      <c r="J7" s="32" t="s">
        <v>43</v>
      </c>
      <c r="K7" s="32" t="s">
        <v>44</v>
      </c>
      <c r="L7" s="38" t="s">
        <v>45</v>
      </c>
      <c r="M7" s="32" t="s">
        <v>43</v>
      </c>
      <c r="N7" s="32" t="s">
        <v>46</v>
      </c>
      <c r="O7" s="34" t="s">
        <v>42</v>
      </c>
      <c r="P7" s="32" t="s">
        <v>43</v>
      </c>
      <c r="Q7" s="32" t="s">
        <v>44</v>
      </c>
      <c r="R7" s="38" t="s">
        <v>47</v>
      </c>
      <c r="S7" s="32" t="s">
        <v>43</v>
      </c>
      <c r="T7" s="34"/>
      <c r="U7" s="31"/>
      <c r="V7" s="32" t="s">
        <v>48</v>
      </c>
      <c r="W7" s="32" t="s">
        <v>49</v>
      </c>
      <c r="X7" s="32" t="s">
        <v>50</v>
      </c>
      <c r="Y7" s="32" t="s">
        <v>43</v>
      </c>
      <c r="Z7" s="31"/>
      <c r="AA7" s="31"/>
      <c r="AB7" s="31"/>
      <c r="AC7" s="31"/>
      <c r="AD7" s="31"/>
      <c r="AE7" s="32" t="s">
        <v>48</v>
      </c>
      <c r="AF7" s="31"/>
      <c r="AG7" s="31"/>
      <c r="AH7" s="32" t="s">
        <v>48</v>
      </c>
      <c r="AI7" s="32"/>
      <c r="AJ7" s="32"/>
      <c r="AK7" s="32" t="s">
        <v>48</v>
      </c>
      <c r="AL7" s="32" t="s">
        <v>51</v>
      </c>
      <c r="AM7" s="39" t="s">
        <v>52</v>
      </c>
      <c r="AN7" s="32" t="s">
        <v>43</v>
      </c>
      <c r="AO7" s="31"/>
      <c r="AP7" s="31"/>
      <c r="AQ7" s="31"/>
      <c r="AR7" s="31"/>
      <c r="AS7" s="31"/>
      <c r="AT7" s="31"/>
      <c r="AU7" s="31"/>
      <c r="AV7" s="31"/>
      <c r="AW7" s="31"/>
      <c r="AX7" s="31"/>
      <c r="AY7" s="31"/>
      <c r="AZ7" s="31"/>
      <c r="BA7" s="31"/>
      <c r="BB7" s="31"/>
      <c r="BC7" s="31"/>
      <c r="BD7" s="31"/>
      <c r="BE7" s="31"/>
      <c r="BF7" s="31"/>
    </row>
    <row r="8">
      <c r="A8" s="35" t="s">
        <v>53</v>
      </c>
      <c r="B8" s="40" t="s">
        <v>54</v>
      </c>
      <c r="C8" s="33" t="s">
        <v>55</v>
      </c>
      <c r="D8" s="31"/>
      <c r="E8" s="32" t="s">
        <v>56</v>
      </c>
      <c r="F8" s="32" t="s">
        <v>39</v>
      </c>
      <c r="G8" s="31"/>
      <c r="H8" s="33" t="s">
        <v>57</v>
      </c>
      <c r="I8" s="32" t="s">
        <v>58</v>
      </c>
      <c r="J8" s="32" t="s">
        <v>43</v>
      </c>
      <c r="K8" s="31"/>
      <c r="L8" s="31"/>
      <c r="M8" s="32" t="s">
        <v>59</v>
      </c>
      <c r="N8" s="32" t="s">
        <v>60</v>
      </c>
      <c r="O8" s="32" t="s">
        <v>61</v>
      </c>
      <c r="P8" s="32" t="s">
        <v>43</v>
      </c>
      <c r="Q8" s="31"/>
      <c r="R8" s="31"/>
      <c r="S8" s="32" t="s">
        <v>59</v>
      </c>
      <c r="T8" s="32" t="s">
        <v>60</v>
      </c>
      <c r="U8" s="31"/>
      <c r="V8" s="32" t="s">
        <v>43</v>
      </c>
      <c r="W8" s="32" t="s">
        <v>60</v>
      </c>
      <c r="X8" s="31"/>
      <c r="Y8" s="32" t="s">
        <v>43</v>
      </c>
      <c r="Z8" s="31"/>
      <c r="AA8" s="31"/>
      <c r="AB8" s="31"/>
      <c r="AC8" s="31"/>
      <c r="AD8" s="31"/>
      <c r="AE8" s="32" t="s">
        <v>48</v>
      </c>
      <c r="AF8" s="31"/>
      <c r="AG8" s="31"/>
      <c r="AH8" s="32" t="s">
        <v>48</v>
      </c>
      <c r="AI8" s="32" t="s">
        <v>62</v>
      </c>
      <c r="AJ8" s="32"/>
      <c r="AK8" s="32" t="s">
        <v>63</v>
      </c>
      <c r="AL8" s="31"/>
      <c r="AM8" s="31"/>
      <c r="AN8" s="32" t="s">
        <v>48</v>
      </c>
      <c r="AO8" s="31"/>
      <c r="AP8" s="31"/>
      <c r="AQ8" s="31"/>
      <c r="AR8" s="31"/>
      <c r="AS8" s="31"/>
      <c r="AT8" s="31"/>
      <c r="AU8" s="31"/>
      <c r="AV8" s="31"/>
      <c r="AW8" s="31"/>
      <c r="AX8" s="31"/>
      <c r="AY8" s="31"/>
      <c r="AZ8" s="31"/>
      <c r="BA8" s="31"/>
      <c r="BB8" s="31"/>
      <c r="BC8" s="31"/>
      <c r="BD8" s="31"/>
      <c r="BE8" s="31"/>
      <c r="BF8" s="31"/>
    </row>
    <row r="9">
      <c r="A9" s="35" t="s">
        <v>64</v>
      </c>
      <c r="B9" s="40" t="s">
        <v>54</v>
      </c>
      <c r="C9" s="33" t="s">
        <v>65</v>
      </c>
      <c r="D9" s="31"/>
      <c r="E9" s="32" t="s">
        <v>56</v>
      </c>
      <c r="F9" s="32" t="s">
        <v>66</v>
      </c>
      <c r="G9" s="31"/>
      <c r="H9" s="33" t="s">
        <v>67</v>
      </c>
      <c r="I9" s="32" t="s">
        <v>68</v>
      </c>
      <c r="J9" s="32" t="s">
        <v>43</v>
      </c>
      <c r="K9" s="31"/>
      <c r="L9" s="31"/>
      <c r="M9" s="32" t="s">
        <v>59</v>
      </c>
      <c r="N9" s="32" t="s">
        <v>64</v>
      </c>
      <c r="O9" s="32" t="s">
        <v>69</v>
      </c>
      <c r="P9" s="32" t="s">
        <v>43</v>
      </c>
      <c r="Q9" s="31"/>
      <c r="R9" s="31"/>
      <c r="S9" s="32" t="s">
        <v>59</v>
      </c>
      <c r="T9" s="32" t="s">
        <v>64</v>
      </c>
      <c r="U9" s="32" t="s">
        <v>70</v>
      </c>
      <c r="V9" s="32" t="s">
        <v>43</v>
      </c>
      <c r="W9" s="32" t="s">
        <v>64</v>
      </c>
      <c r="X9" s="32" t="s">
        <v>71</v>
      </c>
      <c r="Y9" s="32" t="s">
        <v>43</v>
      </c>
      <c r="Z9" s="31"/>
      <c r="AA9" s="31"/>
      <c r="AB9" s="31"/>
      <c r="AC9" s="41" t="s">
        <v>72</v>
      </c>
      <c r="AD9" s="31"/>
      <c r="AE9" s="32" t="s">
        <v>63</v>
      </c>
      <c r="AF9" s="32" t="s">
        <v>73</v>
      </c>
      <c r="AG9" s="32" t="s">
        <v>74</v>
      </c>
      <c r="AH9" s="32" t="s">
        <v>43</v>
      </c>
      <c r="AI9" s="32" t="s">
        <v>75</v>
      </c>
      <c r="AJ9" s="32" t="s">
        <v>76</v>
      </c>
      <c r="AK9" s="32" t="s">
        <v>43</v>
      </c>
      <c r="AL9" s="31"/>
      <c r="AM9" s="31"/>
      <c r="AN9" s="32" t="s">
        <v>48</v>
      </c>
      <c r="AO9" s="31"/>
      <c r="AP9" s="31"/>
      <c r="AQ9" s="31"/>
      <c r="AR9" s="31"/>
      <c r="AS9" s="31"/>
      <c r="AT9" s="31"/>
      <c r="AU9" s="31"/>
      <c r="AV9" s="31"/>
      <c r="AW9" s="31"/>
      <c r="AX9" s="31"/>
      <c r="AY9" s="31"/>
      <c r="AZ9" s="31"/>
      <c r="BA9" s="31"/>
      <c r="BB9" s="31"/>
      <c r="BC9" s="31"/>
      <c r="BD9" s="31"/>
      <c r="BE9" s="31"/>
      <c r="BF9" s="31"/>
    </row>
    <row r="10">
      <c r="A10" s="35" t="s">
        <v>77</v>
      </c>
      <c r="B10" s="33" t="s">
        <v>78</v>
      </c>
      <c r="C10" s="33" t="s">
        <v>79</v>
      </c>
      <c r="D10" s="32" t="s">
        <v>80</v>
      </c>
      <c r="E10" s="32" t="s">
        <v>38</v>
      </c>
      <c r="F10" s="32" t="s">
        <v>66</v>
      </c>
      <c r="G10" s="31"/>
      <c r="H10" s="33" t="s">
        <v>81</v>
      </c>
      <c r="I10" s="32" t="s">
        <v>82</v>
      </c>
      <c r="J10" s="32" t="s">
        <v>43</v>
      </c>
      <c r="K10" s="32" t="s">
        <v>83</v>
      </c>
      <c r="L10" s="38" t="s">
        <v>84</v>
      </c>
      <c r="M10" s="32" t="s">
        <v>43</v>
      </c>
      <c r="N10" s="32" t="s">
        <v>81</v>
      </c>
      <c r="O10" s="34" t="s">
        <v>82</v>
      </c>
      <c r="P10" s="32" t="s">
        <v>43</v>
      </c>
      <c r="Q10" s="32" t="s">
        <v>83</v>
      </c>
      <c r="R10" s="38" t="s">
        <v>85</v>
      </c>
      <c r="S10" s="32" t="s">
        <v>43</v>
      </c>
      <c r="T10" s="32" t="s">
        <v>81</v>
      </c>
      <c r="U10" s="32" t="s">
        <v>86</v>
      </c>
      <c r="V10" s="32" t="s">
        <v>43</v>
      </c>
      <c r="W10" s="32" t="s">
        <v>81</v>
      </c>
      <c r="X10" s="32" t="s">
        <v>87</v>
      </c>
      <c r="Y10" s="32" t="s">
        <v>43</v>
      </c>
      <c r="Z10" s="31"/>
      <c r="AA10" s="31"/>
      <c r="AB10" s="31"/>
      <c r="AC10" s="41" t="s">
        <v>72</v>
      </c>
      <c r="AD10" s="31"/>
      <c r="AE10" s="32" t="s">
        <v>63</v>
      </c>
      <c r="AF10" s="32" t="s">
        <v>88</v>
      </c>
      <c r="AG10" s="32" t="s">
        <v>89</v>
      </c>
      <c r="AH10" s="32" t="s">
        <v>43</v>
      </c>
      <c r="AI10" s="32" t="s">
        <v>90</v>
      </c>
      <c r="AJ10" s="32" t="s">
        <v>91</v>
      </c>
      <c r="AK10" s="32" t="s">
        <v>43</v>
      </c>
      <c r="AL10" s="32" t="s">
        <v>92</v>
      </c>
      <c r="AM10" s="39" t="s">
        <v>93</v>
      </c>
      <c r="AN10" s="32" t="s">
        <v>43</v>
      </c>
      <c r="AO10" s="31"/>
      <c r="AP10" s="31"/>
      <c r="AQ10" s="31"/>
      <c r="AR10" s="31"/>
      <c r="AS10" s="31"/>
      <c r="AT10" s="31"/>
      <c r="AU10" s="31"/>
      <c r="AV10" s="31"/>
      <c r="AW10" s="31"/>
      <c r="AX10" s="31"/>
      <c r="AY10" s="31"/>
      <c r="AZ10" s="31"/>
      <c r="BA10" s="31"/>
      <c r="BB10" s="31"/>
      <c r="BC10" s="31"/>
      <c r="BD10" s="31"/>
      <c r="BE10" s="31"/>
      <c r="BF10" s="31"/>
    </row>
    <row r="11">
      <c r="A11" s="35" t="s">
        <v>94</v>
      </c>
      <c r="B11" s="33" t="s">
        <v>95</v>
      </c>
      <c r="C11" s="33" t="s">
        <v>96</v>
      </c>
      <c r="D11" s="31"/>
      <c r="E11" s="32" t="s">
        <v>97</v>
      </c>
      <c r="F11" s="32" t="s">
        <v>39</v>
      </c>
      <c r="G11" s="31"/>
      <c r="H11" s="33" t="s">
        <v>98</v>
      </c>
      <c r="I11" s="32" t="s">
        <v>99</v>
      </c>
      <c r="J11" s="32" t="s">
        <v>43</v>
      </c>
      <c r="K11" s="32" t="s">
        <v>100</v>
      </c>
      <c r="L11" s="32" t="s">
        <v>101</v>
      </c>
      <c r="M11" s="32" t="s">
        <v>43</v>
      </c>
      <c r="N11" s="34"/>
      <c r="O11" s="34"/>
      <c r="P11" s="32" t="s">
        <v>48</v>
      </c>
      <c r="Q11" s="31"/>
      <c r="R11" s="31"/>
      <c r="S11" s="31"/>
      <c r="T11" s="34"/>
      <c r="U11" s="31"/>
      <c r="V11" s="32" t="s">
        <v>48</v>
      </c>
      <c r="W11" s="34"/>
      <c r="X11" s="31"/>
      <c r="Y11" s="32" t="s">
        <v>48</v>
      </c>
      <c r="Z11" s="31"/>
      <c r="AA11" s="31"/>
      <c r="AB11" s="31"/>
      <c r="AC11" s="31"/>
      <c r="AD11" s="31"/>
      <c r="AE11" s="32" t="s">
        <v>48</v>
      </c>
      <c r="AF11" s="32" t="s">
        <v>102</v>
      </c>
      <c r="AG11" s="32"/>
      <c r="AH11" s="32" t="s">
        <v>43</v>
      </c>
      <c r="AI11" s="31"/>
      <c r="AJ11" s="31"/>
      <c r="AK11" s="32" t="s">
        <v>48</v>
      </c>
      <c r="AL11" s="31"/>
      <c r="AM11" s="31"/>
      <c r="AN11" s="32" t="s">
        <v>48</v>
      </c>
      <c r="AO11" s="31"/>
      <c r="AP11" s="31"/>
      <c r="AQ11" s="31"/>
      <c r="AR11" s="31"/>
      <c r="AS11" s="31"/>
      <c r="AT11" s="31"/>
      <c r="AU11" s="31"/>
      <c r="AV11" s="31"/>
      <c r="AW11" s="31"/>
      <c r="AX11" s="31"/>
      <c r="AY11" s="31"/>
      <c r="AZ11" s="31"/>
      <c r="BA11" s="31"/>
      <c r="BB11" s="31"/>
      <c r="BC11" s="31"/>
      <c r="BD11" s="31"/>
      <c r="BE11" s="31"/>
      <c r="BF11" s="31"/>
    </row>
    <row r="12">
      <c r="A12" s="42" t="s">
        <v>103</v>
      </c>
      <c r="B12" s="33" t="s">
        <v>104</v>
      </c>
      <c r="C12" s="33" t="s">
        <v>105</v>
      </c>
      <c r="D12" s="32" t="s">
        <v>106</v>
      </c>
      <c r="E12" s="32" t="s">
        <v>56</v>
      </c>
      <c r="F12" s="32" t="s">
        <v>66</v>
      </c>
      <c r="G12" s="31"/>
      <c r="H12" s="33"/>
      <c r="I12" s="32"/>
      <c r="J12" s="32"/>
      <c r="K12" s="32"/>
      <c r="L12" s="38"/>
      <c r="M12" s="32"/>
      <c r="N12" s="32"/>
      <c r="O12" s="34"/>
      <c r="P12" s="32"/>
      <c r="Q12" s="32"/>
      <c r="R12" s="38"/>
      <c r="S12" s="32"/>
      <c r="T12" s="32"/>
      <c r="U12" s="32"/>
      <c r="V12" s="32"/>
      <c r="W12" s="32"/>
      <c r="X12" s="32"/>
      <c r="Y12" s="32"/>
      <c r="Z12" s="31"/>
      <c r="AA12" s="31"/>
      <c r="AB12" s="31"/>
      <c r="AC12" s="32"/>
      <c r="AD12" s="32"/>
      <c r="AE12" s="32"/>
      <c r="AF12" s="32"/>
      <c r="AG12" s="32"/>
      <c r="AH12" s="32"/>
      <c r="AI12" s="32"/>
      <c r="AJ12" s="32"/>
      <c r="AK12" s="32"/>
      <c r="AL12" s="32"/>
      <c r="AM12" s="32"/>
      <c r="AN12" s="32"/>
      <c r="AO12" s="31"/>
      <c r="AP12" s="31"/>
      <c r="AQ12" s="31"/>
      <c r="AR12" s="31"/>
      <c r="AS12" s="31"/>
      <c r="AT12" s="31"/>
      <c r="AU12" s="31"/>
      <c r="AV12" s="31"/>
      <c r="AW12" s="31"/>
      <c r="AX12" s="31"/>
      <c r="AY12" s="31"/>
      <c r="AZ12" s="31"/>
      <c r="BA12" s="31"/>
      <c r="BB12" s="31"/>
      <c r="BC12" s="31"/>
      <c r="BD12" s="31"/>
      <c r="BE12" s="31"/>
      <c r="BF12" s="31"/>
    </row>
    <row r="13">
      <c r="A13" s="35" t="s">
        <v>107</v>
      </c>
      <c r="B13" s="40" t="s">
        <v>54</v>
      </c>
      <c r="C13" s="33" t="s">
        <v>108</v>
      </c>
      <c r="D13" s="31"/>
      <c r="E13" s="32" t="s">
        <v>56</v>
      </c>
      <c r="F13" s="32" t="s">
        <v>66</v>
      </c>
      <c r="G13" s="31"/>
      <c r="H13" s="33" t="s">
        <v>109</v>
      </c>
      <c r="I13" s="32" t="s">
        <v>110</v>
      </c>
      <c r="J13" s="32" t="s">
        <v>43</v>
      </c>
      <c r="K13" s="32" t="s">
        <v>111</v>
      </c>
      <c r="L13" s="38" t="s">
        <v>110</v>
      </c>
      <c r="M13" s="32" t="s">
        <v>43</v>
      </c>
      <c r="N13" s="32" t="s">
        <v>107</v>
      </c>
      <c r="O13" s="34" t="s">
        <v>110</v>
      </c>
      <c r="P13" s="32" t="s">
        <v>43</v>
      </c>
      <c r="Q13" s="32" t="s">
        <v>112</v>
      </c>
      <c r="R13" s="38" t="s">
        <v>113</v>
      </c>
      <c r="S13" s="32" t="s">
        <v>43</v>
      </c>
      <c r="T13" s="32" t="s">
        <v>107</v>
      </c>
      <c r="U13" s="32" t="s">
        <v>114</v>
      </c>
      <c r="V13" s="32" t="s">
        <v>43</v>
      </c>
      <c r="W13" s="32" t="s">
        <v>107</v>
      </c>
      <c r="X13" s="32" t="s">
        <v>115</v>
      </c>
      <c r="Y13" s="32" t="s">
        <v>43</v>
      </c>
      <c r="Z13" s="31"/>
      <c r="AA13" s="31"/>
      <c r="AB13" s="31"/>
      <c r="AC13" s="32" t="s">
        <v>116</v>
      </c>
      <c r="AD13" s="32" t="s">
        <v>117</v>
      </c>
      <c r="AE13" s="32" t="s">
        <v>43</v>
      </c>
      <c r="AF13" s="32" t="s">
        <v>118</v>
      </c>
      <c r="AG13" s="32" t="s">
        <v>119</v>
      </c>
      <c r="AH13" s="32" t="s">
        <v>43</v>
      </c>
      <c r="AI13" s="32" t="s">
        <v>90</v>
      </c>
      <c r="AJ13" s="32" t="s">
        <v>91</v>
      </c>
      <c r="AK13" s="32" t="s">
        <v>43</v>
      </c>
      <c r="AL13" s="32" t="s">
        <v>120</v>
      </c>
      <c r="AM13" s="32" t="s">
        <v>121</v>
      </c>
      <c r="AN13" s="32" t="s">
        <v>43</v>
      </c>
      <c r="AO13" s="31"/>
      <c r="AP13" s="31"/>
      <c r="AQ13" s="31"/>
      <c r="AR13" s="31"/>
      <c r="AS13" s="31"/>
      <c r="AT13" s="31"/>
      <c r="AU13" s="31"/>
      <c r="AV13" s="31"/>
      <c r="AW13" s="31"/>
      <c r="AX13" s="31"/>
      <c r="AY13" s="31"/>
      <c r="AZ13" s="31"/>
      <c r="BA13" s="31"/>
      <c r="BB13" s="31"/>
      <c r="BC13" s="31"/>
      <c r="BD13" s="31"/>
      <c r="BE13" s="31"/>
      <c r="BF13" s="31"/>
    </row>
    <row r="14">
      <c r="A14" s="42" t="s">
        <v>122</v>
      </c>
      <c r="B14" s="33" t="s">
        <v>35</v>
      </c>
      <c r="C14" s="43" t="s">
        <v>123</v>
      </c>
      <c r="D14" s="31"/>
      <c r="E14" s="32" t="s">
        <v>97</v>
      </c>
      <c r="F14" s="32" t="s">
        <v>39</v>
      </c>
      <c r="G14" s="31"/>
      <c r="H14" s="33"/>
      <c r="I14" s="32"/>
      <c r="J14" s="32"/>
      <c r="K14" s="32"/>
      <c r="L14" s="38"/>
      <c r="M14" s="32"/>
      <c r="N14" s="32"/>
      <c r="O14" s="34"/>
      <c r="P14" s="32"/>
      <c r="Q14" s="32"/>
      <c r="R14" s="38"/>
      <c r="S14" s="32"/>
      <c r="T14" s="32"/>
      <c r="U14" s="32"/>
      <c r="V14" s="32"/>
      <c r="W14" s="32"/>
      <c r="X14" s="32"/>
      <c r="Y14" s="32"/>
      <c r="Z14" s="31"/>
      <c r="AA14" s="31"/>
      <c r="AB14" s="31"/>
      <c r="AC14" s="32"/>
      <c r="AD14" s="32"/>
      <c r="AE14" s="32"/>
      <c r="AF14" s="32"/>
      <c r="AG14" s="32"/>
      <c r="AH14" s="32"/>
      <c r="AI14" s="32"/>
      <c r="AJ14" s="32"/>
      <c r="AK14" s="32"/>
      <c r="AL14" s="32"/>
      <c r="AM14" s="32"/>
      <c r="AN14" s="32"/>
      <c r="AO14" s="31"/>
      <c r="AP14" s="31"/>
      <c r="AQ14" s="31"/>
      <c r="AR14" s="31"/>
      <c r="AS14" s="31"/>
      <c r="AT14" s="31"/>
      <c r="AU14" s="31"/>
      <c r="AV14" s="31"/>
      <c r="AW14" s="31"/>
      <c r="AX14" s="31"/>
      <c r="AY14" s="31"/>
      <c r="AZ14" s="31"/>
      <c r="BA14" s="31"/>
      <c r="BB14" s="31"/>
      <c r="BC14" s="31"/>
      <c r="BD14" s="31"/>
      <c r="BE14" s="31"/>
      <c r="BF14" s="31"/>
    </row>
    <row r="15">
      <c r="A15" s="42" t="s">
        <v>124</v>
      </c>
      <c r="B15" s="33" t="s">
        <v>35</v>
      </c>
      <c r="C15" s="43" t="s">
        <v>125</v>
      </c>
      <c r="D15" s="32" t="s">
        <v>126</v>
      </c>
      <c r="E15" s="32" t="s">
        <v>56</v>
      </c>
      <c r="F15" s="32" t="s">
        <v>66</v>
      </c>
      <c r="G15" s="31"/>
      <c r="H15" s="33"/>
      <c r="I15" s="32"/>
      <c r="J15" s="32"/>
      <c r="K15" s="32"/>
      <c r="L15" s="38"/>
      <c r="M15" s="32"/>
      <c r="N15" s="32"/>
      <c r="O15" s="34"/>
      <c r="P15" s="32"/>
      <c r="Q15" s="32"/>
      <c r="R15" s="38"/>
      <c r="S15" s="32"/>
      <c r="T15" s="32"/>
      <c r="U15" s="32"/>
      <c r="V15" s="32"/>
      <c r="W15" s="32"/>
      <c r="X15" s="32"/>
      <c r="Y15" s="32"/>
      <c r="Z15" s="31"/>
      <c r="AA15" s="31"/>
      <c r="AB15" s="31"/>
      <c r="AC15" s="32"/>
      <c r="AD15" s="32"/>
      <c r="AE15" s="32"/>
      <c r="AF15" s="32"/>
      <c r="AG15" s="32"/>
      <c r="AH15" s="32"/>
      <c r="AI15" s="32"/>
      <c r="AJ15" s="32"/>
      <c r="AK15" s="32"/>
      <c r="AL15" s="32"/>
      <c r="AM15" s="32"/>
      <c r="AN15" s="32"/>
      <c r="AO15" s="31"/>
      <c r="AP15" s="31"/>
      <c r="AQ15" s="31"/>
      <c r="AR15" s="31"/>
      <c r="AS15" s="31"/>
      <c r="AT15" s="31"/>
      <c r="AU15" s="31"/>
      <c r="AV15" s="31"/>
      <c r="AW15" s="31"/>
      <c r="AX15" s="31"/>
      <c r="AY15" s="31"/>
      <c r="AZ15" s="31"/>
      <c r="BA15" s="31"/>
      <c r="BB15" s="31"/>
      <c r="BC15" s="31"/>
      <c r="BD15" s="31"/>
      <c r="BE15" s="31"/>
      <c r="BF15" s="31"/>
    </row>
    <row r="16" ht="1.5" customHeight="1">
      <c r="A16" s="30" t="s">
        <v>127</v>
      </c>
      <c r="D16" s="31"/>
      <c r="E16" s="32"/>
      <c r="F16" s="32"/>
      <c r="G16" s="31"/>
      <c r="H16" s="33"/>
      <c r="I16" s="31"/>
      <c r="J16" s="31"/>
      <c r="K16" s="31"/>
      <c r="L16" s="31"/>
      <c r="M16" s="31"/>
      <c r="N16" s="34"/>
      <c r="O16" s="31"/>
      <c r="P16" s="31"/>
      <c r="Q16" s="31"/>
      <c r="R16" s="31"/>
      <c r="S16" s="31"/>
      <c r="T16" s="34"/>
      <c r="U16" s="31"/>
      <c r="V16" s="31"/>
      <c r="W16" s="34"/>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c r="A17" s="44" t="s">
        <v>128</v>
      </c>
      <c r="B17" s="45" t="s">
        <v>129</v>
      </c>
      <c r="C17" s="45" t="s">
        <v>130</v>
      </c>
      <c r="D17" s="46"/>
      <c r="E17" s="47" t="s">
        <v>97</v>
      </c>
      <c r="F17" s="47" t="s">
        <v>39</v>
      </c>
      <c r="G17" s="43" t="s">
        <v>131</v>
      </c>
      <c r="H17" s="48" t="s">
        <v>132</v>
      </c>
      <c r="I17" s="48" t="s">
        <v>133</v>
      </c>
      <c r="J17" s="48" t="s">
        <v>43</v>
      </c>
      <c r="K17" s="49"/>
      <c r="L17" s="49"/>
      <c r="M17" s="49" t="s">
        <v>59</v>
      </c>
      <c r="N17" s="50"/>
      <c r="O17" s="16"/>
      <c r="P17" s="51" t="s">
        <v>48</v>
      </c>
      <c r="Q17" s="49"/>
      <c r="R17" s="49"/>
      <c r="S17" s="49" t="s">
        <v>59</v>
      </c>
      <c r="T17" s="16"/>
      <c r="U17" s="16"/>
      <c r="V17" s="51" t="s">
        <v>48</v>
      </c>
      <c r="W17" s="50"/>
      <c r="X17" s="50"/>
      <c r="Y17" s="51" t="s">
        <v>48</v>
      </c>
      <c r="Z17" s="52" t="s">
        <v>134</v>
      </c>
      <c r="AA17" s="16"/>
      <c r="AB17" s="16"/>
      <c r="AC17" s="16"/>
      <c r="AD17" s="16"/>
      <c r="AE17" s="51" t="s">
        <v>48</v>
      </c>
      <c r="AF17" s="16"/>
      <c r="AG17" s="16"/>
      <c r="AH17" s="51" t="s">
        <v>48</v>
      </c>
      <c r="AI17" s="51"/>
      <c r="AJ17" s="50"/>
      <c r="AK17" s="51" t="s">
        <v>48</v>
      </c>
      <c r="AL17" s="50"/>
      <c r="AM17" s="50"/>
      <c r="AN17" s="51" t="s">
        <v>48</v>
      </c>
      <c r="AO17" s="16"/>
      <c r="AP17" s="16"/>
      <c r="AQ17" s="16"/>
      <c r="AR17" s="16"/>
      <c r="AS17" s="16"/>
      <c r="AT17" s="16"/>
      <c r="AU17" s="16"/>
      <c r="AV17" s="16"/>
      <c r="AW17" s="16"/>
      <c r="AX17" s="16"/>
      <c r="AY17" s="16"/>
      <c r="AZ17" s="16"/>
      <c r="BA17" s="16"/>
      <c r="BB17" s="16"/>
      <c r="BC17" s="16"/>
      <c r="BD17" s="16"/>
      <c r="BE17" s="16"/>
      <c r="BF17" s="16"/>
    </row>
    <row r="18">
      <c r="A18" s="44" t="s">
        <v>135</v>
      </c>
      <c r="B18" s="45" t="s">
        <v>136</v>
      </c>
      <c r="C18" s="45" t="s">
        <v>137</v>
      </c>
      <c r="D18" s="53" t="s">
        <v>138</v>
      </c>
      <c r="E18" s="47" t="s">
        <v>97</v>
      </c>
      <c r="F18" s="47" t="s">
        <v>39</v>
      </c>
      <c r="G18" s="43"/>
    </row>
    <row r="19">
      <c r="A19" s="44" t="s">
        <v>139</v>
      </c>
      <c r="B19" s="45" t="s">
        <v>136</v>
      </c>
      <c r="C19" s="45" t="s">
        <v>140</v>
      </c>
      <c r="D19" s="46"/>
      <c r="E19" s="47" t="s">
        <v>97</v>
      </c>
      <c r="F19" s="47" t="s">
        <v>39</v>
      </c>
      <c r="G19" s="43"/>
    </row>
    <row r="20">
      <c r="A20" s="44" t="s">
        <v>141</v>
      </c>
      <c r="B20" s="45" t="s">
        <v>142</v>
      </c>
      <c r="C20" s="45" t="s">
        <v>143</v>
      </c>
      <c r="D20" s="53" t="s">
        <v>144</v>
      </c>
      <c r="E20" s="47" t="s">
        <v>97</v>
      </c>
      <c r="F20" s="47" t="s">
        <v>39</v>
      </c>
      <c r="G20" s="54" t="s">
        <v>145</v>
      </c>
    </row>
    <row r="21">
      <c r="A21" s="44" t="s">
        <v>146</v>
      </c>
      <c r="B21" s="45" t="s">
        <v>147</v>
      </c>
      <c r="C21" s="45" t="s">
        <v>148</v>
      </c>
      <c r="D21" s="53" t="s">
        <v>149</v>
      </c>
      <c r="E21" s="47" t="s">
        <v>97</v>
      </c>
      <c r="F21" s="47" t="s">
        <v>39</v>
      </c>
      <c r="G21" s="54" t="s">
        <v>150</v>
      </c>
    </row>
    <row r="22">
      <c r="A22" s="55" t="s">
        <v>151</v>
      </c>
      <c r="B22" s="55" t="s">
        <v>54</v>
      </c>
      <c r="C22" s="56" t="s">
        <v>152</v>
      </c>
      <c r="D22" s="57" t="s">
        <v>153</v>
      </c>
      <c r="E22" s="55" t="s">
        <v>38</v>
      </c>
      <c r="F22" s="55" t="s">
        <v>66</v>
      </c>
      <c r="G22" s="55" t="s">
        <v>154</v>
      </c>
    </row>
    <row r="23">
      <c r="C23" s="43"/>
    </row>
    <row r="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row>
    <row r="27">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row>
    <row r="28">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c r="BD59" s="31"/>
      <c r="BE59" s="31"/>
      <c r="BF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c r="BD60" s="31"/>
      <c r="BE60" s="31"/>
      <c r="BF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c r="BD74" s="31"/>
      <c r="BE74" s="31"/>
      <c r="BF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c r="BD81" s="31"/>
      <c r="BE81" s="31"/>
      <c r="BF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c r="BD87" s="31"/>
      <c r="BE87" s="31"/>
      <c r="BF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c r="BD92" s="31"/>
      <c r="BE92" s="31"/>
      <c r="BF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c r="BD101" s="31"/>
      <c r="BE101" s="31"/>
      <c r="BF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c r="BD102" s="31"/>
      <c r="BE102" s="31"/>
      <c r="BF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c r="BD103" s="31"/>
      <c r="BE103" s="31"/>
      <c r="BF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c r="BD104" s="31"/>
      <c r="BE104" s="31"/>
      <c r="BF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c r="BD105" s="31"/>
      <c r="BE105" s="31"/>
      <c r="BF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c r="BD106" s="31"/>
      <c r="BE106" s="31"/>
      <c r="BF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c r="BD107" s="31"/>
      <c r="BE107" s="31"/>
      <c r="BF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c r="BD188" s="31"/>
      <c r="BE188" s="31"/>
      <c r="BF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c r="BD189" s="31"/>
      <c r="BE189" s="31"/>
      <c r="BF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c r="BD190" s="31"/>
      <c r="BE190" s="31"/>
      <c r="BF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c r="BD191" s="31"/>
      <c r="BE191" s="31"/>
      <c r="BF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c r="BD192" s="31"/>
      <c r="BE192" s="31"/>
      <c r="BF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c r="BD193" s="31"/>
      <c r="BE193" s="31"/>
      <c r="BF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c r="BD194" s="31"/>
      <c r="BE194" s="31"/>
      <c r="BF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c r="BD195" s="31"/>
      <c r="BE195" s="31"/>
      <c r="BF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c r="BD196" s="31"/>
      <c r="BE196" s="31"/>
      <c r="BF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c r="BD197" s="31"/>
      <c r="BE197" s="31"/>
      <c r="BF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c r="BD198" s="31"/>
      <c r="BE198" s="31"/>
      <c r="BF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c r="BD199" s="31"/>
      <c r="BE199" s="31"/>
      <c r="BF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c r="BD200" s="31"/>
      <c r="BE200" s="31"/>
      <c r="BF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c r="BD201" s="31"/>
      <c r="BE201" s="31"/>
      <c r="BF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c r="BD202" s="31"/>
      <c r="BE202" s="31"/>
      <c r="BF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c r="BD203" s="31"/>
      <c r="BE203" s="31"/>
      <c r="BF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c r="BD204" s="31"/>
      <c r="BE204" s="31"/>
      <c r="BF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c r="BD205" s="31"/>
      <c r="BE205" s="31"/>
      <c r="BF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c r="BD206" s="31"/>
      <c r="BE206" s="31"/>
      <c r="BF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c r="BD207" s="31"/>
      <c r="BE207" s="31"/>
      <c r="BF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c r="BD208" s="31"/>
      <c r="BE208" s="31"/>
      <c r="BF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c r="BD209" s="31"/>
      <c r="BE209" s="31"/>
      <c r="BF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c r="BD210" s="31"/>
      <c r="BE210" s="31"/>
      <c r="BF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c r="BD211" s="31"/>
      <c r="BE211" s="31"/>
      <c r="BF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c r="BD212" s="31"/>
      <c r="BE212" s="31"/>
      <c r="BF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c r="BD213" s="31"/>
      <c r="BE213" s="31"/>
      <c r="BF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c r="BD214" s="31"/>
      <c r="BE214" s="31"/>
      <c r="BF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c r="BD215" s="31"/>
      <c r="BE215" s="31"/>
      <c r="BF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c r="BD216" s="31"/>
      <c r="BE216" s="31"/>
      <c r="BF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c r="BD217" s="31"/>
      <c r="BE217" s="31"/>
      <c r="BF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c r="BD218" s="31"/>
      <c r="BE218" s="31"/>
      <c r="BF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c r="BA219" s="31"/>
      <c r="BB219" s="31"/>
      <c r="BC219" s="31"/>
      <c r="BD219" s="31"/>
      <c r="BE219" s="31"/>
      <c r="BF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c r="BA220" s="31"/>
      <c r="BB220" s="31"/>
      <c r="BC220" s="31"/>
      <c r="BD220" s="31"/>
      <c r="BE220" s="31"/>
      <c r="BF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c r="BA221" s="31"/>
      <c r="BB221" s="31"/>
      <c r="BC221" s="31"/>
      <c r="BD221" s="31"/>
      <c r="BE221" s="31"/>
      <c r="BF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c r="BA222" s="31"/>
      <c r="BB222" s="31"/>
      <c r="BC222" s="31"/>
      <c r="BD222" s="31"/>
      <c r="BE222" s="31"/>
      <c r="BF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c r="BA223" s="31"/>
      <c r="BB223" s="31"/>
      <c r="BC223" s="31"/>
      <c r="BD223" s="31"/>
      <c r="BE223" s="31"/>
      <c r="BF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c r="BA224" s="31"/>
      <c r="BB224" s="31"/>
      <c r="BC224" s="31"/>
      <c r="BD224" s="31"/>
      <c r="BE224" s="31"/>
      <c r="BF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c r="BA225" s="31"/>
      <c r="BB225" s="31"/>
      <c r="BC225" s="31"/>
      <c r="BD225" s="31"/>
      <c r="BE225" s="31"/>
      <c r="BF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c r="BA226" s="31"/>
      <c r="BB226" s="31"/>
      <c r="BC226" s="31"/>
      <c r="BD226" s="31"/>
      <c r="BE226" s="31"/>
      <c r="BF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c r="BA227" s="31"/>
      <c r="BB227" s="31"/>
      <c r="BC227" s="31"/>
      <c r="BD227" s="31"/>
      <c r="BE227" s="31"/>
      <c r="BF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c r="BA228" s="31"/>
      <c r="BB228" s="31"/>
      <c r="BC228" s="31"/>
      <c r="BD228" s="31"/>
      <c r="BE228" s="31"/>
      <c r="BF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c r="BA229" s="31"/>
      <c r="BB229" s="31"/>
      <c r="BC229" s="31"/>
      <c r="BD229" s="31"/>
      <c r="BE229" s="31"/>
      <c r="BF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c r="BA230" s="31"/>
      <c r="BB230" s="31"/>
      <c r="BC230" s="31"/>
      <c r="BD230" s="31"/>
      <c r="BE230" s="31"/>
      <c r="BF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c r="BA231" s="31"/>
      <c r="BB231" s="31"/>
      <c r="BC231" s="31"/>
      <c r="BD231" s="31"/>
      <c r="BE231" s="31"/>
      <c r="BF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c r="BA232" s="31"/>
      <c r="BB232" s="31"/>
      <c r="BC232" s="31"/>
      <c r="BD232" s="31"/>
      <c r="BE232" s="31"/>
      <c r="BF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c r="BA233" s="31"/>
      <c r="BB233" s="31"/>
      <c r="BC233" s="31"/>
      <c r="BD233" s="31"/>
      <c r="BE233" s="31"/>
      <c r="BF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c r="BA234" s="31"/>
      <c r="BB234" s="31"/>
      <c r="BC234" s="31"/>
      <c r="BD234" s="31"/>
      <c r="BE234" s="31"/>
      <c r="BF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c r="BA235" s="31"/>
      <c r="BB235" s="31"/>
      <c r="BC235" s="31"/>
      <c r="BD235" s="31"/>
      <c r="BE235" s="31"/>
      <c r="BF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c r="BA236" s="31"/>
      <c r="BB236" s="31"/>
      <c r="BC236" s="31"/>
      <c r="BD236" s="31"/>
      <c r="BE236" s="31"/>
      <c r="BF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c r="BA237" s="31"/>
      <c r="BB237" s="31"/>
      <c r="BC237" s="31"/>
      <c r="BD237" s="31"/>
      <c r="BE237" s="31"/>
      <c r="BF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c r="BA238" s="31"/>
      <c r="BB238" s="31"/>
      <c r="BC238" s="31"/>
      <c r="BD238" s="31"/>
      <c r="BE238" s="31"/>
      <c r="BF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c r="BA239" s="31"/>
      <c r="BB239" s="31"/>
      <c r="BC239" s="31"/>
      <c r="BD239" s="31"/>
      <c r="BE239" s="31"/>
      <c r="BF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c r="BA240" s="31"/>
      <c r="BB240" s="31"/>
      <c r="BC240" s="31"/>
      <c r="BD240" s="31"/>
      <c r="BE240" s="31"/>
      <c r="BF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c r="BA241" s="31"/>
      <c r="BB241" s="31"/>
      <c r="BC241" s="31"/>
      <c r="BD241" s="31"/>
      <c r="BE241" s="31"/>
      <c r="BF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c r="BA242" s="31"/>
      <c r="BB242" s="31"/>
      <c r="BC242" s="31"/>
      <c r="BD242" s="31"/>
      <c r="BE242" s="31"/>
      <c r="BF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c r="BA243" s="31"/>
      <c r="BB243" s="31"/>
      <c r="BC243" s="31"/>
      <c r="BD243" s="31"/>
      <c r="BE243" s="31"/>
      <c r="BF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c r="BA244" s="31"/>
      <c r="BB244" s="31"/>
      <c r="BC244" s="31"/>
      <c r="BD244" s="31"/>
      <c r="BE244" s="31"/>
      <c r="BF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c r="BA245" s="31"/>
      <c r="BB245" s="31"/>
      <c r="BC245" s="31"/>
      <c r="BD245" s="31"/>
      <c r="BE245" s="31"/>
      <c r="BF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c r="BA246" s="31"/>
      <c r="BB246" s="31"/>
      <c r="BC246" s="31"/>
      <c r="BD246" s="31"/>
      <c r="BE246" s="31"/>
      <c r="BF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c r="BA247" s="31"/>
      <c r="BB247" s="31"/>
      <c r="BC247" s="31"/>
      <c r="BD247" s="31"/>
      <c r="BE247" s="31"/>
      <c r="BF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c r="BA248" s="31"/>
      <c r="BB248" s="31"/>
      <c r="BC248" s="31"/>
      <c r="BD248" s="31"/>
      <c r="BE248" s="31"/>
      <c r="BF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c r="BA249" s="31"/>
      <c r="BB249" s="31"/>
      <c r="BC249" s="31"/>
      <c r="BD249" s="31"/>
      <c r="BE249" s="31"/>
      <c r="BF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c r="BA250" s="31"/>
      <c r="BB250" s="31"/>
      <c r="BC250" s="31"/>
      <c r="BD250" s="31"/>
      <c r="BE250" s="31"/>
      <c r="BF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c r="BA251" s="31"/>
      <c r="BB251" s="31"/>
      <c r="BC251" s="31"/>
      <c r="BD251" s="31"/>
      <c r="BE251" s="31"/>
      <c r="BF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c r="BA252" s="31"/>
      <c r="BB252" s="31"/>
      <c r="BC252" s="31"/>
      <c r="BD252" s="31"/>
      <c r="BE252" s="31"/>
      <c r="BF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c r="BA253" s="31"/>
      <c r="BB253" s="31"/>
      <c r="BC253" s="31"/>
      <c r="BD253" s="31"/>
      <c r="BE253" s="31"/>
      <c r="BF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c r="BA254" s="31"/>
      <c r="BB254" s="31"/>
      <c r="BC254" s="31"/>
      <c r="BD254" s="31"/>
      <c r="BE254" s="31"/>
      <c r="BF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c r="BA255" s="31"/>
      <c r="BB255" s="31"/>
      <c r="BC255" s="31"/>
      <c r="BD255" s="31"/>
      <c r="BE255" s="31"/>
      <c r="BF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c r="BA256" s="31"/>
      <c r="BB256" s="31"/>
      <c r="BC256" s="31"/>
      <c r="BD256" s="31"/>
      <c r="BE256" s="31"/>
      <c r="BF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c r="BA257" s="31"/>
      <c r="BB257" s="31"/>
      <c r="BC257" s="31"/>
      <c r="BD257" s="31"/>
      <c r="BE257" s="31"/>
      <c r="BF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c r="BA258" s="31"/>
      <c r="BB258" s="31"/>
      <c r="BC258" s="31"/>
      <c r="BD258" s="31"/>
      <c r="BE258" s="31"/>
      <c r="BF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c r="BA259" s="31"/>
      <c r="BB259" s="31"/>
      <c r="BC259" s="31"/>
      <c r="BD259" s="31"/>
      <c r="BE259" s="31"/>
      <c r="BF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c r="BA260" s="31"/>
      <c r="BB260" s="31"/>
      <c r="BC260" s="31"/>
      <c r="BD260" s="31"/>
      <c r="BE260" s="31"/>
      <c r="BF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c r="BA282" s="31"/>
      <c r="BB282" s="31"/>
      <c r="BC282" s="31"/>
      <c r="BD282" s="31"/>
      <c r="BE282" s="31"/>
      <c r="BF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c r="BA283" s="31"/>
      <c r="BB283" s="31"/>
      <c r="BC283" s="31"/>
      <c r="BD283" s="31"/>
      <c r="BE283" s="31"/>
      <c r="BF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c r="BA284" s="31"/>
      <c r="BB284" s="31"/>
      <c r="BC284" s="31"/>
      <c r="BD284" s="31"/>
      <c r="BE284" s="31"/>
      <c r="BF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c r="BA285" s="31"/>
      <c r="BB285" s="31"/>
      <c r="BC285" s="31"/>
      <c r="BD285" s="31"/>
      <c r="BE285" s="31"/>
      <c r="BF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c r="BA286" s="31"/>
      <c r="BB286" s="31"/>
      <c r="BC286" s="31"/>
      <c r="BD286" s="31"/>
      <c r="BE286" s="31"/>
      <c r="BF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c r="BA287" s="31"/>
      <c r="BB287" s="31"/>
      <c r="BC287" s="31"/>
      <c r="BD287" s="31"/>
      <c r="BE287" s="31"/>
      <c r="BF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c r="BA288" s="31"/>
      <c r="BB288" s="31"/>
      <c r="BC288" s="31"/>
      <c r="BD288" s="31"/>
      <c r="BE288" s="31"/>
      <c r="BF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c r="BA289" s="31"/>
      <c r="BB289" s="31"/>
      <c r="BC289" s="31"/>
      <c r="BD289" s="31"/>
      <c r="BE289" s="31"/>
      <c r="BF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c r="BA290" s="31"/>
      <c r="BB290" s="31"/>
      <c r="BC290" s="31"/>
      <c r="BD290" s="31"/>
      <c r="BE290" s="31"/>
      <c r="BF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c r="BA291" s="31"/>
      <c r="BB291" s="31"/>
      <c r="BC291" s="31"/>
      <c r="BD291" s="31"/>
      <c r="BE291" s="31"/>
      <c r="BF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c r="BA292" s="31"/>
      <c r="BB292" s="31"/>
      <c r="BC292" s="31"/>
      <c r="BD292" s="31"/>
      <c r="BE292" s="31"/>
      <c r="BF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c r="BA293" s="31"/>
      <c r="BB293" s="31"/>
      <c r="BC293" s="31"/>
      <c r="BD293" s="31"/>
      <c r="BE293" s="31"/>
      <c r="BF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c r="BA294" s="31"/>
      <c r="BB294" s="31"/>
      <c r="BC294" s="31"/>
      <c r="BD294" s="31"/>
      <c r="BE294" s="31"/>
      <c r="BF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c r="BA295" s="31"/>
      <c r="BB295" s="31"/>
      <c r="BC295" s="31"/>
      <c r="BD295" s="31"/>
      <c r="BE295" s="31"/>
      <c r="BF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c r="BA296" s="31"/>
      <c r="BB296" s="31"/>
      <c r="BC296" s="31"/>
      <c r="BD296" s="31"/>
      <c r="BE296" s="31"/>
      <c r="BF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c r="BA297" s="31"/>
      <c r="BB297" s="31"/>
      <c r="BC297" s="31"/>
      <c r="BD297" s="31"/>
      <c r="BE297" s="31"/>
      <c r="BF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c r="BA298" s="31"/>
      <c r="BB298" s="31"/>
      <c r="BC298" s="31"/>
      <c r="BD298" s="31"/>
      <c r="BE298" s="31"/>
      <c r="BF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c r="BA299" s="31"/>
      <c r="BB299" s="31"/>
      <c r="BC299" s="31"/>
      <c r="BD299" s="31"/>
      <c r="BE299" s="31"/>
      <c r="BF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c r="BA300" s="31"/>
      <c r="BB300" s="31"/>
      <c r="BC300" s="31"/>
      <c r="BD300" s="31"/>
      <c r="BE300" s="31"/>
      <c r="BF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c r="BA301" s="31"/>
      <c r="BB301" s="31"/>
      <c r="BC301" s="31"/>
      <c r="BD301" s="31"/>
      <c r="BE301" s="31"/>
      <c r="BF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c r="BA302" s="31"/>
      <c r="BB302" s="31"/>
      <c r="BC302" s="31"/>
      <c r="BD302" s="31"/>
      <c r="BE302" s="31"/>
      <c r="BF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c r="BA303" s="31"/>
      <c r="BB303" s="31"/>
      <c r="BC303" s="31"/>
      <c r="BD303" s="31"/>
      <c r="BE303" s="31"/>
      <c r="BF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c r="BA304" s="31"/>
      <c r="BB304" s="31"/>
      <c r="BC304" s="31"/>
      <c r="BD304" s="31"/>
      <c r="BE304" s="31"/>
      <c r="BF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c r="BA305" s="31"/>
      <c r="BB305" s="31"/>
      <c r="BC305" s="31"/>
      <c r="BD305" s="31"/>
      <c r="BE305" s="31"/>
      <c r="BF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c r="BA306" s="31"/>
      <c r="BB306" s="31"/>
      <c r="BC306" s="31"/>
      <c r="BD306" s="31"/>
      <c r="BE306" s="31"/>
      <c r="BF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c r="BA307" s="31"/>
      <c r="BB307" s="31"/>
      <c r="BC307" s="31"/>
      <c r="BD307" s="31"/>
      <c r="BE307" s="31"/>
      <c r="BF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c r="BA308" s="31"/>
      <c r="BB308" s="31"/>
      <c r="BC308" s="31"/>
      <c r="BD308" s="31"/>
      <c r="BE308" s="31"/>
      <c r="BF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c r="BA309" s="31"/>
      <c r="BB309" s="31"/>
      <c r="BC309" s="31"/>
      <c r="BD309" s="31"/>
      <c r="BE309" s="31"/>
      <c r="BF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c r="BA310" s="31"/>
      <c r="BB310" s="31"/>
      <c r="BC310" s="31"/>
      <c r="BD310" s="31"/>
      <c r="BE310" s="31"/>
      <c r="BF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c r="BA311" s="31"/>
      <c r="BB311" s="31"/>
      <c r="BC311" s="31"/>
      <c r="BD311" s="31"/>
      <c r="BE311" s="31"/>
      <c r="BF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c r="BA312" s="31"/>
      <c r="BB312" s="31"/>
      <c r="BC312" s="31"/>
      <c r="BD312" s="31"/>
      <c r="BE312" s="31"/>
      <c r="BF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c r="BA313" s="31"/>
      <c r="BB313" s="31"/>
      <c r="BC313" s="31"/>
      <c r="BD313" s="31"/>
      <c r="BE313" s="31"/>
      <c r="BF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c r="BA314" s="31"/>
      <c r="BB314" s="31"/>
      <c r="BC314" s="31"/>
      <c r="BD314" s="31"/>
      <c r="BE314" s="31"/>
      <c r="BF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c r="BA315" s="31"/>
      <c r="BB315" s="31"/>
      <c r="BC315" s="31"/>
      <c r="BD315" s="31"/>
      <c r="BE315" s="31"/>
      <c r="BF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c r="BA316" s="31"/>
      <c r="BB316" s="31"/>
      <c r="BC316" s="31"/>
      <c r="BD316" s="31"/>
      <c r="BE316" s="31"/>
      <c r="BF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c r="BA317" s="31"/>
      <c r="BB317" s="31"/>
      <c r="BC317" s="31"/>
      <c r="BD317" s="31"/>
      <c r="BE317" s="31"/>
      <c r="BF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c r="BA318" s="31"/>
      <c r="BB318" s="31"/>
      <c r="BC318" s="31"/>
      <c r="BD318" s="31"/>
      <c r="BE318" s="31"/>
      <c r="BF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c r="BA319" s="31"/>
      <c r="BB319" s="31"/>
      <c r="BC319" s="31"/>
      <c r="BD319" s="31"/>
      <c r="BE319" s="31"/>
      <c r="BF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c r="BA320" s="31"/>
      <c r="BB320" s="31"/>
      <c r="BC320" s="31"/>
      <c r="BD320" s="31"/>
      <c r="BE320" s="31"/>
      <c r="BF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c r="BA321" s="31"/>
      <c r="BB321" s="31"/>
      <c r="BC321" s="31"/>
      <c r="BD321" s="31"/>
      <c r="BE321" s="31"/>
      <c r="BF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c r="BA322" s="31"/>
      <c r="BB322" s="31"/>
      <c r="BC322" s="31"/>
      <c r="BD322" s="31"/>
      <c r="BE322" s="31"/>
      <c r="BF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c r="BA323" s="31"/>
      <c r="BB323" s="31"/>
      <c r="BC323" s="31"/>
      <c r="BD323" s="31"/>
      <c r="BE323" s="31"/>
      <c r="BF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c r="BA324" s="31"/>
      <c r="BB324" s="31"/>
      <c r="BC324" s="31"/>
      <c r="BD324" s="31"/>
      <c r="BE324" s="31"/>
      <c r="BF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c r="BA325" s="31"/>
      <c r="BB325" s="31"/>
      <c r="BC325" s="31"/>
      <c r="BD325" s="31"/>
      <c r="BE325" s="31"/>
      <c r="BF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c r="BA326" s="31"/>
      <c r="BB326" s="31"/>
      <c r="BC326" s="31"/>
      <c r="BD326" s="31"/>
      <c r="BE326" s="31"/>
      <c r="BF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c r="BA327" s="31"/>
      <c r="BB327" s="31"/>
      <c r="BC327" s="31"/>
      <c r="BD327" s="31"/>
      <c r="BE327" s="31"/>
      <c r="BF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c r="BA328" s="31"/>
      <c r="BB328" s="31"/>
      <c r="BC328" s="31"/>
      <c r="BD328" s="31"/>
      <c r="BE328" s="31"/>
      <c r="BF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c r="BA329" s="31"/>
      <c r="BB329" s="31"/>
      <c r="BC329" s="31"/>
      <c r="BD329" s="31"/>
      <c r="BE329" s="31"/>
      <c r="BF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c r="BA330" s="31"/>
      <c r="BB330" s="31"/>
      <c r="BC330" s="31"/>
      <c r="BD330" s="31"/>
      <c r="BE330" s="31"/>
      <c r="BF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c r="BA331" s="31"/>
      <c r="BB331" s="31"/>
      <c r="BC331" s="31"/>
      <c r="BD331" s="31"/>
      <c r="BE331" s="31"/>
      <c r="BF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c r="BA332" s="31"/>
      <c r="BB332" s="31"/>
      <c r="BC332" s="31"/>
      <c r="BD332" s="31"/>
      <c r="BE332" s="31"/>
      <c r="BF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c r="BA333" s="31"/>
      <c r="BB333" s="31"/>
      <c r="BC333" s="31"/>
      <c r="BD333" s="31"/>
      <c r="BE333" s="31"/>
      <c r="BF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c r="BA334" s="31"/>
      <c r="BB334" s="31"/>
      <c r="BC334" s="31"/>
      <c r="BD334" s="31"/>
      <c r="BE334" s="31"/>
      <c r="BF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c r="BA335" s="31"/>
      <c r="BB335" s="31"/>
      <c r="BC335" s="31"/>
      <c r="BD335" s="31"/>
      <c r="BE335" s="31"/>
      <c r="BF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c r="BA336" s="31"/>
      <c r="BB336" s="31"/>
      <c r="BC336" s="31"/>
      <c r="BD336" s="31"/>
      <c r="BE336" s="31"/>
      <c r="BF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c r="BA337" s="31"/>
      <c r="BB337" s="31"/>
      <c r="BC337" s="31"/>
      <c r="BD337" s="31"/>
      <c r="BE337" s="31"/>
      <c r="BF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c r="BA338" s="31"/>
      <c r="BB338" s="31"/>
      <c r="BC338" s="31"/>
      <c r="BD338" s="31"/>
      <c r="BE338" s="31"/>
      <c r="BF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c r="BA339" s="31"/>
      <c r="BB339" s="31"/>
      <c r="BC339" s="31"/>
      <c r="BD339" s="31"/>
      <c r="BE339" s="31"/>
      <c r="BF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c r="BA340" s="31"/>
      <c r="BB340" s="31"/>
      <c r="BC340" s="31"/>
      <c r="BD340" s="31"/>
      <c r="BE340" s="31"/>
      <c r="BF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c r="BA341" s="31"/>
      <c r="BB341" s="31"/>
      <c r="BC341" s="31"/>
      <c r="BD341" s="31"/>
      <c r="BE341" s="31"/>
      <c r="BF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c r="BA342" s="31"/>
      <c r="BB342" s="31"/>
      <c r="BC342" s="31"/>
      <c r="BD342" s="31"/>
      <c r="BE342" s="31"/>
      <c r="BF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c r="BA343" s="31"/>
      <c r="BB343" s="31"/>
      <c r="BC343" s="31"/>
      <c r="BD343" s="31"/>
      <c r="BE343" s="31"/>
      <c r="BF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c r="BA344" s="31"/>
      <c r="BB344" s="31"/>
      <c r="BC344" s="31"/>
      <c r="BD344" s="31"/>
      <c r="BE344" s="31"/>
      <c r="BF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c r="BA345" s="31"/>
      <c r="BB345" s="31"/>
      <c r="BC345" s="31"/>
      <c r="BD345" s="31"/>
      <c r="BE345" s="31"/>
      <c r="BF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c r="BA346" s="31"/>
      <c r="BB346" s="31"/>
      <c r="BC346" s="31"/>
      <c r="BD346" s="31"/>
      <c r="BE346" s="31"/>
      <c r="BF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c r="BA347" s="31"/>
      <c r="BB347" s="31"/>
      <c r="BC347" s="31"/>
      <c r="BD347" s="31"/>
      <c r="BE347" s="31"/>
      <c r="BF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c r="BA348" s="31"/>
      <c r="BB348" s="31"/>
      <c r="BC348" s="31"/>
      <c r="BD348" s="31"/>
      <c r="BE348" s="31"/>
      <c r="BF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c r="BA349" s="31"/>
      <c r="BB349" s="31"/>
      <c r="BC349" s="31"/>
      <c r="BD349" s="31"/>
      <c r="BE349" s="31"/>
      <c r="BF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c r="BA350" s="31"/>
      <c r="BB350" s="31"/>
      <c r="BC350" s="31"/>
      <c r="BD350" s="31"/>
      <c r="BE350" s="31"/>
      <c r="BF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c r="BA351" s="31"/>
      <c r="BB351" s="31"/>
      <c r="BC351" s="31"/>
      <c r="BD351" s="31"/>
      <c r="BE351" s="31"/>
      <c r="BF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c r="BA352" s="31"/>
      <c r="BB352" s="31"/>
      <c r="BC352" s="31"/>
      <c r="BD352" s="31"/>
      <c r="BE352" s="31"/>
      <c r="BF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c r="BA353" s="31"/>
      <c r="BB353" s="31"/>
      <c r="BC353" s="31"/>
      <c r="BD353" s="31"/>
      <c r="BE353" s="31"/>
      <c r="BF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c r="BA354" s="31"/>
      <c r="BB354" s="31"/>
      <c r="BC354" s="31"/>
      <c r="BD354" s="31"/>
      <c r="BE354" s="31"/>
      <c r="BF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c r="BA355" s="31"/>
      <c r="BB355" s="31"/>
      <c r="BC355" s="31"/>
      <c r="BD355" s="31"/>
      <c r="BE355" s="31"/>
      <c r="BF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c r="BA356" s="31"/>
      <c r="BB356" s="31"/>
      <c r="BC356" s="31"/>
      <c r="BD356" s="31"/>
      <c r="BE356" s="31"/>
      <c r="BF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c r="BA357" s="31"/>
      <c r="BB357" s="31"/>
      <c r="BC357" s="31"/>
      <c r="BD357" s="31"/>
      <c r="BE357" s="31"/>
      <c r="BF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c r="BA358" s="31"/>
      <c r="BB358" s="31"/>
      <c r="BC358" s="31"/>
      <c r="BD358" s="31"/>
      <c r="BE358" s="31"/>
      <c r="BF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c r="BA359" s="31"/>
      <c r="BB359" s="31"/>
      <c r="BC359" s="31"/>
      <c r="BD359" s="31"/>
      <c r="BE359" s="31"/>
      <c r="BF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c r="BA360" s="31"/>
      <c r="BB360" s="31"/>
      <c r="BC360" s="31"/>
      <c r="BD360" s="31"/>
      <c r="BE360" s="31"/>
      <c r="BF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c r="BA362" s="31"/>
      <c r="BB362" s="31"/>
      <c r="BC362" s="31"/>
      <c r="BD362" s="31"/>
      <c r="BE362" s="31"/>
      <c r="BF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c r="BA363" s="31"/>
      <c r="BB363" s="31"/>
      <c r="BC363" s="31"/>
      <c r="BD363" s="31"/>
      <c r="BE363" s="31"/>
      <c r="BF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c r="BA364" s="31"/>
      <c r="BB364" s="31"/>
      <c r="BC364" s="31"/>
      <c r="BD364" s="31"/>
      <c r="BE364" s="31"/>
      <c r="BF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c r="BA365" s="31"/>
      <c r="BB365" s="31"/>
      <c r="BC365" s="31"/>
      <c r="BD365" s="31"/>
      <c r="BE365" s="31"/>
      <c r="BF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c r="BA366" s="31"/>
      <c r="BB366" s="31"/>
      <c r="BC366" s="31"/>
      <c r="BD366" s="31"/>
      <c r="BE366" s="31"/>
      <c r="BF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c r="BA367" s="31"/>
      <c r="BB367" s="31"/>
      <c r="BC367" s="31"/>
      <c r="BD367" s="31"/>
      <c r="BE367" s="31"/>
      <c r="BF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c r="BA368" s="31"/>
      <c r="BB368" s="31"/>
      <c r="BC368" s="31"/>
      <c r="BD368" s="31"/>
      <c r="BE368" s="31"/>
      <c r="BF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c r="BA369" s="31"/>
      <c r="BB369" s="31"/>
      <c r="BC369" s="31"/>
      <c r="BD369" s="31"/>
      <c r="BE369" s="31"/>
      <c r="BF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c r="BA370" s="31"/>
      <c r="BB370" s="31"/>
      <c r="BC370" s="31"/>
      <c r="BD370" s="31"/>
      <c r="BE370" s="31"/>
      <c r="BF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c r="BA371" s="31"/>
      <c r="BB371" s="31"/>
      <c r="BC371" s="31"/>
      <c r="BD371" s="31"/>
      <c r="BE371" s="31"/>
      <c r="BF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c r="BA372" s="31"/>
      <c r="BB372" s="31"/>
      <c r="BC372" s="31"/>
      <c r="BD372" s="31"/>
      <c r="BE372" s="31"/>
      <c r="BF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c r="BA373" s="31"/>
      <c r="BB373" s="31"/>
      <c r="BC373" s="31"/>
      <c r="BD373" s="31"/>
      <c r="BE373" s="31"/>
      <c r="BF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c r="BA374" s="31"/>
      <c r="BB374" s="31"/>
      <c r="BC374" s="31"/>
      <c r="BD374" s="31"/>
      <c r="BE374" s="31"/>
      <c r="BF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c r="BA375" s="31"/>
      <c r="BB375" s="31"/>
      <c r="BC375" s="31"/>
      <c r="BD375" s="31"/>
      <c r="BE375" s="31"/>
      <c r="BF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c r="BA376" s="31"/>
      <c r="BB376" s="31"/>
      <c r="BC376" s="31"/>
      <c r="BD376" s="31"/>
      <c r="BE376" s="31"/>
      <c r="BF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c r="BA377" s="31"/>
      <c r="BB377" s="31"/>
      <c r="BC377" s="31"/>
      <c r="BD377" s="31"/>
      <c r="BE377" s="31"/>
      <c r="BF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c r="BA378" s="31"/>
      <c r="BB378" s="31"/>
      <c r="BC378" s="31"/>
      <c r="BD378" s="31"/>
      <c r="BE378" s="31"/>
      <c r="BF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c r="BA379" s="31"/>
      <c r="BB379" s="31"/>
      <c r="BC379" s="31"/>
      <c r="BD379" s="31"/>
      <c r="BE379" s="31"/>
      <c r="BF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c r="BA380" s="31"/>
      <c r="BB380" s="31"/>
      <c r="BC380" s="31"/>
      <c r="BD380" s="31"/>
      <c r="BE380" s="31"/>
      <c r="BF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c r="BA381" s="31"/>
      <c r="BB381" s="31"/>
      <c r="BC381" s="31"/>
      <c r="BD381" s="31"/>
      <c r="BE381" s="31"/>
      <c r="BF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c r="BA382" s="31"/>
      <c r="BB382" s="31"/>
      <c r="BC382" s="31"/>
      <c r="BD382" s="31"/>
      <c r="BE382" s="31"/>
      <c r="BF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c r="BA383" s="31"/>
      <c r="BB383" s="31"/>
      <c r="BC383" s="31"/>
      <c r="BD383" s="31"/>
      <c r="BE383" s="31"/>
      <c r="BF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c r="BA384" s="31"/>
      <c r="BB384" s="31"/>
      <c r="BC384" s="31"/>
      <c r="BD384" s="31"/>
      <c r="BE384" s="31"/>
      <c r="BF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c r="BA385" s="31"/>
      <c r="BB385" s="31"/>
      <c r="BC385" s="31"/>
      <c r="BD385" s="31"/>
      <c r="BE385" s="31"/>
      <c r="BF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c r="BA386" s="31"/>
      <c r="BB386" s="31"/>
      <c r="BC386" s="31"/>
      <c r="BD386" s="31"/>
      <c r="BE386" s="31"/>
      <c r="BF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c r="BA387" s="31"/>
      <c r="BB387" s="31"/>
      <c r="BC387" s="31"/>
      <c r="BD387" s="31"/>
      <c r="BE387" s="31"/>
      <c r="BF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c r="BA388" s="31"/>
      <c r="BB388" s="31"/>
      <c r="BC388" s="31"/>
      <c r="BD388" s="31"/>
      <c r="BE388" s="31"/>
      <c r="BF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c r="BA389" s="31"/>
      <c r="BB389" s="31"/>
      <c r="BC389" s="31"/>
      <c r="BD389" s="31"/>
      <c r="BE389" s="31"/>
      <c r="BF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c r="BA390" s="31"/>
      <c r="BB390" s="31"/>
      <c r="BC390" s="31"/>
      <c r="BD390" s="31"/>
      <c r="BE390" s="31"/>
      <c r="BF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c r="BA391" s="31"/>
      <c r="BB391" s="31"/>
      <c r="BC391" s="31"/>
      <c r="BD391" s="31"/>
      <c r="BE391" s="31"/>
      <c r="BF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c r="BA392" s="31"/>
      <c r="BB392" s="31"/>
      <c r="BC392" s="31"/>
      <c r="BD392" s="31"/>
      <c r="BE392" s="31"/>
      <c r="BF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c r="BA393" s="31"/>
      <c r="BB393" s="31"/>
      <c r="BC393" s="31"/>
      <c r="BD393" s="31"/>
      <c r="BE393" s="31"/>
      <c r="BF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c r="BA394" s="31"/>
      <c r="BB394" s="31"/>
      <c r="BC394" s="31"/>
      <c r="BD394" s="31"/>
      <c r="BE394" s="31"/>
      <c r="BF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c r="BA395" s="31"/>
      <c r="BB395" s="31"/>
      <c r="BC395" s="31"/>
      <c r="BD395" s="31"/>
      <c r="BE395" s="31"/>
      <c r="BF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c r="BA396" s="31"/>
      <c r="BB396" s="31"/>
      <c r="BC396" s="31"/>
      <c r="BD396" s="31"/>
      <c r="BE396" s="31"/>
      <c r="BF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c r="BA397" s="31"/>
      <c r="BB397" s="31"/>
      <c r="BC397" s="31"/>
      <c r="BD397" s="31"/>
      <c r="BE397" s="31"/>
      <c r="BF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c r="BA398" s="31"/>
      <c r="BB398" s="31"/>
      <c r="BC398" s="31"/>
      <c r="BD398" s="31"/>
      <c r="BE398" s="31"/>
      <c r="BF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c r="BA399" s="31"/>
      <c r="BB399" s="31"/>
      <c r="BC399" s="31"/>
      <c r="BD399" s="31"/>
      <c r="BE399" s="31"/>
      <c r="BF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c r="BA400" s="31"/>
      <c r="BB400" s="31"/>
      <c r="BC400" s="31"/>
      <c r="BD400" s="31"/>
      <c r="BE400" s="31"/>
      <c r="BF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c r="BA401" s="31"/>
      <c r="BB401" s="31"/>
      <c r="BC401" s="31"/>
      <c r="BD401" s="31"/>
      <c r="BE401" s="31"/>
      <c r="BF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c r="BA402" s="31"/>
      <c r="BB402" s="31"/>
      <c r="BC402" s="31"/>
      <c r="BD402" s="31"/>
      <c r="BE402" s="31"/>
      <c r="BF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c r="BA403" s="31"/>
      <c r="BB403" s="31"/>
      <c r="BC403" s="31"/>
      <c r="BD403" s="31"/>
      <c r="BE403" s="31"/>
      <c r="BF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c r="BA404" s="31"/>
      <c r="BB404" s="31"/>
      <c r="BC404" s="31"/>
      <c r="BD404" s="31"/>
      <c r="BE404" s="31"/>
      <c r="BF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c r="BA405" s="31"/>
      <c r="BB405" s="31"/>
      <c r="BC405" s="31"/>
      <c r="BD405" s="31"/>
      <c r="BE405" s="31"/>
      <c r="BF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c r="BA406" s="31"/>
      <c r="BB406" s="31"/>
      <c r="BC406" s="31"/>
      <c r="BD406" s="31"/>
      <c r="BE406" s="31"/>
      <c r="BF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c r="BA407" s="31"/>
      <c r="BB407" s="31"/>
      <c r="BC407" s="31"/>
      <c r="BD407" s="31"/>
      <c r="BE407" s="31"/>
      <c r="BF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c r="BA408" s="31"/>
      <c r="BB408" s="31"/>
      <c r="BC408" s="31"/>
      <c r="BD408" s="31"/>
      <c r="BE408" s="31"/>
      <c r="BF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c r="BA409" s="31"/>
      <c r="BB409" s="31"/>
      <c r="BC409" s="31"/>
      <c r="BD409" s="31"/>
      <c r="BE409" s="31"/>
      <c r="BF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c r="BA410" s="31"/>
      <c r="BB410" s="31"/>
      <c r="BC410" s="31"/>
      <c r="BD410" s="31"/>
      <c r="BE410" s="31"/>
      <c r="BF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c r="BA411" s="31"/>
      <c r="BB411" s="31"/>
      <c r="BC411" s="31"/>
      <c r="BD411" s="31"/>
      <c r="BE411" s="31"/>
      <c r="BF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c r="BA412" s="31"/>
      <c r="BB412" s="31"/>
      <c r="BC412" s="31"/>
      <c r="BD412" s="31"/>
      <c r="BE412" s="31"/>
      <c r="BF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c r="BA413" s="31"/>
      <c r="BB413" s="31"/>
      <c r="BC413" s="31"/>
      <c r="BD413" s="31"/>
      <c r="BE413" s="31"/>
      <c r="BF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c r="BA414" s="31"/>
      <c r="BB414" s="31"/>
      <c r="BC414" s="31"/>
      <c r="BD414" s="31"/>
      <c r="BE414" s="31"/>
      <c r="BF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c r="BA415" s="31"/>
      <c r="BB415" s="31"/>
      <c r="BC415" s="31"/>
      <c r="BD415" s="31"/>
      <c r="BE415" s="31"/>
      <c r="BF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c r="BA416" s="31"/>
      <c r="BB416" s="31"/>
      <c r="BC416" s="31"/>
      <c r="BD416" s="31"/>
      <c r="BE416" s="31"/>
      <c r="BF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c r="BA417" s="31"/>
      <c r="BB417" s="31"/>
      <c r="BC417" s="31"/>
      <c r="BD417" s="31"/>
      <c r="BE417" s="31"/>
      <c r="BF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c r="BA418" s="31"/>
      <c r="BB418" s="31"/>
      <c r="BC418" s="31"/>
      <c r="BD418" s="31"/>
      <c r="BE418" s="31"/>
      <c r="BF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c r="BA419" s="31"/>
      <c r="BB419" s="31"/>
      <c r="BC419" s="31"/>
      <c r="BD419" s="31"/>
      <c r="BE419" s="31"/>
      <c r="BF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c r="BA420" s="31"/>
      <c r="BB420" s="31"/>
      <c r="BC420" s="31"/>
      <c r="BD420" s="31"/>
      <c r="BE420" s="31"/>
      <c r="BF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c r="BA421" s="31"/>
      <c r="BB421" s="31"/>
      <c r="BC421" s="31"/>
      <c r="BD421" s="31"/>
      <c r="BE421" s="31"/>
      <c r="BF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c r="BA422" s="31"/>
      <c r="BB422" s="31"/>
      <c r="BC422" s="31"/>
      <c r="BD422" s="31"/>
      <c r="BE422" s="31"/>
      <c r="BF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c r="BA423" s="31"/>
      <c r="BB423" s="31"/>
      <c r="BC423" s="31"/>
      <c r="BD423" s="31"/>
      <c r="BE423" s="31"/>
      <c r="BF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c r="BA424" s="31"/>
      <c r="BB424" s="31"/>
      <c r="BC424" s="31"/>
      <c r="BD424" s="31"/>
      <c r="BE424" s="31"/>
      <c r="BF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c r="BA425" s="31"/>
      <c r="BB425" s="31"/>
      <c r="BC425" s="31"/>
      <c r="BD425" s="31"/>
      <c r="BE425" s="31"/>
      <c r="BF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c r="BA426" s="31"/>
      <c r="BB426" s="31"/>
      <c r="BC426" s="31"/>
      <c r="BD426" s="31"/>
      <c r="BE426" s="31"/>
      <c r="BF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c r="BA427" s="31"/>
      <c r="BB427" s="31"/>
      <c r="BC427" s="31"/>
      <c r="BD427" s="31"/>
      <c r="BE427" s="31"/>
      <c r="BF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c r="BA428" s="31"/>
      <c r="BB428" s="31"/>
      <c r="BC428" s="31"/>
      <c r="BD428" s="31"/>
      <c r="BE428" s="31"/>
      <c r="BF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c r="BA429" s="31"/>
      <c r="BB429" s="31"/>
      <c r="BC429" s="31"/>
      <c r="BD429" s="31"/>
      <c r="BE429" s="31"/>
      <c r="BF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c r="BA430" s="31"/>
      <c r="BB430" s="31"/>
      <c r="BC430" s="31"/>
      <c r="BD430" s="31"/>
      <c r="BE430" s="31"/>
      <c r="BF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c r="BA431" s="31"/>
      <c r="BB431" s="31"/>
      <c r="BC431" s="31"/>
      <c r="BD431" s="31"/>
      <c r="BE431" s="31"/>
      <c r="BF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c r="BA432" s="31"/>
      <c r="BB432" s="31"/>
      <c r="BC432" s="31"/>
      <c r="BD432" s="31"/>
      <c r="BE432" s="31"/>
      <c r="BF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c r="BA433" s="31"/>
      <c r="BB433" s="31"/>
      <c r="BC433" s="31"/>
      <c r="BD433" s="31"/>
      <c r="BE433" s="31"/>
      <c r="BF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c r="BA434" s="31"/>
      <c r="BB434" s="31"/>
      <c r="BC434" s="31"/>
      <c r="BD434" s="31"/>
      <c r="BE434" s="31"/>
      <c r="BF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c r="BA435" s="31"/>
      <c r="BB435" s="31"/>
      <c r="BC435" s="31"/>
      <c r="BD435" s="31"/>
      <c r="BE435" s="31"/>
      <c r="BF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c r="BA436" s="31"/>
      <c r="BB436" s="31"/>
      <c r="BC436" s="31"/>
      <c r="BD436" s="31"/>
      <c r="BE436" s="31"/>
      <c r="BF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c r="BA437" s="31"/>
      <c r="BB437" s="31"/>
      <c r="BC437" s="31"/>
      <c r="BD437" s="31"/>
      <c r="BE437" s="31"/>
      <c r="BF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c r="BA438" s="31"/>
      <c r="BB438" s="31"/>
      <c r="BC438" s="31"/>
      <c r="BD438" s="31"/>
      <c r="BE438" s="31"/>
      <c r="BF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c r="BA439" s="31"/>
      <c r="BB439" s="31"/>
      <c r="BC439" s="31"/>
      <c r="BD439" s="31"/>
      <c r="BE439" s="31"/>
      <c r="BF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c r="BA440" s="31"/>
      <c r="BB440" s="31"/>
      <c r="BC440" s="31"/>
      <c r="BD440" s="31"/>
      <c r="BE440" s="31"/>
      <c r="BF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c r="BA441" s="31"/>
      <c r="BB441" s="31"/>
      <c r="BC441" s="31"/>
      <c r="BD441" s="31"/>
      <c r="BE441" s="31"/>
      <c r="BF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c r="BA442" s="31"/>
      <c r="BB442" s="31"/>
      <c r="BC442" s="31"/>
      <c r="BD442" s="31"/>
      <c r="BE442" s="31"/>
      <c r="BF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c r="BA443" s="31"/>
      <c r="BB443" s="31"/>
      <c r="BC443" s="31"/>
      <c r="BD443" s="31"/>
      <c r="BE443" s="31"/>
      <c r="BF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c r="BA444" s="31"/>
      <c r="BB444" s="31"/>
      <c r="BC444" s="31"/>
      <c r="BD444" s="31"/>
      <c r="BE444" s="31"/>
      <c r="BF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c r="BA445" s="31"/>
      <c r="BB445" s="31"/>
      <c r="BC445" s="31"/>
      <c r="BD445" s="31"/>
      <c r="BE445" s="31"/>
      <c r="BF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c r="BA446" s="31"/>
      <c r="BB446" s="31"/>
      <c r="BC446" s="31"/>
      <c r="BD446" s="31"/>
      <c r="BE446" s="31"/>
      <c r="BF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c r="BA447" s="31"/>
      <c r="BB447" s="31"/>
      <c r="BC447" s="31"/>
      <c r="BD447" s="31"/>
      <c r="BE447" s="31"/>
      <c r="BF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c r="BA448" s="31"/>
      <c r="BB448" s="31"/>
      <c r="BC448" s="31"/>
      <c r="BD448" s="31"/>
      <c r="BE448" s="31"/>
      <c r="BF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c r="BA449" s="31"/>
      <c r="BB449" s="31"/>
      <c r="BC449" s="31"/>
      <c r="BD449" s="31"/>
      <c r="BE449" s="31"/>
      <c r="BF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c r="BA450" s="31"/>
      <c r="BB450" s="31"/>
      <c r="BC450" s="31"/>
      <c r="BD450" s="31"/>
      <c r="BE450" s="31"/>
      <c r="BF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c r="BA451" s="31"/>
      <c r="BB451" s="31"/>
      <c r="BC451" s="31"/>
      <c r="BD451" s="31"/>
      <c r="BE451" s="31"/>
      <c r="BF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c r="BA452" s="31"/>
      <c r="BB452" s="31"/>
      <c r="BC452" s="31"/>
      <c r="BD452" s="31"/>
      <c r="BE452" s="31"/>
      <c r="BF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c r="BA453" s="31"/>
      <c r="BB453" s="31"/>
      <c r="BC453" s="31"/>
      <c r="BD453" s="31"/>
      <c r="BE453" s="31"/>
      <c r="BF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c r="BA454" s="31"/>
      <c r="BB454" s="31"/>
      <c r="BC454" s="31"/>
      <c r="BD454" s="31"/>
      <c r="BE454" s="31"/>
      <c r="BF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c r="BA455" s="31"/>
      <c r="BB455" s="31"/>
      <c r="BC455" s="31"/>
      <c r="BD455" s="31"/>
      <c r="BE455" s="31"/>
      <c r="BF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c r="BA456" s="31"/>
      <c r="BB456" s="31"/>
      <c r="BC456" s="31"/>
      <c r="BD456" s="31"/>
      <c r="BE456" s="31"/>
      <c r="BF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c r="BA457" s="31"/>
      <c r="BB457" s="31"/>
      <c r="BC457" s="31"/>
      <c r="BD457" s="31"/>
      <c r="BE457" s="31"/>
      <c r="BF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c r="BA458" s="31"/>
      <c r="BB458" s="31"/>
      <c r="BC458" s="31"/>
      <c r="BD458" s="31"/>
      <c r="BE458" s="31"/>
      <c r="BF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c r="BA459" s="31"/>
      <c r="BB459" s="31"/>
      <c r="BC459" s="31"/>
      <c r="BD459" s="31"/>
      <c r="BE459" s="31"/>
      <c r="BF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c r="BA460" s="31"/>
      <c r="BB460" s="31"/>
      <c r="BC460" s="31"/>
      <c r="BD460" s="31"/>
      <c r="BE460" s="31"/>
      <c r="BF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c r="BA461" s="31"/>
      <c r="BB461" s="31"/>
      <c r="BC461" s="31"/>
      <c r="BD461" s="31"/>
      <c r="BE461" s="31"/>
      <c r="BF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c r="BA462" s="31"/>
      <c r="BB462" s="31"/>
      <c r="BC462" s="31"/>
      <c r="BD462" s="31"/>
      <c r="BE462" s="31"/>
      <c r="BF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c r="BA463" s="31"/>
      <c r="BB463" s="31"/>
      <c r="BC463" s="31"/>
      <c r="BD463" s="31"/>
      <c r="BE463" s="31"/>
      <c r="BF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c r="BA464" s="31"/>
      <c r="BB464" s="31"/>
      <c r="BC464" s="31"/>
      <c r="BD464" s="31"/>
      <c r="BE464" s="31"/>
      <c r="BF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c r="BA465" s="31"/>
      <c r="BB465" s="31"/>
      <c r="BC465" s="31"/>
      <c r="BD465" s="31"/>
      <c r="BE465" s="31"/>
      <c r="BF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c r="BA466" s="31"/>
      <c r="BB466" s="31"/>
      <c r="BC466" s="31"/>
      <c r="BD466" s="31"/>
      <c r="BE466" s="31"/>
      <c r="BF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c r="BA467" s="31"/>
      <c r="BB467" s="31"/>
      <c r="BC467" s="31"/>
      <c r="BD467" s="31"/>
      <c r="BE467" s="31"/>
      <c r="BF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c r="BA468" s="31"/>
      <c r="BB468" s="31"/>
      <c r="BC468" s="31"/>
      <c r="BD468" s="31"/>
      <c r="BE468" s="31"/>
      <c r="BF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c r="BA469" s="31"/>
      <c r="BB469" s="31"/>
      <c r="BC469" s="31"/>
      <c r="BD469" s="31"/>
      <c r="BE469" s="31"/>
      <c r="BF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c r="BA470" s="31"/>
      <c r="BB470" s="31"/>
      <c r="BC470" s="31"/>
      <c r="BD470" s="31"/>
      <c r="BE470" s="31"/>
      <c r="BF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c r="BA471" s="31"/>
      <c r="BB471" s="31"/>
      <c r="BC471" s="31"/>
      <c r="BD471" s="31"/>
      <c r="BE471" s="31"/>
      <c r="BF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c r="BA472" s="31"/>
      <c r="BB472" s="31"/>
      <c r="BC472" s="31"/>
      <c r="BD472" s="31"/>
      <c r="BE472" s="31"/>
      <c r="BF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c r="BA473" s="31"/>
      <c r="BB473" s="31"/>
      <c r="BC473" s="31"/>
      <c r="BD473" s="31"/>
      <c r="BE473" s="31"/>
      <c r="BF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c r="BA474" s="31"/>
      <c r="BB474" s="31"/>
      <c r="BC474" s="31"/>
      <c r="BD474" s="31"/>
      <c r="BE474" s="31"/>
      <c r="BF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c r="BA475" s="31"/>
      <c r="BB475" s="31"/>
      <c r="BC475" s="31"/>
      <c r="BD475" s="31"/>
      <c r="BE475" s="31"/>
      <c r="BF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c r="BA476" s="31"/>
      <c r="BB476" s="31"/>
      <c r="BC476" s="31"/>
      <c r="BD476" s="31"/>
      <c r="BE476" s="31"/>
      <c r="BF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c r="BA477" s="31"/>
      <c r="BB477" s="31"/>
      <c r="BC477" s="31"/>
      <c r="BD477" s="31"/>
      <c r="BE477" s="31"/>
      <c r="BF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c r="BA478" s="31"/>
      <c r="BB478" s="31"/>
      <c r="BC478" s="31"/>
      <c r="BD478" s="31"/>
      <c r="BE478" s="31"/>
      <c r="BF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c r="BA479" s="31"/>
      <c r="BB479" s="31"/>
      <c r="BC479" s="31"/>
      <c r="BD479" s="31"/>
      <c r="BE479" s="31"/>
      <c r="BF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c r="BA480" s="31"/>
      <c r="BB480" s="31"/>
      <c r="BC480" s="31"/>
      <c r="BD480" s="31"/>
      <c r="BE480" s="31"/>
      <c r="BF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c r="BA481" s="31"/>
      <c r="BB481" s="31"/>
      <c r="BC481" s="31"/>
      <c r="BD481" s="31"/>
      <c r="BE481" s="31"/>
      <c r="BF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c r="BA482" s="31"/>
      <c r="BB482" s="31"/>
      <c r="BC482" s="31"/>
      <c r="BD482" s="31"/>
      <c r="BE482" s="31"/>
      <c r="BF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c r="BA483" s="31"/>
      <c r="BB483" s="31"/>
      <c r="BC483" s="31"/>
      <c r="BD483" s="31"/>
      <c r="BE483" s="31"/>
      <c r="BF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c r="BA484" s="31"/>
      <c r="BB484" s="31"/>
      <c r="BC484" s="31"/>
      <c r="BD484" s="31"/>
      <c r="BE484" s="31"/>
      <c r="BF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c r="BA485" s="31"/>
      <c r="BB485" s="31"/>
      <c r="BC485" s="31"/>
      <c r="BD485" s="31"/>
      <c r="BE485" s="31"/>
      <c r="BF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c r="BA486" s="31"/>
      <c r="BB486" s="31"/>
      <c r="BC486" s="31"/>
      <c r="BD486" s="31"/>
      <c r="BE486" s="31"/>
      <c r="BF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c r="BA487" s="31"/>
      <c r="BB487" s="31"/>
      <c r="BC487" s="31"/>
      <c r="BD487" s="31"/>
      <c r="BE487" s="31"/>
      <c r="BF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c r="BA488" s="31"/>
      <c r="BB488" s="31"/>
      <c r="BC488" s="31"/>
      <c r="BD488" s="31"/>
      <c r="BE488" s="31"/>
      <c r="BF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c r="BA489" s="31"/>
      <c r="BB489" s="31"/>
      <c r="BC489" s="31"/>
      <c r="BD489" s="31"/>
      <c r="BE489" s="31"/>
      <c r="BF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c r="BA490" s="31"/>
      <c r="BB490" s="31"/>
      <c r="BC490" s="31"/>
      <c r="BD490" s="31"/>
      <c r="BE490" s="31"/>
      <c r="BF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c r="BA491" s="31"/>
      <c r="BB491" s="31"/>
      <c r="BC491" s="31"/>
      <c r="BD491" s="31"/>
      <c r="BE491" s="31"/>
      <c r="BF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c r="BA492" s="31"/>
      <c r="BB492" s="31"/>
      <c r="BC492" s="31"/>
      <c r="BD492" s="31"/>
      <c r="BE492" s="31"/>
      <c r="BF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c r="BA493" s="31"/>
      <c r="BB493" s="31"/>
      <c r="BC493" s="31"/>
      <c r="BD493" s="31"/>
      <c r="BE493" s="31"/>
      <c r="BF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c r="BA494" s="31"/>
      <c r="BB494" s="31"/>
      <c r="BC494" s="31"/>
      <c r="BD494" s="31"/>
      <c r="BE494" s="31"/>
      <c r="BF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c r="BA495" s="31"/>
      <c r="BB495" s="31"/>
      <c r="BC495" s="31"/>
      <c r="BD495" s="31"/>
      <c r="BE495" s="31"/>
      <c r="BF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c r="BA496" s="31"/>
      <c r="BB496" s="31"/>
      <c r="BC496" s="31"/>
      <c r="BD496" s="31"/>
      <c r="BE496" s="31"/>
      <c r="BF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c r="BA497" s="31"/>
      <c r="BB497" s="31"/>
      <c r="BC497" s="31"/>
      <c r="BD497" s="31"/>
      <c r="BE497" s="31"/>
      <c r="BF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c r="BA498" s="31"/>
      <c r="BB498" s="31"/>
      <c r="BC498" s="31"/>
      <c r="BD498" s="31"/>
      <c r="BE498" s="31"/>
      <c r="BF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c r="BA499" s="31"/>
      <c r="BB499" s="31"/>
      <c r="BC499" s="31"/>
      <c r="BD499" s="31"/>
      <c r="BE499" s="31"/>
      <c r="BF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c r="BA500" s="31"/>
      <c r="BB500" s="31"/>
      <c r="BC500" s="31"/>
      <c r="BD500" s="31"/>
      <c r="BE500" s="31"/>
      <c r="BF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c r="BA501" s="31"/>
      <c r="BB501" s="31"/>
      <c r="BC501" s="31"/>
      <c r="BD501" s="31"/>
      <c r="BE501" s="31"/>
      <c r="BF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c r="BA502" s="31"/>
      <c r="BB502" s="31"/>
      <c r="BC502" s="31"/>
      <c r="BD502" s="31"/>
      <c r="BE502" s="31"/>
      <c r="BF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c r="BA503" s="31"/>
      <c r="BB503" s="31"/>
      <c r="BC503" s="31"/>
      <c r="BD503" s="31"/>
      <c r="BE503" s="31"/>
      <c r="BF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c r="BA504" s="31"/>
      <c r="BB504" s="31"/>
      <c r="BC504" s="31"/>
      <c r="BD504" s="31"/>
      <c r="BE504" s="31"/>
      <c r="BF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c r="BA505" s="31"/>
      <c r="BB505" s="31"/>
      <c r="BC505" s="31"/>
      <c r="BD505" s="31"/>
      <c r="BE505" s="31"/>
      <c r="BF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c r="BA506" s="31"/>
      <c r="BB506" s="31"/>
      <c r="BC506" s="31"/>
      <c r="BD506" s="31"/>
      <c r="BE506" s="31"/>
      <c r="BF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c r="BA507" s="31"/>
      <c r="BB507" s="31"/>
      <c r="BC507" s="31"/>
      <c r="BD507" s="31"/>
      <c r="BE507" s="31"/>
      <c r="BF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c r="BA508" s="31"/>
      <c r="BB508" s="31"/>
      <c r="BC508" s="31"/>
      <c r="BD508" s="31"/>
      <c r="BE508" s="31"/>
      <c r="BF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c r="BA510" s="31"/>
      <c r="BB510" s="31"/>
      <c r="BC510" s="31"/>
      <c r="BD510" s="31"/>
      <c r="BE510" s="31"/>
      <c r="BF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c r="BA511" s="31"/>
      <c r="BB511" s="31"/>
      <c r="BC511" s="31"/>
      <c r="BD511" s="31"/>
      <c r="BE511" s="31"/>
      <c r="BF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c r="BA512" s="31"/>
      <c r="BB512" s="31"/>
      <c r="BC512" s="31"/>
      <c r="BD512" s="31"/>
      <c r="BE512" s="31"/>
      <c r="BF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c r="BA513" s="31"/>
      <c r="BB513" s="31"/>
      <c r="BC513" s="31"/>
      <c r="BD513" s="31"/>
      <c r="BE513" s="31"/>
      <c r="BF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c r="BA514" s="31"/>
      <c r="BB514" s="31"/>
      <c r="BC514" s="31"/>
      <c r="BD514" s="31"/>
      <c r="BE514" s="31"/>
      <c r="BF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c r="BA515" s="31"/>
      <c r="BB515" s="31"/>
      <c r="BC515" s="31"/>
      <c r="BD515" s="31"/>
      <c r="BE515" s="31"/>
      <c r="BF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c r="BA516" s="31"/>
      <c r="BB516" s="31"/>
      <c r="BC516" s="31"/>
      <c r="BD516" s="31"/>
      <c r="BE516" s="31"/>
      <c r="BF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c r="BA517" s="31"/>
      <c r="BB517" s="31"/>
      <c r="BC517" s="31"/>
      <c r="BD517" s="31"/>
      <c r="BE517" s="31"/>
      <c r="BF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c r="BA518" s="31"/>
      <c r="BB518" s="31"/>
      <c r="BC518" s="31"/>
      <c r="BD518" s="31"/>
      <c r="BE518" s="31"/>
      <c r="BF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c r="BA519" s="31"/>
      <c r="BB519" s="31"/>
      <c r="BC519" s="31"/>
      <c r="BD519" s="31"/>
      <c r="BE519" s="31"/>
      <c r="BF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c r="BA520" s="31"/>
      <c r="BB520" s="31"/>
      <c r="BC520" s="31"/>
      <c r="BD520" s="31"/>
      <c r="BE520" s="31"/>
      <c r="BF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c r="BA521" s="31"/>
      <c r="BB521" s="31"/>
      <c r="BC521" s="31"/>
      <c r="BD521" s="31"/>
      <c r="BE521" s="31"/>
      <c r="BF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c r="BA522" s="31"/>
      <c r="BB522" s="31"/>
      <c r="BC522" s="31"/>
      <c r="BD522" s="31"/>
      <c r="BE522" s="31"/>
      <c r="BF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c r="BA523" s="31"/>
      <c r="BB523" s="31"/>
      <c r="BC523" s="31"/>
      <c r="BD523" s="31"/>
      <c r="BE523" s="31"/>
      <c r="BF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c r="BA524" s="31"/>
      <c r="BB524" s="31"/>
      <c r="BC524" s="31"/>
      <c r="BD524" s="31"/>
      <c r="BE524" s="31"/>
      <c r="BF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c r="BA525" s="31"/>
      <c r="BB525" s="31"/>
      <c r="BC525" s="31"/>
      <c r="BD525" s="31"/>
      <c r="BE525" s="31"/>
      <c r="BF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c r="BA526" s="31"/>
      <c r="BB526" s="31"/>
      <c r="BC526" s="31"/>
      <c r="BD526" s="31"/>
      <c r="BE526" s="31"/>
      <c r="BF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c r="BA527" s="31"/>
      <c r="BB527" s="31"/>
      <c r="BC527" s="31"/>
      <c r="BD527" s="31"/>
      <c r="BE527" s="31"/>
      <c r="BF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c r="BA528" s="31"/>
      <c r="BB528" s="31"/>
      <c r="BC528" s="31"/>
      <c r="BD528" s="31"/>
      <c r="BE528" s="31"/>
      <c r="BF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c r="BA529" s="31"/>
      <c r="BB529" s="31"/>
      <c r="BC529" s="31"/>
      <c r="BD529" s="31"/>
      <c r="BE529" s="31"/>
      <c r="BF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c r="BA530" s="31"/>
      <c r="BB530" s="31"/>
      <c r="BC530" s="31"/>
      <c r="BD530" s="31"/>
      <c r="BE530" s="31"/>
      <c r="BF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c r="BA531" s="31"/>
      <c r="BB531" s="31"/>
      <c r="BC531" s="31"/>
      <c r="BD531" s="31"/>
      <c r="BE531" s="31"/>
      <c r="BF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c r="BA532" s="31"/>
      <c r="BB532" s="31"/>
      <c r="BC532" s="31"/>
      <c r="BD532" s="31"/>
      <c r="BE532" s="31"/>
      <c r="BF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c r="BA533" s="31"/>
      <c r="BB533" s="31"/>
      <c r="BC533" s="31"/>
      <c r="BD533" s="31"/>
      <c r="BE533" s="31"/>
      <c r="BF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c r="BA534" s="31"/>
      <c r="BB534" s="31"/>
      <c r="BC534" s="31"/>
      <c r="BD534" s="31"/>
      <c r="BE534" s="31"/>
      <c r="BF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c r="BA535" s="31"/>
      <c r="BB535" s="31"/>
      <c r="BC535" s="31"/>
      <c r="BD535" s="31"/>
      <c r="BE535" s="31"/>
      <c r="BF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c r="BA536" s="31"/>
      <c r="BB536" s="31"/>
      <c r="BC536" s="31"/>
      <c r="BD536" s="31"/>
      <c r="BE536" s="31"/>
      <c r="BF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c r="BA537" s="31"/>
      <c r="BB537" s="31"/>
      <c r="BC537" s="31"/>
      <c r="BD537" s="31"/>
      <c r="BE537" s="31"/>
      <c r="BF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c r="BA538" s="31"/>
      <c r="BB538" s="31"/>
      <c r="BC538" s="31"/>
      <c r="BD538" s="31"/>
      <c r="BE538" s="31"/>
      <c r="BF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c r="BA539" s="31"/>
      <c r="BB539" s="31"/>
      <c r="BC539" s="31"/>
      <c r="BD539" s="31"/>
      <c r="BE539" s="31"/>
      <c r="BF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c r="BA540" s="31"/>
      <c r="BB540" s="31"/>
      <c r="BC540" s="31"/>
      <c r="BD540" s="31"/>
      <c r="BE540" s="31"/>
      <c r="BF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c r="BA541" s="31"/>
      <c r="BB541" s="31"/>
      <c r="BC541" s="31"/>
      <c r="BD541" s="31"/>
      <c r="BE541" s="31"/>
      <c r="BF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c r="BA542" s="31"/>
      <c r="BB542" s="31"/>
      <c r="BC542" s="31"/>
      <c r="BD542" s="31"/>
      <c r="BE542" s="31"/>
      <c r="BF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c r="BA543" s="31"/>
      <c r="BB543" s="31"/>
      <c r="BC543" s="31"/>
      <c r="BD543" s="31"/>
      <c r="BE543" s="31"/>
      <c r="BF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c r="BA544" s="31"/>
      <c r="BB544" s="31"/>
      <c r="BC544" s="31"/>
      <c r="BD544" s="31"/>
      <c r="BE544" s="31"/>
      <c r="BF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c r="BA545" s="31"/>
      <c r="BB545" s="31"/>
      <c r="BC545" s="31"/>
      <c r="BD545" s="31"/>
      <c r="BE545" s="31"/>
      <c r="BF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c r="BA546" s="31"/>
      <c r="BB546" s="31"/>
      <c r="BC546" s="31"/>
      <c r="BD546" s="31"/>
      <c r="BE546" s="31"/>
      <c r="BF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c r="BA547" s="31"/>
      <c r="BB547" s="31"/>
      <c r="BC547" s="31"/>
      <c r="BD547" s="31"/>
      <c r="BE547" s="31"/>
      <c r="BF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c r="BA548" s="31"/>
      <c r="BB548" s="31"/>
      <c r="BC548" s="31"/>
      <c r="BD548" s="31"/>
      <c r="BE548" s="31"/>
      <c r="BF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c r="BA549" s="31"/>
      <c r="BB549" s="31"/>
      <c r="BC549" s="31"/>
      <c r="BD549" s="31"/>
      <c r="BE549" s="31"/>
      <c r="BF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c r="BA550" s="31"/>
      <c r="BB550" s="31"/>
      <c r="BC550" s="31"/>
      <c r="BD550" s="31"/>
      <c r="BE550" s="31"/>
      <c r="BF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c r="BA551" s="31"/>
      <c r="BB551" s="31"/>
      <c r="BC551" s="31"/>
      <c r="BD551" s="31"/>
      <c r="BE551" s="31"/>
      <c r="BF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c r="BA552" s="31"/>
      <c r="BB552" s="31"/>
      <c r="BC552" s="31"/>
      <c r="BD552" s="31"/>
      <c r="BE552" s="31"/>
      <c r="BF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c r="BA553" s="31"/>
      <c r="BB553" s="31"/>
      <c r="BC553" s="31"/>
      <c r="BD553" s="31"/>
      <c r="BE553" s="31"/>
      <c r="BF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c r="BA554" s="31"/>
      <c r="BB554" s="31"/>
      <c r="BC554" s="31"/>
      <c r="BD554" s="31"/>
      <c r="BE554" s="31"/>
      <c r="BF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c r="BA555" s="31"/>
      <c r="BB555" s="31"/>
      <c r="BC555" s="31"/>
      <c r="BD555" s="31"/>
      <c r="BE555" s="31"/>
      <c r="BF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c r="BA556" s="31"/>
      <c r="BB556" s="31"/>
      <c r="BC556" s="31"/>
      <c r="BD556" s="31"/>
      <c r="BE556" s="31"/>
      <c r="BF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c r="BA557" s="31"/>
      <c r="BB557" s="31"/>
      <c r="BC557" s="31"/>
      <c r="BD557" s="31"/>
      <c r="BE557" s="31"/>
      <c r="BF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c r="BA558" s="31"/>
      <c r="BB558" s="31"/>
      <c r="BC558" s="31"/>
      <c r="BD558" s="31"/>
      <c r="BE558" s="31"/>
      <c r="BF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c r="BA559" s="31"/>
      <c r="BB559" s="31"/>
      <c r="BC559" s="31"/>
      <c r="BD559" s="31"/>
      <c r="BE559" s="31"/>
      <c r="BF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c r="BA560" s="31"/>
      <c r="BB560" s="31"/>
      <c r="BC560" s="31"/>
      <c r="BD560" s="31"/>
      <c r="BE560" s="31"/>
      <c r="BF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c r="BA561" s="31"/>
      <c r="BB561" s="31"/>
      <c r="BC561" s="31"/>
      <c r="BD561" s="31"/>
      <c r="BE561" s="31"/>
      <c r="BF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c r="BA562" s="31"/>
      <c r="BB562" s="31"/>
      <c r="BC562" s="31"/>
      <c r="BD562" s="31"/>
      <c r="BE562" s="31"/>
      <c r="BF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c r="BA563" s="31"/>
      <c r="BB563" s="31"/>
      <c r="BC563" s="31"/>
      <c r="BD563" s="31"/>
      <c r="BE563" s="31"/>
      <c r="BF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c r="BA564" s="31"/>
      <c r="BB564" s="31"/>
      <c r="BC564" s="31"/>
      <c r="BD564" s="31"/>
      <c r="BE564" s="31"/>
      <c r="BF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c r="BA565" s="31"/>
      <c r="BB565" s="31"/>
      <c r="BC565" s="31"/>
      <c r="BD565" s="31"/>
      <c r="BE565" s="31"/>
      <c r="BF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c r="BA566" s="31"/>
      <c r="BB566" s="31"/>
      <c r="BC566" s="31"/>
      <c r="BD566" s="31"/>
      <c r="BE566" s="31"/>
      <c r="BF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c r="BA567" s="31"/>
      <c r="BB567" s="31"/>
      <c r="BC567" s="31"/>
      <c r="BD567" s="31"/>
      <c r="BE567" s="31"/>
      <c r="BF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c r="BA568" s="31"/>
      <c r="BB568" s="31"/>
      <c r="BC568" s="31"/>
      <c r="BD568" s="31"/>
      <c r="BE568" s="31"/>
      <c r="BF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c r="BA569" s="31"/>
      <c r="BB569" s="31"/>
      <c r="BC569" s="31"/>
      <c r="BD569" s="31"/>
      <c r="BE569" s="31"/>
      <c r="BF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c r="BA570" s="31"/>
      <c r="BB570" s="31"/>
      <c r="BC570" s="31"/>
      <c r="BD570" s="31"/>
      <c r="BE570" s="31"/>
      <c r="BF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c r="BA571" s="31"/>
      <c r="BB571" s="31"/>
      <c r="BC571" s="31"/>
      <c r="BD571" s="31"/>
      <c r="BE571" s="31"/>
      <c r="BF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c r="BA572" s="31"/>
      <c r="BB572" s="31"/>
      <c r="BC572" s="31"/>
      <c r="BD572" s="31"/>
      <c r="BE572" s="31"/>
      <c r="BF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c r="BA573" s="31"/>
      <c r="BB573" s="31"/>
      <c r="BC573" s="31"/>
      <c r="BD573" s="31"/>
      <c r="BE573" s="31"/>
      <c r="BF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c r="BA574" s="31"/>
      <c r="BB574" s="31"/>
      <c r="BC574" s="31"/>
      <c r="BD574" s="31"/>
      <c r="BE574" s="31"/>
      <c r="BF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c r="BA575" s="31"/>
      <c r="BB575" s="31"/>
      <c r="BC575" s="31"/>
      <c r="BD575" s="31"/>
      <c r="BE575" s="31"/>
      <c r="BF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c r="BA576" s="31"/>
      <c r="BB576" s="31"/>
      <c r="BC576" s="31"/>
      <c r="BD576" s="31"/>
      <c r="BE576" s="31"/>
      <c r="BF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c r="BA577" s="31"/>
      <c r="BB577" s="31"/>
      <c r="BC577" s="31"/>
      <c r="BD577" s="31"/>
      <c r="BE577" s="31"/>
      <c r="BF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c r="BA578" s="31"/>
      <c r="BB578" s="31"/>
      <c r="BC578" s="31"/>
      <c r="BD578" s="31"/>
      <c r="BE578" s="31"/>
      <c r="BF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c r="BA579" s="31"/>
      <c r="BB579" s="31"/>
      <c r="BC579" s="31"/>
      <c r="BD579" s="31"/>
      <c r="BE579" s="31"/>
      <c r="BF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c r="BA580" s="31"/>
      <c r="BB580" s="31"/>
      <c r="BC580" s="31"/>
      <c r="BD580" s="31"/>
      <c r="BE580" s="31"/>
      <c r="BF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c r="BA581" s="31"/>
      <c r="BB581" s="31"/>
      <c r="BC581" s="31"/>
      <c r="BD581" s="31"/>
      <c r="BE581" s="31"/>
      <c r="BF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c r="BA582" s="31"/>
      <c r="BB582" s="31"/>
      <c r="BC582" s="31"/>
      <c r="BD582" s="31"/>
      <c r="BE582" s="31"/>
      <c r="BF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c r="BA583" s="31"/>
      <c r="BB583" s="31"/>
      <c r="BC583" s="31"/>
      <c r="BD583" s="31"/>
      <c r="BE583" s="31"/>
      <c r="BF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c r="BA584" s="31"/>
      <c r="BB584" s="31"/>
      <c r="BC584" s="31"/>
      <c r="BD584" s="31"/>
      <c r="BE584" s="31"/>
      <c r="BF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c r="BA585" s="31"/>
      <c r="BB585" s="31"/>
      <c r="BC585" s="31"/>
      <c r="BD585" s="31"/>
      <c r="BE585" s="31"/>
      <c r="BF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c r="BA586" s="31"/>
      <c r="BB586" s="31"/>
      <c r="BC586" s="31"/>
      <c r="BD586" s="31"/>
      <c r="BE586" s="31"/>
      <c r="BF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c r="BA587" s="31"/>
      <c r="BB587" s="31"/>
      <c r="BC587" s="31"/>
      <c r="BD587" s="31"/>
      <c r="BE587" s="31"/>
      <c r="BF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c r="BA588" s="31"/>
      <c r="BB588" s="31"/>
      <c r="BC588" s="31"/>
      <c r="BD588" s="31"/>
      <c r="BE588" s="31"/>
      <c r="BF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c r="BA589" s="31"/>
      <c r="BB589" s="31"/>
      <c r="BC589" s="31"/>
      <c r="BD589" s="31"/>
      <c r="BE589" s="31"/>
      <c r="BF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c r="BA590" s="31"/>
      <c r="BB590" s="31"/>
      <c r="BC590" s="31"/>
      <c r="BD590" s="31"/>
      <c r="BE590" s="31"/>
      <c r="BF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c r="BA591" s="31"/>
      <c r="BB591" s="31"/>
      <c r="BC591" s="31"/>
      <c r="BD591" s="31"/>
      <c r="BE591" s="31"/>
      <c r="BF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c r="BA592" s="31"/>
      <c r="BB592" s="31"/>
      <c r="BC592" s="31"/>
      <c r="BD592" s="31"/>
      <c r="BE592" s="31"/>
      <c r="BF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c r="BA593" s="31"/>
      <c r="BB593" s="31"/>
      <c r="BC593" s="31"/>
      <c r="BD593" s="31"/>
      <c r="BE593" s="31"/>
      <c r="BF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c r="BA594" s="31"/>
      <c r="BB594" s="31"/>
      <c r="BC594" s="31"/>
      <c r="BD594" s="31"/>
      <c r="BE594" s="31"/>
      <c r="BF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c r="BA595" s="31"/>
      <c r="BB595" s="31"/>
      <c r="BC595" s="31"/>
      <c r="BD595" s="31"/>
      <c r="BE595" s="31"/>
      <c r="BF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c r="BA596" s="31"/>
      <c r="BB596" s="31"/>
      <c r="BC596" s="31"/>
      <c r="BD596" s="31"/>
      <c r="BE596" s="31"/>
      <c r="BF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c r="BA597" s="31"/>
      <c r="BB597" s="31"/>
      <c r="BC597" s="31"/>
      <c r="BD597" s="31"/>
      <c r="BE597" s="31"/>
      <c r="BF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c r="BA598" s="31"/>
      <c r="BB598" s="31"/>
      <c r="BC598" s="31"/>
      <c r="BD598" s="31"/>
      <c r="BE598" s="31"/>
      <c r="BF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c r="BA599" s="31"/>
      <c r="BB599" s="31"/>
      <c r="BC599" s="31"/>
      <c r="BD599" s="31"/>
      <c r="BE599" s="31"/>
      <c r="BF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c r="BA600" s="31"/>
      <c r="BB600" s="31"/>
      <c r="BC600" s="31"/>
      <c r="BD600" s="31"/>
      <c r="BE600" s="31"/>
      <c r="BF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c r="BA601" s="31"/>
      <c r="BB601" s="31"/>
      <c r="BC601" s="31"/>
      <c r="BD601" s="31"/>
      <c r="BE601" s="31"/>
      <c r="BF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c r="BA602" s="31"/>
      <c r="BB602" s="31"/>
      <c r="BC602" s="31"/>
      <c r="BD602" s="31"/>
      <c r="BE602" s="31"/>
      <c r="BF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c r="BA603" s="31"/>
      <c r="BB603" s="31"/>
      <c r="BC603" s="31"/>
      <c r="BD603" s="31"/>
      <c r="BE603" s="31"/>
      <c r="BF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c r="BA604" s="31"/>
      <c r="BB604" s="31"/>
      <c r="BC604" s="31"/>
      <c r="BD604" s="31"/>
      <c r="BE604" s="31"/>
      <c r="BF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c r="BA605" s="31"/>
      <c r="BB605" s="31"/>
      <c r="BC605" s="31"/>
      <c r="BD605" s="31"/>
      <c r="BE605" s="31"/>
      <c r="BF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c r="BA606" s="31"/>
      <c r="BB606" s="31"/>
      <c r="BC606" s="31"/>
      <c r="BD606" s="31"/>
      <c r="BE606" s="31"/>
      <c r="BF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c r="BA607" s="31"/>
      <c r="BB607" s="31"/>
      <c r="BC607" s="31"/>
      <c r="BD607" s="31"/>
      <c r="BE607" s="31"/>
      <c r="BF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c r="BA608" s="31"/>
      <c r="BB608" s="31"/>
      <c r="BC608" s="31"/>
      <c r="BD608" s="31"/>
      <c r="BE608" s="31"/>
      <c r="BF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c r="BA609" s="31"/>
      <c r="BB609" s="31"/>
      <c r="BC609" s="31"/>
      <c r="BD609" s="31"/>
      <c r="BE609" s="31"/>
      <c r="BF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c r="BA610" s="31"/>
      <c r="BB610" s="31"/>
      <c r="BC610" s="31"/>
      <c r="BD610" s="31"/>
      <c r="BE610" s="31"/>
      <c r="BF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c r="BA611" s="31"/>
      <c r="BB611" s="31"/>
      <c r="BC611" s="31"/>
      <c r="BD611" s="31"/>
      <c r="BE611" s="31"/>
      <c r="BF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c r="BA612" s="31"/>
      <c r="BB612" s="31"/>
      <c r="BC612" s="31"/>
      <c r="BD612" s="31"/>
      <c r="BE612" s="31"/>
      <c r="BF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c r="BA613" s="31"/>
      <c r="BB613" s="31"/>
      <c r="BC613" s="31"/>
      <c r="BD613" s="31"/>
      <c r="BE613" s="31"/>
      <c r="BF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c r="BA614" s="31"/>
      <c r="BB614" s="31"/>
      <c r="BC614" s="31"/>
      <c r="BD614" s="31"/>
      <c r="BE614" s="31"/>
      <c r="BF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c r="BA615" s="31"/>
      <c r="BB615" s="31"/>
      <c r="BC615" s="31"/>
      <c r="BD615" s="31"/>
      <c r="BE615" s="31"/>
      <c r="BF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c r="BA616" s="31"/>
      <c r="BB616" s="31"/>
      <c r="BC616" s="31"/>
      <c r="BD616" s="31"/>
      <c r="BE616" s="31"/>
      <c r="BF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c r="BA617" s="31"/>
      <c r="BB617" s="31"/>
      <c r="BC617" s="31"/>
      <c r="BD617" s="31"/>
      <c r="BE617" s="31"/>
      <c r="BF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c r="BA618" s="31"/>
      <c r="BB618" s="31"/>
      <c r="BC618" s="31"/>
      <c r="BD618" s="31"/>
      <c r="BE618" s="31"/>
      <c r="BF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c r="BA619" s="31"/>
      <c r="BB619" s="31"/>
      <c r="BC619" s="31"/>
      <c r="BD619" s="31"/>
      <c r="BE619" s="31"/>
      <c r="BF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c r="BA620" s="31"/>
      <c r="BB620" s="31"/>
      <c r="BC620" s="31"/>
      <c r="BD620" s="31"/>
      <c r="BE620" s="31"/>
      <c r="BF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c r="BA621" s="31"/>
      <c r="BB621" s="31"/>
      <c r="BC621" s="31"/>
      <c r="BD621" s="31"/>
      <c r="BE621" s="31"/>
      <c r="BF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c r="BA622" s="31"/>
      <c r="BB622" s="31"/>
      <c r="BC622" s="31"/>
      <c r="BD622" s="31"/>
      <c r="BE622" s="31"/>
      <c r="BF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c r="BA623" s="31"/>
      <c r="BB623" s="31"/>
      <c r="BC623" s="31"/>
      <c r="BD623" s="31"/>
      <c r="BE623" s="31"/>
      <c r="BF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c r="BA624" s="31"/>
      <c r="BB624" s="31"/>
      <c r="BC624" s="31"/>
      <c r="BD624" s="31"/>
      <c r="BE624" s="31"/>
      <c r="BF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c r="BA625" s="31"/>
      <c r="BB625" s="31"/>
      <c r="BC625" s="31"/>
      <c r="BD625" s="31"/>
      <c r="BE625" s="31"/>
      <c r="BF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c r="BA626" s="31"/>
      <c r="BB626" s="31"/>
      <c r="BC626" s="31"/>
      <c r="BD626" s="31"/>
      <c r="BE626" s="31"/>
      <c r="BF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c r="BA627" s="31"/>
      <c r="BB627" s="31"/>
      <c r="BC627" s="31"/>
      <c r="BD627" s="31"/>
      <c r="BE627" s="31"/>
      <c r="BF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c r="BA628" s="31"/>
      <c r="BB628" s="31"/>
      <c r="BC628" s="31"/>
      <c r="BD628" s="31"/>
      <c r="BE628" s="31"/>
      <c r="BF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c r="BA629" s="31"/>
      <c r="BB629" s="31"/>
      <c r="BC629" s="31"/>
      <c r="BD629" s="31"/>
      <c r="BE629" s="31"/>
      <c r="BF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c r="BA630" s="31"/>
      <c r="BB630" s="31"/>
      <c r="BC630" s="31"/>
      <c r="BD630" s="31"/>
      <c r="BE630" s="31"/>
      <c r="BF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c r="BA631" s="31"/>
      <c r="BB631" s="31"/>
      <c r="BC631" s="31"/>
      <c r="BD631" s="31"/>
      <c r="BE631" s="31"/>
      <c r="BF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c r="BA632" s="31"/>
      <c r="BB632" s="31"/>
      <c r="BC632" s="31"/>
      <c r="BD632" s="31"/>
      <c r="BE632" s="31"/>
      <c r="BF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c r="BA633" s="31"/>
      <c r="BB633" s="31"/>
      <c r="BC633" s="31"/>
      <c r="BD633" s="31"/>
      <c r="BE633" s="31"/>
      <c r="BF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c r="BA634" s="31"/>
      <c r="BB634" s="31"/>
      <c r="BC634" s="31"/>
      <c r="BD634" s="31"/>
      <c r="BE634" s="31"/>
      <c r="BF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c r="BA635" s="31"/>
      <c r="BB635" s="31"/>
      <c r="BC635" s="31"/>
      <c r="BD635" s="31"/>
      <c r="BE635" s="31"/>
      <c r="BF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c r="BA636" s="31"/>
      <c r="BB636" s="31"/>
      <c r="BC636" s="31"/>
      <c r="BD636" s="31"/>
      <c r="BE636" s="31"/>
      <c r="BF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c r="BA637" s="31"/>
      <c r="BB637" s="31"/>
      <c r="BC637" s="31"/>
      <c r="BD637" s="31"/>
      <c r="BE637" s="31"/>
      <c r="BF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c r="BA638" s="31"/>
      <c r="BB638" s="31"/>
      <c r="BC638" s="31"/>
      <c r="BD638" s="31"/>
      <c r="BE638" s="31"/>
      <c r="BF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c r="BA639" s="31"/>
      <c r="BB639" s="31"/>
      <c r="BC639" s="31"/>
      <c r="BD639" s="31"/>
      <c r="BE639" s="31"/>
      <c r="BF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c r="BA640" s="31"/>
      <c r="BB640" s="31"/>
      <c r="BC640" s="31"/>
      <c r="BD640" s="31"/>
      <c r="BE640" s="31"/>
      <c r="BF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c r="BA641" s="31"/>
      <c r="BB641" s="31"/>
      <c r="BC641" s="31"/>
      <c r="BD641" s="31"/>
      <c r="BE641" s="31"/>
      <c r="BF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c r="BA642" s="31"/>
      <c r="BB642" s="31"/>
      <c r="BC642" s="31"/>
      <c r="BD642" s="31"/>
      <c r="BE642" s="31"/>
      <c r="BF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c r="BA643" s="31"/>
      <c r="BB643" s="31"/>
      <c r="BC643" s="31"/>
      <c r="BD643" s="31"/>
      <c r="BE643" s="31"/>
      <c r="BF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c r="BA644" s="31"/>
      <c r="BB644" s="31"/>
      <c r="BC644" s="31"/>
      <c r="BD644" s="31"/>
      <c r="BE644" s="31"/>
      <c r="BF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c r="BA645" s="31"/>
      <c r="BB645" s="31"/>
      <c r="BC645" s="31"/>
      <c r="BD645" s="31"/>
      <c r="BE645" s="31"/>
      <c r="BF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c r="BA646" s="31"/>
      <c r="BB646" s="31"/>
      <c r="BC646" s="31"/>
      <c r="BD646" s="31"/>
      <c r="BE646" s="31"/>
      <c r="BF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c r="BA647" s="31"/>
      <c r="BB647" s="31"/>
      <c r="BC647" s="31"/>
      <c r="BD647" s="31"/>
      <c r="BE647" s="31"/>
      <c r="BF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c r="BA648" s="31"/>
      <c r="BB648" s="31"/>
      <c r="BC648" s="31"/>
      <c r="BD648" s="31"/>
      <c r="BE648" s="31"/>
      <c r="BF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c r="BA649" s="31"/>
      <c r="BB649" s="31"/>
      <c r="BC649" s="31"/>
      <c r="BD649" s="31"/>
      <c r="BE649" s="31"/>
      <c r="BF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c r="BA650" s="31"/>
      <c r="BB650" s="31"/>
      <c r="BC650" s="31"/>
      <c r="BD650" s="31"/>
      <c r="BE650" s="31"/>
      <c r="BF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c r="BA651" s="31"/>
      <c r="BB651" s="31"/>
      <c r="BC651" s="31"/>
      <c r="BD651" s="31"/>
      <c r="BE651" s="31"/>
      <c r="BF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c r="BA652" s="31"/>
      <c r="BB652" s="31"/>
      <c r="BC652" s="31"/>
      <c r="BD652" s="31"/>
      <c r="BE652" s="31"/>
      <c r="BF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c r="BA653" s="31"/>
      <c r="BB653" s="31"/>
      <c r="BC653" s="31"/>
      <c r="BD653" s="31"/>
      <c r="BE653" s="31"/>
      <c r="BF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c r="BA654" s="31"/>
      <c r="BB654" s="31"/>
      <c r="BC654" s="31"/>
      <c r="BD654" s="31"/>
      <c r="BE654" s="31"/>
      <c r="BF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c r="BA655" s="31"/>
      <c r="BB655" s="31"/>
      <c r="BC655" s="31"/>
      <c r="BD655" s="31"/>
      <c r="BE655" s="31"/>
      <c r="BF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c r="BA656" s="31"/>
      <c r="BB656" s="31"/>
      <c r="BC656" s="31"/>
      <c r="BD656" s="31"/>
      <c r="BE656" s="31"/>
      <c r="BF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c r="BA657" s="31"/>
      <c r="BB657" s="31"/>
      <c r="BC657" s="31"/>
      <c r="BD657" s="31"/>
      <c r="BE657" s="31"/>
      <c r="BF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c r="BA658" s="31"/>
      <c r="BB658" s="31"/>
      <c r="BC658" s="31"/>
      <c r="BD658" s="31"/>
      <c r="BE658" s="31"/>
      <c r="BF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c r="BA659" s="31"/>
      <c r="BB659" s="31"/>
      <c r="BC659" s="31"/>
      <c r="BD659" s="31"/>
      <c r="BE659" s="31"/>
      <c r="BF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c r="BA660" s="31"/>
      <c r="BB660" s="31"/>
      <c r="BC660" s="31"/>
      <c r="BD660" s="31"/>
      <c r="BE660" s="31"/>
      <c r="BF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c r="BA661" s="31"/>
      <c r="BB661" s="31"/>
      <c r="BC661" s="31"/>
      <c r="BD661" s="31"/>
      <c r="BE661" s="31"/>
      <c r="BF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c r="BA662" s="31"/>
      <c r="BB662" s="31"/>
      <c r="BC662" s="31"/>
      <c r="BD662" s="31"/>
      <c r="BE662" s="31"/>
      <c r="BF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c r="BA663" s="31"/>
      <c r="BB663" s="31"/>
      <c r="BC663" s="31"/>
      <c r="BD663" s="31"/>
      <c r="BE663" s="31"/>
      <c r="BF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c r="BA664" s="31"/>
      <c r="BB664" s="31"/>
      <c r="BC664" s="31"/>
      <c r="BD664" s="31"/>
      <c r="BE664" s="31"/>
      <c r="BF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c r="BA665" s="31"/>
      <c r="BB665" s="31"/>
      <c r="BC665" s="31"/>
      <c r="BD665" s="31"/>
      <c r="BE665" s="31"/>
      <c r="BF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c r="BA666" s="31"/>
      <c r="BB666" s="31"/>
      <c r="BC666" s="31"/>
      <c r="BD666" s="31"/>
      <c r="BE666" s="31"/>
      <c r="BF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c r="BA667" s="31"/>
      <c r="BB667" s="31"/>
      <c r="BC667" s="31"/>
      <c r="BD667" s="31"/>
      <c r="BE667" s="31"/>
      <c r="BF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c r="BA668" s="31"/>
      <c r="BB668" s="31"/>
      <c r="BC668" s="31"/>
      <c r="BD668" s="31"/>
      <c r="BE668" s="31"/>
      <c r="BF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c r="BA669" s="31"/>
      <c r="BB669" s="31"/>
      <c r="BC669" s="31"/>
      <c r="BD669" s="31"/>
      <c r="BE669" s="31"/>
      <c r="BF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c r="BA670" s="31"/>
      <c r="BB670" s="31"/>
      <c r="BC670" s="31"/>
      <c r="BD670" s="31"/>
      <c r="BE670" s="31"/>
      <c r="BF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c r="BA671" s="31"/>
      <c r="BB671" s="31"/>
      <c r="BC671" s="31"/>
      <c r="BD671" s="31"/>
      <c r="BE671" s="31"/>
      <c r="BF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c r="BA672" s="31"/>
      <c r="BB672" s="31"/>
      <c r="BC672" s="31"/>
      <c r="BD672" s="31"/>
      <c r="BE672" s="31"/>
      <c r="BF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c r="BA673" s="31"/>
      <c r="BB673" s="31"/>
      <c r="BC673" s="31"/>
      <c r="BD673" s="31"/>
      <c r="BE673" s="31"/>
      <c r="BF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c r="BA674" s="31"/>
      <c r="BB674" s="31"/>
      <c r="BC674" s="31"/>
      <c r="BD674" s="31"/>
      <c r="BE674" s="31"/>
      <c r="BF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c r="BA676" s="31"/>
      <c r="BB676" s="31"/>
      <c r="BC676" s="31"/>
      <c r="BD676" s="31"/>
      <c r="BE676" s="31"/>
      <c r="BF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c r="BA677" s="31"/>
      <c r="BB677" s="31"/>
      <c r="BC677" s="31"/>
      <c r="BD677" s="31"/>
      <c r="BE677" s="31"/>
      <c r="BF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c r="BA678" s="31"/>
      <c r="BB678" s="31"/>
      <c r="BC678" s="31"/>
      <c r="BD678" s="31"/>
      <c r="BE678" s="31"/>
      <c r="BF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c r="BA679" s="31"/>
      <c r="BB679" s="31"/>
      <c r="BC679" s="31"/>
      <c r="BD679" s="31"/>
      <c r="BE679" s="31"/>
      <c r="BF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c r="BA680" s="31"/>
      <c r="BB680" s="31"/>
      <c r="BC680" s="31"/>
      <c r="BD680" s="31"/>
      <c r="BE680" s="31"/>
      <c r="BF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c r="BA681" s="31"/>
      <c r="BB681" s="31"/>
      <c r="BC681" s="31"/>
      <c r="BD681" s="31"/>
      <c r="BE681" s="31"/>
      <c r="BF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c r="BB682" s="31"/>
      <c r="BC682" s="31"/>
      <c r="BD682" s="31"/>
      <c r="BE682" s="31"/>
      <c r="BF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c r="BB683" s="31"/>
      <c r="BC683" s="31"/>
      <c r="BD683" s="31"/>
      <c r="BE683" s="31"/>
      <c r="BF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c r="BA684" s="31"/>
      <c r="BB684" s="31"/>
      <c r="BC684" s="31"/>
      <c r="BD684" s="31"/>
      <c r="BE684" s="31"/>
      <c r="BF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c r="BA685" s="31"/>
      <c r="BB685" s="31"/>
      <c r="BC685" s="31"/>
      <c r="BD685" s="31"/>
      <c r="BE685" s="31"/>
      <c r="BF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c r="BA686" s="31"/>
      <c r="BB686" s="31"/>
      <c r="BC686" s="31"/>
      <c r="BD686" s="31"/>
      <c r="BE686" s="31"/>
      <c r="BF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c r="BA687" s="31"/>
      <c r="BB687" s="31"/>
      <c r="BC687" s="31"/>
      <c r="BD687" s="31"/>
      <c r="BE687" s="31"/>
      <c r="BF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c r="BA688" s="31"/>
      <c r="BB688" s="31"/>
      <c r="BC688" s="31"/>
      <c r="BD688" s="31"/>
      <c r="BE688" s="31"/>
      <c r="BF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c r="BA689" s="31"/>
      <c r="BB689" s="31"/>
      <c r="BC689" s="31"/>
      <c r="BD689" s="31"/>
      <c r="BE689" s="31"/>
      <c r="BF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c r="BA690" s="31"/>
      <c r="BB690" s="31"/>
      <c r="BC690" s="31"/>
      <c r="BD690" s="31"/>
      <c r="BE690" s="31"/>
      <c r="BF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c r="BA691" s="31"/>
      <c r="BB691" s="31"/>
      <c r="BC691" s="31"/>
      <c r="BD691" s="31"/>
      <c r="BE691" s="31"/>
      <c r="BF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c r="BA692" s="31"/>
      <c r="BB692" s="31"/>
      <c r="BC692" s="31"/>
      <c r="BD692" s="31"/>
      <c r="BE692" s="31"/>
      <c r="BF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c r="BA693" s="31"/>
      <c r="BB693" s="31"/>
      <c r="BC693" s="31"/>
      <c r="BD693" s="31"/>
      <c r="BE693" s="31"/>
      <c r="BF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c r="BA694" s="31"/>
      <c r="BB694" s="31"/>
      <c r="BC694" s="31"/>
      <c r="BD694" s="31"/>
      <c r="BE694" s="31"/>
      <c r="BF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c r="BA695" s="31"/>
      <c r="BB695" s="31"/>
      <c r="BC695" s="31"/>
      <c r="BD695" s="31"/>
      <c r="BE695" s="31"/>
      <c r="BF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c r="BA696" s="31"/>
      <c r="BB696" s="31"/>
      <c r="BC696" s="31"/>
      <c r="BD696" s="31"/>
      <c r="BE696" s="31"/>
      <c r="BF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c r="BA697" s="31"/>
      <c r="BB697" s="31"/>
      <c r="BC697" s="31"/>
      <c r="BD697" s="31"/>
      <c r="BE697" s="31"/>
      <c r="BF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c r="BA698" s="31"/>
      <c r="BB698" s="31"/>
      <c r="BC698" s="31"/>
      <c r="BD698" s="31"/>
      <c r="BE698" s="31"/>
      <c r="BF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c r="BA699" s="31"/>
      <c r="BB699" s="31"/>
      <c r="BC699" s="31"/>
      <c r="BD699" s="31"/>
      <c r="BE699" s="31"/>
      <c r="BF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c r="BB700" s="31"/>
      <c r="BC700" s="31"/>
      <c r="BD700" s="31"/>
      <c r="BE700" s="31"/>
      <c r="BF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c r="BB701" s="31"/>
      <c r="BC701" s="31"/>
      <c r="BD701" s="31"/>
      <c r="BE701" s="31"/>
      <c r="BF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c r="BA702" s="31"/>
      <c r="BB702" s="31"/>
      <c r="BC702" s="31"/>
      <c r="BD702" s="31"/>
      <c r="BE702" s="31"/>
      <c r="BF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c r="BA703" s="31"/>
      <c r="BB703" s="31"/>
      <c r="BC703" s="31"/>
      <c r="BD703" s="31"/>
      <c r="BE703" s="31"/>
      <c r="BF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c r="BA704" s="31"/>
      <c r="BB704" s="31"/>
      <c r="BC704" s="31"/>
      <c r="BD704" s="31"/>
      <c r="BE704" s="31"/>
      <c r="BF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c r="BA705" s="31"/>
      <c r="BB705" s="31"/>
      <c r="BC705" s="31"/>
      <c r="BD705" s="31"/>
      <c r="BE705" s="31"/>
      <c r="BF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c r="BA706" s="31"/>
      <c r="BB706" s="31"/>
      <c r="BC706" s="31"/>
      <c r="BD706" s="31"/>
      <c r="BE706" s="31"/>
      <c r="BF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c r="BA707" s="31"/>
      <c r="BB707" s="31"/>
      <c r="BC707" s="31"/>
      <c r="BD707" s="31"/>
      <c r="BE707" s="31"/>
      <c r="BF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c r="BA708" s="31"/>
      <c r="BB708" s="31"/>
      <c r="BC708" s="31"/>
      <c r="BD708" s="31"/>
      <c r="BE708" s="31"/>
      <c r="BF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c r="BA709" s="31"/>
      <c r="BB709" s="31"/>
      <c r="BC709" s="31"/>
      <c r="BD709" s="31"/>
      <c r="BE709" s="31"/>
      <c r="BF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c r="BA710" s="31"/>
      <c r="BB710" s="31"/>
      <c r="BC710" s="31"/>
      <c r="BD710" s="31"/>
      <c r="BE710" s="31"/>
      <c r="BF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c r="BA711" s="31"/>
      <c r="BB711" s="31"/>
      <c r="BC711" s="31"/>
      <c r="BD711" s="31"/>
      <c r="BE711" s="31"/>
      <c r="BF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c r="BA712" s="31"/>
      <c r="BB712" s="31"/>
      <c r="BC712" s="31"/>
      <c r="BD712" s="31"/>
      <c r="BE712" s="31"/>
      <c r="BF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c r="BA713" s="31"/>
      <c r="BB713" s="31"/>
      <c r="BC713" s="31"/>
      <c r="BD713" s="31"/>
      <c r="BE713" s="31"/>
      <c r="BF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c r="BA714" s="31"/>
      <c r="BB714" s="31"/>
      <c r="BC714" s="31"/>
      <c r="BD714" s="31"/>
      <c r="BE714" s="31"/>
      <c r="BF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c r="BA715" s="31"/>
      <c r="BB715" s="31"/>
      <c r="BC715" s="31"/>
      <c r="BD715" s="31"/>
      <c r="BE715" s="31"/>
      <c r="BF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c r="BA716" s="31"/>
      <c r="BB716" s="31"/>
      <c r="BC716" s="31"/>
      <c r="BD716" s="31"/>
      <c r="BE716" s="31"/>
      <c r="BF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c r="BA717" s="31"/>
      <c r="BB717" s="31"/>
      <c r="BC717" s="31"/>
      <c r="BD717" s="31"/>
      <c r="BE717" s="31"/>
      <c r="BF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c r="BA718" s="31"/>
      <c r="BB718" s="31"/>
      <c r="BC718" s="31"/>
      <c r="BD718" s="31"/>
      <c r="BE718" s="31"/>
      <c r="BF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c r="BA719" s="31"/>
      <c r="BB719" s="31"/>
      <c r="BC719" s="31"/>
      <c r="BD719" s="31"/>
      <c r="BE719" s="31"/>
      <c r="BF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c r="BA720" s="31"/>
      <c r="BB720" s="31"/>
      <c r="BC720" s="31"/>
      <c r="BD720" s="31"/>
      <c r="BE720" s="31"/>
      <c r="BF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c r="BA721" s="31"/>
      <c r="BB721" s="31"/>
      <c r="BC721" s="31"/>
      <c r="BD721" s="31"/>
      <c r="BE721" s="31"/>
      <c r="BF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c r="BA722" s="31"/>
      <c r="BB722" s="31"/>
      <c r="BC722" s="31"/>
      <c r="BD722" s="31"/>
      <c r="BE722" s="31"/>
      <c r="BF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c r="BA723" s="31"/>
      <c r="BB723" s="31"/>
      <c r="BC723" s="31"/>
      <c r="BD723" s="31"/>
      <c r="BE723" s="31"/>
      <c r="BF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c r="BA724" s="31"/>
      <c r="BB724" s="31"/>
      <c r="BC724" s="31"/>
      <c r="BD724" s="31"/>
      <c r="BE724" s="31"/>
      <c r="BF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c r="BA725" s="31"/>
      <c r="BB725" s="31"/>
      <c r="BC725" s="31"/>
      <c r="BD725" s="31"/>
      <c r="BE725" s="31"/>
      <c r="BF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c r="BA726" s="31"/>
      <c r="BB726" s="31"/>
      <c r="BC726" s="31"/>
      <c r="BD726" s="31"/>
      <c r="BE726" s="31"/>
      <c r="BF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c r="BA727" s="31"/>
      <c r="BB727" s="31"/>
      <c r="BC727" s="31"/>
      <c r="BD727" s="31"/>
      <c r="BE727" s="31"/>
      <c r="BF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c r="BA728" s="31"/>
      <c r="BB728" s="31"/>
      <c r="BC728" s="31"/>
      <c r="BD728" s="31"/>
      <c r="BE728" s="31"/>
      <c r="BF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c r="BA729" s="31"/>
      <c r="BB729" s="31"/>
      <c r="BC729" s="31"/>
      <c r="BD729" s="31"/>
      <c r="BE729" s="31"/>
      <c r="BF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c r="BA730" s="31"/>
      <c r="BB730" s="31"/>
      <c r="BC730" s="31"/>
      <c r="BD730" s="31"/>
      <c r="BE730" s="31"/>
      <c r="BF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c r="BA731" s="31"/>
      <c r="BB731" s="31"/>
      <c r="BC731" s="31"/>
      <c r="BD731" s="31"/>
      <c r="BE731" s="31"/>
      <c r="BF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c r="BA732" s="31"/>
      <c r="BB732" s="31"/>
      <c r="BC732" s="31"/>
      <c r="BD732" s="31"/>
      <c r="BE732" s="31"/>
      <c r="BF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c r="BA733" s="31"/>
      <c r="BB733" s="31"/>
      <c r="BC733" s="31"/>
      <c r="BD733" s="31"/>
      <c r="BE733" s="31"/>
      <c r="BF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c r="BA734" s="31"/>
      <c r="BB734" s="31"/>
      <c r="BC734" s="31"/>
      <c r="BD734" s="31"/>
      <c r="BE734" s="31"/>
      <c r="BF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c r="BA735" s="31"/>
      <c r="BB735" s="31"/>
      <c r="BC735" s="31"/>
      <c r="BD735" s="31"/>
      <c r="BE735" s="31"/>
      <c r="BF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c r="BA736" s="31"/>
      <c r="BB736" s="31"/>
      <c r="BC736" s="31"/>
      <c r="BD736" s="31"/>
      <c r="BE736" s="31"/>
      <c r="BF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c r="BA737" s="31"/>
      <c r="BB737" s="31"/>
      <c r="BC737" s="31"/>
      <c r="BD737" s="31"/>
      <c r="BE737" s="31"/>
      <c r="BF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c r="BA738" s="31"/>
      <c r="BB738" s="31"/>
      <c r="BC738" s="31"/>
      <c r="BD738" s="31"/>
      <c r="BE738" s="31"/>
      <c r="BF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c r="BA739" s="31"/>
      <c r="BB739" s="31"/>
      <c r="BC739" s="31"/>
      <c r="BD739" s="31"/>
      <c r="BE739" s="31"/>
      <c r="BF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c r="BA740" s="31"/>
      <c r="BB740" s="31"/>
      <c r="BC740" s="31"/>
      <c r="BD740" s="31"/>
      <c r="BE740" s="31"/>
      <c r="BF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c r="BA741" s="31"/>
      <c r="BB741" s="31"/>
      <c r="BC741" s="31"/>
      <c r="BD741" s="31"/>
      <c r="BE741" s="31"/>
      <c r="BF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c r="BA742" s="31"/>
      <c r="BB742" s="31"/>
      <c r="BC742" s="31"/>
      <c r="BD742" s="31"/>
      <c r="BE742" s="31"/>
      <c r="BF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c r="BA743" s="31"/>
      <c r="BB743" s="31"/>
      <c r="BC743" s="31"/>
      <c r="BD743" s="31"/>
      <c r="BE743" s="31"/>
      <c r="BF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c r="BA744" s="31"/>
      <c r="BB744" s="31"/>
      <c r="BC744" s="31"/>
      <c r="BD744" s="31"/>
      <c r="BE744" s="31"/>
      <c r="BF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c r="BA745" s="31"/>
      <c r="BB745" s="31"/>
      <c r="BC745" s="31"/>
      <c r="BD745" s="31"/>
      <c r="BE745" s="31"/>
      <c r="BF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c r="BA746" s="31"/>
      <c r="BB746" s="31"/>
      <c r="BC746" s="31"/>
      <c r="BD746" s="31"/>
      <c r="BE746" s="31"/>
      <c r="BF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c r="BA747" s="31"/>
      <c r="BB747" s="31"/>
      <c r="BC747" s="31"/>
      <c r="BD747" s="31"/>
      <c r="BE747" s="31"/>
      <c r="BF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c r="BA748" s="31"/>
      <c r="BB748" s="31"/>
      <c r="BC748" s="31"/>
      <c r="BD748" s="31"/>
      <c r="BE748" s="31"/>
      <c r="BF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c r="BA749" s="31"/>
      <c r="BB749" s="31"/>
      <c r="BC749" s="31"/>
      <c r="BD749" s="31"/>
      <c r="BE749" s="31"/>
      <c r="BF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c r="BA750" s="31"/>
      <c r="BB750" s="31"/>
      <c r="BC750" s="31"/>
      <c r="BD750" s="31"/>
      <c r="BE750" s="31"/>
      <c r="BF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c r="BA751" s="31"/>
      <c r="BB751" s="31"/>
      <c r="BC751" s="31"/>
      <c r="BD751" s="31"/>
      <c r="BE751" s="31"/>
      <c r="BF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c r="BA752" s="31"/>
      <c r="BB752" s="31"/>
      <c r="BC752" s="31"/>
      <c r="BD752" s="31"/>
      <c r="BE752" s="31"/>
      <c r="BF752" s="31"/>
    </row>
    <row r="753">
      <c r="A753" s="31"/>
      <c r="B753" s="31"/>
      <c r="C753" s="31"/>
      <c r="D753" s="31"/>
      <c r="E753" s="31"/>
      <c r="F753" s="31"/>
      <c r="G753" s="31"/>
      <c r="H753" s="31"/>
      <c r="I753" s="31"/>
      <c r="J753" s="31"/>
      <c r="K753" s="31"/>
      <c r="L753" s="31"/>
      <c r="M753" s="32"/>
      <c r="N753" s="31"/>
      <c r="O753" s="31"/>
      <c r="P753" s="32"/>
      <c r="Q753" s="31"/>
      <c r="R753" s="31"/>
      <c r="S753" s="32"/>
      <c r="T753" s="31"/>
      <c r="U753" s="31"/>
      <c r="V753" s="32"/>
      <c r="W753" s="31"/>
      <c r="X753" s="31"/>
      <c r="Y753" s="32"/>
      <c r="Z753" s="31"/>
      <c r="AA753" s="31"/>
      <c r="AB753" s="32"/>
      <c r="AC753" s="31"/>
      <c r="AD753" s="31"/>
      <c r="AE753" s="32"/>
      <c r="AF753" s="31"/>
      <c r="AG753" s="31"/>
      <c r="AH753" s="32"/>
      <c r="AI753" s="31"/>
      <c r="AJ753" s="31"/>
      <c r="AK753" s="32"/>
      <c r="AL753" s="31"/>
      <c r="AM753" s="31"/>
      <c r="AN753" s="32"/>
      <c r="AO753" s="31"/>
      <c r="AP753" s="31"/>
      <c r="AQ753" s="32"/>
      <c r="AR753" s="31"/>
      <c r="AS753" s="31"/>
      <c r="AT753" s="32"/>
      <c r="AU753" s="31"/>
      <c r="AV753" s="31"/>
      <c r="AW753" s="32"/>
      <c r="AX753" s="31"/>
      <c r="AY753" s="31"/>
      <c r="AZ753" s="32"/>
      <c r="BA753" s="31"/>
      <c r="BB753" s="31"/>
      <c r="BC753" s="32"/>
      <c r="BD753" s="31"/>
      <c r="BE753" s="31"/>
      <c r="BF753" s="32"/>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c r="BA754" s="31"/>
      <c r="BB754" s="31"/>
      <c r="BC754" s="31"/>
      <c r="BD754" s="31"/>
      <c r="BE754" s="31"/>
      <c r="BF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c r="BA755" s="31"/>
      <c r="BB755" s="31"/>
      <c r="BC755" s="31"/>
      <c r="BD755" s="31"/>
      <c r="BE755" s="31"/>
      <c r="BF755" s="31"/>
    </row>
    <row r="756">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c r="BA756" s="31"/>
      <c r="BB756" s="31"/>
      <c r="BC756" s="31"/>
      <c r="BD756" s="31"/>
      <c r="BE756" s="31"/>
      <c r="BF756" s="31"/>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c r="BA757" s="31"/>
      <c r="BB757" s="31"/>
      <c r="BC757" s="31"/>
      <c r="BD757" s="31"/>
      <c r="BE757" s="31"/>
      <c r="BF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c r="BA758" s="31"/>
      <c r="BB758" s="31"/>
      <c r="BC758" s="31"/>
      <c r="BD758" s="31"/>
      <c r="BE758" s="31"/>
      <c r="BF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c r="BA759" s="31"/>
      <c r="BB759" s="31"/>
      <c r="BC759" s="31"/>
      <c r="BD759" s="31"/>
      <c r="BE759" s="31"/>
      <c r="BF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c r="BA760" s="31"/>
      <c r="BB760" s="31"/>
      <c r="BC760" s="31"/>
      <c r="BD760" s="31"/>
      <c r="BE760" s="31"/>
      <c r="BF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c r="BA761" s="31"/>
      <c r="BB761" s="31"/>
      <c r="BC761" s="31"/>
      <c r="BD761" s="31"/>
      <c r="BE761" s="31"/>
      <c r="BF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c r="BA762" s="31"/>
      <c r="BB762" s="31"/>
      <c r="BC762" s="31"/>
      <c r="BD762" s="31"/>
      <c r="BE762" s="31"/>
      <c r="BF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c r="BA763" s="31"/>
      <c r="BB763" s="31"/>
      <c r="BC763" s="31"/>
      <c r="BD763" s="31"/>
      <c r="BE763" s="31"/>
      <c r="BF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c r="BA764" s="31"/>
      <c r="BB764" s="31"/>
      <c r="BC764" s="31"/>
      <c r="BD764" s="31"/>
      <c r="BE764" s="31"/>
      <c r="BF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c r="BA765" s="31"/>
      <c r="BB765" s="31"/>
      <c r="BC765" s="31"/>
      <c r="BD765" s="31"/>
      <c r="BE765" s="31"/>
      <c r="BF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c r="BA766" s="31"/>
      <c r="BB766" s="31"/>
      <c r="BC766" s="31"/>
      <c r="BD766" s="31"/>
      <c r="BE766" s="31"/>
      <c r="BF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c r="BA767" s="31"/>
      <c r="BB767" s="31"/>
      <c r="BC767" s="31"/>
      <c r="BD767" s="31"/>
      <c r="BE767" s="31"/>
      <c r="BF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c r="BA768" s="31"/>
      <c r="BB768" s="31"/>
      <c r="BC768" s="31"/>
      <c r="BD768" s="31"/>
      <c r="BE768" s="31"/>
      <c r="BF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c r="BA769" s="31"/>
      <c r="BB769" s="31"/>
      <c r="BC769" s="31"/>
      <c r="BD769" s="31"/>
      <c r="BE769" s="31"/>
      <c r="BF769" s="31"/>
    </row>
  </sheetData>
  <mergeCells count="30">
    <mergeCell ref="A4:C4"/>
    <mergeCell ref="D4:G4"/>
    <mergeCell ref="AL3:AN3"/>
    <mergeCell ref="AX3:AZ3"/>
    <mergeCell ref="BA3:BC3"/>
    <mergeCell ref="BD3:BF3"/>
    <mergeCell ref="AO3:AQ3"/>
    <mergeCell ref="T3:V3"/>
    <mergeCell ref="N3:P3"/>
    <mergeCell ref="N1:P1"/>
    <mergeCell ref="Q1:S1"/>
    <mergeCell ref="K1:M1"/>
    <mergeCell ref="A3:C3"/>
    <mergeCell ref="B2:C2"/>
    <mergeCell ref="B1:C1"/>
    <mergeCell ref="A6:C6"/>
    <mergeCell ref="A16:C16"/>
    <mergeCell ref="H3:J3"/>
    <mergeCell ref="D3:G3"/>
    <mergeCell ref="H1:J1"/>
    <mergeCell ref="AI3:AK3"/>
    <mergeCell ref="AF3:AH3"/>
    <mergeCell ref="AR3:AT3"/>
    <mergeCell ref="AU3:AW3"/>
    <mergeCell ref="T1:V1"/>
    <mergeCell ref="Z1:AB1"/>
    <mergeCell ref="W1:Y1"/>
    <mergeCell ref="AC3:AE3"/>
    <mergeCell ref="Z3:AB3"/>
    <mergeCell ref="AI1:AK1"/>
  </mergeCells>
  <conditionalFormatting sqref="H6:J15 H16:J17 H26:J769">
    <cfRule type="expression" dxfId="3" priority="1">
      <formula>$J:$J="Match"</formula>
    </cfRule>
  </conditionalFormatting>
  <conditionalFormatting sqref="H6:J15 H16:J17 H26:J769">
    <cfRule type="expression" dxfId="4" priority="2">
      <formula>$J:$J="Partial Match"</formula>
    </cfRule>
  </conditionalFormatting>
  <conditionalFormatting sqref="K6:M15 Q6:S15 K16:M17 Q16:S17 K26:M769">
    <cfRule type="expression" dxfId="5" priority="3">
      <formula>$M:$M=""</formula>
    </cfRule>
  </conditionalFormatting>
  <conditionalFormatting sqref="H6:J15 H16:J17 H26:J769">
    <cfRule type="expression" dxfId="6" priority="4">
      <formula>$J:$J="No Match"</formula>
    </cfRule>
  </conditionalFormatting>
  <conditionalFormatting sqref="A6:G21 H6:H17 A26:G769">
    <cfRule type="expression" dxfId="0" priority="5">
      <formula>$E:$E="Minimum"</formula>
    </cfRule>
  </conditionalFormatting>
  <conditionalFormatting sqref="A6:G21 H6:H17 A26:G769">
    <cfRule type="expression" dxfId="1" priority="6">
      <formula>$E:$E="Recommended"</formula>
    </cfRule>
  </conditionalFormatting>
  <conditionalFormatting sqref="A6:G21 H6:H17 A26:G769">
    <cfRule type="expression" dxfId="2" priority="7">
      <formula>$E:$E="Optional"</formula>
    </cfRule>
  </conditionalFormatting>
  <conditionalFormatting sqref="K6:M15 Q6:S15 K16:M17 Q16:S17 K26:M769">
    <cfRule type="expression" dxfId="3" priority="8">
      <formula>$M:$M="Match"</formula>
    </cfRule>
  </conditionalFormatting>
  <conditionalFormatting sqref="K6:M15 Q6:S15 K16:M17 Q16:S17 K26:M769">
    <cfRule type="expression" dxfId="4" priority="9">
      <formula>$M:$M="Partial Match"</formula>
    </cfRule>
  </conditionalFormatting>
  <conditionalFormatting sqref="H6:J15 H16:J17 H26:J769">
    <cfRule type="expression" dxfId="5" priority="10">
      <formula>$J:$J=""</formula>
    </cfRule>
  </conditionalFormatting>
  <conditionalFormatting sqref="K6:M15 Q6:S15 K16:M17 Q16:S17 K26:M769">
    <cfRule type="expression" dxfId="6" priority="11">
      <formula>$M:$M="No Match"</formula>
    </cfRule>
  </conditionalFormatting>
  <conditionalFormatting sqref="N6:P15 N16:P17 N26:P769">
    <cfRule type="expression" dxfId="3" priority="12">
      <formula>$P:$P="Match"</formula>
    </cfRule>
  </conditionalFormatting>
  <conditionalFormatting sqref="N6:P15 N16:P17 N26:P769">
    <cfRule type="expression" dxfId="4" priority="13">
      <formula>$P:$P="Partial Match"</formula>
    </cfRule>
  </conditionalFormatting>
  <conditionalFormatting sqref="N6:P15 N16:P17 N26:P769">
    <cfRule type="expression" dxfId="6" priority="14">
      <formula>$P:$P="No Match"</formula>
    </cfRule>
  </conditionalFormatting>
  <conditionalFormatting sqref="N6:P15 N16:P17 N26:P769">
    <cfRule type="expression" dxfId="5" priority="15">
      <formula>$P:$P=""</formula>
    </cfRule>
  </conditionalFormatting>
  <conditionalFormatting sqref="Q6:S15 Q16:S17 Q26:S769">
    <cfRule type="expression" dxfId="3" priority="16">
      <formula>$S:$S="Match"</formula>
    </cfRule>
  </conditionalFormatting>
  <conditionalFormatting sqref="Q6:S15 Q16:S17 Q26:S769">
    <cfRule type="expression" dxfId="4" priority="17">
      <formula>$S:$S="Partial Match"</formula>
    </cfRule>
  </conditionalFormatting>
  <conditionalFormatting sqref="Q6:S15 Q16:S17 Q26:S769">
    <cfRule type="expression" dxfId="6" priority="18">
      <formula>$S:$S="No Match"</formula>
    </cfRule>
  </conditionalFormatting>
  <conditionalFormatting sqref="Q6:S15 Q16:S17 Q26:S769">
    <cfRule type="expression" dxfId="5" priority="19">
      <formula>$S:$S=""</formula>
    </cfRule>
  </conditionalFormatting>
  <conditionalFormatting sqref="T6:V15 T16:V17 T26:V769">
    <cfRule type="expression" dxfId="3" priority="20">
      <formula>$V:$V="Match"</formula>
    </cfRule>
  </conditionalFormatting>
  <conditionalFormatting sqref="W6:Y15 W16:Y17 W26:Y769">
    <cfRule type="expression" dxfId="4" priority="21">
      <formula>$Y:$Y="Partial Match"</formula>
    </cfRule>
  </conditionalFormatting>
  <conditionalFormatting sqref="T6:V15 T16:V17 T26:V769">
    <cfRule type="expression" dxfId="6" priority="22">
      <formula>$V:$V="No Match"</formula>
    </cfRule>
  </conditionalFormatting>
  <conditionalFormatting sqref="T6:V15 T16:V17 T26:V769">
    <cfRule type="expression" dxfId="5" priority="23">
      <formula>$V:$V=""</formula>
    </cfRule>
  </conditionalFormatting>
  <conditionalFormatting sqref="W6:Y15 W16:Y17 W26:Y769">
    <cfRule type="expression" dxfId="3" priority="24">
      <formula>$Y:$Y="Match"</formula>
    </cfRule>
  </conditionalFormatting>
  <conditionalFormatting sqref="T6:V15 T16:V17 T26:V769">
    <cfRule type="expression" dxfId="4" priority="25">
      <formula>$V:$V="Partial Match"</formula>
    </cfRule>
  </conditionalFormatting>
  <conditionalFormatting sqref="W6:Y15 W16:Y17 W26:Y769">
    <cfRule type="expression" dxfId="6" priority="26">
      <formula>$Y:$Y="No Match"</formula>
    </cfRule>
  </conditionalFormatting>
  <conditionalFormatting sqref="W6:Y15 W16:Y17 W26:Y769">
    <cfRule type="expression" dxfId="5" priority="27">
      <formula>$Y:$Y=""</formula>
    </cfRule>
  </conditionalFormatting>
  <conditionalFormatting sqref="Z6:AB15 Z16:AB17 Z26:AB769">
    <cfRule type="expression" dxfId="4" priority="28">
      <formula>$AB:$AB="Partial Match"</formula>
    </cfRule>
  </conditionalFormatting>
  <conditionalFormatting sqref="Z6:AB15 Z16:AB17 Z26:AB769">
    <cfRule type="expression" dxfId="3" priority="29">
      <formula>$AB:$AB="Match"</formula>
    </cfRule>
  </conditionalFormatting>
  <conditionalFormatting sqref="Z6:AB15 Z16:AB17 Z26:AB769">
    <cfRule type="expression" dxfId="6" priority="30">
      <formula>$AB:$AB="No Match"</formula>
    </cfRule>
  </conditionalFormatting>
  <conditionalFormatting sqref="Z6:AB15 Z16:AB17 Z26:AB769">
    <cfRule type="expression" dxfId="5" priority="31">
      <formula>$AB:$AB=""</formula>
    </cfRule>
  </conditionalFormatting>
  <conditionalFormatting sqref="AI6:AK15 AF9:AG10 AF12:AG15 AI16:AK17 AI26:AK769">
    <cfRule type="expression" dxfId="4" priority="32">
      <formula>$AK:$AK="Partial Match"</formula>
    </cfRule>
  </conditionalFormatting>
  <conditionalFormatting sqref="AI6:AK15 AF9:AG10 AF12:AG15 AI16:AK17 AI26:AK769">
    <cfRule type="expression" dxfId="3" priority="33">
      <formula>$AK:$AK="Match"</formula>
    </cfRule>
  </conditionalFormatting>
  <conditionalFormatting sqref="AI6:AK15 AF9:AG10 AF12:AG15 AI16:AK17 AI26:AK769">
    <cfRule type="expression" dxfId="6" priority="34">
      <formula>$AK:$AK="No Match"</formula>
    </cfRule>
  </conditionalFormatting>
  <conditionalFormatting sqref="AI6:AK15 AF9:AG10 AF12:AG15 AI16:AK17 AI26:AK769">
    <cfRule type="expression" dxfId="5" priority="35">
      <formula>$AK:$AK=""</formula>
    </cfRule>
  </conditionalFormatting>
  <conditionalFormatting sqref="AL6:AN15 AL16:AN17 AL26:AN769">
    <cfRule type="expression" dxfId="4" priority="36">
      <formula>$AN:$AN="Partial Match"</formula>
    </cfRule>
  </conditionalFormatting>
  <conditionalFormatting sqref="AL6:AN15 AL16:AN17 AL26:AN769">
    <cfRule type="expression" dxfId="3" priority="37">
      <formula>$AN:$AN="Match"</formula>
    </cfRule>
  </conditionalFormatting>
  <conditionalFormatting sqref="AL6:AN15 AL16:AN17 AL26:AN769">
    <cfRule type="expression" dxfId="6" priority="38">
      <formula>$AN:$AN="No Match"</formula>
    </cfRule>
  </conditionalFormatting>
  <conditionalFormatting sqref="AL6:AN15 AL16:AN17 AL26:AN769">
    <cfRule type="expression" dxfId="5" priority="39">
      <formula>$AN:$AN=""</formula>
    </cfRule>
  </conditionalFormatting>
  <conditionalFormatting sqref="AC6:AE15 AC16:AE17 AC26:AE769">
    <cfRule type="expression" dxfId="4" priority="40">
      <formula>$AE:$AE="Partial Match"</formula>
    </cfRule>
  </conditionalFormatting>
  <conditionalFormatting sqref="AC6:AE15 AC16:AE17 AC26:AE769">
    <cfRule type="expression" dxfId="3" priority="41">
      <formula>$AE:$AE="Match"</formula>
    </cfRule>
  </conditionalFormatting>
  <conditionalFormatting sqref="AF6:AH15 AF16:AH17 AF26:AH769">
    <cfRule type="expression" dxfId="6" priority="42">
      <formula>$AH:$AH="No Match"</formula>
    </cfRule>
  </conditionalFormatting>
  <conditionalFormatting sqref="AC6:AE15 AC16:AE17 AC26:AE769">
    <cfRule type="expression" dxfId="5" priority="43">
      <formula>$AE:$AE=""</formula>
    </cfRule>
  </conditionalFormatting>
  <conditionalFormatting sqref="AF6:AH15 AF16:AH17 AF26:AH769">
    <cfRule type="expression" dxfId="4" priority="44">
      <formula>$AH:$AH="Partial Match"</formula>
    </cfRule>
  </conditionalFormatting>
  <conditionalFormatting sqref="AF6:AH15 AF16:AH17 AF26:AH769">
    <cfRule type="expression" dxfId="3" priority="45">
      <formula>$AH:$AH="Match"</formula>
    </cfRule>
  </conditionalFormatting>
  <conditionalFormatting sqref="AC6:AE15 AC16:AE17 AC26:AE769">
    <cfRule type="expression" dxfId="6" priority="46">
      <formula>$AE:$AE="No Match"</formula>
    </cfRule>
  </conditionalFormatting>
  <conditionalFormatting sqref="AF6:AH15 AF16:AH17 AF26:AH769">
    <cfRule type="expression" dxfId="5" priority="47">
      <formula>$AH:$AH=""</formula>
    </cfRule>
  </conditionalFormatting>
  <conditionalFormatting sqref="AO6:AQ15 AO16:AQ17 AO26:AQ769">
    <cfRule type="expression" dxfId="6" priority="48">
      <formula>$AQ:$AQ="No Match"</formula>
    </cfRule>
  </conditionalFormatting>
  <conditionalFormatting sqref="AO6:AQ15 AO16:AQ17 AO26:AQ769">
    <cfRule type="expression" dxfId="4" priority="49">
      <formula>$AQ:$AQ="Partial Match"</formula>
    </cfRule>
  </conditionalFormatting>
  <conditionalFormatting sqref="AO6:AQ15 AO16:AQ17 AO26:AQ769">
    <cfRule type="expression" dxfId="3" priority="50">
      <formula>$AQ:$AQ="Match"</formula>
    </cfRule>
  </conditionalFormatting>
  <conditionalFormatting sqref="AO6:AQ15 AO16:AQ17 AO26:AQ769">
    <cfRule type="expression" dxfId="5" priority="51">
      <formula>$AQ:$AQ=""</formula>
    </cfRule>
  </conditionalFormatting>
  <conditionalFormatting sqref="AR6:AT15 AR16:AT17 AR26:AT769">
    <cfRule type="expression" dxfId="6" priority="52">
      <formula>$AT:$AT="No Match"</formula>
    </cfRule>
  </conditionalFormatting>
  <conditionalFormatting sqref="AR6:AT15 AR16:AT17 AR26:AT769">
    <cfRule type="expression" dxfId="4" priority="53">
      <formula>$AT:$AT="Partial Match"</formula>
    </cfRule>
  </conditionalFormatting>
  <conditionalFormatting sqref="AR6:AT15 AR16:AT17 AR26:AT769">
    <cfRule type="expression" dxfId="3" priority="54">
      <formula>$AT:$AT="Match"</formula>
    </cfRule>
  </conditionalFormatting>
  <conditionalFormatting sqref="AR6:AT15 AR16:AT17 AR26:AT769">
    <cfRule type="expression" dxfId="5" priority="55">
      <formula>$AT:$AT=""</formula>
    </cfRule>
  </conditionalFormatting>
  <conditionalFormatting sqref="AU6:AW15 AU16:AW17 AU26:AW769">
    <cfRule type="expression" dxfId="6" priority="56">
      <formula>$AW:$AW="No Match"</formula>
    </cfRule>
  </conditionalFormatting>
  <conditionalFormatting sqref="AU6:AW15 AU16:AW17 AU26:AW769">
    <cfRule type="expression" dxfId="4" priority="57">
      <formula>$AW:$AW="Partial Match"</formula>
    </cfRule>
  </conditionalFormatting>
  <conditionalFormatting sqref="AU6:AW15 AU16:AW17 AU26:AW769">
    <cfRule type="expression" dxfId="3" priority="58">
      <formula>$AW:$AW="Match"</formula>
    </cfRule>
  </conditionalFormatting>
  <conditionalFormatting sqref="AU6:AW15 AU16:AW17 AU26:AW769">
    <cfRule type="expression" dxfId="5" priority="59">
      <formula>$AW:$AW=""</formula>
    </cfRule>
  </conditionalFormatting>
  <conditionalFormatting sqref="AX6:AZ15 AX16:AZ17 AX26:AZ769">
    <cfRule type="expression" dxfId="6" priority="60">
      <formula>$AZ:$AZ="No Match"</formula>
    </cfRule>
  </conditionalFormatting>
  <conditionalFormatting sqref="AX6:AZ15 AX16:AZ17 AX26:AZ769">
    <cfRule type="expression" dxfId="4" priority="61">
      <formula>$AZ:$AZ="Partial Match"</formula>
    </cfRule>
  </conditionalFormatting>
  <conditionalFormatting sqref="AX6:AZ15 AX16:AZ17 AX26:AZ769">
    <cfRule type="expression" dxfId="3" priority="62">
      <formula>$AZ:$AZ="Match"</formula>
    </cfRule>
  </conditionalFormatting>
  <conditionalFormatting sqref="AX6:AZ15 AX16:AZ17 AX26:AZ769">
    <cfRule type="expression" dxfId="5" priority="63">
      <formula>$AZ:$AZ=""</formula>
    </cfRule>
  </conditionalFormatting>
  <conditionalFormatting sqref="BA6:BC15 BA16:BC17 BA26:BC769">
    <cfRule type="expression" dxfId="6" priority="64">
      <formula>$BC:$BC="No Match"</formula>
    </cfRule>
  </conditionalFormatting>
  <conditionalFormatting sqref="BA6:BC15 BA16:BC17 BA26:BC769">
    <cfRule type="expression" dxfId="4" priority="65">
      <formula>$BC:$BC="Partial Match"</formula>
    </cfRule>
  </conditionalFormatting>
  <conditionalFormatting sqref="BA6:BC15 BA16:BC17 BA26:BC769">
    <cfRule type="expression" dxfId="3" priority="66">
      <formula>$BC:$BC="Match"</formula>
    </cfRule>
  </conditionalFormatting>
  <conditionalFormatting sqref="BA6:BC15 BA16:BC17 BA26:BC769">
    <cfRule type="expression" dxfId="5" priority="67">
      <formula>$BC:$BC=""</formula>
    </cfRule>
  </conditionalFormatting>
  <conditionalFormatting sqref="BD6:BF15 BD16:BF17 BD26:BF769">
    <cfRule type="expression" dxfId="6" priority="68">
      <formula>$BF:$BF="No Match"</formula>
    </cfRule>
  </conditionalFormatting>
  <conditionalFormatting sqref="BD6:BF15 BD16:BF17 BD26:BF769">
    <cfRule type="expression" dxfId="4" priority="69">
      <formula>$BF:$BF="Partial Match"</formula>
    </cfRule>
  </conditionalFormatting>
  <conditionalFormatting sqref="BD6:BF15 BD16:BF17 BD26:BF769">
    <cfRule type="expression" dxfId="3" priority="70">
      <formula>$BF:$BF="Match"</formula>
    </cfRule>
  </conditionalFormatting>
  <conditionalFormatting sqref="BD6:BF15 BD16:BF17 BD26:BF769">
    <cfRule type="expression" dxfId="5" priority="71">
      <formula>$BF:$BF=""</formula>
    </cfRule>
  </conditionalFormatting>
  <dataValidations>
    <dataValidation type="list" allowBlank="1" showInputMessage="1" showErrorMessage="1" prompt="Suggestions to use or not in Bioschemas Specification" sqref="E6:E21 E26:E769">
      <formula1>"Minimum,Recommended,Optional"</formula1>
    </dataValidation>
    <dataValidation type="list" allowBlank="1" showInputMessage="1" showErrorMessage="1" prompt="Select if this field matches in the specific Use Case " sqref="P6:P17 V6:V17 Y6:Y17 AB6:AB17 AE6:AE17 AH6:AH17 AK6:AK17 AN6:AN17 AQ6:AQ17 AT6:AT17 AW6:AW17 AZ6:AZ17 BC6:BC17 BF6:BF17 P26:P769 S26:S769 V26:V769 Y26:Y769 AB26:AB769 AE26:AE769 AH26:AH769 AK26:AK769 AN26:AN769 AQ26:AQ769 AT26:AT769 AW26:AW769 AZ26:AZ769 BC26:BC769 BF26:BF769">
      <formula1>"Match,Not Match,Partial Match"</formula1>
    </dataValidation>
    <dataValidation type="list" allowBlank="1" sqref="F6:F21 F26:F769">
      <formula1>"ONE,MANY"</formula1>
    </dataValidation>
    <dataValidation type="list" allowBlank="1" showInputMessage="1" showErrorMessage="1" prompt="Select if this field matches in the specific Use Case " sqref="J6:J17 M6:M17 S6:S17 J26:J769 M26:M769">
      <formula1>"Match,No Match,Partial Match"</formula1>
    </dataValidation>
  </dataValidations>
  <hyperlinks>
    <hyperlink r:id="rId1" ref="AD2"/>
    <hyperlink r:id="rId2" ref="AG2"/>
    <hyperlink r:id="rId3" ref="AJ2"/>
    <hyperlink r:id="rId4" ref="AM2"/>
    <hyperlink r:id="rId5" ref="A4"/>
    <hyperlink r:id="rId6" ref="A7"/>
    <hyperlink r:id="rId7" ref="B7"/>
    <hyperlink r:id="rId8" ref="AM7"/>
    <hyperlink r:id="rId9" ref="A8"/>
    <hyperlink r:id="rId10" ref="B8"/>
    <hyperlink r:id="rId11" ref="A9"/>
    <hyperlink r:id="rId12" ref="B9"/>
    <hyperlink r:id="rId13" ref="A10"/>
    <hyperlink r:id="rId14" ref="AM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4" t="s">
        <v>2</v>
      </c>
      <c r="E1" s="4"/>
      <c r="F1" s="4"/>
      <c r="G1" s="4"/>
    </row>
    <row r="2">
      <c r="A2" s="8" t="str">
        <f>IFERROR(__xludf.DUMMYFUNCTION("QUERY('Schema.org mapping'!A5:G1000,""select * where(E='Minimum'or E='Optional' or E='Recommended')"",1 )"),"Property")</f>
        <v>Property</v>
      </c>
      <c r="B2" s="8" t="str">
        <f>IFERROR(__xludf.DUMMYFUNCTION("""COMPUTED_VALUE"""),"Expected Type")</f>
        <v>Expected Type</v>
      </c>
      <c r="C2" s="9" t="str">
        <f>IFERROR(__xludf.DUMMYFUNCTION("""COMPUTED_VALUE"""),"Description")</f>
        <v>Description</v>
      </c>
      <c r="D2" s="10" t="str">
        <f>IFERROR(__xludf.DUMMYFUNCTION("""COMPUTED_VALUE"""),"BSC Description")</f>
        <v>BSC Description</v>
      </c>
      <c r="E2" s="10" t="str">
        <f>IFERROR(__xludf.DUMMYFUNCTION("""COMPUTED_VALUE"""),"Marginality")</f>
        <v>Marginality</v>
      </c>
      <c r="F2" s="12" t="str">
        <f>IFERROR(__xludf.DUMMYFUNCTION("""COMPUTED_VALUE"""),"Cardinality")</f>
        <v>Cardinality</v>
      </c>
      <c r="G2" s="12" t="str">
        <f>IFERROR(__xludf.DUMMYFUNCTION("""COMPUTED_VALUE"""),"Controlled Vocabulary")</f>
        <v>Controlled Vocabulary</v>
      </c>
    </row>
    <row r="3">
      <c r="A3" s="14" t="str">
        <f>IFERROR(__xludf.DUMMYFUNCTION("""COMPUTED_VALUE"""),"additionalType")</f>
        <v>additionalType</v>
      </c>
      <c r="B3" s="14" t="str">
        <f>IFERROR(__xludf.DUMMYFUNCTION("""COMPUTED_VALUE"""),"URL")</f>
        <v>URL</v>
      </c>
      <c r="C3" s="14"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6" t="str">
        <f>IFERROR(__xludf.DUMMYFUNCTION("""COMPUTED_VALUE"""),"Bioschemas usage. 
As BioChemEntity is a generic wrapper for entitties in Life Sciences, customized types (a.k.a. profiles in Bioschemas) should specify what ontologies and terms should be used. SIO (http://bioportal.bioontology.org/ontologies/SIO) cover"&amp;"s a wide range of concepts in Life Sciences and accept suggestions about additions (see https://github.com/micheldumontier/semanticscience/issues), other ontologies are possible as well. Customized types should be as specific as possible. For instance, ht"&amp;"tp://semanticscience.org/resource/SIO_010043 would work for a protein while http://semanticscience.org/resource/SIO_000985 for a gene coding a protein (which is more specific than gene as described by http://semanticscience.org/resource/SIO_010035). If no"&amp;" better optoin, a generic term could be used as well (like http://semanticscience.org/resource/SIO_000004 or so).")</f>
        <v>Bioschemas usage. 
As BioChemEntity is a generic wrapper for entitties in Life Sciences, customized types (a.k.a. profiles in Bioschemas) should specify what ontologies and terms should be used. SIO (http://bioportal.bioontology.org/ontologies/SIO) covers a wide range of concepts in Life Sciences and accept suggestions about additions (see https://github.com/micheldumontier/semanticscience/issues), other ontologies are possible as well. Customized types should be as specific as possible. For instance, http://semanticscience.org/resource/SIO_010043 would work for a protein while http://semanticscience.org/resource/SIO_000985 for a gene coding a protein (which is more specific than gene as described by http://semanticscience.org/resource/SIO_010035). If no better optoin, a generic term could be used as well (like http://semanticscience.org/resource/SIO_000004 or so).</v>
      </c>
      <c r="E3" s="14" t="str">
        <f>IFERROR(__xludf.DUMMYFUNCTION("""COMPUTED_VALUE"""),"Minimum")</f>
        <v>Minimum</v>
      </c>
      <c r="F3" s="14" t="str">
        <f>IFERROR(__xludf.DUMMYFUNCTION("""COMPUTED_VALUE"""),"MANY")</f>
        <v>MANY</v>
      </c>
      <c r="G3" s="14" t="str">
        <f>IFERROR(__xludf.DUMMYFUNCTION("""COMPUTED_VALUE"""),"Yes, as it better suits to the concept described by this entity")</f>
        <v>Yes, as it better suits to the concept described by this entity</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IFERROR(__xludf.DUMMYFUNCTION("""COMPUTED_VALUE"""),"Recommended")</f>
        <v>Recommended</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
Bioschemas usage. 
Link to the official webpage associated to this entity.")</f>
        <v>URL of the item.
Bioschemas usage. 
Link to the official webpage associated to this entity.</v>
      </c>
      <c r="D11" t="str">
        <f>IFERROR(__xludf.DUMMYFUNCTION("""COMPUTED_VALUE"""),"Bioschemas usage. 
Link to any resource other than the Record and the official Webpage, for instance a Wikipedia page.")</f>
        <v>Bioschemas usage. 
Link to any resource other than the Record and the official Webpage, for instance a Wikipedia page.</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f>
        <v/>
      </c>
      <c r="E12" t="str">
        <f>IFERROR(__xludf.DUMMYFUNCTION("""COMPUTED_VALUE"""),"Optional")</f>
        <v>Optional</v>
      </c>
      <c r="F12" t="str">
        <f>IFERROR(__xludf.DUMMYFUNCTION("""COMPUTED_VALUE"""),"MANY")</f>
        <v>MANY</v>
      </c>
      <c r="G12" t="str">
        <f>IFERROR(__xludf.DUMMYFUNCTION("""COMPUTED_VALUE"""),"Yes, as better suits to describe this additional property")</f>
        <v>Yes, as better suits to describe this additional property</v>
      </c>
    </row>
    <row r="13">
      <c r="A13" t="str">
        <f>IFERROR(__xludf.DUMMYFUNCTION("""COMPUTED_VALUE"""),"isContainedIn")</f>
        <v>isContainedIn</v>
      </c>
      <c r="B13" t="str">
        <f>IFERROR(__xludf.DUMMYFUNCTION("""COMPUTED_VALUE"""),"BioChemEntity or URL")</f>
        <v>BioChemEntity or URL</v>
      </c>
      <c r="C13" t="str">
        <f>IFERROR(__xludf.DUMMYFUNCTION("""COMPUTED_VALUE"""),"Indicates a BioChemEntity that this BioChemEntity is (in some sense) part of.")</f>
        <v>Indicates a BioChemEntity that this BioChemEntity is (in some sense) part of.</v>
      </c>
      <c r="D13"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v>
      </c>
      <c r="E13" t="str">
        <f>IFERROR(__xludf.DUMMYFUNCTION("""COMPUTED_VALUE"""),"Optional")</f>
        <v>Optional</v>
      </c>
      <c r="F13" t="str">
        <f>IFERROR(__xludf.DUMMYFUNCTION("""COMPUTED_VALUE"""),"MANY")</f>
        <v>MANY</v>
      </c>
      <c r="G13" t="str">
        <f>IFERROR(__xludf.DUMMYFUNCTION("""COMPUTED_VALUE"""),"")</f>
        <v/>
      </c>
    </row>
    <row r="14">
      <c r="A14" t="str">
        <f>IFERROR(__xludf.DUMMYFUNCTION("""COMPUTED_VALUE"""),"contains")</f>
        <v>contains</v>
      </c>
      <c r="B14" t="str">
        <f>IFERROR(__xludf.DUMMYFUNCTION("""COMPUTED_VALUE"""),"BioChemEntity or URL")</f>
        <v>BioChemEntity or URL</v>
      </c>
      <c r="C14" t="str">
        <f>IFERROR(__xludf.DUMMYFUNCTION("""COMPUTED_VALUE"""),"Indicates a BioChemEntity that is (in some sense) a part of this BioChemEntity. Inverse property: isContainedIn.")</f>
        <v>Indicates a BioChemEntity that is (in some sense) a part of this BioChemEntity. Inverse property: isContainedIn.</v>
      </c>
      <c r="D14" t="str">
        <f>IFERROR(__xludf.DUMMYFUNCTION("""COMPUTED_VALUE"""),"")</f>
        <v/>
      </c>
      <c r="E14" t="str">
        <f>IFERROR(__xludf.DUMMYFUNCTION("""COMPUTED_VALUE"""),"Optional")</f>
        <v>Optional</v>
      </c>
      <c r="F14" t="str">
        <f>IFERROR(__xludf.DUMMYFUNCTION("""COMPUTED_VALUE"""),"MANY")</f>
        <v>MANY</v>
      </c>
      <c r="G14" t="str">
        <f>IFERROR(__xludf.DUMMYFUNCTION("""COMPUTED_VALUE"""),"")</f>
        <v/>
      </c>
    </row>
    <row r="15">
      <c r="A15" t="str">
        <f>IFERROR(__xludf.DUMMYFUNCTION("""COMPUTED_VALUE"""),"location")</f>
        <v>location</v>
      </c>
      <c r="B15" t="str">
        <f>IFERROR(__xludf.DUMMYFUNCTION("""COMPUTED_VALUE"""),"Place, PostalAddress, PropertyValue, Text or URL")</f>
        <v>Place, PostalAddress, PropertyValue, Text or URL</v>
      </c>
      <c r="C15"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t="str">
        <f>IFERROR(__xludf.DUMMYFUNCTION("""COMPUTED_VALUE"""),"Bioschemas usage.
In Bioschemas location can be refer to a position in a chromosome or sequence or to a physical place where, for instance, a sample is stored. Using additionalType is advised to make the distinction. For instance, FALDO can be used for s"&amp;"equence coordinates.")</f>
        <v>Bioschemas usage.
In Bioschemas location can be refer to a position in a chromosome or sequence or to a physical place where, for instance, a sample is stored. Using additionalType is advised to make the distinction. For instance, FALDO can be used for sequence coordinates.</v>
      </c>
      <c r="E15" t="str">
        <f>IFERROR(__xludf.DUMMYFUNCTION("""COMPUTED_VALUE"""),"Optional")</f>
        <v>Optional</v>
      </c>
      <c r="F15" t="str">
        <f>IFERROR(__xludf.DUMMYFUNCTION("""COMPUTED_VALUE"""),"MANY")</f>
        <v>MANY</v>
      </c>
      <c r="G15" t="str">
        <f>IFERROR(__xludf.DUMMYFUNCTION("""COMPUTED_VALUE"""),"Yes, as it better suits to describe the location.")</f>
        <v>Yes, as it better suits to describe the location.</v>
      </c>
    </row>
    <row r="16">
      <c r="A16" t="str">
        <f>IFERROR(__xludf.DUMMYFUNCTION("""COMPUTED_VALUE"""),"hasRepresentation")</f>
        <v>hasRepresentation</v>
      </c>
      <c r="B16" t="str">
        <f>IFERROR(__xludf.DUMMYFUNCTION("""COMPUTED_VALUE"""),"PropertyValue, Text or URL")</f>
        <v>PropertyValue, Text or URL</v>
      </c>
      <c r="C16"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6" t="str">
        <f>IFERROR(__xludf.DUMMYFUNCTION("""COMPUTED_VALUE"""),"Bioschemas usage.
This property could be used, for instance, to register a sequence protein as it is a representation of the protein. If you want to better define the nature of the representation, use a PropertyValue as described in additionalProperty.")</f>
        <v>Bioschemas usage.
This property could be used, for instance, to register a sequence protein as it is a representation of the protein. If you want to better define the nature of the representation, use a PropertyValue as described in additionalProperty.</v>
      </c>
      <c r="E16" t="str">
        <f>IFERROR(__xludf.DUMMYFUNCTION("""COMPUTED_VALUE"""),"Optional")</f>
        <v>Optional</v>
      </c>
      <c r="F16" t="str">
        <f>IFERROR(__xludf.DUMMYFUNCTION("""COMPUTED_VALUE"""),"MANY")</f>
        <v>MANY</v>
      </c>
      <c r="G16" t="str">
        <f>IFERROR(__xludf.DUMMYFUNCTION("""COMPUTED_VALUE"""),"Yes, as it better suits to describe the nature of the representation")</f>
        <v>Yes, as it better suits to describe the nature of the representation</v>
      </c>
    </row>
    <row r="17">
      <c r="A17" t="str">
        <f>IFERROR(__xludf.DUMMYFUNCTION("""COMPUTED_VALUE"""),"preferredLabel")</f>
        <v>preferredLabel</v>
      </c>
      <c r="B17" t="str">
        <f>IFERROR(__xludf.DUMMYFUNCTION("""COMPUTED_VALUE"""),"Text")</f>
        <v>Text</v>
      </c>
      <c r="C17" t="str">
        <f>IFERROR(__xludf.DUMMYFUNCTION("""COMPUTED_VALUE"""),"Indicates the preferred label to refer to a specific (sub)type of BioChemEntity")</f>
        <v>Indicates the preferred label to refer to a specific (sub)type of BioChemEntity</v>
      </c>
      <c r="D17" t="str">
        <f>IFERROR(__xludf.DUMMYFUNCTION("""COMPUTED_VALUE"""),"Profile name")</f>
        <v>Profile name</v>
      </c>
      <c r="E17" t="str">
        <f>IFERROR(__xludf.DUMMYFUNCTION("""COMPUTED_VALUE"""),"Minimum")</f>
        <v>Minimum</v>
      </c>
      <c r="F17" t="str">
        <f>IFERROR(__xludf.DUMMYFUNCTION("""COMPUTED_VALUE"""),"ONE")</f>
        <v>ONE</v>
      </c>
      <c r="G17"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