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<sst xmlns="http://schemas.openxmlformats.org/spreadsheetml/2006/main" count="513" uniqueCount="218">
  <si>
    <t>Subtitle</t>
  </si>
  <si>
    <t>schema.org</t>
  </si>
  <si>
    <t>Bioschemas specification describing a dataset record.</t>
  </si>
  <si>
    <t>bioschemas</t>
  </si>
  <si>
    <t>UniProt (protein)</t>
  </si>
  <si>
    <t>PDBe (protein)</t>
  </si>
  <si>
    <t>InterPro (protein)</t>
  </si>
  <si>
    <t>PDBe (protein structure)</t>
  </si>
  <si>
    <t>InterPro (entry)</t>
  </si>
  <si>
    <t>InterPro (signature)</t>
  </si>
  <si>
    <t>Sample</t>
  </si>
  <si>
    <t>BIP - Phenotype (investigations)</t>
  </si>
  <si>
    <t>BIP - Phenotype (trials/studies)</t>
  </si>
  <si>
    <t>BIP - Phenotype (cultivars)</t>
  </si>
  <si>
    <t>BIP - Phenotype (traits/phenotypes)</t>
  </si>
  <si>
    <t>Description</t>
  </si>
  <si>
    <t>A Record in a Dataset that can act as a dataset itself (for instance it can has its own distribution). The main difference with a Dataset is that it refers to a particular PhysicalEntity uniquely identified (even if that particular PhysicalEntity turns out to be constitued by multiple PhysicalEntities).</t>
  </si>
  <si>
    <t>https://bip.earlham.ac.uk/data_tables?model=plant_populations</t>
  </si>
  <si>
    <t>https://bip.earlham.ac.uk/data_tables?model=plant_trials</t>
  </si>
  <si>
    <t>bip.earlham.ac.uk</t>
  </si>
  <si>
    <t>Search of project/investigation</t>
  </si>
  <si>
    <t>Search for trial</t>
  </si>
  <si>
    <t>Search for cultivars</t>
  </si>
  <si>
    <t>Search for trait</t>
  </si>
  <si>
    <t>Property</t>
  </si>
  <si>
    <t>Expected Type</t>
  </si>
  <si>
    <t>BSC Description</t>
  </si>
  <si>
    <t>Marginality</t>
  </si>
  <si>
    <t>Cardinality</t>
  </si>
  <si>
    <t>Controlled Vocabulary</t>
  </si>
  <si>
    <t>Name</t>
  </si>
  <si>
    <t>Content Example</t>
  </si>
  <si>
    <t>UseCase</t>
  </si>
  <si>
    <t>Extends Dataset</t>
  </si>
  <si>
    <t>citation</t>
  </si>
  <si>
    <t>CreativeWork or URL</t>
  </si>
  <si>
    <t>A citation or reference to a creative work, such as a publication, web page, scholarly article, etc.</t>
  </si>
  <si>
    <t>Recommended</t>
  </si>
  <si>
    <t>MANY</t>
  </si>
  <si>
    <t>publications</t>
  </si>
  <si>
    <t xml:space="preserve">"citation": [
   {
     "@id": "http://www.identifiers.org/pubmed/10194451",
     "@type": "ScholarlyArticle",
     "name": {
       "@language": "en",
       "@value": "A novel SH2-containing ..."
     },
     "sameAs": [
       "https://www.ncbi.nlm.nih.gov/pubmed/10194451",
       "http://europepmc.org/abstract/MED/10194451",
       "http://purl.uniprot.org/citations/10194451"
     ]
   },
   ...
 ]
</t>
  </si>
  <si>
    <t>Match</t>
  </si>
  <si>
    <t>No Match</t>
  </si>
  <si>
    <t>Not Match</t>
  </si>
  <si>
    <t>"citation":    {
     "@id": "http://www.identifiers.org/pubmed:25686603",
     "@type": "ScholarlyArticle"
   }</t>
  </si>
  <si>
    <t>literature</t>
  </si>
  <si>
    <t xml:space="preserve">"citation": [
  {
    "@type": "ScholarlyArticle",
    "identifier": "https://identifiers.org/pubmed:1279434"
  }, ...
]
</t>
  </si>
  <si>
    <t>"citation": {
  "@type": "ScholarlyArticle",
  "identifier": "https://identifiers.org/pubmed:12169629"
},</t>
  </si>
  <si>
    <t xml:space="preserve">plant_trials: data provenance (it has only sometimes this information) </t>
  </si>
  <si>
    <t>Partial Match</t>
  </si>
  <si>
    <t>Not sure</t>
  </si>
  <si>
    <t>dateCreated</t>
  </si>
  <si>
    <t>Date or 
 DateTime</t>
  </si>
  <si>
    <t>The date on which the CreativeWork/BiologicalEntity was created or the item was added to a DataFeed/Dataset/DataRepository.</t>
  </si>
  <si>
    <t>Optional</t>
  </si>
  <si>
    <t>ONE</t>
  </si>
  <si>
    <t>entry history (integrated into UniProtKB)</t>
  </si>
  <si>
    <t>"dateCreated": "1986-07-21"</t>
  </si>
  <si>
    <t>date created</t>
  </si>
  <si>
    <t>"dateCreated": "2014-08-28",</t>
  </si>
  <si>
    <t>plant_trials: created at</t>
  </si>
  <si>
    <t>plant_variety : year registered</t>
  </si>
  <si>
    <t>Plant scoring unit: created at</t>
  </si>
  <si>
    <t>dateModified</t>
  </si>
  <si>
    <t>The date on which the CreativeWork/BiologicalEntity was most recently modified or when the item's entry was modified within a DataFeed/Dataset/DataRepository.</t>
  </si>
  <si>
    <t>last modified</t>
  </si>
  <si>
    <t>"dateModified": "2017-03-15"</t>
  </si>
  <si>
    <t>date modified</t>
  </si>
  <si>
    <t>"datePublished": "2015-02-11",</t>
  </si>
  <si>
    <t>plant_lines : updated at</t>
  </si>
  <si>
    <t>plant variety: updated at</t>
  </si>
  <si>
    <t>Plant scoring unit: updated at</t>
  </si>
  <si>
    <t>datePublished</t>
  </si>
  <si>
    <t>Date</t>
  </si>
  <si>
    <t>Date of first broadcast/publication.</t>
  </si>
  <si>
    <t>publication date</t>
  </si>
  <si>
    <t>"datePublished": "1986-07-21"</t>
  </si>
  <si>
    <t>"dateModified": "2015-03-18",</t>
  </si>
  <si>
    <t>hasPart</t>
  </si>
  <si>
    <t>Thing</t>
  </si>
  <si>
    <t>Indicates a Thing that is (in some sense) a part of this Thing.
Inverse property: isPartOf.</t>
  </si>
  <si>
    <t>features</t>
  </si>
  <si>
    <t>matches</t>
  </si>
  <si>
    <t>"hasPart": [
  {
    "@type": "BiologicalEntity",
    "biologicalType": ["protein annotation", "domain"]
  },...
]</t>
  </si>
  <si>
    <t>"hasPart": {
   "@type": "BiologicalEntity",
   "@id": "http://identifiers.org/interpro:IPR001245",
   "biologicalType": "Domain",
   "identifier": "IPR001245",
 ...
}</t>
  </si>
  <si>
    <t>Plant Trial (s)</t>
  </si>
  <si>
    <t>hri_1996_gr_01, hri_1996_gr_02</t>
  </si>
  <si>
    <t xml:space="preserve">Trait ? </t>
  </si>
  <si>
    <t>PlantLine?</t>
  </si>
  <si>
    <t>isBasedOn</t>
  </si>
  <si>
    <t>CreativeWork or 
 URL or BiologicalEntity</t>
  </si>
  <si>
    <t>A resource that was used in the creation of this resource. This term can be repeated for multiple sources. For example, http://example.com/great-multiplication-intro.html. Supersedes isBasedOnUrl.</t>
  </si>
  <si>
    <t xml:space="preserve">"isBasedOn": 
  {
    "@type": "BiologicalEntity",
    "biologicalType": "Protein",
    ... 
  }
</t>
  </si>
  <si>
    <t>signatures</t>
  </si>
  <si>
    <t>"isBasedOn": [
  {
    "@type": ["BiologicalEntity", "DatasetEntry"],
    "isMentionedIn": "https://www.ebi.ac.uk/interpro/member-database/Pfam",
    "name": "SH3_9",
    "identifier": "https://identifiers.org/pfam:PF14604",
    "biologicalType": ["protein annotation", "domain"]
  },...
]</t>
  </si>
  <si>
    <t>Germplasm/PlantAccession?</t>
  </si>
  <si>
    <t>isPartOf</t>
  </si>
  <si>
    <t>Indicates a Thing that this Thing is (in some sense) part of.
 Inverse property: hasPart.</t>
  </si>
  <si>
    <t>gene</t>
  </si>
  <si>
    <t xml:space="preserve">"isPartOf": {
   "@type": "BiologicalEntity",
   "biologicalType": "gene",   
   "name": {
     "@language": "en",
     "@value": "ABL1"
   }
 }
</t>
  </si>
  <si>
    <t>"isPartOf": [
  {
    "@type": ["BiologicalEntity", "DatasetEntry"],
    "biologicalType": "protein",
    "name": "Mitogen-activated protein kinase kinase kinase mlk-1",
    "identifier": "https://identifiers.org/uniprot:A0A0K3AV08"
  },...
]</t>
  </si>
  <si>
    <t>Project / Investigation ?</t>
  </si>
  <si>
    <t>Plant Trial associated</t>
  </si>
  <si>
    <t>https://bip.earlham.ac.uk/data_tables?model=plant_trials&amp;query[id]=47</t>
  </si>
  <si>
    <t>alternateName</t>
  </si>
  <si>
    <t>Text</t>
  </si>
  <si>
    <t>An alias for the item.</t>
  </si>
  <si>
    <t>alternative names</t>
  </si>
  <si>
    <t xml:space="preserve">"alternateName": [
   {
   "@language": "en",
   "@value": "ABL1_HUMAN"
   },
   ...
 ]
</t>
  </si>
  <si>
    <t>other names</t>
  </si>
  <si>
    <t xml:space="preserve">"alternateName": [
   "ABL1_HUMAN",
   ...
 ]
</t>
  </si>
  <si>
    <t>(canonical_name, to be studied)</t>
  </si>
  <si>
    <t>description</t>
  </si>
  <si>
    <t>A description of the item.</t>
  </si>
  <si>
    <t>function</t>
  </si>
  <si>
    <t>"description": {
   "@language": "en",
   "@value": "Non-receptor tyrosine-protein kinase that plays a role..."
 }</t>
  </si>
  <si>
    <t>"description": "Non-receptor tyrosine-protein kinase that plays a role..."</t>
  </si>
  <si>
    <t xml:space="preserve">"description": "SH3 (src Homology-3) domains are …"
</t>
  </si>
  <si>
    <t xml:space="preserve">"description": "SH3 (Src homology 3) domains are often indicative of a protein involved in signal transduction related to cytoskeletal organisation. First described in the Src cytoplasmic tyrosine kinase P12931. The structure is a partly opened beta barrel.",
</t>
  </si>
  <si>
    <t>to be built with new Investigation table</t>
  </si>
  <si>
    <t>Trial description</t>
  </si>
  <si>
    <t>387 Brassica napus accessions used in the RIPR project for which mRNAseq data were submitted to SRA under PRJNA309367</t>
  </si>
  <si>
    <t>Plant varieties : comments</t>
  </si>
  <si>
    <t>Brassica napus var. oleifera annua; Spring oilseed rape; erucic acid &lt;1 ; glucosinolates &lt;30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</si>
  <si>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</si>
  <si>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</si>
  <si>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t>
  </si>
  <si>
    <t>Minimum</t>
  </si>
  <si>
    <t>accession</t>
  </si>
  <si>
    <t>"identifier": "http://www.identifiers.org/uniprot/P00519"</t>
  </si>
  <si>
    <t>4-letter PDBe code</t>
  </si>
  <si>
    <t>"identifier": "P00519"</t>
  </si>
  <si>
    <t>"identifier": "4wa9"</t>
  </si>
  <si>
    <t>"identifier": "https://identifiers.org/interpro:IPR001452"</t>
  </si>
  <si>
    <t>"identifier": "https://identifiers.org/pfam:PF00018"</t>
  </si>
  <si>
    <r>
      <t>Plant trials : plant_trial_name (</t>
    </r>
    <r>
      <rPr>
        <color rgb="FFFF0000"/>
      </rPr>
      <t>or pubmed_id if it's in use</t>
    </r>
    <r>
      <t>)</t>
    </r>
  </si>
  <si>
    <t>prt7_1996_gr_01</t>
  </si>
  <si>
    <t>Plant variety: plant_variety_name</t>
  </si>
  <si>
    <t>46A74</t>
  </si>
  <si>
    <t>Plant scoring unit url</t>
  </si>
  <si>
    <t>https://bip.earlham.ac.uk/data_tables?model=trait_scores&amp;query[plant_scoring_units.id]=89583</t>
  </si>
  <si>
    <t>image</t>
  </si>
  <si>
    <t>ImageObject or 
 URL</t>
  </si>
  <si>
    <t>An image of the item. This can be a URL or a fully described ImageObject.</t>
  </si>
  <si>
    <t>feature viewer</t>
  </si>
  <si>
    <t>"image": "http://www.identifiers.org/uniprot/P00519#showFeaturesViewer"</t>
  </si>
  <si>
    <t>Front view image of the protein in the assembly</t>
  </si>
  <si>
    <t>"image": "http://www.ebi.ac.uk/pdbe/static/entry/4wa9_entity_1_front_image-800x800.png"</t>
  </si>
  <si>
    <t>Plant trials : layout_file_name (field not used yet)</t>
  </si>
  <si>
    <t>name</t>
  </si>
  <si>
    <t>The name of the item.</t>
  </si>
  <si>
    <t>recommended name</t>
  </si>
  <si>
    <t>"name": "Tyrosine-protein kinase ABL1"</t>
  </si>
  <si>
    <t>Name of protein</t>
  </si>
  <si>
    <t>Structure name</t>
  </si>
  <si>
    <t>"name": "The crystal structure of human abl1 wild type kinase domain in complex with axitinib"</t>
  </si>
  <si>
    <t>"name": "SH3 domain"</t>
  </si>
  <si>
    <t>"name": "SH3_1"</t>
  </si>
  <si>
    <t>plant_trials : project descriptor</t>
  </si>
  <si>
    <t>AIR3 - CT920463</t>
  </si>
  <si>
    <t>Trial name</t>
  </si>
  <si>
    <t>Bna_RIPR_batch1</t>
  </si>
  <si>
    <t>Scoring unit name</t>
  </si>
  <si>
    <t>a-0000001</t>
  </si>
  <si>
    <t>sameAs</t>
  </si>
  <si>
    <t>URL</t>
  </si>
  <si>
    <t>URL of a reference Web page that unambiguously indicates the item's identity. E.g. the URL of the item's Wikipedia page, Wikidata entry, or official website.</t>
  </si>
  <si>
    <t>"sameAs": "http://purl.uniprot.org/uniprot/P00519"</t>
  </si>
  <si>
    <t>source</t>
  </si>
  <si>
    <t>"sameAs": "http://www.uniprot.org/uniprot/P00519"</t>
  </si>
  <si>
    <t>Plant trials : data_provenance
It sometimes has this information</t>
  </si>
  <si>
    <t>http://www.brassica.bbsrc.ac.uk/IMSORB/</t>
  </si>
  <si>
    <t>url</t>
  </si>
  <si>
    <t>URL of the item.</t>
  </si>
  <si>
    <t>"url": "http://www.uniprot.org/uniprot/P00519"</t>
  </si>
  <si>
    <t>"url": "http://www.ebi.ac.uk/pdbe/entry/pdb/4wa9/protein/1"</t>
  </si>
  <si>
    <t>"url": "https://www.ebi.ac.uk/protein/P00519"</t>
  </si>
  <si>
    <t>"url": "http://pdbe.org/4wa9"</t>
  </si>
  <si>
    <t>https://bip.earlham.ac.uk/data_tables?model=plant_trials&amp;query[id][]=47</t>
  </si>
  <si>
    <t>distribution</t>
  </si>
  <si>
    <t>DataDownload</t>
  </si>
  <si>
    <t>A downloadable form of this entity, at a specific location, in a specific format</t>
  </si>
  <si>
    <t>format</t>
  </si>
  <si>
    <t>"distribution": {
   "@type": "DataDownload",
   "url": "http://www.uniprot.org/uniprot/P00519.fasta"
 }</t>
  </si>
  <si>
    <t>archive mmCIF</t>
  </si>
  <si>
    <t>"distribution": "http://www.ebi.ac.uk/pdbe/entry/pdb/4wa9/fasta?entity=1"</t>
  </si>
  <si>
    <t>sequence</t>
  </si>
  <si>
    <t>"distribution": "http://www.ebi.ac.uk/pdbe/entry-files/download/4wa9.cif",</t>
  </si>
  <si>
    <t>alignment/HMM</t>
  </si>
  <si>
    <t>"distribution": [
  {
    "type": "DataDownload",
    "url": "http://pfam.xfam.org/family/PF00018/alignment/seed/format?format=fasta",
    "fileFormat": "chemical/x-fasta",
    "description": "FASTA seed alignment"
  },...
]</t>
  </si>
  <si>
    <t>Trait scoring download link</t>
  </si>
  <si>
    <t>https://bip.earlham.ac.uk/trial_scorings/47.zip</t>
  </si>
  <si>
    <t>New properties</t>
  </si>
  <si>
    <t>additionalProperty</t>
  </si>
  <si>
    <t>StructuredValue</t>
  </si>
  <si>
    <t xml:space="preserve">Any addional property required by this record that is not covered by any other explicit property. The property additionalType from Thing should be used to point to an ontological term describing the nature of this property. </t>
  </si>
  <si>
    <t>For instance, involvement in disease, disease association</t>
  </si>
  <si>
    <t>"additionalProperty": {
  "@type": "StructuredValue",
  "identifier": "http://www.omim.org/entry/608232",
  "name": "Leukemia, chronic myeloid (CML)",
  "additionalType": "http://semanticscience.org/resource/SIO_000983",
  "sameAs": "http://www.uniprot.org/diseases/DI-03735"
}</t>
  </si>
  <si>
    <t>&lt;TODO&gt;</t>
  </si>
  <si>
    <t>crossReference</t>
  </si>
  <si>
    <t>A pointer to another, somehow related entity.
Usage: Whenever isBasedOn/isBasisFor, isPartOf/hasPart, citation or any other more specific does not work. The property AdditionalProperty from Thing should be used to point to an ontological term describing the nature of the relation/reference. For instance, skos:narrower or skos:related or rdfs:seeAlso</t>
  </si>
  <si>
    <t>cross-references</t>
  </si>
  <si>
    <t>"crossReference": [
   {
     "@type": "BiologicalEntity",
     "@id": "www.identifiers.org/pdb/1AB2"
   },
   ...
 ]</t>
  </si>
  <si>
    <t>Gene name(s) associated with protein</t>
  </si>
  <si>
    <t>"crossReference": {
        "@type": "PropertyValue",
        "name": "Gene",
        "value": ["JTK7", "ABL1", "ABL"]
    },</t>
  </si>
  <si>
    <t>cross-reference</t>
  </si>
  <si>
    <t>"crossReference": [
   {
     "@type": "BiologicalEntity",
     "@id": "www.identifiers.org/pdb/1AB2"
   },
   ...
 ]</t>
  </si>
  <si>
    <t>Plant trials associated (fields of special interest for this use case: name, description, organisation, year, location)</t>
  </si>
  <si>
    <t>hzau_2003_Weinan_01, hzau_2003_Wuhan_02</t>
  </si>
  <si>
    <t>Plant lines/cultivars associated : plant_line_name / plant_variety_name</t>
  </si>
  <si>
    <t>GBR006_HRIGRU_02865</t>
  </si>
  <si>
    <t>Associated Plant trials (fields of special interest for this use case: number of them, trial_location_site_name, trial_year)</t>
  </si>
  <si>
    <t>isBasisFor</t>
  </si>
  <si>
    <t>Thing or URL</t>
  </si>
  <si>
    <t>A resource for which this resource has been used for the creation of the former.
Inverse property: isBasedOn</t>
  </si>
  <si>
    <t>integration</t>
  </si>
  <si>
    <t>"isBasisFor": {
  "@type": "BiologicalEntity",
  "inDataset": "InterPro",
  "name": "SH3 domain",
  "identifier": "https://identifiers.org/interpro:IPR001452"
}</t>
  </si>
  <si>
    <t>to be studied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</si>
</sst>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hh:mm:ss"/>
    <numFmt numFmtId="165" formatCode="yyyy-mm-dd hh:mm:ss"/>
    <numFmt numFmtId="166" formatCode="dd/mm/yyyy hh:mm:ss"/>
  </numFmts>
  <fonts count="25">
    <font>
      <sz val="10.0"/>
      <color rgb="FF000000"/>
      <name val="Arial"/>
    </font>
    <font>
      <b/>
      <name val="Arial"/>
    </font>
    <font>
      <b/>
      <u/>
      <color rgb="FFFFFFFF"/>
      <name val="Arial"/>
    </font>
    <font>
      <name val="Arial"/>
    </font>
    <font>
      <b/>
      <color rgb="FFFFFFFF"/>
    </font>
    <font>
      <b/>
      <color rgb="FFFFFFFF"/>
      <name val="Arial"/>
    </font>
    <font>
      <b/>
      <u/>
      <color rgb="FFFFFFFF"/>
    </font>
    <font>
      <b/>
      <u/>
      <color rgb="FFFFFFFF"/>
    </font>
    <font>
      <b/>
      <u/>
      <color rgb="FFFFFFFF"/>
    </font>
    <font>
      <b/>
      <color rgb="FF000000"/>
      <name val="Arial"/>
    </font>
    <font>
      <b/>
      <sz val="9.0"/>
      <color rgb="FFFFFFFF"/>
      <name val="Trebuchet MS"/>
    </font>
    <font>
      <b/>
      <sz val="14.0"/>
    </font>
    <font/>
    <font>
      <b/>
      <u/>
      <color rgb="FF0000FF"/>
    </font>
    <font>
      <name val="Courier New"/>
    </font>
    <font>
      <color rgb="FFFF0000"/>
    </font>
    <font>
      <u/>
      <color rgb="FF0000FF"/>
    </font>
    <font>
      <sz val="11.0"/>
      <color rgb="FF000000"/>
      <name val="&quot;Courier New&quot;"/>
    </font>
    <font>
      <color rgb="FF000000"/>
      <name val="Arial"/>
    </font>
    <font>
      <color rgb="FF000000"/>
    </font>
    <font>
      <sz val="10.0"/>
      <name val="Courier New"/>
    </font>
    <font>
      <u/>
      <color rgb="FF0000FF"/>
    </font>
    <font>
      <color rgb="FF0000FF"/>
    </font>
    <font>
      <b/>
      <u/>
      <color rgb="FF000000"/>
      <name val="Arial"/>
    </font>
    <font>
      <b/>
    </font>
  </fonts>
  <fills count="14">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434343"/>
        <bgColor rgb="FF434343"/>
      </patternFill>
    </fill>
    <fill>
      <patternFill patternType="solid">
        <fgColor rgb="FF38761D"/>
        <bgColor rgb="FF38761D"/>
      </patternFill>
    </fill>
    <fill>
      <patternFill patternType="solid">
        <fgColor rgb="FF999999"/>
        <bgColor rgb="FF999999"/>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6FA8DC"/>
        <bgColor rgb="FF6FA8DC"/>
      </patternFill>
    </fill>
    <fill>
      <patternFill patternType="solid">
        <fgColor rgb="FFFCE5CD"/>
        <bgColor rgb="FFFCE5CD"/>
      </patternFill>
    </fill>
  </fills>
  <borders count="1">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xf>
    <xf borderId="0" fillId="0" fontId="3" numFmtId="0" xfId="0" applyAlignment="1" applyFont="1">
      <alignment readingOrder="0" shrinkToFit="0" vertical="bottom" wrapText="1"/>
    </xf>
    <xf borderId="0" fillId="0" fontId="4" numFmtId="0" xfId="0" applyAlignment="1" applyFont="1">
      <alignment horizontal="center" readingOrder="0" shrinkToFit="0" vertical="center" wrapText="1"/>
    </xf>
    <xf borderId="0" fillId="4" fontId="4" numFmtId="0" xfId="0" applyAlignment="1" applyFill="1" applyFont="1">
      <alignment horizontal="center" readingOrder="0"/>
    </xf>
    <xf borderId="0" fillId="5" fontId="5" numFmtId="0" xfId="0" applyAlignment="1" applyFill="1" applyFont="1">
      <alignment horizontal="center" shrinkToFit="0" wrapText="1"/>
    </xf>
    <xf borderId="0" fillId="6" fontId="4" numFmtId="0" xfId="0" applyAlignment="1" applyFill="1" applyFont="1">
      <alignment horizontal="center" readingOrder="0" vertical="center"/>
    </xf>
    <xf borderId="0" fillId="2" fontId="3" numFmtId="0" xfId="0" applyAlignment="1" applyFont="1">
      <alignment readingOrder="0" shrinkToFit="0" vertical="bottom" wrapText="1"/>
    </xf>
    <xf borderId="0" fillId="6" fontId="4" numFmtId="0" xfId="0" applyAlignment="1" applyFont="1">
      <alignment vertical="center"/>
    </xf>
    <xf borderId="0" fillId="6" fontId="4" numFmtId="0" xfId="0" applyAlignment="1" applyFont="1">
      <alignment shrinkToFit="0" vertical="center" wrapText="1"/>
    </xf>
    <xf borderId="0" fillId="6" fontId="6" numFmtId="0" xfId="0" applyAlignment="1" applyFont="1">
      <alignment horizontal="center" readingOrder="0" vertical="center"/>
    </xf>
    <xf borderId="0" fillId="7" fontId="5" numFmtId="0" xfId="0" applyFill="1" applyFont="1"/>
    <xf borderId="0" fillId="4" fontId="7" numFmtId="0" xfId="0" applyAlignment="1" applyFont="1">
      <alignment horizontal="center" readingOrder="0"/>
    </xf>
    <xf borderId="0" fillId="0" fontId="4" numFmtId="0" xfId="0" applyAlignment="1" applyFont="1">
      <alignment horizontal="center" readingOrder="0" vertical="center"/>
    </xf>
    <xf borderId="0" fillId="7" fontId="5" numFmtId="0" xfId="0" applyAlignment="1" applyFont="1">
      <alignment shrinkToFit="0" wrapText="1"/>
    </xf>
    <xf borderId="0" fillId="8" fontId="5" numFmtId="0" xfId="0" applyAlignment="1" applyFill="1" applyFont="1">
      <alignment shrinkToFit="0" wrapText="1"/>
    </xf>
    <xf borderId="0" fillId="8" fontId="5" numFmtId="0" xfId="0" applyFont="1"/>
    <xf borderId="0" fillId="3" fontId="8" numFmtId="0" xfId="0" applyAlignment="1" applyFont="1">
      <alignment horizontal="center" readingOrder="0" vertical="center"/>
    </xf>
    <xf borderId="0" fillId="5" fontId="4" numFmtId="0" xfId="0" applyAlignment="1" applyFont="1">
      <alignment horizontal="center" readingOrder="0" shrinkToFit="0" vertical="center" wrapText="1"/>
    </xf>
    <xf borderId="0" fillId="0" fontId="9" numFmtId="0" xfId="0" applyAlignment="1" applyFont="1">
      <alignment shrinkToFit="0" wrapText="1"/>
    </xf>
    <xf borderId="0" fillId="0" fontId="3" numFmtId="0" xfId="0" applyAlignment="1" applyFont="1">
      <alignment vertical="bottom"/>
    </xf>
    <xf borderId="0" fillId="7" fontId="5" numFmtId="0" xfId="0" applyAlignment="1" applyFont="1">
      <alignment vertical="bottom"/>
    </xf>
    <xf borderId="0" fillId="7" fontId="5" numFmtId="0" xfId="0" applyAlignment="1" applyFont="1">
      <alignment shrinkToFit="0" vertical="bottom" wrapText="1"/>
    </xf>
    <xf borderId="0" fillId="8" fontId="5" numFmtId="0" xfId="0" applyAlignment="1" applyFont="1">
      <alignment shrinkToFit="0" vertical="bottom" wrapText="1"/>
    </xf>
    <xf borderId="0" fillId="8" fontId="5" numFmtId="0" xfId="0" applyAlignment="1" applyFont="1">
      <alignment vertical="bottom"/>
    </xf>
    <xf borderId="0" fillId="9" fontId="10" numFmtId="0" xfId="0" applyAlignment="1" applyFill="1" applyFont="1">
      <alignment vertical="bottom"/>
    </xf>
    <xf borderId="0" fillId="9" fontId="10" numFmtId="0" xfId="0" applyAlignment="1" applyFont="1">
      <alignment shrinkToFit="0" vertical="bottom" wrapText="1"/>
    </xf>
    <xf borderId="0" fillId="10" fontId="10" numFmtId="0" xfId="0" applyAlignment="1" applyFill="1" applyFont="1">
      <alignment vertical="bottom"/>
    </xf>
    <xf borderId="0" fillId="10" fontId="10" numFmtId="0" xfId="0" applyAlignment="1" applyFont="1">
      <alignment shrinkToFit="0" vertical="bottom" wrapText="1"/>
    </xf>
    <xf borderId="0" fillId="0" fontId="11" numFmtId="0" xfId="0" applyAlignment="1" applyFont="1">
      <alignment horizontal="center" readingOrder="0"/>
    </xf>
    <xf borderId="0" fillId="0" fontId="12" numFmtId="0" xfId="0" applyAlignment="1" applyFont="1">
      <alignment shrinkToFit="0" vertical="center" wrapText="1"/>
    </xf>
    <xf borderId="0" fillId="0" fontId="12" numFmtId="0" xfId="0" applyAlignment="1" applyFont="1">
      <alignment readingOrder="0" shrinkToFit="0" vertical="center" wrapText="1"/>
    </xf>
    <xf borderId="0" fillId="0" fontId="12" numFmtId="0" xfId="0" applyAlignment="1" applyFont="1">
      <alignment readingOrder="0" shrinkToFit="0" wrapText="1"/>
    </xf>
    <xf borderId="0" fillId="0" fontId="12" numFmtId="0" xfId="0" applyAlignment="1" applyFont="1">
      <alignment readingOrder="0" shrinkToFit="0" vertical="center" wrapText="1"/>
    </xf>
    <xf borderId="0" fillId="0" fontId="13" numFmtId="0" xfId="0" applyAlignment="1" applyFont="1">
      <alignment horizontal="center" readingOrder="0"/>
    </xf>
    <xf borderId="0" fillId="0" fontId="14" numFmtId="0" xfId="0" applyAlignment="1" applyFont="1">
      <alignment readingOrder="0" shrinkToFit="0" vertical="center" wrapText="1"/>
    </xf>
    <xf borderId="0" fillId="0" fontId="15" numFmtId="0" xfId="0" applyAlignment="1" applyFont="1">
      <alignment readingOrder="0" shrinkToFit="0" vertical="center" wrapText="1"/>
    </xf>
    <xf borderId="0" fillId="0" fontId="14" numFmtId="0" xfId="0" applyAlignment="1" applyFont="1">
      <alignment readingOrder="0"/>
    </xf>
    <xf borderId="0" fillId="0" fontId="12" numFmtId="164" xfId="0" applyAlignment="1" applyFont="1" applyNumberFormat="1">
      <alignment readingOrder="0" shrinkToFit="0" vertical="center" wrapText="1"/>
    </xf>
    <xf borderId="0" fillId="0" fontId="12" numFmtId="165" xfId="0" applyAlignment="1" applyFont="1" applyNumberFormat="1">
      <alignment readingOrder="0" shrinkToFit="0" vertical="center" wrapText="1"/>
    </xf>
    <xf borderId="0" fillId="0" fontId="12" numFmtId="166" xfId="0" applyAlignment="1" applyFont="1" applyNumberFormat="1">
      <alignment readingOrder="0" shrinkToFit="0" vertical="center" wrapText="1"/>
    </xf>
    <xf borderId="0" fillId="0" fontId="16" numFmtId="0" xfId="0" applyAlignment="1" applyFont="1">
      <alignment readingOrder="0" shrinkToFit="0" wrapText="1"/>
    </xf>
    <xf borderId="0" fillId="2" fontId="17" numFmtId="0" xfId="0" applyAlignment="1" applyFont="1">
      <alignment horizontal="left" readingOrder="0" shrinkToFit="0" wrapText="1"/>
    </xf>
    <xf borderId="0" fillId="0" fontId="12" numFmtId="0" xfId="0" applyAlignment="1" applyFont="1">
      <alignment readingOrder="0" shrinkToFit="0" wrapText="1"/>
    </xf>
    <xf borderId="0" fillId="0" fontId="18" numFmtId="0" xfId="0" applyAlignment="1" applyFont="1">
      <alignment readingOrder="0"/>
    </xf>
    <xf borderId="0" fillId="0" fontId="19" numFmtId="0" xfId="0" applyAlignment="1" applyFont="1">
      <alignment readingOrder="0" shrinkToFit="0" vertical="center" wrapText="1"/>
    </xf>
    <xf borderId="0" fillId="0" fontId="20" numFmtId="0" xfId="0" applyAlignment="1" applyFont="1">
      <alignment readingOrder="0" shrinkToFit="0" vertical="center" wrapText="1"/>
    </xf>
    <xf borderId="0" fillId="0" fontId="21" numFmtId="0" xfId="0" applyAlignment="1" applyFont="1">
      <alignment readingOrder="0" shrinkToFit="0" vertical="center" wrapText="1"/>
    </xf>
    <xf borderId="0" fillId="0" fontId="22" numFmtId="0" xfId="0" applyAlignment="1" applyFont="1">
      <alignment readingOrder="0" shrinkToFit="0" wrapText="1"/>
    </xf>
    <xf borderId="0" fillId="11" fontId="9" numFmtId="0" xfId="0" applyAlignment="1" applyFill="1" applyFont="1">
      <alignment horizontal="center" readingOrder="0" vertical="bottom"/>
    </xf>
    <xf borderId="0" fillId="11" fontId="9" numFmtId="0" xfId="0" applyAlignment="1" applyFont="1">
      <alignment readingOrder="0" shrinkToFit="0" vertical="bottom" wrapText="1"/>
    </xf>
    <xf borderId="0" fillId="11" fontId="3" numFmtId="0" xfId="0" applyFont="1"/>
    <xf borderId="0" fillId="11" fontId="9" numFmtId="0" xfId="0" applyAlignment="1" applyFont="1">
      <alignment shrinkToFit="0" wrapText="1"/>
    </xf>
    <xf borderId="0" fillId="12" fontId="3" numFmtId="0" xfId="0" applyAlignment="1" applyFill="1" applyFont="1">
      <alignment readingOrder="0" shrinkToFit="0" vertical="bottom" wrapText="1"/>
    </xf>
    <xf borderId="0" fillId="12" fontId="3" numFmtId="0" xfId="0" applyAlignment="1" applyFont="1">
      <alignment readingOrder="0" shrinkToFit="0" wrapText="1"/>
    </xf>
    <xf borderId="0" fillId="12" fontId="3" numFmtId="0" xfId="0" applyAlignment="1" applyFont="1">
      <alignment shrinkToFit="0" wrapText="1"/>
    </xf>
    <xf borderId="0" fillId="13" fontId="3" numFmtId="0" xfId="0" applyFill="1" applyFont="1"/>
    <xf borderId="0" fillId="0" fontId="3" numFmtId="0" xfId="0" applyFont="1"/>
    <xf borderId="0" fillId="0" fontId="3" numFmtId="0" xfId="0" applyAlignment="1" applyFont="1">
      <alignment shrinkToFit="0" wrapText="1"/>
    </xf>
    <xf borderId="0" fillId="11" fontId="9" numFmtId="0" xfId="0" applyAlignment="1" applyFont="1">
      <alignment horizontal="center" vertical="bottom"/>
    </xf>
    <xf borderId="0" fillId="11" fontId="23" numFmtId="0" xfId="0" applyAlignment="1" applyFont="1">
      <alignment readingOrder="0" shrinkToFit="0" vertical="bottom" wrapText="1"/>
    </xf>
    <xf borderId="0" fillId="12" fontId="3" numFmtId="0" xfId="0" applyAlignment="1" applyFont="1">
      <alignment shrinkToFit="0" vertical="bottom" wrapText="1"/>
    </xf>
    <xf borderId="0" fillId="12" fontId="3" numFmtId="0" xfId="0" applyFont="1"/>
    <xf borderId="0" fillId="12" fontId="18" numFmtId="0" xfId="0" applyAlignment="1" applyFont="1">
      <alignment shrinkToFit="0" vertical="bottom" wrapText="1"/>
    </xf>
    <xf borderId="0" fillId="0" fontId="24" numFmtId="0" xfId="0" applyAlignment="1" applyFont="1">
      <alignment horizontal="center" readingOrder="0"/>
    </xf>
    <xf borderId="0" fillId="0" fontId="12" numFmtId="0" xfId="0" applyAlignment="1" applyFont="1">
      <alignment readingOrder="0" shrinkToFit="0" wrapText="1"/>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bip.earlham.ac.uk/data_tables?model=trait_scores&amp;query[plant_scoring_units.id]=89583" TargetMode="External"/><Relationship Id="rId22" Type="http://schemas.openxmlformats.org/officeDocument/2006/relationships/hyperlink" Target="http://schema.org/name" TargetMode="External"/><Relationship Id="rId21" Type="http://schemas.openxmlformats.org/officeDocument/2006/relationships/hyperlink" Target="http://schema.org/image" TargetMode="External"/><Relationship Id="rId24" Type="http://schemas.openxmlformats.org/officeDocument/2006/relationships/hyperlink" Target="http://schema.org/sameAs" TargetMode="External"/><Relationship Id="rId23" Type="http://schemas.openxmlformats.org/officeDocument/2006/relationships/hyperlink" Target="http://schema.org/Text" TargetMode="External"/><Relationship Id="rId1" Type="http://schemas.openxmlformats.org/officeDocument/2006/relationships/hyperlink" Target="https://bip.earlham.ac.uk/data_tables?model=plant_populations" TargetMode="External"/><Relationship Id="rId2" Type="http://schemas.openxmlformats.org/officeDocument/2006/relationships/hyperlink" Target="https://bip.earlham.ac.uk/data_tables?model=plant_trials" TargetMode="External"/><Relationship Id="rId3" Type="http://schemas.openxmlformats.org/officeDocument/2006/relationships/hyperlink" Target="http://bip.earlham.ac.uk" TargetMode="External"/><Relationship Id="rId4" Type="http://schemas.openxmlformats.org/officeDocument/2006/relationships/hyperlink" Target="http://bip.earlham.ac.uk" TargetMode="External"/><Relationship Id="rId9" Type="http://schemas.openxmlformats.org/officeDocument/2006/relationships/hyperlink" Target="http://schema.org/datePublished" TargetMode="External"/><Relationship Id="rId26" Type="http://schemas.openxmlformats.org/officeDocument/2006/relationships/hyperlink" Target="http://www.brassica.bbsrc.ac.uk/IMSORB/" TargetMode="External"/><Relationship Id="rId25" Type="http://schemas.openxmlformats.org/officeDocument/2006/relationships/hyperlink" Target="http://schema.org/URL" TargetMode="External"/><Relationship Id="rId28" Type="http://schemas.openxmlformats.org/officeDocument/2006/relationships/hyperlink" Target="http://schema.org/URL" TargetMode="External"/><Relationship Id="rId27" Type="http://schemas.openxmlformats.org/officeDocument/2006/relationships/hyperlink" Target="http://schema.org/url" TargetMode="External"/><Relationship Id="rId5" Type="http://schemas.openxmlformats.org/officeDocument/2006/relationships/hyperlink" Target="http://schema.org" TargetMode="External"/><Relationship Id="rId6" Type="http://schemas.openxmlformats.org/officeDocument/2006/relationships/hyperlink" Target="http://schema.org/citation" TargetMode="External"/><Relationship Id="rId29" Type="http://schemas.openxmlformats.org/officeDocument/2006/relationships/hyperlink" Target="https://bip.earlham.ac.uk/data_tables?model=plant_trials&amp;query[id][]=47" TargetMode="External"/><Relationship Id="rId7" Type="http://schemas.openxmlformats.org/officeDocument/2006/relationships/hyperlink" Target="http://schema.org/dateCreated" TargetMode="External"/><Relationship Id="rId8" Type="http://schemas.openxmlformats.org/officeDocument/2006/relationships/hyperlink" Target="http://schema.org/dateModified" TargetMode="External"/><Relationship Id="rId31" Type="http://schemas.openxmlformats.org/officeDocument/2006/relationships/hyperlink" Target="http://schema.org/distribution" TargetMode="External"/><Relationship Id="rId30" Type="http://schemas.openxmlformats.org/officeDocument/2006/relationships/hyperlink" Target="https://bip.earlham.ac.uk/data_tables?model=trait_scores&amp;query[plant_scoring_units.id]=89583" TargetMode="External"/><Relationship Id="rId11" Type="http://schemas.openxmlformats.org/officeDocument/2006/relationships/hyperlink" Target="http://schema.org/hasPart" TargetMode="External"/><Relationship Id="rId33" Type="http://schemas.openxmlformats.org/officeDocument/2006/relationships/hyperlink" Target="https://bip.earlham.ac.uk/trial_scorings/47.zip" TargetMode="External"/><Relationship Id="rId10" Type="http://schemas.openxmlformats.org/officeDocument/2006/relationships/hyperlink" Target="http://schema.org/Date" TargetMode="External"/><Relationship Id="rId32" Type="http://schemas.openxmlformats.org/officeDocument/2006/relationships/hyperlink" Target="http://schema.org/DataDownload" TargetMode="External"/><Relationship Id="rId13" Type="http://schemas.openxmlformats.org/officeDocument/2006/relationships/hyperlink" Target="http://schema.org/isPartOf" TargetMode="External"/><Relationship Id="rId12" Type="http://schemas.openxmlformats.org/officeDocument/2006/relationships/hyperlink" Target="http://schema.org/isBasedOn" TargetMode="External"/><Relationship Id="rId34" Type="http://schemas.openxmlformats.org/officeDocument/2006/relationships/drawing" Target="../drawings/drawing1.xml"/><Relationship Id="rId15" Type="http://schemas.openxmlformats.org/officeDocument/2006/relationships/hyperlink" Target="http://schema.org/alternateName" TargetMode="External"/><Relationship Id="rId14" Type="http://schemas.openxmlformats.org/officeDocument/2006/relationships/hyperlink" Target="https://bip.earlham.ac.uk/data_tables?model=plant_trials&amp;query[id]=47" TargetMode="External"/><Relationship Id="rId17" Type="http://schemas.openxmlformats.org/officeDocument/2006/relationships/hyperlink" Target="http://schema.org/description" TargetMode="External"/><Relationship Id="rId16" Type="http://schemas.openxmlformats.org/officeDocument/2006/relationships/hyperlink" Target="http://schema.org/Text" TargetMode="External"/><Relationship Id="rId19" Type="http://schemas.openxmlformats.org/officeDocument/2006/relationships/hyperlink" Target="http://schema.org/identifier" TargetMode="External"/><Relationship Id="rId1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25.43"/>
    <col customWidth="1" min="2" max="2" width="17.71"/>
    <col customWidth="1" min="3" max="3" width="47.86"/>
    <col customWidth="1" min="4" max="4" width="19.29"/>
    <col customWidth="1" min="5" max="5" width="19.14"/>
    <col customWidth="1" min="6" max="6" width="12.71"/>
    <col customWidth="1" min="7" max="7" width="23.29"/>
    <col customWidth="1" min="8" max="8" width="15.86"/>
    <col customWidth="1" min="9" max="9" width="29.14"/>
    <col customWidth="1" min="12" max="12" width="85.29"/>
    <col customWidth="1" min="15" max="15" width="22.0"/>
    <col customWidth="1" min="18" max="18" width="16.29"/>
    <col customWidth="1" min="21" max="21" width="16.29"/>
    <col customWidth="1" min="24" max="24" width="16.29"/>
    <col hidden="1" min="29" max="29" width="14.43"/>
    <col customWidth="1" hidden="1" min="30" max="30" width="16.29"/>
    <col hidden="1" min="31" max="31" width="14.43"/>
    <col customWidth="1" min="32" max="32" width="17.14"/>
    <col customWidth="1" min="33" max="33" width="22.71"/>
    <col customWidth="1" min="35" max="35" width="17.14"/>
    <col customWidth="1" min="36" max="36" width="23.57"/>
    <col customWidth="1" min="39" max="39" width="27.0"/>
    <col customWidth="1" min="42" max="42" width="16.29"/>
    <col customWidth="1" min="48" max="48" width="16.29"/>
    <col customWidth="1" min="51" max="51" width="16.29"/>
    <col customWidth="1" min="54" max="54" width="16.29"/>
    <col customWidth="1" min="57" max="57" width="16.29"/>
  </cols>
  <sheetData>
    <row r="1">
      <c r="A1" s="1" t="s">
        <v>0</v>
      </c>
      <c r="B1" s="3" t="s">
        <v>2</v>
      </c>
      <c r="D1" s="4"/>
      <c r="E1" s="4"/>
      <c r="F1" s="4"/>
      <c r="G1" s="4"/>
      <c r="H1" s="5" t="s">
        <v>4</v>
      </c>
      <c r="K1" s="7" t="s">
        <v>5</v>
      </c>
      <c r="N1" s="5" t="s">
        <v>6</v>
      </c>
      <c r="Q1" s="7" t="s">
        <v>7</v>
      </c>
      <c r="T1" s="5" t="s">
        <v>8</v>
      </c>
      <c r="W1" s="7" t="s">
        <v>9</v>
      </c>
      <c r="Z1" s="5" t="s">
        <v>10</v>
      </c>
      <c r="AC1" s="7"/>
      <c r="AD1" s="7" t="s">
        <v>11</v>
      </c>
      <c r="AE1" s="7"/>
      <c r="AF1" s="5"/>
      <c r="AG1" s="5" t="s">
        <v>12</v>
      </c>
      <c r="AH1" s="5"/>
      <c r="AI1" s="7" t="s">
        <v>13</v>
      </c>
      <c r="AL1" s="5"/>
      <c r="AM1" s="5" t="s">
        <v>14</v>
      </c>
      <c r="AN1" s="5"/>
      <c r="AO1" s="7"/>
      <c r="AP1" s="7"/>
      <c r="AQ1" s="7"/>
      <c r="AR1" s="5"/>
      <c r="AS1" s="5"/>
      <c r="AT1" s="5"/>
      <c r="AU1" s="7"/>
      <c r="AV1" s="7"/>
      <c r="AW1" s="7"/>
      <c r="AX1" s="5"/>
      <c r="AY1" s="5"/>
      <c r="AZ1" s="5"/>
      <c r="BA1" s="7"/>
      <c r="BB1" s="7"/>
      <c r="BC1" s="7"/>
      <c r="BD1" s="5"/>
      <c r="BE1" s="5"/>
      <c r="BF1" s="5"/>
    </row>
    <row r="2">
      <c r="A2" s="1" t="s">
        <v>15</v>
      </c>
      <c r="B2" s="8" t="s">
        <v>16</v>
      </c>
      <c r="D2" s="4"/>
      <c r="E2" s="4"/>
      <c r="F2" s="4"/>
      <c r="G2" s="4"/>
      <c r="H2" s="5"/>
      <c r="I2" s="5"/>
      <c r="J2" s="5"/>
      <c r="K2" s="9"/>
      <c r="L2" s="9"/>
      <c r="M2" s="10"/>
      <c r="N2" s="5"/>
      <c r="O2" s="5"/>
      <c r="P2" s="5"/>
      <c r="Q2" s="9"/>
      <c r="R2" s="9"/>
      <c r="S2" s="10"/>
      <c r="T2" s="5"/>
      <c r="U2" s="5"/>
      <c r="V2" s="5"/>
      <c r="W2" s="9"/>
      <c r="X2" s="9"/>
      <c r="Y2" s="10"/>
      <c r="Z2" s="5"/>
      <c r="AA2" s="5"/>
      <c r="AB2" s="5"/>
      <c r="AC2" s="7"/>
      <c r="AD2" s="11" t="s">
        <v>17</v>
      </c>
      <c r="AE2" s="7"/>
      <c r="AF2" s="5"/>
      <c r="AG2" s="13" t="s">
        <v>18</v>
      </c>
      <c r="AH2" s="5"/>
      <c r="AI2" s="7"/>
      <c r="AJ2" s="11" t="s">
        <v>19</v>
      </c>
      <c r="AK2" s="7"/>
      <c r="AL2" s="5"/>
      <c r="AM2" s="13" t="s">
        <v>19</v>
      </c>
      <c r="AN2" s="5"/>
      <c r="AO2" s="7"/>
      <c r="AP2" s="7"/>
      <c r="AQ2" s="7"/>
      <c r="AR2" s="5"/>
      <c r="AS2" s="5"/>
      <c r="AT2" s="5"/>
      <c r="AU2" s="7"/>
      <c r="AV2" s="7"/>
      <c r="AW2" s="7"/>
      <c r="AX2" s="5"/>
      <c r="AY2" s="5"/>
      <c r="AZ2" s="5"/>
      <c r="BA2" s="7"/>
      <c r="BB2" s="7"/>
      <c r="BC2" s="7"/>
      <c r="BD2" s="5"/>
      <c r="BE2" s="5"/>
      <c r="BF2" s="5"/>
    </row>
    <row r="3" ht="12.0" customHeight="1">
      <c r="A3" s="14"/>
      <c r="D3" s="4"/>
      <c r="H3" s="5"/>
      <c r="K3" s="9"/>
      <c r="L3" s="9"/>
      <c r="M3" s="10"/>
      <c r="N3" s="5"/>
      <c r="Q3" s="9"/>
      <c r="R3" s="9"/>
      <c r="S3" s="10"/>
      <c r="T3" s="5"/>
      <c r="W3" s="9"/>
      <c r="X3" s="9"/>
      <c r="Y3" s="10"/>
      <c r="Z3" s="5"/>
      <c r="AC3" s="7" t="s">
        <v>20</v>
      </c>
      <c r="AF3" s="5" t="s">
        <v>21</v>
      </c>
      <c r="AI3" s="7" t="s">
        <v>22</v>
      </c>
      <c r="AL3" s="5" t="s">
        <v>23</v>
      </c>
      <c r="AO3" s="7"/>
      <c r="AR3" s="5"/>
      <c r="AU3" s="7"/>
      <c r="AX3" s="5"/>
      <c r="BA3" s="7"/>
      <c r="BD3" s="5"/>
    </row>
    <row r="4">
      <c r="A4" s="18" t="s">
        <v>1</v>
      </c>
      <c r="D4" s="19" t="s">
        <v>3</v>
      </c>
      <c r="H4" s="5"/>
      <c r="I4" s="5"/>
      <c r="J4" s="5"/>
      <c r="K4" s="9"/>
      <c r="L4" s="9"/>
      <c r="M4" s="10"/>
      <c r="N4" s="5"/>
      <c r="O4" s="5"/>
      <c r="P4" s="5"/>
      <c r="Q4" s="9"/>
      <c r="R4" s="9"/>
      <c r="S4" s="10"/>
      <c r="T4" s="5"/>
      <c r="U4" s="5"/>
      <c r="V4" s="5"/>
      <c r="W4" s="9"/>
      <c r="X4" s="9"/>
      <c r="Y4" s="10"/>
      <c r="Z4" s="5"/>
      <c r="AA4" s="5"/>
      <c r="AB4" s="5"/>
      <c r="AC4" s="7"/>
      <c r="AD4" s="7"/>
      <c r="AE4" s="7"/>
      <c r="AF4" s="5"/>
      <c r="AG4" s="5"/>
      <c r="AH4" s="5"/>
      <c r="AI4" s="7"/>
      <c r="AJ4" s="7"/>
      <c r="AK4" s="7"/>
      <c r="AL4" s="5"/>
      <c r="AM4" s="5"/>
      <c r="AN4" s="5"/>
      <c r="AO4" s="7"/>
      <c r="AP4" s="7"/>
      <c r="AQ4" s="7"/>
      <c r="AR4" s="5"/>
      <c r="AS4" s="5"/>
      <c r="AT4" s="5"/>
      <c r="AU4" s="7"/>
      <c r="AV4" s="7"/>
      <c r="AW4" s="7"/>
      <c r="AX4" s="5"/>
      <c r="AY4" s="5"/>
      <c r="AZ4" s="5"/>
      <c r="BA4" s="7"/>
      <c r="BB4" s="7"/>
      <c r="BC4" s="7"/>
      <c r="BD4" s="5"/>
      <c r="BE4" s="5"/>
      <c r="BF4" s="5"/>
    </row>
    <row r="5" ht="1.5" customHeight="1">
      <c r="A5" s="22" t="s">
        <v>24</v>
      </c>
      <c r="B5" s="22" t="s">
        <v>25</v>
      </c>
      <c r="C5" s="23" t="s">
        <v>15</v>
      </c>
      <c r="D5" s="24" t="s">
        <v>26</v>
      </c>
      <c r="E5" s="24" t="s">
        <v>27</v>
      </c>
      <c r="F5" s="25" t="s">
        <v>28</v>
      </c>
      <c r="G5" s="25" t="s">
        <v>29</v>
      </c>
      <c r="H5" s="26" t="s">
        <v>30</v>
      </c>
      <c r="I5" s="26" t="s">
        <v>31</v>
      </c>
      <c r="J5" s="27" t="s">
        <v>32</v>
      </c>
      <c r="K5" s="28" t="s">
        <v>30</v>
      </c>
      <c r="L5" s="28" t="s">
        <v>31</v>
      </c>
      <c r="M5" s="29" t="s">
        <v>32</v>
      </c>
      <c r="N5" s="26" t="s">
        <v>30</v>
      </c>
      <c r="O5" s="26" t="s">
        <v>31</v>
      </c>
      <c r="P5" s="27" t="s">
        <v>32</v>
      </c>
      <c r="Q5" s="28" t="s">
        <v>30</v>
      </c>
      <c r="R5" s="28" t="s">
        <v>31</v>
      </c>
      <c r="S5" s="29" t="s">
        <v>32</v>
      </c>
      <c r="T5" s="26" t="s">
        <v>30</v>
      </c>
      <c r="U5" s="26" t="s">
        <v>31</v>
      </c>
      <c r="V5" s="27" t="s">
        <v>32</v>
      </c>
      <c r="W5" s="28" t="s">
        <v>30</v>
      </c>
      <c r="X5" s="28" t="s">
        <v>31</v>
      </c>
      <c r="Y5" s="29" t="s">
        <v>32</v>
      </c>
      <c r="Z5" s="26" t="s">
        <v>30</v>
      </c>
      <c r="AA5" s="26" t="s">
        <v>31</v>
      </c>
      <c r="AB5" s="27" t="s">
        <v>32</v>
      </c>
      <c r="AC5" s="28" t="s">
        <v>30</v>
      </c>
      <c r="AD5" s="28" t="s">
        <v>31</v>
      </c>
      <c r="AE5" s="29" t="s">
        <v>32</v>
      </c>
      <c r="AF5" s="26" t="s">
        <v>30</v>
      </c>
      <c r="AG5" s="26" t="s">
        <v>31</v>
      </c>
      <c r="AH5" s="27" t="s">
        <v>32</v>
      </c>
      <c r="AI5" s="28" t="s">
        <v>30</v>
      </c>
      <c r="AJ5" s="28" t="s">
        <v>31</v>
      </c>
      <c r="AK5" s="29" t="s">
        <v>32</v>
      </c>
      <c r="AL5" s="26" t="s">
        <v>30</v>
      </c>
      <c r="AM5" s="26" t="s">
        <v>31</v>
      </c>
      <c r="AN5" s="27" t="s">
        <v>32</v>
      </c>
      <c r="AO5" s="28" t="s">
        <v>30</v>
      </c>
      <c r="AP5" s="28" t="s">
        <v>31</v>
      </c>
      <c r="AQ5" s="29" t="s">
        <v>32</v>
      </c>
      <c r="AR5" s="26" t="s">
        <v>30</v>
      </c>
      <c r="AS5" s="26" t="s">
        <v>31</v>
      </c>
      <c r="AT5" s="27" t="s">
        <v>32</v>
      </c>
      <c r="AU5" s="28" t="s">
        <v>30</v>
      </c>
      <c r="AV5" s="28" t="s">
        <v>31</v>
      </c>
      <c r="AW5" s="29" t="s">
        <v>32</v>
      </c>
      <c r="AX5" s="26" t="s">
        <v>30</v>
      </c>
      <c r="AY5" s="26" t="s">
        <v>31</v>
      </c>
      <c r="AZ5" s="27" t="s">
        <v>32</v>
      </c>
      <c r="BA5" s="28" t="s">
        <v>30</v>
      </c>
      <c r="BB5" s="28" t="s">
        <v>31</v>
      </c>
      <c r="BC5" s="29" t="s">
        <v>32</v>
      </c>
      <c r="BD5" s="26" t="s">
        <v>30</v>
      </c>
      <c r="BE5" s="26" t="s">
        <v>31</v>
      </c>
      <c r="BF5" s="27" t="s">
        <v>32</v>
      </c>
    </row>
    <row r="6">
      <c r="A6" s="30" t="s">
        <v>33</v>
      </c>
      <c r="D6" s="31"/>
      <c r="E6" s="32"/>
      <c r="F6" s="32"/>
      <c r="G6" s="31"/>
      <c r="H6" s="33"/>
      <c r="I6" s="31"/>
      <c r="J6" s="31"/>
      <c r="K6" s="31"/>
      <c r="L6" s="31"/>
      <c r="M6" s="31"/>
      <c r="N6" s="34"/>
      <c r="O6" s="31"/>
      <c r="P6" s="31"/>
      <c r="Q6" s="31"/>
      <c r="R6" s="31"/>
      <c r="S6" s="31"/>
      <c r="T6" s="34"/>
      <c r="U6" s="31"/>
      <c r="V6" s="31"/>
      <c r="W6" s="34"/>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row>
    <row r="7">
      <c r="A7" s="35" t="s">
        <v>34</v>
      </c>
      <c r="B7" s="33" t="s">
        <v>35</v>
      </c>
      <c r="C7" s="33" t="s">
        <v>36</v>
      </c>
      <c r="D7" s="31"/>
      <c r="E7" s="32" t="s">
        <v>37</v>
      </c>
      <c r="F7" s="32" t="s">
        <v>38</v>
      </c>
      <c r="G7" s="31"/>
      <c r="H7" s="33" t="s">
        <v>39</v>
      </c>
      <c r="I7" s="32" t="s">
        <v>40</v>
      </c>
      <c r="J7" s="32" t="s">
        <v>41</v>
      </c>
      <c r="K7" s="31"/>
      <c r="L7" s="36"/>
      <c r="M7" s="32" t="s">
        <v>42</v>
      </c>
      <c r="N7" s="34"/>
      <c r="O7" s="32"/>
      <c r="P7" s="32" t="s">
        <v>43</v>
      </c>
      <c r="Q7" s="31"/>
      <c r="R7" s="36" t="s">
        <v>44</v>
      </c>
      <c r="S7" s="32" t="s">
        <v>41</v>
      </c>
      <c r="T7" s="32" t="s">
        <v>45</v>
      </c>
      <c r="U7" s="32" t="s">
        <v>46</v>
      </c>
      <c r="V7" s="32" t="s">
        <v>41</v>
      </c>
      <c r="W7" s="32" t="s">
        <v>45</v>
      </c>
      <c r="X7" s="32" t="s">
        <v>47</v>
      </c>
      <c r="Y7" s="32" t="s">
        <v>41</v>
      </c>
      <c r="Z7" s="31"/>
      <c r="AA7" s="31"/>
      <c r="AB7" s="31"/>
      <c r="AC7" s="31"/>
      <c r="AD7" s="31"/>
      <c r="AE7" s="32" t="s">
        <v>43</v>
      </c>
      <c r="AF7" s="32" t="s">
        <v>48</v>
      </c>
      <c r="AG7" s="31"/>
      <c r="AH7" s="32" t="s">
        <v>49</v>
      </c>
      <c r="AI7" s="37" t="s">
        <v>50</v>
      </c>
      <c r="AJ7" s="31"/>
      <c r="AK7" s="31"/>
      <c r="AL7" s="31"/>
      <c r="AM7" s="31"/>
      <c r="AN7" s="32" t="s">
        <v>43</v>
      </c>
      <c r="AO7" s="31"/>
      <c r="AP7" s="31"/>
      <c r="AQ7" s="31"/>
      <c r="AR7" s="31"/>
      <c r="AS7" s="31"/>
      <c r="AT7" s="31"/>
      <c r="AU7" s="31"/>
      <c r="AV7" s="31"/>
      <c r="AW7" s="31"/>
      <c r="AX7" s="31"/>
      <c r="AY7" s="31"/>
      <c r="AZ7" s="31"/>
      <c r="BA7" s="31"/>
      <c r="BB7" s="31"/>
      <c r="BC7" s="31"/>
      <c r="BD7" s="31"/>
      <c r="BE7" s="31"/>
      <c r="BF7" s="31"/>
    </row>
    <row r="8">
      <c r="A8" s="35" t="s">
        <v>51</v>
      </c>
      <c r="B8" s="33" t="s">
        <v>52</v>
      </c>
      <c r="C8" s="33" t="s">
        <v>53</v>
      </c>
      <c r="D8" s="31"/>
      <c r="E8" s="32" t="s">
        <v>54</v>
      </c>
      <c r="F8" s="32" t="s">
        <v>55</v>
      </c>
      <c r="G8" s="31"/>
      <c r="H8" s="33" t="s">
        <v>56</v>
      </c>
      <c r="I8" s="32" t="s">
        <v>57</v>
      </c>
      <c r="J8" s="32" t="s">
        <v>41</v>
      </c>
      <c r="K8" s="31"/>
      <c r="L8" s="38"/>
      <c r="M8" s="32" t="s">
        <v>42</v>
      </c>
      <c r="N8" s="32" t="s">
        <v>58</v>
      </c>
      <c r="O8" s="34" t="s">
        <v>57</v>
      </c>
      <c r="P8" s="32" t="s">
        <v>41</v>
      </c>
      <c r="Q8" s="31"/>
      <c r="R8" s="38" t="s">
        <v>59</v>
      </c>
      <c r="S8" s="32" t="s">
        <v>41</v>
      </c>
      <c r="T8" s="32" t="s">
        <v>58</v>
      </c>
      <c r="U8" s="31"/>
      <c r="V8" s="32" t="s">
        <v>49</v>
      </c>
      <c r="W8" s="32" t="s">
        <v>58</v>
      </c>
      <c r="X8" s="31"/>
      <c r="Y8" s="32" t="s">
        <v>49</v>
      </c>
      <c r="Z8" s="31"/>
      <c r="AA8" s="31"/>
      <c r="AB8" s="31"/>
      <c r="AC8" s="32" t="s">
        <v>60</v>
      </c>
      <c r="AD8" s="39">
        <v>42524.3584837963</v>
      </c>
      <c r="AE8" s="32" t="s">
        <v>49</v>
      </c>
      <c r="AF8" s="32" t="s">
        <v>60</v>
      </c>
      <c r="AG8" s="39">
        <v>42524.3584837963</v>
      </c>
      <c r="AH8" s="32" t="s">
        <v>41</v>
      </c>
      <c r="AI8" s="32" t="s">
        <v>61</v>
      </c>
      <c r="AJ8" s="40">
        <v>1998.0</v>
      </c>
      <c r="AK8" s="32" t="s">
        <v>41</v>
      </c>
      <c r="AL8" s="32" t="s">
        <v>62</v>
      </c>
      <c r="AM8" s="40">
        <v>42527.672154979424</v>
      </c>
      <c r="AN8" s="32" t="s">
        <v>41</v>
      </c>
      <c r="AO8" s="31"/>
      <c r="AP8" s="31"/>
      <c r="AQ8" s="31"/>
      <c r="AR8" s="31"/>
      <c r="AS8" s="31"/>
      <c r="AT8" s="31"/>
      <c r="AU8" s="31"/>
      <c r="AV8" s="31"/>
      <c r="AW8" s="31"/>
      <c r="AX8" s="31"/>
      <c r="AY8" s="31"/>
      <c r="AZ8" s="31"/>
      <c r="BA8" s="31"/>
      <c r="BB8" s="31"/>
      <c r="BC8" s="31"/>
      <c r="BD8" s="31"/>
      <c r="BE8" s="31"/>
      <c r="BF8" s="31"/>
    </row>
    <row r="9">
      <c r="A9" s="35" t="s">
        <v>63</v>
      </c>
      <c r="B9" s="33" t="s">
        <v>52</v>
      </c>
      <c r="C9" s="33" t="s">
        <v>64</v>
      </c>
      <c r="D9" s="31"/>
      <c r="E9" s="32" t="s">
        <v>54</v>
      </c>
      <c r="F9" s="32" t="s">
        <v>55</v>
      </c>
      <c r="G9" s="31"/>
      <c r="H9" s="33" t="s">
        <v>65</v>
      </c>
      <c r="I9" s="32" t="s">
        <v>66</v>
      </c>
      <c r="J9" s="32" t="s">
        <v>41</v>
      </c>
      <c r="K9" s="31"/>
      <c r="L9" s="38"/>
      <c r="M9" s="32" t="s">
        <v>42</v>
      </c>
      <c r="N9" s="32" t="s">
        <v>67</v>
      </c>
      <c r="O9" s="34" t="s">
        <v>66</v>
      </c>
      <c r="P9" s="32" t="s">
        <v>41</v>
      </c>
      <c r="Q9" s="31"/>
      <c r="R9" s="38" t="s">
        <v>68</v>
      </c>
      <c r="S9" s="32" t="s">
        <v>41</v>
      </c>
      <c r="T9" s="32" t="s">
        <v>67</v>
      </c>
      <c r="U9" s="31"/>
      <c r="V9" s="32" t="s">
        <v>49</v>
      </c>
      <c r="W9" s="32" t="s">
        <v>67</v>
      </c>
      <c r="X9" s="31"/>
      <c r="Y9" s="32" t="s">
        <v>49</v>
      </c>
      <c r="Z9" s="31"/>
      <c r="AA9" s="31"/>
      <c r="AB9" s="31"/>
      <c r="AC9" s="31"/>
      <c r="AD9" s="31"/>
      <c r="AE9" s="32" t="s">
        <v>43</v>
      </c>
      <c r="AF9" s="32" t="s">
        <v>69</v>
      </c>
      <c r="AG9" s="41">
        <v>42535.68262731482</v>
      </c>
      <c r="AH9" s="32" t="s">
        <v>41</v>
      </c>
      <c r="AI9" s="32" t="s">
        <v>70</v>
      </c>
      <c r="AJ9" s="40">
        <v>42535.682624757595</v>
      </c>
      <c r="AK9" s="32" t="s">
        <v>41</v>
      </c>
      <c r="AL9" s="32" t="s">
        <v>71</v>
      </c>
      <c r="AM9" s="40">
        <v>42535.68054459495</v>
      </c>
      <c r="AN9" s="32" t="s">
        <v>41</v>
      </c>
      <c r="AO9" s="31"/>
      <c r="AP9" s="31"/>
      <c r="AQ9" s="31"/>
      <c r="AR9" s="31"/>
      <c r="AS9" s="31"/>
      <c r="AT9" s="31"/>
      <c r="AU9" s="31"/>
      <c r="AV9" s="31"/>
      <c r="AW9" s="31"/>
      <c r="AX9" s="31"/>
      <c r="AY9" s="31"/>
      <c r="AZ9" s="31"/>
      <c r="BA9" s="31"/>
      <c r="BB9" s="31"/>
      <c r="BC9" s="31"/>
      <c r="BD9" s="31"/>
      <c r="BE9" s="31"/>
      <c r="BF9" s="31"/>
    </row>
    <row r="10">
      <c r="A10" s="35" t="s">
        <v>72</v>
      </c>
      <c r="B10" s="42" t="s">
        <v>73</v>
      </c>
      <c r="C10" s="33" t="s">
        <v>74</v>
      </c>
      <c r="D10" s="31"/>
      <c r="E10" s="32" t="s">
        <v>54</v>
      </c>
      <c r="F10" s="32" t="s">
        <v>55</v>
      </c>
      <c r="G10" s="31"/>
      <c r="H10" s="33"/>
      <c r="I10" s="31"/>
      <c r="J10" s="32" t="s">
        <v>42</v>
      </c>
      <c r="K10" s="31"/>
      <c r="L10" s="43"/>
      <c r="M10" s="32" t="s">
        <v>42</v>
      </c>
      <c r="N10" s="32" t="s">
        <v>75</v>
      </c>
      <c r="O10" s="32" t="s">
        <v>76</v>
      </c>
      <c r="P10" s="32" t="s">
        <v>41</v>
      </c>
      <c r="Q10" s="31"/>
      <c r="R10" s="43" t="s">
        <v>77</v>
      </c>
      <c r="S10" s="32" t="s">
        <v>41</v>
      </c>
      <c r="T10" s="32" t="s">
        <v>75</v>
      </c>
      <c r="U10" s="31"/>
      <c r="V10" s="32" t="s">
        <v>49</v>
      </c>
      <c r="W10" s="32" t="s">
        <v>75</v>
      </c>
      <c r="X10" s="31"/>
      <c r="Y10" s="32" t="s">
        <v>49</v>
      </c>
      <c r="Z10" s="31"/>
      <c r="AA10" s="31"/>
      <c r="AB10" s="31"/>
      <c r="AC10" s="31"/>
      <c r="AD10" s="31"/>
      <c r="AE10" s="32" t="s">
        <v>43</v>
      </c>
      <c r="AF10" s="31"/>
      <c r="AG10" s="31"/>
      <c r="AH10" s="32" t="s">
        <v>43</v>
      </c>
      <c r="AI10" s="31"/>
      <c r="AJ10" s="31"/>
      <c r="AK10" s="32" t="s">
        <v>43</v>
      </c>
      <c r="AL10" s="31"/>
      <c r="AM10" s="31"/>
      <c r="AN10" s="32" t="s">
        <v>43</v>
      </c>
      <c r="AO10" s="31"/>
      <c r="AP10" s="31"/>
      <c r="AQ10" s="31"/>
      <c r="AR10" s="31"/>
      <c r="AS10" s="31"/>
      <c r="AT10" s="31"/>
      <c r="AU10" s="31"/>
      <c r="AV10" s="31"/>
      <c r="AW10" s="31"/>
      <c r="AX10" s="31"/>
      <c r="AY10" s="31"/>
      <c r="AZ10" s="31"/>
      <c r="BA10" s="31"/>
      <c r="BB10" s="31"/>
      <c r="BC10" s="31"/>
      <c r="BD10" s="31"/>
      <c r="BE10" s="31"/>
      <c r="BF10" s="31"/>
    </row>
    <row r="11">
      <c r="A11" s="35" t="s">
        <v>78</v>
      </c>
      <c r="B11" s="44" t="s">
        <v>79</v>
      </c>
      <c r="C11" s="44" t="s">
        <v>80</v>
      </c>
      <c r="D11" s="31"/>
      <c r="E11" s="32" t="s">
        <v>54</v>
      </c>
      <c r="F11" s="32" t="s">
        <v>38</v>
      </c>
      <c r="G11" s="31"/>
      <c r="H11" s="45" t="s">
        <v>81</v>
      </c>
      <c r="I11" s="31"/>
      <c r="J11" s="32" t="s">
        <v>42</v>
      </c>
      <c r="K11" s="31"/>
      <c r="L11" s="36"/>
      <c r="M11" s="32" t="s">
        <v>42</v>
      </c>
      <c r="N11" s="32" t="s">
        <v>82</v>
      </c>
      <c r="O11" s="32" t="s">
        <v>83</v>
      </c>
      <c r="P11" s="32" t="s">
        <v>41</v>
      </c>
      <c r="Q11" s="31"/>
      <c r="R11" s="36" t="s">
        <v>84</v>
      </c>
      <c r="S11" s="32" t="s">
        <v>41</v>
      </c>
      <c r="T11" s="34"/>
      <c r="U11" s="31"/>
      <c r="V11" s="31"/>
      <c r="W11" s="34"/>
      <c r="X11" s="31"/>
      <c r="Y11" s="31"/>
      <c r="Z11" s="31"/>
      <c r="AA11" s="31"/>
      <c r="AB11" s="31"/>
      <c r="AC11" s="46" t="s">
        <v>85</v>
      </c>
      <c r="AD11" s="32" t="s">
        <v>86</v>
      </c>
      <c r="AE11" s="32" t="s">
        <v>41</v>
      </c>
      <c r="AF11" s="37" t="s">
        <v>87</v>
      </c>
      <c r="AG11" s="31"/>
      <c r="AH11" s="31"/>
      <c r="AI11" s="37" t="s">
        <v>88</v>
      </c>
      <c r="AJ11" s="31"/>
      <c r="AK11" s="31"/>
      <c r="AL11" s="31"/>
      <c r="AM11" s="31"/>
      <c r="AN11" s="32" t="s">
        <v>43</v>
      </c>
      <c r="AO11" s="31"/>
      <c r="AP11" s="31"/>
      <c r="AQ11" s="31"/>
      <c r="AR11" s="31"/>
      <c r="AS11" s="31"/>
      <c r="AT11" s="31"/>
      <c r="AU11" s="31"/>
      <c r="AV11" s="31"/>
      <c r="AW11" s="31"/>
      <c r="AX11" s="31"/>
      <c r="AY11" s="31"/>
      <c r="AZ11" s="31"/>
      <c r="BA11" s="31"/>
      <c r="BB11" s="31"/>
      <c r="BC11" s="31"/>
      <c r="BD11" s="31"/>
      <c r="BE11" s="31"/>
      <c r="BF11" s="31"/>
    </row>
    <row r="12">
      <c r="A12" s="35" t="s">
        <v>89</v>
      </c>
      <c r="B12" s="33" t="s">
        <v>90</v>
      </c>
      <c r="C12" s="33" t="s">
        <v>91</v>
      </c>
      <c r="D12" s="31"/>
      <c r="E12" s="32" t="s">
        <v>54</v>
      </c>
      <c r="F12" s="32" t="s">
        <v>38</v>
      </c>
      <c r="G12" s="31"/>
      <c r="H12" s="33"/>
      <c r="I12" s="31"/>
      <c r="J12" s="32" t="s">
        <v>42</v>
      </c>
      <c r="K12" s="31"/>
      <c r="L12" s="47"/>
      <c r="M12" s="32" t="s">
        <v>42</v>
      </c>
      <c r="N12" s="34"/>
      <c r="O12" s="31"/>
      <c r="P12" s="32" t="s">
        <v>43</v>
      </c>
      <c r="Q12" s="31"/>
      <c r="R12" s="47" t="s">
        <v>92</v>
      </c>
      <c r="S12" s="32" t="s">
        <v>41</v>
      </c>
      <c r="T12" s="32" t="s">
        <v>93</v>
      </c>
      <c r="U12" s="32" t="s">
        <v>94</v>
      </c>
      <c r="V12" s="32" t="s">
        <v>41</v>
      </c>
      <c r="W12" s="34"/>
      <c r="X12" s="31"/>
      <c r="Y12" s="32" t="s">
        <v>43</v>
      </c>
      <c r="Z12" s="31"/>
      <c r="AA12" s="31"/>
      <c r="AB12" s="31"/>
      <c r="AC12" s="31"/>
      <c r="AD12" s="31"/>
      <c r="AE12" s="32" t="s">
        <v>43</v>
      </c>
      <c r="AF12" s="31"/>
      <c r="AG12" s="31"/>
      <c r="AH12" s="32" t="s">
        <v>43</v>
      </c>
      <c r="AI12" s="37" t="s">
        <v>95</v>
      </c>
      <c r="AJ12" s="31"/>
      <c r="AK12" s="31"/>
      <c r="AL12" s="31"/>
      <c r="AM12" s="31"/>
      <c r="AN12" s="32" t="s">
        <v>43</v>
      </c>
      <c r="AO12" s="31"/>
      <c r="AP12" s="31"/>
      <c r="AQ12" s="31"/>
      <c r="AR12" s="31"/>
      <c r="AS12" s="31"/>
      <c r="AT12" s="31"/>
      <c r="AU12" s="31"/>
      <c r="AV12" s="31"/>
      <c r="AW12" s="31"/>
      <c r="AX12" s="31"/>
      <c r="AY12" s="31"/>
      <c r="AZ12" s="31"/>
      <c r="BA12" s="31"/>
      <c r="BB12" s="31"/>
      <c r="BC12" s="31"/>
      <c r="BD12" s="31"/>
      <c r="BE12" s="31"/>
      <c r="BF12" s="31"/>
    </row>
    <row r="13">
      <c r="A13" s="35" t="s">
        <v>96</v>
      </c>
      <c r="B13" s="33" t="s">
        <v>79</v>
      </c>
      <c r="C13" s="33" t="s">
        <v>97</v>
      </c>
      <c r="D13" s="31"/>
      <c r="E13" s="32" t="s">
        <v>54</v>
      </c>
      <c r="F13" s="32" t="s">
        <v>38</v>
      </c>
      <c r="G13" s="31"/>
      <c r="H13" s="33" t="s">
        <v>98</v>
      </c>
      <c r="I13" s="32" t="s">
        <v>99</v>
      </c>
      <c r="J13" s="32" t="s">
        <v>41</v>
      </c>
      <c r="K13" s="31"/>
      <c r="L13" s="31"/>
      <c r="M13" s="32" t="s">
        <v>42</v>
      </c>
      <c r="N13" s="34"/>
      <c r="O13" s="34"/>
      <c r="P13" s="32" t="s">
        <v>43</v>
      </c>
      <c r="Q13" s="31"/>
      <c r="R13" s="31"/>
      <c r="S13" s="31"/>
      <c r="T13" s="32" t="s">
        <v>82</v>
      </c>
      <c r="U13" s="32" t="s">
        <v>100</v>
      </c>
      <c r="V13" s="32" t="s">
        <v>41</v>
      </c>
      <c r="W13" s="32" t="s">
        <v>82</v>
      </c>
      <c r="X13" s="32" t="s">
        <v>100</v>
      </c>
      <c r="Y13" s="32" t="s">
        <v>41</v>
      </c>
      <c r="Z13" s="31"/>
      <c r="AA13" s="31"/>
      <c r="AB13" s="31"/>
      <c r="AC13" s="31"/>
      <c r="AD13" s="31"/>
      <c r="AE13" s="32" t="s">
        <v>43</v>
      </c>
      <c r="AF13" s="37" t="s">
        <v>101</v>
      </c>
      <c r="AG13" s="31"/>
      <c r="AH13" s="32" t="s">
        <v>49</v>
      </c>
      <c r="AI13" s="31"/>
      <c r="AJ13" s="31"/>
      <c r="AK13" s="32" t="s">
        <v>43</v>
      </c>
      <c r="AL13" s="32" t="s">
        <v>102</v>
      </c>
      <c r="AM13" s="48" t="s">
        <v>103</v>
      </c>
      <c r="AN13" s="32" t="s">
        <v>41</v>
      </c>
      <c r="AO13" s="31"/>
      <c r="AP13" s="31"/>
      <c r="AQ13" s="31"/>
      <c r="AR13" s="31"/>
      <c r="AS13" s="31"/>
      <c r="AT13" s="31"/>
      <c r="AU13" s="31"/>
      <c r="AV13" s="31"/>
      <c r="AW13" s="31"/>
      <c r="AX13" s="31"/>
      <c r="AY13" s="31"/>
      <c r="AZ13" s="31"/>
      <c r="BA13" s="31"/>
      <c r="BB13" s="31"/>
      <c r="BC13" s="31"/>
      <c r="BD13" s="31"/>
      <c r="BE13" s="31"/>
      <c r="BF13" s="31"/>
    </row>
    <row r="14">
      <c r="A14" s="35" t="s">
        <v>104</v>
      </c>
      <c r="B14" s="42" t="s">
        <v>105</v>
      </c>
      <c r="C14" s="33" t="s">
        <v>106</v>
      </c>
      <c r="D14" s="31"/>
      <c r="E14" s="32" t="s">
        <v>37</v>
      </c>
      <c r="F14" s="32" t="s">
        <v>38</v>
      </c>
      <c r="G14" s="31"/>
      <c r="H14" s="33" t="s">
        <v>107</v>
      </c>
      <c r="I14" s="32" t="s">
        <v>108</v>
      </c>
      <c r="J14" s="32" t="s">
        <v>41</v>
      </c>
      <c r="K14" s="31"/>
      <c r="L14" s="31"/>
      <c r="M14" s="32" t="s">
        <v>42</v>
      </c>
      <c r="N14" s="32" t="s">
        <v>109</v>
      </c>
      <c r="O14" s="32" t="s">
        <v>110</v>
      </c>
      <c r="P14" s="32" t="s">
        <v>41</v>
      </c>
      <c r="Q14" s="31"/>
      <c r="R14" s="31"/>
      <c r="S14" s="32" t="s">
        <v>42</v>
      </c>
      <c r="T14" s="32" t="s">
        <v>109</v>
      </c>
      <c r="U14" s="31"/>
      <c r="V14" s="32" t="s">
        <v>41</v>
      </c>
      <c r="W14" s="32" t="s">
        <v>109</v>
      </c>
      <c r="X14" s="31"/>
      <c r="Y14" s="32" t="s">
        <v>41</v>
      </c>
      <c r="Z14" s="31"/>
      <c r="AA14" s="31"/>
      <c r="AB14" s="31"/>
      <c r="AC14" s="31"/>
      <c r="AD14" s="31"/>
      <c r="AE14" s="32" t="s">
        <v>43</v>
      </c>
      <c r="AF14" s="31"/>
      <c r="AG14" s="31"/>
      <c r="AH14" s="32" t="s">
        <v>43</v>
      </c>
      <c r="AI14" s="32" t="s">
        <v>111</v>
      </c>
      <c r="AJ14" s="32"/>
      <c r="AK14" s="32" t="s">
        <v>49</v>
      </c>
      <c r="AL14" s="31"/>
      <c r="AM14" s="31"/>
      <c r="AN14" s="32" t="s">
        <v>43</v>
      </c>
      <c r="AO14" s="31"/>
      <c r="AP14" s="31"/>
      <c r="AQ14" s="31"/>
      <c r="AR14" s="31"/>
      <c r="AS14" s="31"/>
      <c r="AT14" s="31"/>
      <c r="AU14" s="31"/>
      <c r="AV14" s="31"/>
      <c r="AW14" s="31"/>
      <c r="AX14" s="31"/>
      <c r="AY14" s="31"/>
      <c r="AZ14" s="31"/>
      <c r="BA14" s="31"/>
      <c r="BB14" s="31"/>
      <c r="BC14" s="31"/>
      <c r="BD14" s="31"/>
      <c r="BE14" s="31"/>
      <c r="BF14" s="31"/>
    </row>
    <row r="15">
      <c r="A15" s="35" t="s">
        <v>112</v>
      </c>
      <c r="B15" s="42" t="s">
        <v>105</v>
      </c>
      <c r="C15" s="33" t="s">
        <v>113</v>
      </c>
      <c r="D15" s="31"/>
      <c r="E15" s="32" t="s">
        <v>37</v>
      </c>
      <c r="F15" s="32" t="s">
        <v>55</v>
      </c>
      <c r="G15" s="31"/>
      <c r="H15" s="33" t="s">
        <v>114</v>
      </c>
      <c r="I15" s="32" t="s">
        <v>115</v>
      </c>
      <c r="J15" s="32" t="s">
        <v>41</v>
      </c>
      <c r="K15" s="31"/>
      <c r="L15" s="31"/>
      <c r="M15" s="32" t="s">
        <v>42</v>
      </c>
      <c r="N15" s="32" t="s">
        <v>112</v>
      </c>
      <c r="O15" s="32" t="s">
        <v>116</v>
      </c>
      <c r="P15" s="32" t="s">
        <v>41</v>
      </c>
      <c r="Q15" s="31"/>
      <c r="R15" s="31"/>
      <c r="S15" s="32" t="s">
        <v>42</v>
      </c>
      <c r="T15" s="32" t="s">
        <v>112</v>
      </c>
      <c r="U15" s="32" t="s">
        <v>117</v>
      </c>
      <c r="V15" s="32" t="s">
        <v>41</v>
      </c>
      <c r="W15" s="32" t="s">
        <v>112</v>
      </c>
      <c r="X15" s="32" t="s">
        <v>118</v>
      </c>
      <c r="Y15" s="32" t="s">
        <v>41</v>
      </c>
      <c r="Z15" s="31"/>
      <c r="AA15" s="31"/>
      <c r="AB15" s="31"/>
      <c r="AC15" s="37" t="s">
        <v>119</v>
      </c>
      <c r="AD15" s="31"/>
      <c r="AE15" s="32" t="s">
        <v>49</v>
      </c>
      <c r="AF15" s="32" t="s">
        <v>120</v>
      </c>
      <c r="AG15" s="32" t="s">
        <v>121</v>
      </c>
      <c r="AH15" s="32" t="s">
        <v>41</v>
      </c>
      <c r="AI15" s="32" t="s">
        <v>122</v>
      </c>
      <c r="AJ15" s="32" t="s">
        <v>123</v>
      </c>
      <c r="AK15" s="32" t="s">
        <v>41</v>
      </c>
      <c r="AL15" s="31"/>
      <c r="AM15" s="31"/>
      <c r="AN15" s="32" t="s">
        <v>43</v>
      </c>
      <c r="AO15" s="31"/>
      <c r="AP15" s="31"/>
      <c r="AQ15" s="31"/>
      <c r="AR15" s="31"/>
      <c r="AS15" s="31"/>
      <c r="AT15" s="31"/>
      <c r="AU15" s="31"/>
      <c r="AV15" s="31"/>
      <c r="AW15" s="31"/>
      <c r="AX15" s="31"/>
      <c r="AY15" s="31"/>
      <c r="AZ15" s="31"/>
      <c r="BA15" s="31"/>
      <c r="BB15" s="31"/>
      <c r="BC15" s="31"/>
      <c r="BD15" s="31"/>
      <c r="BE15" s="31"/>
      <c r="BF15" s="31"/>
    </row>
    <row r="16">
      <c r="A16" s="35" t="s">
        <v>124</v>
      </c>
      <c r="B16" s="33" t="s">
        <v>125</v>
      </c>
      <c r="C16" s="33" t="s">
        <v>126</v>
      </c>
      <c r="D16" s="31"/>
      <c r="E16" s="32" t="s">
        <v>127</v>
      </c>
      <c r="F16" s="32" t="s">
        <v>55</v>
      </c>
      <c r="G16" s="31"/>
      <c r="H16" s="33" t="s">
        <v>128</v>
      </c>
      <c r="I16" s="32" t="s">
        <v>129</v>
      </c>
      <c r="J16" s="32" t="s">
        <v>41</v>
      </c>
      <c r="K16" s="32" t="s">
        <v>130</v>
      </c>
      <c r="L16" s="43" t="s">
        <v>131</v>
      </c>
      <c r="M16" s="32" t="s">
        <v>41</v>
      </c>
      <c r="N16" s="32" t="s">
        <v>128</v>
      </c>
      <c r="O16" s="34" t="s">
        <v>129</v>
      </c>
      <c r="P16" s="32" t="s">
        <v>41</v>
      </c>
      <c r="Q16" s="32" t="s">
        <v>130</v>
      </c>
      <c r="R16" s="43" t="s">
        <v>132</v>
      </c>
      <c r="S16" s="32" t="s">
        <v>41</v>
      </c>
      <c r="T16" s="32" t="s">
        <v>128</v>
      </c>
      <c r="U16" s="32" t="s">
        <v>133</v>
      </c>
      <c r="V16" s="32" t="s">
        <v>41</v>
      </c>
      <c r="W16" s="32" t="s">
        <v>128</v>
      </c>
      <c r="X16" s="32" t="s">
        <v>134</v>
      </c>
      <c r="Y16" s="32" t="s">
        <v>41</v>
      </c>
      <c r="Z16" s="31"/>
      <c r="AA16" s="31"/>
      <c r="AB16" s="31"/>
      <c r="AC16" s="37" t="s">
        <v>119</v>
      </c>
      <c r="AD16" s="31"/>
      <c r="AE16" s="32" t="s">
        <v>49</v>
      </c>
      <c r="AF16" s="32" t="s">
        <v>135</v>
      </c>
      <c r="AG16" s="32" t="s">
        <v>136</v>
      </c>
      <c r="AH16" s="32" t="s">
        <v>41</v>
      </c>
      <c r="AI16" s="32" t="s">
        <v>137</v>
      </c>
      <c r="AJ16" s="32" t="s">
        <v>138</v>
      </c>
      <c r="AK16" s="32" t="s">
        <v>41</v>
      </c>
      <c r="AL16" s="32" t="s">
        <v>139</v>
      </c>
      <c r="AM16" s="48" t="s">
        <v>140</v>
      </c>
      <c r="AN16" s="32" t="s">
        <v>41</v>
      </c>
      <c r="AO16" s="31"/>
      <c r="AP16" s="31"/>
      <c r="AQ16" s="31"/>
      <c r="AR16" s="31"/>
      <c r="AS16" s="31"/>
      <c r="AT16" s="31"/>
      <c r="AU16" s="31"/>
      <c r="AV16" s="31"/>
      <c r="AW16" s="31"/>
      <c r="AX16" s="31"/>
      <c r="AY16" s="31"/>
      <c r="AZ16" s="31"/>
      <c r="BA16" s="31"/>
      <c r="BB16" s="31"/>
      <c r="BC16" s="31"/>
      <c r="BD16" s="31"/>
      <c r="BE16" s="31"/>
      <c r="BF16" s="31"/>
    </row>
    <row r="17">
      <c r="A17" s="35" t="s">
        <v>141</v>
      </c>
      <c r="B17" s="33" t="s">
        <v>142</v>
      </c>
      <c r="C17" s="33" t="s">
        <v>143</v>
      </c>
      <c r="D17" s="31"/>
      <c r="E17" s="32" t="s">
        <v>54</v>
      </c>
      <c r="F17" s="32" t="s">
        <v>38</v>
      </c>
      <c r="G17" s="31"/>
      <c r="H17" s="33" t="s">
        <v>144</v>
      </c>
      <c r="I17" s="32" t="s">
        <v>145</v>
      </c>
      <c r="J17" s="32" t="s">
        <v>41</v>
      </c>
      <c r="K17" s="32" t="s">
        <v>146</v>
      </c>
      <c r="L17" s="32" t="s">
        <v>147</v>
      </c>
      <c r="M17" s="32" t="s">
        <v>41</v>
      </c>
      <c r="N17" s="34"/>
      <c r="O17" s="34"/>
      <c r="P17" s="32" t="s">
        <v>43</v>
      </c>
      <c r="Q17" s="31"/>
      <c r="R17" s="31"/>
      <c r="S17" s="31"/>
      <c r="T17" s="34"/>
      <c r="U17" s="31"/>
      <c r="V17" s="32" t="s">
        <v>43</v>
      </c>
      <c r="W17" s="34"/>
      <c r="X17" s="31"/>
      <c r="Y17" s="32" t="s">
        <v>43</v>
      </c>
      <c r="Z17" s="31"/>
      <c r="AA17" s="31"/>
      <c r="AB17" s="31"/>
      <c r="AC17" s="31"/>
      <c r="AD17" s="31"/>
      <c r="AE17" s="32" t="s">
        <v>43</v>
      </c>
      <c r="AF17" s="32" t="s">
        <v>148</v>
      </c>
      <c r="AG17" s="32"/>
      <c r="AH17" s="32" t="s">
        <v>41</v>
      </c>
      <c r="AI17" s="31"/>
      <c r="AJ17" s="31"/>
      <c r="AK17" s="32" t="s">
        <v>43</v>
      </c>
      <c r="AL17" s="31"/>
      <c r="AM17" s="31"/>
      <c r="AN17" s="32" t="s">
        <v>43</v>
      </c>
      <c r="AO17" s="31"/>
      <c r="AP17" s="31"/>
      <c r="AQ17" s="31"/>
      <c r="AR17" s="31"/>
      <c r="AS17" s="31"/>
      <c r="AT17" s="31"/>
      <c r="AU17" s="31"/>
      <c r="AV17" s="31"/>
      <c r="AW17" s="31"/>
      <c r="AX17" s="31"/>
      <c r="AY17" s="31"/>
      <c r="AZ17" s="31"/>
      <c r="BA17" s="31"/>
      <c r="BB17" s="31"/>
      <c r="BC17" s="31"/>
      <c r="BD17" s="31"/>
      <c r="BE17" s="31"/>
      <c r="BF17" s="31"/>
    </row>
    <row r="18">
      <c r="A18" s="35" t="s">
        <v>149</v>
      </c>
      <c r="B18" s="42" t="s">
        <v>105</v>
      </c>
      <c r="C18" s="33" t="s">
        <v>150</v>
      </c>
      <c r="D18" s="31"/>
      <c r="E18" s="32" t="s">
        <v>37</v>
      </c>
      <c r="F18" s="32" t="s">
        <v>55</v>
      </c>
      <c r="G18" s="31"/>
      <c r="H18" s="33" t="s">
        <v>151</v>
      </c>
      <c r="I18" s="32" t="s">
        <v>152</v>
      </c>
      <c r="J18" s="32" t="s">
        <v>41</v>
      </c>
      <c r="K18" s="32" t="s">
        <v>153</v>
      </c>
      <c r="L18" s="43" t="s">
        <v>152</v>
      </c>
      <c r="M18" s="32" t="s">
        <v>41</v>
      </c>
      <c r="N18" s="32" t="s">
        <v>149</v>
      </c>
      <c r="O18" s="34" t="s">
        <v>152</v>
      </c>
      <c r="P18" s="32" t="s">
        <v>41</v>
      </c>
      <c r="Q18" s="32" t="s">
        <v>154</v>
      </c>
      <c r="R18" s="43" t="s">
        <v>155</v>
      </c>
      <c r="S18" s="32" t="s">
        <v>41</v>
      </c>
      <c r="T18" s="32" t="s">
        <v>149</v>
      </c>
      <c r="U18" s="32" t="s">
        <v>156</v>
      </c>
      <c r="V18" s="32" t="s">
        <v>41</v>
      </c>
      <c r="W18" s="32" t="s">
        <v>149</v>
      </c>
      <c r="X18" s="32" t="s">
        <v>157</v>
      </c>
      <c r="Y18" s="32" t="s">
        <v>41</v>
      </c>
      <c r="Z18" s="31"/>
      <c r="AA18" s="31"/>
      <c r="AB18" s="31"/>
      <c r="AC18" s="32" t="s">
        <v>158</v>
      </c>
      <c r="AD18" s="32" t="s">
        <v>159</v>
      </c>
      <c r="AE18" s="32" t="s">
        <v>41</v>
      </c>
      <c r="AF18" s="32" t="s">
        <v>160</v>
      </c>
      <c r="AG18" s="32" t="s">
        <v>161</v>
      </c>
      <c r="AH18" s="32" t="s">
        <v>41</v>
      </c>
      <c r="AI18" s="32" t="s">
        <v>137</v>
      </c>
      <c r="AJ18" s="32" t="s">
        <v>138</v>
      </c>
      <c r="AK18" s="32" t="s">
        <v>41</v>
      </c>
      <c r="AL18" s="32" t="s">
        <v>162</v>
      </c>
      <c r="AM18" s="32" t="s">
        <v>163</v>
      </c>
      <c r="AN18" s="32" t="s">
        <v>41</v>
      </c>
      <c r="AO18" s="31"/>
      <c r="AP18" s="31"/>
      <c r="AQ18" s="31"/>
      <c r="AR18" s="31"/>
      <c r="AS18" s="31"/>
      <c r="AT18" s="31"/>
      <c r="AU18" s="31"/>
      <c r="AV18" s="31"/>
      <c r="AW18" s="31"/>
      <c r="AX18" s="31"/>
      <c r="AY18" s="31"/>
      <c r="AZ18" s="31"/>
      <c r="BA18" s="31"/>
      <c r="BB18" s="31"/>
      <c r="BC18" s="31"/>
      <c r="BD18" s="31"/>
      <c r="BE18" s="31"/>
      <c r="BF18" s="31"/>
    </row>
    <row r="19">
      <c r="A19" s="35" t="s">
        <v>164</v>
      </c>
      <c r="B19" s="42" t="s">
        <v>165</v>
      </c>
      <c r="C19" s="33" t="s">
        <v>166</v>
      </c>
      <c r="D19" s="31"/>
      <c r="E19" s="32" t="s">
        <v>54</v>
      </c>
      <c r="F19" s="32" t="s">
        <v>38</v>
      </c>
      <c r="G19" s="31"/>
      <c r="H19" s="33"/>
      <c r="I19" s="32" t="s">
        <v>167</v>
      </c>
      <c r="J19" s="32" t="s">
        <v>41</v>
      </c>
      <c r="K19" s="31"/>
      <c r="L19" s="31"/>
      <c r="M19" s="32" t="s">
        <v>42</v>
      </c>
      <c r="N19" s="32" t="s">
        <v>168</v>
      </c>
      <c r="O19" s="32" t="s">
        <v>169</v>
      </c>
      <c r="P19" s="32" t="s">
        <v>41</v>
      </c>
      <c r="Q19" s="31"/>
      <c r="R19" s="31"/>
      <c r="S19" s="31"/>
      <c r="T19" s="34"/>
      <c r="U19" s="31"/>
      <c r="V19" s="32" t="s">
        <v>41</v>
      </c>
      <c r="W19" s="32" t="s">
        <v>168</v>
      </c>
      <c r="X19" s="31"/>
      <c r="Y19" s="32" t="s">
        <v>41</v>
      </c>
      <c r="Z19" s="31"/>
      <c r="AA19" s="31"/>
      <c r="AB19" s="31"/>
      <c r="AC19" s="31"/>
      <c r="AD19" s="31"/>
      <c r="AE19" s="32" t="s">
        <v>43</v>
      </c>
      <c r="AF19" s="37" t="s">
        <v>170</v>
      </c>
      <c r="AG19" s="48" t="s">
        <v>171</v>
      </c>
      <c r="AH19" s="32" t="s">
        <v>49</v>
      </c>
      <c r="AI19" s="32"/>
      <c r="AJ19" s="32"/>
      <c r="AK19" s="32" t="s">
        <v>43</v>
      </c>
      <c r="AL19" s="31"/>
      <c r="AM19" s="31"/>
      <c r="AN19" s="32" t="s">
        <v>43</v>
      </c>
      <c r="AO19" s="31"/>
      <c r="AP19" s="31"/>
      <c r="AQ19" s="31"/>
      <c r="AR19" s="31"/>
      <c r="AS19" s="31"/>
      <c r="AT19" s="31"/>
      <c r="AU19" s="31"/>
      <c r="AV19" s="31"/>
      <c r="AW19" s="31"/>
      <c r="AX19" s="31"/>
      <c r="AY19" s="31"/>
      <c r="AZ19" s="31"/>
      <c r="BA19" s="31"/>
      <c r="BB19" s="31"/>
      <c r="BC19" s="31"/>
      <c r="BD19" s="31"/>
      <c r="BE19" s="31"/>
      <c r="BF19" s="31"/>
    </row>
    <row r="20">
      <c r="A20" s="35" t="s">
        <v>172</v>
      </c>
      <c r="B20" s="42" t="s">
        <v>165</v>
      </c>
      <c r="C20" s="33" t="s">
        <v>173</v>
      </c>
      <c r="D20" s="31"/>
      <c r="E20" s="32" t="s">
        <v>54</v>
      </c>
      <c r="F20" s="32" t="s">
        <v>55</v>
      </c>
      <c r="G20" s="31"/>
      <c r="H20" s="33"/>
      <c r="I20" s="32" t="s">
        <v>174</v>
      </c>
      <c r="J20" s="32" t="s">
        <v>41</v>
      </c>
      <c r="K20" s="31"/>
      <c r="L20" s="43" t="s">
        <v>175</v>
      </c>
      <c r="M20" s="32" t="s">
        <v>41</v>
      </c>
      <c r="N20" s="34"/>
      <c r="O20" s="32" t="s">
        <v>176</v>
      </c>
      <c r="P20" s="32" t="s">
        <v>41</v>
      </c>
      <c r="Q20" s="31"/>
      <c r="R20" s="43" t="s">
        <v>177</v>
      </c>
      <c r="S20" s="32" t="s">
        <v>41</v>
      </c>
      <c r="T20" s="34"/>
      <c r="U20" s="31"/>
      <c r="V20" s="32" t="s">
        <v>41</v>
      </c>
      <c r="W20" s="34"/>
      <c r="X20" s="31"/>
      <c r="Y20" s="32" t="s">
        <v>41</v>
      </c>
      <c r="Z20" s="31"/>
      <c r="AA20" s="31"/>
      <c r="AB20" s="31"/>
      <c r="AC20" s="31"/>
      <c r="AD20" s="31"/>
      <c r="AE20" s="32" t="s">
        <v>43</v>
      </c>
      <c r="AF20" s="32" t="s">
        <v>165</v>
      </c>
      <c r="AG20" s="48" t="s">
        <v>178</v>
      </c>
      <c r="AH20" s="32" t="s">
        <v>41</v>
      </c>
      <c r="AI20" s="31"/>
      <c r="AJ20" s="32"/>
      <c r="AK20" s="32" t="s">
        <v>43</v>
      </c>
      <c r="AL20" s="32" t="s">
        <v>139</v>
      </c>
      <c r="AM20" s="48" t="s">
        <v>140</v>
      </c>
      <c r="AN20" s="32" t="s">
        <v>41</v>
      </c>
      <c r="AO20" s="31"/>
      <c r="AP20" s="31"/>
      <c r="AQ20" s="31"/>
      <c r="AR20" s="31"/>
      <c r="AS20" s="31"/>
      <c r="AT20" s="31"/>
      <c r="AU20" s="31"/>
      <c r="AV20" s="31"/>
      <c r="AW20" s="31"/>
      <c r="AX20" s="31"/>
      <c r="AY20" s="31"/>
      <c r="AZ20" s="31"/>
      <c r="BA20" s="31"/>
      <c r="BB20" s="31"/>
      <c r="BC20" s="31"/>
      <c r="BD20" s="31"/>
      <c r="BE20" s="31"/>
      <c r="BF20" s="31"/>
    </row>
    <row r="21">
      <c r="A21" s="35" t="s">
        <v>179</v>
      </c>
      <c r="B21" s="49" t="s">
        <v>180</v>
      </c>
      <c r="C21" s="44" t="s">
        <v>181</v>
      </c>
      <c r="D21" s="31"/>
      <c r="E21" s="32" t="s">
        <v>54</v>
      </c>
      <c r="F21" s="32" t="s">
        <v>38</v>
      </c>
      <c r="G21" s="31"/>
      <c r="H21" s="45" t="s">
        <v>182</v>
      </c>
      <c r="I21" s="32" t="s">
        <v>183</v>
      </c>
      <c r="J21" s="32" t="s">
        <v>41</v>
      </c>
      <c r="K21" s="32" t="s">
        <v>184</v>
      </c>
      <c r="L21" s="43" t="s">
        <v>185</v>
      </c>
      <c r="M21" s="32" t="s">
        <v>41</v>
      </c>
      <c r="N21" s="32" t="s">
        <v>186</v>
      </c>
      <c r="O21" s="34" t="s">
        <v>183</v>
      </c>
      <c r="P21" s="32" t="s">
        <v>41</v>
      </c>
      <c r="Q21" s="32" t="s">
        <v>184</v>
      </c>
      <c r="R21" s="43" t="s">
        <v>187</v>
      </c>
      <c r="S21" s="32" t="s">
        <v>41</v>
      </c>
      <c r="T21" s="34"/>
      <c r="U21" s="31"/>
      <c r="V21" s="32" t="s">
        <v>43</v>
      </c>
      <c r="W21" s="32" t="s">
        <v>188</v>
      </c>
      <c r="X21" s="32" t="s">
        <v>189</v>
      </c>
      <c r="Y21" s="32" t="s">
        <v>41</v>
      </c>
      <c r="Z21" s="31"/>
      <c r="AA21" s="31"/>
      <c r="AB21" s="31"/>
      <c r="AC21" s="31"/>
      <c r="AD21" s="31"/>
      <c r="AE21" s="32" t="s">
        <v>43</v>
      </c>
      <c r="AF21" s="31"/>
      <c r="AG21" s="31"/>
      <c r="AH21" s="32" t="s">
        <v>43</v>
      </c>
      <c r="AI21" s="32"/>
      <c r="AJ21" s="32"/>
      <c r="AK21" s="32" t="s">
        <v>43</v>
      </c>
      <c r="AL21" s="32" t="s">
        <v>190</v>
      </c>
      <c r="AM21" s="48" t="s">
        <v>191</v>
      </c>
      <c r="AN21" s="32" t="s">
        <v>41</v>
      </c>
      <c r="AO21" s="31"/>
      <c r="AP21" s="31"/>
      <c r="AQ21" s="31"/>
      <c r="AR21" s="31"/>
      <c r="AS21" s="31"/>
      <c r="AT21" s="31"/>
      <c r="AU21" s="31"/>
      <c r="AV21" s="31"/>
      <c r="AW21" s="31"/>
      <c r="AX21" s="31"/>
      <c r="AY21" s="31"/>
      <c r="AZ21" s="31"/>
      <c r="BA21" s="31"/>
      <c r="BB21" s="31"/>
      <c r="BC21" s="31"/>
      <c r="BD21" s="31"/>
      <c r="BE21" s="31"/>
      <c r="BF21" s="31"/>
    </row>
    <row r="22" ht="1.5" customHeight="1">
      <c r="A22" s="30" t="s">
        <v>192</v>
      </c>
      <c r="D22" s="31"/>
      <c r="E22" s="32"/>
      <c r="F22" s="32"/>
      <c r="G22" s="31"/>
      <c r="H22" s="33"/>
      <c r="I22" s="31"/>
      <c r="J22" s="31"/>
      <c r="K22" s="31"/>
      <c r="L22" s="31"/>
      <c r="M22" s="31"/>
      <c r="N22" s="34"/>
      <c r="O22" s="31"/>
      <c r="P22" s="31"/>
      <c r="Q22" s="31"/>
      <c r="R22" s="31"/>
      <c r="S22" s="31"/>
      <c r="T22" s="34"/>
      <c r="U22" s="31"/>
      <c r="V22" s="31"/>
      <c r="W22" s="34"/>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row>
    <row r="23">
      <c r="A23" s="50" t="s">
        <v>193</v>
      </c>
      <c r="B23" s="51" t="s">
        <v>194</v>
      </c>
      <c r="C23" s="51" t="s">
        <v>195</v>
      </c>
      <c r="D23" s="52"/>
      <c r="E23" s="53" t="s">
        <v>54</v>
      </c>
      <c r="F23" s="53" t="s">
        <v>38</v>
      </c>
      <c r="G23" s="52"/>
      <c r="H23" s="54" t="s">
        <v>196</v>
      </c>
      <c r="I23" s="55" t="s">
        <v>197</v>
      </c>
      <c r="J23" s="56" t="s">
        <v>41</v>
      </c>
      <c r="K23" s="57"/>
      <c r="L23" s="57"/>
      <c r="M23" s="57" t="s">
        <v>42</v>
      </c>
      <c r="N23" s="58"/>
      <c r="O23" s="58"/>
      <c r="P23" s="59" t="s">
        <v>43</v>
      </c>
      <c r="Q23" s="57"/>
      <c r="R23" s="57"/>
      <c r="S23" s="57" t="s">
        <v>42</v>
      </c>
      <c r="T23" s="58"/>
      <c r="U23" s="58"/>
      <c r="V23" s="59" t="s">
        <v>43</v>
      </c>
      <c r="W23" s="58"/>
      <c r="X23" s="58"/>
      <c r="Y23" s="59" t="s">
        <v>43</v>
      </c>
      <c r="Z23" s="59" t="s">
        <v>198</v>
      </c>
      <c r="AA23" s="58"/>
      <c r="AB23" s="58"/>
      <c r="AC23" s="58"/>
      <c r="AD23" s="58"/>
      <c r="AE23" s="59" t="s">
        <v>43</v>
      </c>
      <c r="AF23" s="58"/>
      <c r="AG23" s="58"/>
      <c r="AH23" s="59" t="s">
        <v>43</v>
      </c>
      <c r="AI23" s="59"/>
      <c r="AJ23" s="58"/>
      <c r="AK23" s="59" t="s">
        <v>43</v>
      </c>
      <c r="AL23" s="58"/>
      <c r="AM23" s="58"/>
      <c r="AN23" s="59" t="s">
        <v>43</v>
      </c>
      <c r="AO23" s="58"/>
      <c r="AP23" s="58"/>
      <c r="AQ23" s="58"/>
      <c r="AR23" s="58"/>
      <c r="AS23" s="58"/>
      <c r="AT23" s="58"/>
      <c r="AU23" s="58"/>
      <c r="AV23" s="58"/>
      <c r="AW23" s="58"/>
      <c r="AX23" s="58"/>
      <c r="AY23" s="58"/>
      <c r="AZ23" s="58"/>
      <c r="BA23" s="58"/>
      <c r="BB23" s="58"/>
      <c r="BC23" s="58"/>
      <c r="BD23" s="58"/>
      <c r="BE23" s="58"/>
      <c r="BF23" s="58"/>
    </row>
    <row r="24">
      <c r="A24" s="60" t="s">
        <v>199</v>
      </c>
      <c r="B24" s="61" t="s">
        <v>194</v>
      </c>
      <c r="C24" s="51" t="s">
        <v>200</v>
      </c>
      <c r="D24" s="52"/>
      <c r="E24" s="53" t="s">
        <v>54</v>
      </c>
      <c r="F24" s="53" t="s">
        <v>38</v>
      </c>
      <c r="G24" s="52"/>
      <c r="H24" s="62" t="s">
        <v>201</v>
      </c>
      <c r="I24" s="56" t="s">
        <v>202</v>
      </c>
      <c r="J24" s="56" t="s">
        <v>41</v>
      </c>
      <c r="K24" s="56" t="s">
        <v>203</v>
      </c>
      <c r="L24" s="56" t="s">
        <v>204</v>
      </c>
      <c r="M24" s="56" t="s">
        <v>41</v>
      </c>
      <c r="N24" s="56" t="s">
        <v>205</v>
      </c>
      <c r="O24" s="56" t="s">
        <v>206</v>
      </c>
      <c r="P24" s="56" t="s">
        <v>41</v>
      </c>
      <c r="Q24" s="63"/>
      <c r="R24" s="63"/>
      <c r="S24" s="63"/>
      <c r="T24" s="56" t="s">
        <v>205</v>
      </c>
      <c r="U24" s="56" t="s">
        <v>206</v>
      </c>
      <c r="V24" s="56" t="s">
        <v>41</v>
      </c>
      <c r="W24" s="56" t="s">
        <v>205</v>
      </c>
      <c r="X24" s="56" t="s">
        <v>206</v>
      </c>
      <c r="Y24" s="56" t="s">
        <v>41</v>
      </c>
      <c r="Z24" s="58"/>
      <c r="AA24" s="58"/>
      <c r="AB24" s="58"/>
      <c r="AC24" s="64" t="s">
        <v>207</v>
      </c>
      <c r="AD24" s="56" t="s">
        <v>208</v>
      </c>
      <c r="AE24" s="56" t="s">
        <v>41</v>
      </c>
      <c r="AF24" s="56" t="s">
        <v>209</v>
      </c>
      <c r="AG24" s="56" t="s">
        <v>210</v>
      </c>
      <c r="AH24" s="56" t="s">
        <v>41</v>
      </c>
      <c r="AI24" s="56" t="s">
        <v>211</v>
      </c>
      <c r="AJ24" s="56" t="s">
        <v>208</v>
      </c>
      <c r="AK24" s="56" t="s">
        <v>41</v>
      </c>
      <c r="AL24" s="59"/>
      <c r="AM24" s="59"/>
      <c r="AN24" s="59" t="s">
        <v>43</v>
      </c>
      <c r="AO24" s="58"/>
      <c r="AP24" s="58"/>
      <c r="AQ24" s="58"/>
      <c r="AR24" s="58"/>
      <c r="AS24" s="58"/>
      <c r="AT24" s="58"/>
      <c r="AU24" s="58"/>
      <c r="AV24" s="58"/>
      <c r="AW24" s="58"/>
      <c r="AX24" s="58"/>
      <c r="AY24" s="58"/>
      <c r="AZ24" s="58"/>
      <c r="BA24" s="58"/>
      <c r="BB24" s="58"/>
      <c r="BC24" s="58"/>
      <c r="BD24" s="58"/>
      <c r="BE24" s="58"/>
      <c r="BF24" s="58"/>
    </row>
    <row r="25">
      <c r="A25" s="65" t="s">
        <v>212</v>
      </c>
      <c r="B25" s="33" t="s">
        <v>213</v>
      </c>
      <c r="C25" s="66" t="s">
        <v>214</v>
      </c>
      <c r="D25" s="31"/>
      <c r="E25" s="32" t="s">
        <v>54</v>
      </c>
      <c r="F25" s="32" t="s">
        <v>38</v>
      </c>
      <c r="G25" s="31"/>
      <c r="H25" s="33"/>
      <c r="I25" s="31"/>
      <c r="J25" s="32" t="s">
        <v>42</v>
      </c>
      <c r="K25" s="31"/>
      <c r="L25" s="31"/>
      <c r="M25" s="32" t="s">
        <v>42</v>
      </c>
      <c r="N25" s="34"/>
      <c r="O25" s="31"/>
      <c r="P25" s="32" t="s">
        <v>43</v>
      </c>
      <c r="Q25" s="31"/>
      <c r="R25" s="31"/>
      <c r="S25" s="31"/>
      <c r="T25" s="34"/>
      <c r="U25" s="31"/>
      <c r="V25" s="32" t="s">
        <v>43</v>
      </c>
      <c r="W25" s="32" t="s">
        <v>215</v>
      </c>
      <c r="X25" s="32" t="s">
        <v>216</v>
      </c>
      <c r="Y25" s="32" t="s">
        <v>41</v>
      </c>
      <c r="Z25" s="31"/>
      <c r="AA25" s="31"/>
      <c r="AB25" s="31"/>
      <c r="AC25" s="31"/>
      <c r="AD25" s="31"/>
      <c r="AE25" s="32" t="s">
        <v>43</v>
      </c>
      <c r="AF25" s="31"/>
      <c r="AG25" s="31"/>
      <c r="AH25" s="32" t="s">
        <v>43</v>
      </c>
      <c r="AI25" s="37" t="s">
        <v>217</v>
      </c>
      <c r="AJ25" s="31"/>
      <c r="AK25" s="31"/>
      <c r="AL25" s="31"/>
      <c r="AM25" s="31"/>
      <c r="AN25" s="32" t="s">
        <v>43</v>
      </c>
      <c r="AO25" s="31"/>
      <c r="AP25" s="31"/>
      <c r="AQ25" s="31"/>
      <c r="AR25" s="31"/>
      <c r="AS25" s="31"/>
      <c r="AT25" s="31"/>
      <c r="AU25" s="31"/>
      <c r="AV25" s="31"/>
      <c r="AW25" s="31"/>
      <c r="AX25" s="31"/>
      <c r="AY25" s="31"/>
      <c r="AZ25" s="31"/>
      <c r="BA25" s="31"/>
      <c r="BB25" s="31"/>
      <c r="BC25" s="31"/>
      <c r="BD25" s="31"/>
      <c r="BE25" s="31"/>
      <c r="BF25"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1"/>
      <c r="BF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c r="BE102" s="31"/>
      <c r="BF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c r="BF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c r="BB188" s="31"/>
      <c r="BC188" s="31"/>
      <c r="BD188" s="31"/>
      <c r="BE188" s="31"/>
      <c r="BF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c r="BB189" s="31"/>
      <c r="BC189" s="31"/>
      <c r="BD189" s="31"/>
      <c r="BE189" s="31"/>
      <c r="BF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c r="BA191" s="31"/>
      <c r="BB191" s="31"/>
      <c r="BC191" s="31"/>
      <c r="BD191" s="31"/>
      <c r="BE191" s="31"/>
      <c r="BF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c r="BB192" s="31"/>
      <c r="BC192" s="31"/>
      <c r="BD192" s="31"/>
      <c r="BE192" s="31"/>
      <c r="BF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c r="BB193" s="31"/>
      <c r="BC193" s="31"/>
      <c r="BD193" s="31"/>
      <c r="BE193" s="31"/>
      <c r="BF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c r="BA194" s="31"/>
      <c r="BB194" s="31"/>
      <c r="BC194" s="31"/>
      <c r="BD194" s="31"/>
      <c r="BE194" s="31"/>
      <c r="BF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c r="BA195" s="31"/>
      <c r="BB195" s="31"/>
      <c r="BC195" s="31"/>
      <c r="BD195" s="31"/>
      <c r="BE195" s="31"/>
      <c r="BF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c r="BA196" s="31"/>
      <c r="BB196" s="31"/>
      <c r="BC196" s="31"/>
      <c r="BD196" s="31"/>
      <c r="BE196" s="31"/>
      <c r="BF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c r="BA197" s="31"/>
      <c r="BB197" s="31"/>
      <c r="BC197" s="31"/>
      <c r="BD197" s="31"/>
      <c r="BE197" s="31"/>
      <c r="BF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c r="BA198" s="31"/>
      <c r="BB198" s="31"/>
      <c r="BC198" s="31"/>
      <c r="BD198" s="31"/>
      <c r="BE198" s="31"/>
      <c r="BF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c r="BA199" s="31"/>
      <c r="BB199" s="31"/>
      <c r="BC199" s="31"/>
      <c r="BD199" s="31"/>
      <c r="BE199" s="31"/>
      <c r="BF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c r="BA200" s="31"/>
      <c r="BB200" s="31"/>
      <c r="BC200" s="31"/>
      <c r="BD200" s="31"/>
      <c r="BE200" s="31"/>
      <c r="BF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c r="BA201" s="31"/>
      <c r="BB201" s="31"/>
      <c r="BC201" s="31"/>
      <c r="BD201" s="31"/>
      <c r="BE201" s="31"/>
      <c r="BF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c r="BA202" s="31"/>
      <c r="BB202" s="31"/>
      <c r="BC202" s="31"/>
      <c r="BD202" s="31"/>
      <c r="BE202" s="31"/>
      <c r="BF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c r="BA203" s="31"/>
      <c r="BB203" s="31"/>
      <c r="BC203" s="31"/>
      <c r="BD203" s="31"/>
      <c r="BE203" s="31"/>
      <c r="BF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c r="BA204" s="31"/>
      <c r="BB204" s="31"/>
      <c r="BC204" s="31"/>
      <c r="BD204" s="31"/>
      <c r="BE204" s="31"/>
      <c r="BF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c r="BA205" s="31"/>
      <c r="BB205" s="31"/>
      <c r="BC205" s="31"/>
      <c r="BD205" s="31"/>
      <c r="BE205" s="31"/>
      <c r="BF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c r="BA206" s="31"/>
      <c r="BB206" s="31"/>
      <c r="BC206" s="31"/>
      <c r="BD206" s="31"/>
      <c r="BE206" s="31"/>
      <c r="BF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c r="BA207" s="31"/>
      <c r="BB207" s="31"/>
      <c r="BC207" s="31"/>
      <c r="BD207" s="31"/>
      <c r="BE207" s="31"/>
      <c r="BF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c r="BA208" s="31"/>
      <c r="BB208" s="31"/>
      <c r="BC208" s="31"/>
      <c r="BD208" s="31"/>
      <c r="BE208" s="31"/>
      <c r="BF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c r="BA209" s="31"/>
      <c r="BB209" s="31"/>
      <c r="BC209" s="31"/>
      <c r="BD209" s="31"/>
      <c r="BE209" s="31"/>
      <c r="BF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c r="BA210" s="31"/>
      <c r="BB210" s="31"/>
      <c r="BC210" s="31"/>
      <c r="BD210" s="31"/>
      <c r="BE210" s="31"/>
      <c r="BF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c r="BA211" s="31"/>
      <c r="BB211" s="31"/>
      <c r="BC211" s="31"/>
      <c r="BD211" s="31"/>
      <c r="BE211" s="31"/>
      <c r="BF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c r="BA212" s="31"/>
      <c r="BB212" s="31"/>
      <c r="BC212" s="31"/>
      <c r="BD212" s="31"/>
      <c r="BE212" s="31"/>
      <c r="BF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c r="BA213" s="31"/>
      <c r="BB213" s="31"/>
      <c r="BC213" s="31"/>
      <c r="BD213" s="31"/>
      <c r="BE213" s="31"/>
      <c r="BF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c r="BA214" s="31"/>
      <c r="BB214" s="31"/>
      <c r="BC214" s="31"/>
      <c r="BD214" s="31"/>
      <c r="BE214" s="31"/>
      <c r="BF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c r="BA215" s="31"/>
      <c r="BB215" s="31"/>
      <c r="BC215" s="31"/>
      <c r="BD215" s="31"/>
      <c r="BE215" s="31"/>
      <c r="BF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c r="BF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c r="BA217" s="31"/>
      <c r="BB217" s="31"/>
      <c r="BC217" s="31"/>
      <c r="BD217" s="31"/>
      <c r="BE217" s="31"/>
      <c r="BF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c r="BA218" s="31"/>
      <c r="BB218" s="31"/>
      <c r="BC218" s="31"/>
      <c r="BD218" s="31"/>
      <c r="BE218" s="31"/>
      <c r="BF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c r="BA219" s="31"/>
      <c r="BB219" s="31"/>
      <c r="BC219" s="31"/>
      <c r="BD219" s="31"/>
      <c r="BE219" s="31"/>
      <c r="BF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c r="BA220" s="31"/>
      <c r="BB220" s="31"/>
      <c r="BC220" s="31"/>
      <c r="BD220" s="31"/>
      <c r="BE220" s="31"/>
      <c r="BF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c r="BA221" s="31"/>
      <c r="BB221" s="31"/>
      <c r="BC221" s="31"/>
      <c r="BD221" s="31"/>
      <c r="BE221" s="31"/>
      <c r="BF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c r="BA222" s="31"/>
      <c r="BB222" s="31"/>
      <c r="BC222" s="31"/>
      <c r="BD222" s="31"/>
      <c r="BE222" s="31"/>
      <c r="BF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c r="BA223" s="31"/>
      <c r="BB223" s="31"/>
      <c r="BC223" s="31"/>
      <c r="BD223" s="31"/>
      <c r="BE223" s="31"/>
      <c r="BF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c r="BB224" s="31"/>
      <c r="BC224" s="31"/>
      <c r="BD224" s="31"/>
      <c r="BE224" s="31"/>
      <c r="BF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c r="BA225" s="31"/>
      <c r="BB225" s="31"/>
      <c r="BC225" s="31"/>
      <c r="BD225" s="31"/>
      <c r="BE225" s="31"/>
      <c r="BF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c r="BA226" s="31"/>
      <c r="BB226" s="31"/>
      <c r="BC226" s="31"/>
      <c r="BD226" s="31"/>
      <c r="BE226" s="31"/>
      <c r="BF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c r="BA227" s="31"/>
      <c r="BB227" s="31"/>
      <c r="BC227" s="31"/>
      <c r="BD227" s="31"/>
      <c r="BE227" s="31"/>
      <c r="BF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c r="BA228" s="31"/>
      <c r="BB228" s="31"/>
      <c r="BC228" s="31"/>
      <c r="BD228" s="31"/>
      <c r="BE228" s="31"/>
      <c r="BF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c r="BA229" s="31"/>
      <c r="BB229" s="31"/>
      <c r="BC229" s="31"/>
      <c r="BD229" s="31"/>
      <c r="BE229" s="31"/>
      <c r="BF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c r="BA230" s="31"/>
      <c r="BB230" s="31"/>
      <c r="BC230" s="31"/>
      <c r="BD230" s="31"/>
      <c r="BE230" s="31"/>
      <c r="BF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c r="BA231" s="31"/>
      <c r="BB231" s="31"/>
      <c r="BC231" s="31"/>
      <c r="BD231" s="31"/>
      <c r="BE231" s="31"/>
      <c r="BF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c r="BA232" s="31"/>
      <c r="BB232" s="31"/>
      <c r="BC232" s="31"/>
      <c r="BD232" s="31"/>
      <c r="BE232" s="31"/>
      <c r="BF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c r="BA233" s="31"/>
      <c r="BB233" s="31"/>
      <c r="BC233" s="31"/>
      <c r="BD233" s="31"/>
      <c r="BE233" s="31"/>
      <c r="BF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c r="BA234" s="31"/>
      <c r="BB234" s="31"/>
      <c r="BC234" s="31"/>
      <c r="BD234" s="31"/>
      <c r="BE234" s="31"/>
      <c r="BF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c r="AX235" s="31"/>
      <c r="AY235" s="31"/>
      <c r="AZ235" s="31"/>
      <c r="BA235" s="31"/>
      <c r="BB235" s="31"/>
      <c r="BC235" s="31"/>
      <c r="BD235" s="31"/>
      <c r="BE235" s="31"/>
      <c r="BF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c r="BA236" s="31"/>
      <c r="BB236" s="31"/>
      <c r="BC236" s="31"/>
      <c r="BD236" s="31"/>
      <c r="BE236" s="31"/>
      <c r="BF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c r="BA237" s="31"/>
      <c r="BB237" s="31"/>
      <c r="BC237" s="31"/>
      <c r="BD237" s="31"/>
      <c r="BE237" s="31"/>
      <c r="BF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c r="BA238" s="31"/>
      <c r="BB238" s="31"/>
      <c r="BC238" s="31"/>
      <c r="BD238" s="31"/>
      <c r="BE238" s="31"/>
      <c r="BF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c r="BA239" s="31"/>
      <c r="BB239" s="31"/>
      <c r="BC239" s="31"/>
      <c r="BD239" s="31"/>
      <c r="BE239" s="31"/>
      <c r="BF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c r="BA240" s="31"/>
      <c r="BB240" s="31"/>
      <c r="BC240" s="31"/>
      <c r="BD240" s="31"/>
      <c r="BE240" s="31"/>
      <c r="BF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c r="BA241" s="31"/>
      <c r="BB241" s="31"/>
      <c r="BC241" s="31"/>
      <c r="BD241" s="31"/>
      <c r="BE241" s="31"/>
      <c r="BF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c r="BA242" s="31"/>
      <c r="BB242" s="31"/>
      <c r="BC242" s="31"/>
      <c r="BD242" s="31"/>
      <c r="BE242" s="31"/>
      <c r="BF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c r="BA243" s="31"/>
      <c r="BB243" s="31"/>
      <c r="BC243" s="31"/>
      <c r="BD243" s="31"/>
      <c r="BE243" s="31"/>
      <c r="BF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c r="BA244" s="31"/>
      <c r="BB244" s="31"/>
      <c r="BC244" s="31"/>
      <c r="BD244" s="31"/>
      <c r="BE244" s="31"/>
      <c r="BF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c r="BA245" s="31"/>
      <c r="BB245" s="31"/>
      <c r="BC245" s="31"/>
      <c r="BD245" s="31"/>
      <c r="BE245" s="31"/>
      <c r="BF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c r="BA246" s="31"/>
      <c r="BB246" s="31"/>
      <c r="BC246" s="31"/>
      <c r="BD246" s="31"/>
      <c r="BE246" s="31"/>
      <c r="BF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c r="BA247" s="31"/>
      <c r="BB247" s="31"/>
      <c r="BC247" s="31"/>
      <c r="BD247" s="31"/>
      <c r="BE247" s="31"/>
      <c r="BF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c r="BA248" s="31"/>
      <c r="BB248" s="31"/>
      <c r="BC248" s="31"/>
      <c r="BD248" s="31"/>
      <c r="BE248" s="31"/>
      <c r="BF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c r="AV249" s="31"/>
      <c r="AW249" s="31"/>
      <c r="AX249" s="31"/>
      <c r="AY249" s="31"/>
      <c r="AZ249" s="31"/>
      <c r="BA249" s="31"/>
      <c r="BB249" s="31"/>
      <c r="BC249" s="31"/>
      <c r="BD249" s="31"/>
      <c r="BE249" s="31"/>
      <c r="BF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c r="BA250" s="31"/>
      <c r="BB250" s="31"/>
      <c r="BC250" s="31"/>
      <c r="BD250" s="31"/>
      <c r="BE250" s="31"/>
      <c r="BF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c r="AV251" s="31"/>
      <c r="AW251" s="31"/>
      <c r="AX251" s="31"/>
      <c r="AY251" s="31"/>
      <c r="AZ251" s="31"/>
      <c r="BA251" s="31"/>
      <c r="BB251" s="31"/>
      <c r="BC251" s="31"/>
      <c r="BD251" s="31"/>
      <c r="BE251" s="31"/>
      <c r="BF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c r="AV252" s="31"/>
      <c r="AW252" s="31"/>
      <c r="AX252" s="31"/>
      <c r="AY252" s="31"/>
      <c r="AZ252" s="31"/>
      <c r="BA252" s="31"/>
      <c r="BB252" s="31"/>
      <c r="BC252" s="31"/>
      <c r="BD252" s="31"/>
      <c r="BE252" s="31"/>
      <c r="BF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c r="BA253" s="31"/>
      <c r="BB253" s="31"/>
      <c r="BC253" s="31"/>
      <c r="BD253" s="31"/>
      <c r="BE253" s="31"/>
      <c r="BF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c r="BA254" s="31"/>
      <c r="BB254" s="31"/>
      <c r="BC254" s="31"/>
      <c r="BD254" s="31"/>
      <c r="BE254" s="31"/>
      <c r="BF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c r="BA255" s="31"/>
      <c r="BB255" s="31"/>
      <c r="BC255" s="31"/>
      <c r="BD255" s="31"/>
      <c r="BE255" s="31"/>
      <c r="BF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c r="BA256" s="31"/>
      <c r="BB256" s="31"/>
      <c r="BC256" s="31"/>
      <c r="BD256" s="31"/>
      <c r="BE256" s="31"/>
      <c r="BF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c r="BA257" s="31"/>
      <c r="BB257" s="31"/>
      <c r="BC257" s="31"/>
      <c r="BD257" s="31"/>
      <c r="BE257" s="31"/>
      <c r="BF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c r="BA258" s="31"/>
      <c r="BB258" s="31"/>
      <c r="BC258" s="31"/>
      <c r="BD258" s="31"/>
      <c r="BE258" s="31"/>
      <c r="BF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c r="BA259" s="31"/>
      <c r="BB259" s="31"/>
      <c r="BC259" s="31"/>
      <c r="BD259" s="31"/>
      <c r="BE259" s="31"/>
      <c r="BF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c r="BA260" s="31"/>
      <c r="BB260" s="31"/>
      <c r="BC260" s="31"/>
      <c r="BD260" s="31"/>
      <c r="BE260" s="31"/>
      <c r="BF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c r="BA261" s="31"/>
      <c r="BB261" s="31"/>
      <c r="BC261" s="31"/>
      <c r="BD261" s="31"/>
      <c r="BE261" s="31"/>
      <c r="BF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c r="BA262" s="31"/>
      <c r="BB262" s="31"/>
      <c r="BC262" s="31"/>
      <c r="BD262" s="31"/>
      <c r="BE262" s="31"/>
      <c r="BF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c r="BA263" s="31"/>
      <c r="BB263" s="31"/>
      <c r="BC263" s="31"/>
      <c r="BD263" s="31"/>
      <c r="BE263" s="31"/>
      <c r="BF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c r="BA264" s="31"/>
      <c r="BB264" s="31"/>
      <c r="BC264" s="31"/>
      <c r="BD264" s="31"/>
      <c r="BE264" s="31"/>
      <c r="BF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c r="BA265" s="31"/>
      <c r="BB265" s="31"/>
      <c r="BC265" s="31"/>
      <c r="BD265" s="31"/>
      <c r="BE265" s="31"/>
      <c r="BF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c r="BA266" s="31"/>
      <c r="BB266" s="31"/>
      <c r="BC266" s="31"/>
      <c r="BD266" s="31"/>
      <c r="BE266" s="31"/>
      <c r="BF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c r="BA267" s="31"/>
      <c r="BB267" s="31"/>
      <c r="BC267" s="31"/>
      <c r="BD267" s="31"/>
      <c r="BE267" s="31"/>
      <c r="BF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c r="BA268" s="31"/>
      <c r="BB268" s="31"/>
      <c r="BC268" s="31"/>
      <c r="BD268" s="31"/>
      <c r="BE268" s="31"/>
      <c r="BF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c r="BA269" s="31"/>
      <c r="BB269" s="31"/>
      <c r="BC269" s="31"/>
      <c r="BD269" s="31"/>
      <c r="BE269" s="31"/>
      <c r="BF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c r="BA270" s="31"/>
      <c r="BB270" s="31"/>
      <c r="BC270" s="31"/>
      <c r="BD270" s="31"/>
      <c r="BE270" s="31"/>
      <c r="BF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c r="BA271" s="31"/>
      <c r="BB271" s="31"/>
      <c r="BC271" s="31"/>
      <c r="BD271" s="31"/>
      <c r="BE271" s="31"/>
      <c r="BF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c r="BA272" s="31"/>
      <c r="BB272" s="31"/>
      <c r="BC272" s="31"/>
      <c r="BD272" s="31"/>
      <c r="BE272" s="31"/>
      <c r="BF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c r="BA273" s="31"/>
      <c r="BB273" s="31"/>
      <c r="BC273" s="31"/>
      <c r="BD273" s="31"/>
      <c r="BE273" s="31"/>
      <c r="BF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c r="BA274" s="31"/>
      <c r="BB274" s="31"/>
      <c r="BC274" s="31"/>
      <c r="BD274" s="31"/>
      <c r="BE274" s="31"/>
      <c r="BF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c r="BA275" s="31"/>
      <c r="BB275" s="31"/>
      <c r="BC275" s="31"/>
      <c r="BD275" s="31"/>
      <c r="BE275" s="31"/>
      <c r="BF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c r="BA276" s="31"/>
      <c r="BB276" s="31"/>
      <c r="BC276" s="31"/>
      <c r="BD276" s="31"/>
      <c r="BE276" s="31"/>
      <c r="BF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c r="BA277" s="31"/>
      <c r="BB277" s="31"/>
      <c r="BC277" s="31"/>
      <c r="BD277" s="31"/>
      <c r="BE277" s="31"/>
      <c r="BF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c r="BA278" s="31"/>
      <c r="BB278" s="31"/>
      <c r="BC278" s="31"/>
      <c r="BD278" s="31"/>
      <c r="BE278" s="31"/>
      <c r="BF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c r="BA279" s="31"/>
      <c r="BB279" s="31"/>
      <c r="BC279" s="31"/>
      <c r="BD279" s="31"/>
      <c r="BE279" s="31"/>
      <c r="BF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c r="BA280" s="31"/>
      <c r="BB280" s="31"/>
      <c r="BC280" s="31"/>
      <c r="BD280" s="31"/>
      <c r="BE280" s="31"/>
      <c r="BF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c r="BA281" s="31"/>
      <c r="BB281" s="31"/>
      <c r="BC281" s="31"/>
      <c r="BD281" s="31"/>
      <c r="BE281" s="31"/>
      <c r="BF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c r="AQ282" s="31"/>
      <c r="AR282" s="31"/>
      <c r="AS282" s="31"/>
      <c r="AT282" s="31"/>
      <c r="AU282" s="31"/>
      <c r="AV282" s="31"/>
      <c r="AW282" s="31"/>
      <c r="AX282" s="31"/>
      <c r="AY282" s="31"/>
      <c r="AZ282" s="31"/>
      <c r="BA282" s="31"/>
      <c r="BB282" s="31"/>
      <c r="BC282" s="31"/>
      <c r="BD282" s="31"/>
      <c r="BE282" s="31"/>
      <c r="BF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c r="AQ283" s="31"/>
      <c r="AR283" s="31"/>
      <c r="AS283" s="31"/>
      <c r="AT283" s="31"/>
      <c r="AU283" s="31"/>
      <c r="AV283" s="31"/>
      <c r="AW283" s="31"/>
      <c r="AX283" s="31"/>
      <c r="AY283" s="31"/>
      <c r="AZ283" s="31"/>
      <c r="BA283" s="31"/>
      <c r="BB283" s="31"/>
      <c r="BC283" s="31"/>
      <c r="BD283" s="31"/>
      <c r="BE283" s="31"/>
      <c r="BF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c r="AV284" s="31"/>
      <c r="AW284" s="31"/>
      <c r="AX284" s="31"/>
      <c r="AY284" s="31"/>
      <c r="AZ284" s="31"/>
      <c r="BA284" s="31"/>
      <c r="BB284" s="31"/>
      <c r="BC284" s="31"/>
      <c r="BD284" s="31"/>
      <c r="BE284" s="31"/>
      <c r="BF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c r="AP285" s="31"/>
      <c r="AQ285" s="31"/>
      <c r="AR285" s="31"/>
      <c r="AS285" s="31"/>
      <c r="AT285" s="31"/>
      <c r="AU285" s="31"/>
      <c r="AV285" s="31"/>
      <c r="AW285" s="31"/>
      <c r="AX285" s="31"/>
      <c r="AY285" s="31"/>
      <c r="AZ285" s="31"/>
      <c r="BA285" s="31"/>
      <c r="BB285" s="31"/>
      <c r="BC285" s="31"/>
      <c r="BD285" s="31"/>
      <c r="BE285" s="31"/>
      <c r="BF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c r="AP286" s="31"/>
      <c r="AQ286" s="31"/>
      <c r="AR286" s="31"/>
      <c r="AS286" s="31"/>
      <c r="AT286" s="31"/>
      <c r="AU286" s="31"/>
      <c r="AV286" s="31"/>
      <c r="AW286" s="31"/>
      <c r="AX286" s="31"/>
      <c r="AY286" s="31"/>
      <c r="AZ286" s="31"/>
      <c r="BA286" s="31"/>
      <c r="BB286" s="31"/>
      <c r="BC286" s="31"/>
      <c r="BD286" s="31"/>
      <c r="BE286" s="31"/>
      <c r="BF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c r="BA287" s="31"/>
      <c r="BB287" s="31"/>
      <c r="BC287" s="31"/>
      <c r="BD287" s="31"/>
      <c r="BE287" s="31"/>
      <c r="BF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1"/>
      <c r="AN288" s="31"/>
      <c r="AO288" s="31"/>
      <c r="AP288" s="31"/>
      <c r="AQ288" s="31"/>
      <c r="AR288" s="31"/>
      <c r="AS288" s="31"/>
      <c r="AT288" s="31"/>
      <c r="AU288" s="31"/>
      <c r="AV288" s="31"/>
      <c r="AW288" s="31"/>
      <c r="AX288" s="31"/>
      <c r="AY288" s="31"/>
      <c r="AZ288" s="31"/>
      <c r="BA288" s="31"/>
      <c r="BB288" s="31"/>
      <c r="BC288" s="31"/>
      <c r="BD288" s="31"/>
      <c r="BE288" s="31"/>
      <c r="BF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c r="AP289" s="31"/>
      <c r="AQ289" s="31"/>
      <c r="AR289" s="31"/>
      <c r="AS289" s="31"/>
      <c r="AT289" s="31"/>
      <c r="AU289" s="31"/>
      <c r="AV289" s="31"/>
      <c r="AW289" s="31"/>
      <c r="AX289" s="31"/>
      <c r="AY289" s="31"/>
      <c r="AZ289" s="31"/>
      <c r="BA289" s="31"/>
      <c r="BB289" s="31"/>
      <c r="BC289" s="31"/>
      <c r="BD289" s="31"/>
      <c r="BE289" s="31"/>
      <c r="BF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c r="AV290" s="31"/>
      <c r="AW290" s="31"/>
      <c r="AX290" s="31"/>
      <c r="AY290" s="31"/>
      <c r="AZ290" s="31"/>
      <c r="BA290" s="31"/>
      <c r="BB290" s="31"/>
      <c r="BC290" s="31"/>
      <c r="BD290" s="31"/>
      <c r="BE290" s="31"/>
      <c r="BF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c r="AM291" s="31"/>
      <c r="AN291" s="31"/>
      <c r="AO291" s="31"/>
      <c r="AP291" s="31"/>
      <c r="AQ291" s="31"/>
      <c r="AR291" s="31"/>
      <c r="AS291" s="31"/>
      <c r="AT291" s="31"/>
      <c r="AU291" s="31"/>
      <c r="AV291" s="31"/>
      <c r="AW291" s="31"/>
      <c r="AX291" s="31"/>
      <c r="AY291" s="31"/>
      <c r="AZ291" s="31"/>
      <c r="BA291" s="31"/>
      <c r="BB291" s="31"/>
      <c r="BC291" s="31"/>
      <c r="BD291" s="31"/>
      <c r="BE291" s="31"/>
      <c r="BF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c r="AM292" s="31"/>
      <c r="AN292" s="31"/>
      <c r="AO292" s="31"/>
      <c r="AP292" s="31"/>
      <c r="AQ292" s="31"/>
      <c r="AR292" s="31"/>
      <c r="AS292" s="31"/>
      <c r="AT292" s="31"/>
      <c r="AU292" s="31"/>
      <c r="AV292" s="31"/>
      <c r="AW292" s="31"/>
      <c r="AX292" s="31"/>
      <c r="AY292" s="31"/>
      <c r="AZ292" s="31"/>
      <c r="BA292" s="31"/>
      <c r="BB292" s="31"/>
      <c r="BC292" s="31"/>
      <c r="BD292" s="31"/>
      <c r="BE292" s="31"/>
      <c r="BF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c r="AM293" s="31"/>
      <c r="AN293" s="31"/>
      <c r="AO293" s="31"/>
      <c r="AP293" s="31"/>
      <c r="AQ293" s="31"/>
      <c r="AR293" s="31"/>
      <c r="AS293" s="31"/>
      <c r="AT293" s="31"/>
      <c r="AU293" s="31"/>
      <c r="AV293" s="31"/>
      <c r="AW293" s="31"/>
      <c r="AX293" s="31"/>
      <c r="AY293" s="31"/>
      <c r="AZ293" s="31"/>
      <c r="BA293" s="31"/>
      <c r="BB293" s="31"/>
      <c r="BC293" s="31"/>
      <c r="BD293" s="31"/>
      <c r="BE293" s="31"/>
      <c r="BF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c r="AP294" s="31"/>
      <c r="AQ294" s="31"/>
      <c r="AR294" s="31"/>
      <c r="AS294" s="31"/>
      <c r="AT294" s="31"/>
      <c r="AU294" s="31"/>
      <c r="AV294" s="31"/>
      <c r="AW294" s="31"/>
      <c r="AX294" s="31"/>
      <c r="AY294" s="31"/>
      <c r="AZ294" s="31"/>
      <c r="BA294" s="31"/>
      <c r="BB294" s="31"/>
      <c r="BC294" s="31"/>
      <c r="BD294" s="31"/>
      <c r="BE294" s="31"/>
      <c r="BF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c r="AM295" s="31"/>
      <c r="AN295" s="31"/>
      <c r="AO295" s="31"/>
      <c r="AP295" s="31"/>
      <c r="AQ295" s="31"/>
      <c r="AR295" s="31"/>
      <c r="AS295" s="31"/>
      <c r="AT295" s="31"/>
      <c r="AU295" s="31"/>
      <c r="AV295" s="31"/>
      <c r="AW295" s="31"/>
      <c r="AX295" s="31"/>
      <c r="AY295" s="31"/>
      <c r="AZ295" s="31"/>
      <c r="BA295" s="31"/>
      <c r="BB295" s="31"/>
      <c r="BC295" s="31"/>
      <c r="BD295" s="31"/>
      <c r="BE295" s="31"/>
      <c r="BF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c r="BA296" s="31"/>
      <c r="BB296" s="31"/>
      <c r="BC296" s="31"/>
      <c r="BD296" s="31"/>
      <c r="BE296" s="31"/>
      <c r="BF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c r="AM297" s="31"/>
      <c r="AN297" s="31"/>
      <c r="AO297" s="31"/>
      <c r="AP297" s="31"/>
      <c r="AQ297" s="31"/>
      <c r="AR297" s="31"/>
      <c r="AS297" s="31"/>
      <c r="AT297" s="31"/>
      <c r="AU297" s="31"/>
      <c r="AV297" s="31"/>
      <c r="AW297" s="31"/>
      <c r="AX297" s="31"/>
      <c r="AY297" s="31"/>
      <c r="AZ297" s="31"/>
      <c r="BA297" s="31"/>
      <c r="BB297" s="31"/>
      <c r="BC297" s="31"/>
      <c r="BD297" s="31"/>
      <c r="BE297" s="31"/>
      <c r="BF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1"/>
      <c r="AN298" s="31"/>
      <c r="AO298" s="31"/>
      <c r="AP298" s="31"/>
      <c r="AQ298" s="31"/>
      <c r="AR298" s="31"/>
      <c r="AS298" s="31"/>
      <c r="AT298" s="31"/>
      <c r="AU298" s="31"/>
      <c r="AV298" s="31"/>
      <c r="AW298" s="31"/>
      <c r="AX298" s="31"/>
      <c r="AY298" s="31"/>
      <c r="AZ298" s="31"/>
      <c r="BA298" s="31"/>
      <c r="BB298" s="31"/>
      <c r="BC298" s="31"/>
      <c r="BD298" s="31"/>
      <c r="BE298" s="31"/>
      <c r="BF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c r="AM299" s="31"/>
      <c r="AN299" s="31"/>
      <c r="AO299" s="31"/>
      <c r="AP299" s="31"/>
      <c r="AQ299" s="31"/>
      <c r="AR299" s="31"/>
      <c r="AS299" s="31"/>
      <c r="AT299" s="31"/>
      <c r="AU299" s="31"/>
      <c r="AV299" s="31"/>
      <c r="AW299" s="31"/>
      <c r="AX299" s="31"/>
      <c r="AY299" s="31"/>
      <c r="AZ299" s="31"/>
      <c r="BA299" s="31"/>
      <c r="BB299" s="31"/>
      <c r="BC299" s="31"/>
      <c r="BD299" s="31"/>
      <c r="BE299" s="31"/>
      <c r="BF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c r="AP300" s="31"/>
      <c r="AQ300" s="31"/>
      <c r="AR300" s="31"/>
      <c r="AS300" s="31"/>
      <c r="AT300" s="31"/>
      <c r="AU300" s="31"/>
      <c r="AV300" s="31"/>
      <c r="AW300" s="31"/>
      <c r="AX300" s="31"/>
      <c r="AY300" s="31"/>
      <c r="AZ300" s="31"/>
      <c r="BA300" s="31"/>
      <c r="BB300" s="31"/>
      <c r="BC300" s="31"/>
      <c r="BD300" s="31"/>
      <c r="BE300" s="31"/>
      <c r="BF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c r="BA301" s="31"/>
      <c r="BB301" s="31"/>
      <c r="BC301" s="31"/>
      <c r="BD301" s="31"/>
      <c r="BE301" s="31"/>
      <c r="BF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c r="AM302" s="31"/>
      <c r="AN302" s="31"/>
      <c r="AO302" s="31"/>
      <c r="AP302" s="31"/>
      <c r="AQ302" s="31"/>
      <c r="AR302" s="31"/>
      <c r="AS302" s="31"/>
      <c r="AT302" s="31"/>
      <c r="AU302" s="31"/>
      <c r="AV302" s="31"/>
      <c r="AW302" s="31"/>
      <c r="AX302" s="31"/>
      <c r="AY302" s="31"/>
      <c r="AZ302" s="31"/>
      <c r="BA302" s="31"/>
      <c r="BB302" s="31"/>
      <c r="BC302" s="31"/>
      <c r="BD302" s="31"/>
      <c r="BE302" s="31"/>
      <c r="BF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c r="AP303" s="31"/>
      <c r="AQ303" s="31"/>
      <c r="AR303" s="31"/>
      <c r="AS303" s="31"/>
      <c r="AT303" s="31"/>
      <c r="AU303" s="31"/>
      <c r="AV303" s="31"/>
      <c r="AW303" s="31"/>
      <c r="AX303" s="31"/>
      <c r="AY303" s="31"/>
      <c r="AZ303" s="31"/>
      <c r="BA303" s="31"/>
      <c r="BB303" s="31"/>
      <c r="BC303" s="31"/>
      <c r="BD303" s="31"/>
      <c r="BE303" s="31"/>
      <c r="BF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c r="AV304" s="31"/>
      <c r="AW304" s="31"/>
      <c r="AX304" s="31"/>
      <c r="AY304" s="31"/>
      <c r="AZ304" s="31"/>
      <c r="BA304" s="31"/>
      <c r="BB304" s="31"/>
      <c r="BC304" s="31"/>
      <c r="BD304" s="31"/>
      <c r="BE304" s="31"/>
      <c r="BF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c r="AV305" s="31"/>
      <c r="AW305" s="31"/>
      <c r="AX305" s="31"/>
      <c r="AY305" s="31"/>
      <c r="AZ305" s="31"/>
      <c r="BA305" s="31"/>
      <c r="BB305" s="31"/>
      <c r="BC305" s="31"/>
      <c r="BD305" s="31"/>
      <c r="BE305" s="31"/>
      <c r="BF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c r="AV306" s="31"/>
      <c r="AW306" s="31"/>
      <c r="AX306" s="31"/>
      <c r="AY306" s="31"/>
      <c r="AZ306" s="31"/>
      <c r="BA306" s="31"/>
      <c r="BB306" s="31"/>
      <c r="BC306" s="31"/>
      <c r="BD306" s="31"/>
      <c r="BE306" s="31"/>
      <c r="BF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c r="BA307" s="31"/>
      <c r="BB307" s="31"/>
      <c r="BC307" s="31"/>
      <c r="BD307" s="31"/>
      <c r="BE307" s="31"/>
      <c r="BF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1"/>
      <c r="AN308" s="31"/>
      <c r="AO308" s="31"/>
      <c r="AP308" s="31"/>
      <c r="AQ308" s="31"/>
      <c r="AR308" s="31"/>
      <c r="AS308" s="31"/>
      <c r="AT308" s="31"/>
      <c r="AU308" s="31"/>
      <c r="AV308" s="31"/>
      <c r="AW308" s="31"/>
      <c r="AX308" s="31"/>
      <c r="AY308" s="31"/>
      <c r="AZ308" s="31"/>
      <c r="BA308" s="31"/>
      <c r="BB308" s="31"/>
      <c r="BC308" s="31"/>
      <c r="BD308" s="31"/>
      <c r="BE308" s="31"/>
      <c r="BF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c r="AM309" s="31"/>
      <c r="AN309" s="31"/>
      <c r="AO309" s="31"/>
      <c r="AP309" s="31"/>
      <c r="AQ309" s="31"/>
      <c r="AR309" s="31"/>
      <c r="AS309" s="31"/>
      <c r="AT309" s="31"/>
      <c r="AU309" s="31"/>
      <c r="AV309" s="31"/>
      <c r="AW309" s="31"/>
      <c r="AX309" s="31"/>
      <c r="AY309" s="31"/>
      <c r="AZ309" s="31"/>
      <c r="BA309" s="31"/>
      <c r="BB309" s="31"/>
      <c r="BC309" s="31"/>
      <c r="BD309" s="31"/>
      <c r="BE309" s="31"/>
      <c r="BF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1"/>
      <c r="AN310" s="31"/>
      <c r="AO310" s="31"/>
      <c r="AP310" s="31"/>
      <c r="AQ310" s="31"/>
      <c r="AR310" s="31"/>
      <c r="AS310" s="31"/>
      <c r="AT310" s="31"/>
      <c r="AU310" s="31"/>
      <c r="AV310" s="31"/>
      <c r="AW310" s="31"/>
      <c r="AX310" s="31"/>
      <c r="AY310" s="31"/>
      <c r="AZ310" s="31"/>
      <c r="BA310" s="31"/>
      <c r="BB310" s="31"/>
      <c r="BC310" s="31"/>
      <c r="BD310" s="31"/>
      <c r="BE310" s="31"/>
      <c r="BF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c r="AM311" s="31"/>
      <c r="AN311" s="31"/>
      <c r="AO311" s="31"/>
      <c r="AP311" s="31"/>
      <c r="AQ311" s="31"/>
      <c r="AR311" s="31"/>
      <c r="AS311" s="31"/>
      <c r="AT311" s="31"/>
      <c r="AU311" s="31"/>
      <c r="AV311" s="31"/>
      <c r="AW311" s="31"/>
      <c r="AX311" s="31"/>
      <c r="AY311" s="31"/>
      <c r="AZ311" s="31"/>
      <c r="BA311" s="31"/>
      <c r="BB311" s="31"/>
      <c r="BC311" s="31"/>
      <c r="BD311" s="31"/>
      <c r="BE311" s="31"/>
      <c r="BF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c r="AP312" s="31"/>
      <c r="AQ312" s="31"/>
      <c r="AR312" s="31"/>
      <c r="AS312" s="31"/>
      <c r="AT312" s="31"/>
      <c r="AU312" s="31"/>
      <c r="AV312" s="31"/>
      <c r="AW312" s="31"/>
      <c r="AX312" s="31"/>
      <c r="AY312" s="31"/>
      <c r="AZ312" s="31"/>
      <c r="BA312" s="31"/>
      <c r="BB312" s="31"/>
      <c r="BC312" s="31"/>
      <c r="BD312" s="31"/>
      <c r="BE312" s="31"/>
      <c r="BF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c r="AM313" s="31"/>
      <c r="AN313" s="31"/>
      <c r="AO313" s="31"/>
      <c r="AP313" s="31"/>
      <c r="AQ313" s="31"/>
      <c r="AR313" s="31"/>
      <c r="AS313" s="31"/>
      <c r="AT313" s="31"/>
      <c r="AU313" s="31"/>
      <c r="AV313" s="31"/>
      <c r="AW313" s="31"/>
      <c r="AX313" s="31"/>
      <c r="AY313" s="31"/>
      <c r="AZ313" s="31"/>
      <c r="BA313" s="31"/>
      <c r="BB313" s="31"/>
      <c r="BC313" s="31"/>
      <c r="BD313" s="31"/>
      <c r="BE313" s="31"/>
      <c r="BF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c r="AV314" s="31"/>
      <c r="AW314" s="31"/>
      <c r="AX314" s="31"/>
      <c r="AY314" s="31"/>
      <c r="AZ314" s="31"/>
      <c r="BA314" s="31"/>
      <c r="BB314" s="31"/>
      <c r="BC314" s="31"/>
      <c r="BD314" s="31"/>
      <c r="BE314" s="31"/>
      <c r="BF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c r="AV315" s="31"/>
      <c r="AW315" s="31"/>
      <c r="AX315" s="31"/>
      <c r="AY315" s="31"/>
      <c r="AZ315" s="31"/>
      <c r="BA315" s="31"/>
      <c r="BB315" s="31"/>
      <c r="BC315" s="31"/>
      <c r="BD315" s="31"/>
      <c r="BE315" s="31"/>
      <c r="BF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c r="BA316" s="31"/>
      <c r="BB316" s="31"/>
      <c r="BC316" s="31"/>
      <c r="BD316" s="31"/>
      <c r="BE316" s="31"/>
      <c r="BF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c r="AP317" s="31"/>
      <c r="AQ317" s="31"/>
      <c r="AR317" s="31"/>
      <c r="AS317" s="31"/>
      <c r="AT317" s="31"/>
      <c r="AU317" s="31"/>
      <c r="AV317" s="31"/>
      <c r="AW317" s="31"/>
      <c r="AX317" s="31"/>
      <c r="AY317" s="31"/>
      <c r="AZ317" s="31"/>
      <c r="BA317" s="31"/>
      <c r="BB317" s="31"/>
      <c r="BC317" s="31"/>
      <c r="BD317" s="31"/>
      <c r="BE317" s="31"/>
      <c r="BF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c r="AP318" s="31"/>
      <c r="AQ318" s="31"/>
      <c r="AR318" s="31"/>
      <c r="AS318" s="31"/>
      <c r="AT318" s="31"/>
      <c r="AU318" s="31"/>
      <c r="AV318" s="31"/>
      <c r="AW318" s="31"/>
      <c r="AX318" s="31"/>
      <c r="AY318" s="31"/>
      <c r="AZ318" s="31"/>
      <c r="BA318" s="31"/>
      <c r="BB318" s="31"/>
      <c r="BC318" s="31"/>
      <c r="BD318" s="31"/>
      <c r="BE318" s="31"/>
      <c r="BF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c r="AP319" s="31"/>
      <c r="AQ319" s="31"/>
      <c r="AR319" s="31"/>
      <c r="AS319" s="31"/>
      <c r="AT319" s="31"/>
      <c r="AU319" s="31"/>
      <c r="AV319" s="31"/>
      <c r="AW319" s="31"/>
      <c r="AX319" s="31"/>
      <c r="AY319" s="31"/>
      <c r="AZ319" s="31"/>
      <c r="BA319" s="31"/>
      <c r="BB319" s="31"/>
      <c r="BC319" s="31"/>
      <c r="BD319" s="31"/>
      <c r="BE319" s="31"/>
      <c r="BF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c r="AP320" s="31"/>
      <c r="AQ320" s="31"/>
      <c r="AR320" s="31"/>
      <c r="AS320" s="31"/>
      <c r="AT320" s="31"/>
      <c r="AU320" s="31"/>
      <c r="AV320" s="31"/>
      <c r="AW320" s="31"/>
      <c r="AX320" s="31"/>
      <c r="AY320" s="31"/>
      <c r="AZ320" s="31"/>
      <c r="BA320" s="31"/>
      <c r="BB320" s="31"/>
      <c r="BC320" s="31"/>
      <c r="BD320" s="31"/>
      <c r="BE320" s="31"/>
      <c r="BF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c r="AP321" s="31"/>
      <c r="AQ321" s="31"/>
      <c r="AR321" s="31"/>
      <c r="AS321" s="31"/>
      <c r="AT321" s="31"/>
      <c r="AU321" s="31"/>
      <c r="AV321" s="31"/>
      <c r="AW321" s="31"/>
      <c r="AX321" s="31"/>
      <c r="AY321" s="31"/>
      <c r="AZ321" s="31"/>
      <c r="BA321" s="31"/>
      <c r="BB321" s="31"/>
      <c r="BC321" s="31"/>
      <c r="BD321" s="31"/>
      <c r="BE321" s="31"/>
      <c r="BF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c r="AP322" s="31"/>
      <c r="AQ322" s="31"/>
      <c r="AR322" s="31"/>
      <c r="AS322" s="31"/>
      <c r="AT322" s="31"/>
      <c r="AU322" s="31"/>
      <c r="AV322" s="31"/>
      <c r="AW322" s="31"/>
      <c r="AX322" s="31"/>
      <c r="AY322" s="31"/>
      <c r="AZ322" s="31"/>
      <c r="BA322" s="31"/>
      <c r="BB322" s="31"/>
      <c r="BC322" s="31"/>
      <c r="BD322" s="31"/>
      <c r="BE322" s="31"/>
      <c r="BF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c r="AV323" s="31"/>
      <c r="AW323" s="31"/>
      <c r="AX323" s="31"/>
      <c r="AY323" s="31"/>
      <c r="AZ323" s="31"/>
      <c r="BA323" s="31"/>
      <c r="BB323" s="31"/>
      <c r="BC323" s="31"/>
      <c r="BD323" s="31"/>
      <c r="BE323" s="31"/>
      <c r="BF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c r="BA324" s="31"/>
      <c r="BB324" s="31"/>
      <c r="BC324" s="31"/>
      <c r="BD324" s="31"/>
      <c r="BE324" s="31"/>
      <c r="BF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c r="AM325" s="31"/>
      <c r="AN325" s="31"/>
      <c r="AO325" s="31"/>
      <c r="AP325" s="31"/>
      <c r="AQ325" s="31"/>
      <c r="AR325" s="31"/>
      <c r="AS325" s="31"/>
      <c r="AT325" s="31"/>
      <c r="AU325" s="31"/>
      <c r="AV325" s="31"/>
      <c r="AW325" s="31"/>
      <c r="AX325" s="31"/>
      <c r="AY325" s="31"/>
      <c r="AZ325" s="31"/>
      <c r="BA325" s="31"/>
      <c r="BB325" s="31"/>
      <c r="BC325" s="31"/>
      <c r="BD325" s="31"/>
      <c r="BE325" s="31"/>
      <c r="BF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1"/>
      <c r="AN326" s="31"/>
      <c r="AO326" s="31"/>
      <c r="AP326" s="31"/>
      <c r="AQ326" s="31"/>
      <c r="AR326" s="31"/>
      <c r="AS326" s="31"/>
      <c r="AT326" s="31"/>
      <c r="AU326" s="31"/>
      <c r="AV326" s="31"/>
      <c r="AW326" s="31"/>
      <c r="AX326" s="31"/>
      <c r="AY326" s="31"/>
      <c r="AZ326" s="31"/>
      <c r="BA326" s="31"/>
      <c r="BB326" s="31"/>
      <c r="BC326" s="31"/>
      <c r="BD326" s="31"/>
      <c r="BE326" s="31"/>
      <c r="BF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c r="AM327" s="31"/>
      <c r="AN327" s="31"/>
      <c r="AO327" s="31"/>
      <c r="AP327" s="31"/>
      <c r="AQ327" s="31"/>
      <c r="AR327" s="31"/>
      <c r="AS327" s="31"/>
      <c r="AT327" s="31"/>
      <c r="AU327" s="31"/>
      <c r="AV327" s="31"/>
      <c r="AW327" s="31"/>
      <c r="AX327" s="31"/>
      <c r="AY327" s="31"/>
      <c r="AZ327" s="31"/>
      <c r="BA327" s="31"/>
      <c r="BB327" s="31"/>
      <c r="BC327" s="31"/>
      <c r="BD327" s="31"/>
      <c r="BE327" s="31"/>
      <c r="BF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c r="BA328" s="31"/>
      <c r="BB328" s="31"/>
      <c r="BC328" s="31"/>
      <c r="BD328" s="31"/>
      <c r="BE328" s="31"/>
      <c r="BF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c r="AQ329" s="31"/>
      <c r="AR329" s="31"/>
      <c r="AS329" s="31"/>
      <c r="AT329" s="31"/>
      <c r="AU329" s="31"/>
      <c r="AV329" s="31"/>
      <c r="AW329" s="31"/>
      <c r="AX329" s="31"/>
      <c r="AY329" s="31"/>
      <c r="AZ329" s="31"/>
      <c r="BA329" s="31"/>
      <c r="BB329" s="31"/>
      <c r="BC329" s="31"/>
      <c r="BD329" s="31"/>
      <c r="BE329" s="31"/>
      <c r="BF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c r="AO330" s="31"/>
      <c r="AP330" s="31"/>
      <c r="AQ330" s="31"/>
      <c r="AR330" s="31"/>
      <c r="AS330" s="31"/>
      <c r="AT330" s="31"/>
      <c r="AU330" s="31"/>
      <c r="AV330" s="31"/>
      <c r="AW330" s="31"/>
      <c r="AX330" s="31"/>
      <c r="AY330" s="31"/>
      <c r="AZ330" s="31"/>
      <c r="BA330" s="31"/>
      <c r="BB330" s="31"/>
      <c r="BC330" s="31"/>
      <c r="BD330" s="31"/>
      <c r="BE330" s="31"/>
      <c r="BF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c r="AO331" s="31"/>
      <c r="AP331" s="31"/>
      <c r="AQ331" s="31"/>
      <c r="AR331" s="31"/>
      <c r="AS331" s="31"/>
      <c r="AT331" s="31"/>
      <c r="AU331" s="31"/>
      <c r="AV331" s="31"/>
      <c r="AW331" s="31"/>
      <c r="AX331" s="31"/>
      <c r="AY331" s="31"/>
      <c r="AZ331" s="31"/>
      <c r="BA331" s="31"/>
      <c r="BB331" s="31"/>
      <c r="BC331" s="31"/>
      <c r="BD331" s="31"/>
      <c r="BE331" s="31"/>
      <c r="BF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c r="AO332" s="31"/>
      <c r="AP332" s="31"/>
      <c r="AQ332" s="31"/>
      <c r="AR332" s="31"/>
      <c r="AS332" s="31"/>
      <c r="AT332" s="31"/>
      <c r="AU332" s="31"/>
      <c r="AV332" s="31"/>
      <c r="AW332" s="31"/>
      <c r="AX332" s="31"/>
      <c r="AY332" s="31"/>
      <c r="AZ332" s="31"/>
      <c r="BA332" s="31"/>
      <c r="BB332" s="31"/>
      <c r="BC332" s="31"/>
      <c r="BD332" s="31"/>
      <c r="BE332" s="31"/>
      <c r="BF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c r="BA333" s="31"/>
      <c r="BB333" s="31"/>
      <c r="BC333" s="31"/>
      <c r="BD333" s="31"/>
      <c r="BE333" s="31"/>
      <c r="BF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c r="AP334" s="31"/>
      <c r="AQ334" s="31"/>
      <c r="AR334" s="31"/>
      <c r="AS334" s="31"/>
      <c r="AT334" s="31"/>
      <c r="AU334" s="31"/>
      <c r="AV334" s="31"/>
      <c r="AW334" s="31"/>
      <c r="AX334" s="31"/>
      <c r="AY334" s="31"/>
      <c r="AZ334" s="31"/>
      <c r="BA334" s="31"/>
      <c r="BB334" s="31"/>
      <c r="BC334" s="31"/>
      <c r="BD334" s="31"/>
      <c r="BE334" s="31"/>
      <c r="BF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c r="AP335" s="31"/>
      <c r="AQ335" s="31"/>
      <c r="AR335" s="31"/>
      <c r="AS335" s="31"/>
      <c r="AT335" s="31"/>
      <c r="AU335" s="31"/>
      <c r="AV335" s="31"/>
      <c r="AW335" s="31"/>
      <c r="AX335" s="31"/>
      <c r="AY335" s="31"/>
      <c r="AZ335" s="31"/>
      <c r="BA335" s="31"/>
      <c r="BB335" s="31"/>
      <c r="BC335" s="31"/>
      <c r="BD335" s="31"/>
      <c r="BE335" s="31"/>
      <c r="BF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c r="AP336" s="31"/>
      <c r="AQ336" s="31"/>
      <c r="AR336" s="31"/>
      <c r="AS336" s="31"/>
      <c r="AT336" s="31"/>
      <c r="AU336" s="31"/>
      <c r="AV336" s="31"/>
      <c r="AW336" s="31"/>
      <c r="AX336" s="31"/>
      <c r="AY336" s="31"/>
      <c r="AZ336" s="31"/>
      <c r="BA336" s="31"/>
      <c r="BB336" s="31"/>
      <c r="BC336" s="31"/>
      <c r="BD336" s="31"/>
      <c r="BE336" s="31"/>
      <c r="BF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c r="AM337" s="31"/>
      <c r="AN337" s="31"/>
      <c r="AO337" s="31"/>
      <c r="AP337" s="31"/>
      <c r="AQ337" s="31"/>
      <c r="AR337" s="31"/>
      <c r="AS337" s="31"/>
      <c r="AT337" s="31"/>
      <c r="AU337" s="31"/>
      <c r="AV337" s="31"/>
      <c r="AW337" s="31"/>
      <c r="AX337" s="31"/>
      <c r="AY337" s="31"/>
      <c r="AZ337" s="31"/>
      <c r="BA337" s="31"/>
      <c r="BB337" s="31"/>
      <c r="BC337" s="31"/>
      <c r="BD337" s="31"/>
      <c r="BE337" s="31"/>
      <c r="BF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1"/>
      <c r="AN338" s="31"/>
      <c r="AO338" s="31"/>
      <c r="AP338" s="31"/>
      <c r="AQ338" s="31"/>
      <c r="AR338" s="31"/>
      <c r="AS338" s="31"/>
      <c r="AT338" s="31"/>
      <c r="AU338" s="31"/>
      <c r="AV338" s="31"/>
      <c r="AW338" s="31"/>
      <c r="AX338" s="31"/>
      <c r="AY338" s="31"/>
      <c r="AZ338" s="31"/>
      <c r="BA338" s="31"/>
      <c r="BB338" s="31"/>
      <c r="BC338" s="31"/>
      <c r="BD338" s="31"/>
      <c r="BE338" s="31"/>
      <c r="BF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c r="AP339" s="31"/>
      <c r="AQ339" s="31"/>
      <c r="AR339" s="31"/>
      <c r="AS339" s="31"/>
      <c r="AT339" s="31"/>
      <c r="AU339" s="31"/>
      <c r="AV339" s="31"/>
      <c r="AW339" s="31"/>
      <c r="AX339" s="31"/>
      <c r="AY339" s="31"/>
      <c r="AZ339" s="31"/>
      <c r="BA339" s="31"/>
      <c r="BB339" s="31"/>
      <c r="BC339" s="31"/>
      <c r="BD339" s="31"/>
      <c r="BE339" s="31"/>
      <c r="BF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c r="AP340" s="31"/>
      <c r="AQ340" s="31"/>
      <c r="AR340" s="31"/>
      <c r="AS340" s="31"/>
      <c r="AT340" s="31"/>
      <c r="AU340" s="31"/>
      <c r="AV340" s="31"/>
      <c r="AW340" s="31"/>
      <c r="AX340" s="31"/>
      <c r="AY340" s="31"/>
      <c r="AZ340" s="31"/>
      <c r="BA340" s="31"/>
      <c r="BB340" s="31"/>
      <c r="BC340" s="31"/>
      <c r="BD340" s="31"/>
      <c r="BE340" s="31"/>
      <c r="BF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c r="AM341" s="31"/>
      <c r="AN341" s="31"/>
      <c r="AO341" s="31"/>
      <c r="AP341" s="31"/>
      <c r="AQ341" s="31"/>
      <c r="AR341" s="31"/>
      <c r="AS341" s="31"/>
      <c r="AT341" s="31"/>
      <c r="AU341" s="31"/>
      <c r="AV341" s="31"/>
      <c r="AW341" s="31"/>
      <c r="AX341" s="31"/>
      <c r="AY341" s="31"/>
      <c r="AZ341" s="31"/>
      <c r="BA341" s="31"/>
      <c r="BB341" s="31"/>
      <c r="BC341" s="31"/>
      <c r="BD341" s="31"/>
      <c r="BE341" s="31"/>
      <c r="BF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1"/>
      <c r="AW342" s="31"/>
      <c r="AX342" s="31"/>
      <c r="AY342" s="31"/>
      <c r="AZ342" s="31"/>
      <c r="BA342" s="31"/>
      <c r="BB342" s="31"/>
      <c r="BC342" s="31"/>
      <c r="BD342" s="31"/>
      <c r="BE342" s="31"/>
      <c r="BF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c r="AM343" s="31"/>
      <c r="AN343" s="31"/>
      <c r="AO343" s="31"/>
      <c r="AP343" s="31"/>
      <c r="AQ343" s="31"/>
      <c r="AR343" s="31"/>
      <c r="AS343" s="31"/>
      <c r="AT343" s="31"/>
      <c r="AU343" s="31"/>
      <c r="AV343" s="31"/>
      <c r="AW343" s="31"/>
      <c r="AX343" s="31"/>
      <c r="AY343" s="31"/>
      <c r="AZ343" s="31"/>
      <c r="BA343" s="31"/>
      <c r="BB343" s="31"/>
      <c r="BC343" s="31"/>
      <c r="BD343" s="31"/>
      <c r="BE343" s="31"/>
      <c r="BF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c r="AP344" s="31"/>
      <c r="AQ344" s="31"/>
      <c r="AR344" s="31"/>
      <c r="AS344" s="31"/>
      <c r="AT344" s="31"/>
      <c r="AU344" s="31"/>
      <c r="AV344" s="31"/>
      <c r="AW344" s="31"/>
      <c r="AX344" s="31"/>
      <c r="AY344" s="31"/>
      <c r="AZ344" s="31"/>
      <c r="BA344" s="31"/>
      <c r="BB344" s="31"/>
      <c r="BC344" s="31"/>
      <c r="BD344" s="31"/>
      <c r="BE344" s="31"/>
      <c r="BF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c r="AM345" s="31"/>
      <c r="AN345" s="31"/>
      <c r="AO345" s="31"/>
      <c r="AP345" s="31"/>
      <c r="AQ345" s="31"/>
      <c r="AR345" s="31"/>
      <c r="AS345" s="31"/>
      <c r="AT345" s="31"/>
      <c r="AU345" s="31"/>
      <c r="AV345" s="31"/>
      <c r="AW345" s="31"/>
      <c r="AX345" s="31"/>
      <c r="AY345" s="31"/>
      <c r="AZ345" s="31"/>
      <c r="BA345" s="31"/>
      <c r="BB345" s="31"/>
      <c r="BC345" s="31"/>
      <c r="BD345" s="31"/>
      <c r="BE345" s="31"/>
      <c r="BF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1"/>
      <c r="AN346" s="31"/>
      <c r="AO346" s="31"/>
      <c r="AP346" s="31"/>
      <c r="AQ346" s="31"/>
      <c r="AR346" s="31"/>
      <c r="AS346" s="31"/>
      <c r="AT346" s="31"/>
      <c r="AU346" s="31"/>
      <c r="AV346" s="31"/>
      <c r="AW346" s="31"/>
      <c r="AX346" s="31"/>
      <c r="AY346" s="31"/>
      <c r="AZ346" s="31"/>
      <c r="BA346" s="31"/>
      <c r="BB346" s="31"/>
      <c r="BC346" s="31"/>
      <c r="BD346" s="31"/>
      <c r="BE346" s="31"/>
      <c r="BF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c r="AP347" s="31"/>
      <c r="AQ347" s="31"/>
      <c r="AR347" s="31"/>
      <c r="AS347" s="31"/>
      <c r="AT347" s="31"/>
      <c r="AU347" s="31"/>
      <c r="AV347" s="31"/>
      <c r="AW347" s="31"/>
      <c r="AX347" s="31"/>
      <c r="AY347" s="31"/>
      <c r="AZ347" s="31"/>
      <c r="BA347" s="31"/>
      <c r="BB347" s="31"/>
      <c r="BC347" s="31"/>
      <c r="BD347" s="31"/>
      <c r="BE347" s="31"/>
      <c r="BF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c r="AP348" s="31"/>
      <c r="AQ348" s="31"/>
      <c r="AR348" s="31"/>
      <c r="AS348" s="31"/>
      <c r="AT348" s="31"/>
      <c r="AU348" s="31"/>
      <c r="AV348" s="31"/>
      <c r="AW348" s="31"/>
      <c r="AX348" s="31"/>
      <c r="AY348" s="31"/>
      <c r="AZ348" s="31"/>
      <c r="BA348" s="31"/>
      <c r="BB348" s="31"/>
      <c r="BC348" s="31"/>
      <c r="BD348" s="31"/>
      <c r="BE348" s="31"/>
      <c r="BF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c r="AP349" s="31"/>
      <c r="AQ349" s="31"/>
      <c r="AR349" s="31"/>
      <c r="AS349" s="31"/>
      <c r="AT349" s="31"/>
      <c r="AU349" s="31"/>
      <c r="AV349" s="31"/>
      <c r="AW349" s="31"/>
      <c r="AX349" s="31"/>
      <c r="AY349" s="31"/>
      <c r="AZ349" s="31"/>
      <c r="BA349" s="31"/>
      <c r="BB349" s="31"/>
      <c r="BC349" s="31"/>
      <c r="BD349" s="31"/>
      <c r="BE349" s="31"/>
      <c r="BF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c r="AV350" s="31"/>
      <c r="AW350" s="31"/>
      <c r="AX350" s="31"/>
      <c r="AY350" s="31"/>
      <c r="AZ350" s="31"/>
      <c r="BA350" s="31"/>
      <c r="BB350" s="31"/>
      <c r="BC350" s="31"/>
      <c r="BD350" s="31"/>
      <c r="BE350" s="31"/>
      <c r="BF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c r="AP351" s="31"/>
      <c r="AQ351" s="31"/>
      <c r="AR351" s="31"/>
      <c r="AS351" s="31"/>
      <c r="AT351" s="31"/>
      <c r="AU351" s="31"/>
      <c r="AV351" s="31"/>
      <c r="AW351" s="31"/>
      <c r="AX351" s="31"/>
      <c r="AY351" s="31"/>
      <c r="AZ351" s="31"/>
      <c r="BA351" s="31"/>
      <c r="BB351" s="31"/>
      <c r="BC351" s="31"/>
      <c r="BD351" s="31"/>
      <c r="BE351" s="31"/>
      <c r="BF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c r="AV352" s="31"/>
      <c r="AW352" s="31"/>
      <c r="AX352" s="31"/>
      <c r="AY352" s="31"/>
      <c r="AZ352" s="31"/>
      <c r="BA352" s="31"/>
      <c r="BB352" s="31"/>
      <c r="BC352" s="31"/>
      <c r="BD352" s="31"/>
      <c r="BE352" s="31"/>
      <c r="BF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c r="AP353" s="31"/>
      <c r="AQ353" s="31"/>
      <c r="AR353" s="31"/>
      <c r="AS353" s="31"/>
      <c r="AT353" s="31"/>
      <c r="AU353" s="31"/>
      <c r="AV353" s="31"/>
      <c r="AW353" s="31"/>
      <c r="AX353" s="31"/>
      <c r="AY353" s="31"/>
      <c r="AZ353" s="31"/>
      <c r="BA353" s="31"/>
      <c r="BB353" s="31"/>
      <c r="BC353" s="31"/>
      <c r="BD353" s="31"/>
      <c r="BE353" s="31"/>
      <c r="BF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c r="AV354" s="31"/>
      <c r="AW354" s="31"/>
      <c r="AX354" s="31"/>
      <c r="AY354" s="31"/>
      <c r="AZ354" s="31"/>
      <c r="BA354" s="31"/>
      <c r="BB354" s="31"/>
      <c r="BC354" s="31"/>
      <c r="BD354" s="31"/>
      <c r="BE354" s="31"/>
      <c r="BF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c r="AV355" s="31"/>
      <c r="AW355" s="31"/>
      <c r="AX355" s="31"/>
      <c r="AY355" s="31"/>
      <c r="AZ355" s="31"/>
      <c r="BA355" s="31"/>
      <c r="BB355" s="31"/>
      <c r="BC355" s="31"/>
      <c r="BD355" s="31"/>
      <c r="BE355" s="31"/>
      <c r="BF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c r="BA356" s="31"/>
      <c r="BB356" s="31"/>
      <c r="BC356" s="31"/>
      <c r="BD356" s="31"/>
      <c r="BE356" s="31"/>
      <c r="BF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c r="AP357" s="31"/>
      <c r="AQ357" s="31"/>
      <c r="AR357" s="31"/>
      <c r="AS357" s="31"/>
      <c r="AT357" s="31"/>
      <c r="AU357" s="31"/>
      <c r="AV357" s="31"/>
      <c r="AW357" s="31"/>
      <c r="AX357" s="31"/>
      <c r="AY357" s="31"/>
      <c r="AZ357" s="31"/>
      <c r="BA357" s="31"/>
      <c r="BB357" s="31"/>
      <c r="BC357" s="31"/>
      <c r="BD357" s="31"/>
      <c r="BE357" s="31"/>
      <c r="BF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c r="AV358" s="31"/>
      <c r="AW358" s="31"/>
      <c r="AX358" s="31"/>
      <c r="AY358" s="31"/>
      <c r="AZ358" s="31"/>
      <c r="BA358" s="31"/>
      <c r="BB358" s="31"/>
      <c r="BC358" s="31"/>
      <c r="BD358" s="31"/>
      <c r="BE358" s="31"/>
      <c r="BF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c r="AV359" s="31"/>
      <c r="AW359" s="31"/>
      <c r="AX359" s="31"/>
      <c r="AY359" s="31"/>
      <c r="AZ359" s="31"/>
      <c r="BA359" s="31"/>
      <c r="BB359" s="31"/>
      <c r="BC359" s="31"/>
      <c r="BD359" s="31"/>
      <c r="BE359" s="31"/>
      <c r="BF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c r="AV360" s="31"/>
      <c r="AW360" s="31"/>
      <c r="AX360" s="31"/>
      <c r="AY360" s="31"/>
      <c r="AZ360" s="31"/>
      <c r="BA360" s="31"/>
      <c r="BB360" s="31"/>
      <c r="BC360" s="31"/>
      <c r="BD360" s="31"/>
      <c r="BE360" s="31"/>
      <c r="BF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c r="BA361" s="31"/>
      <c r="BB361" s="31"/>
      <c r="BC361" s="31"/>
      <c r="BD361" s="31"/>
      <c r="BE361" s="31"/>
      <c r="BF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c r="AV362" s="31"/>
      <c r="AW362" s="31"/>
      <c r="AX362" s="31"/>
      <c r="AY362" s="31"/>
      <c r="AZ362" s="31"/>
      <c r="BA362" s="31"/>
      <c r="BB362" s="31"/>
      <c r="BC362" s="31"/>
      <c r="BD362" s="31"/>
      <c r="BE362" s="31"/>
      <c r="BF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c r="AM363" s="31"/>
      <c r="AN363" s="31"/>
      <c r="AO363" s="31"/>
      <c r="AP363" s="31"/>
      <c r="AQ363" s="31"/>
      <c r="AR363" s="31"/>
      <c r="AS363" s="31"/>
      <c r="AT363" s="31"/>
      <c r="AU363" s="31"/>
      <c r="AV363" s="31"/>
      <c r="AW363" s="31"/>
      <c r="AX363" s="31"/>
      <c r="AY363" s="31"/>
      <c r="AZ363" s="31"/>
      <c r="BA363" s="31"/>
      <c r="BB363" s="31"/>
      <c r="BC363" s="31"/>
      <c r="BD363" s="31"/>
      <c r="BE363" s="31"/>
      <c r="BF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1"/>
      <c r="AN364" s="31"/>
      <c r="AO364" s="31"/>
      <c r="AP364" s="31"/>
      <c r="AQ364" s="31"/>
      <c r="AR364" s="31"/>
      <c r="AS364" s="31"/>
      <c r="AT364" s="31"/>
      <c r="AU364" s="31"/>
      <c r="AV364" s="31"/>
      <c r="AW364" s="31"/>
      <c r="AX364" s="31"/>
      <c r="AY364" s="31"/>
      <c r="AZ364" s="31"/>
      <c r="BA364" s="31"/>
      <c r="BB364" s="31"/>
      <c r="BC364" s="31"/>
      <c r="BD364" s="31"/>
      <c r="BE364" s="31"/>
      <c r="BF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c r="AM365" s="31"/>
      <c r="AN365" s="31"/>
      <c r="AO365" s="31"/>
      <c r="AP365" s="31"/>
      <c r="AQ365" s="31"/>
      <c r="AR365" s="31"/>
      <c r="AS365" s="31"/>
      <c r="AT365" s="31"/>
      <c r="AU365" s="31"/>
      <c r="AV365" s="31"/>
      <c r="AW365" s="31"/>
      <c r="AX365" s="31"/>
      <c r="AY365" s="31"/>
      <c r="AZ365" s="31"/>
      <c r="BA365" s="31"/>
      <c r="BB365" s="31"/>
      <c r="BC365" s="31"/>
      <c r="BD365" s="31"/>
      <c r="BE365" s="31"/>
      <c r="BF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c r="AP366" s="31"/>
      <c r="AQ366" s="31"/>
      <c r="AR366" s="31"/>
      <c r="AS366" s="31"/>
      <c r="AT366" s="31"/>
      <c r="AU366" s="31"/>
      <c r="AV366" s="31"/>
      <c r="AW366" s="31"/>
      <c r="AX366" s="31"/>
      <c r="AY366" s="31"/>
      <c r="AZ366" s="31"/>
      <c r="BA366" s="31"/>
      <c r="BB366" s="31"/>
      <c r="BC366" s="31"/>
      <c r="BD366" s="31"/>
      <c r="BE366" s="31"/>
      <c r="BF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c r="AP367" s="31"/>
      <c r="AQ367" s="31"/>
      <c r="AR367" s="31"/>
      <c r="AS367" s="31"/>
      <c r="AT367" s="31"/>
      <c r="AU367" s="31"/>
      <c r="AV367" s="31"/>
      <c r="AW367" s="31"/>
      <c r="AX367" s="31"/>
      <c r="AY367" s="31"/>
      <c r="AZ367" s="31"/>
      <c r="BA367" s="31"/>
      <c r="BB367" s="31"/>
      <c r="BC367" s="31"/>
      <c r="BD367" s="31"/>
      <c r="BE367" s="31"/>
      <c r="BF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1"/>
      <c r="AN368" s="31"/>
      <c r="AO368" s="31"/>
      <c r="AP368" s="31"/>
      <c r="AQ368" s="31"/>
      <c r="AR368" s="31"/>
      <c r="AS368" s="31"/>
      <c r="AT368" s="31"/>
      <c r="AU368" s="31"/>
      <c r="AV368" s="31"/>
      <c r="AW368" s="31"/>
      <c r="AX368" s="31"/>
      <c r="AY368" s="31"/>
      <c r="AZ368" s="31"/>
      <c r="BA368" s="31"/>
      <c r="BB368" s="31"/>
      <c r="BC368" s="31"/>
      <c r="BD368" s="31"/>
      <c r="BE368" s="31"/>
      <c r="BF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c r="AM369" s="31"/>
      <c r="AN369" s="31"/>
      <c r="AO369" s="31"/>
      <c r="AP369" s="31"/>
      <c r="AQ369" s="31"/>
      <c r="AR369" s="31"/>
      <c r="AS369" s="31"/>
      <c r="AT369" s="31"/>
      <c r="AU369" s="31"/>
      <c r="AV369" s="31"/>
      <c r="AW369" s="31"/>
      <c r="AX369" s="31"/>
      <c r="AY369" s="31"/>
      <c r="AZ369" s="31"/>
      <c r="BA369" s="31"/>
      <c r="BB369" s="31"/>
      <c r="BC369" s="31"/>
      <c r="BD369" s="31"/>
      <c r="BE369" s="31"/>
      <c r="BF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1"/>
      <c r="AN370" s="31"/>
      <c r="AO370" s="31"/>
      <c r="AP370" s="31"/>
      <c r="AQ370" s="31"/>
      <c r="AR370" s="31"/>
      <c r="AS370" s="31"/>
      <c r="AT370" s="31"/>
      <c r="AU370" s="31"/>
      <c r="AV370" s="31"/>
      <c r="AW370" s="31"/>
      <c r="AX370" s="31"/>
      <c r="AY370" s="31"/>
      <c r="AZ370" s="31"/>
      <c r="BA370" s="31"/>
      <c r="BB370" s="31"/>
      <c r="BC370" s="31"/>
      <c r="BD370" s="31"/>
      <c r="BE370" s="31"/>
      <c r="BF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c r="AM371" s="31"/>
      <c r="AN371" s="31"/>
      <c r="AO371" s="31"/>
      <c r="AP371" s="31"/>
      <c r="AQ371" s="31"/>
      <c r="AR371" s="31"/>
      <c r="AS371" s="31"/>
      <c r="AT371" s="31"/>
      <c r="AU371" s="31"/>
      <c r="AV371" s="31"/>
      <c r="AW371" s="31"/>
      <c r="AX371" s="31"/>
      <c r="AY371" s="31"/>
      <c r="AZ371" s="31"/>
      <c r="BA371" s="31"/>
      <c r="BB371" s="31"/>
      <c r="BC371" s="31"/>
      <c r="BD371" s="31"/>
      <c r="BE371" s="31"/>
      <c r="BF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c r="AP372" s="31"/>
      <c r="AQ372" s="31"/>
      <c r="AR372" s="31"/>
      <c r="AS372" s="31"/>
      <c r="AT372" s="31"/>
      <c r="AU372" s="31"/>
      <c r="AV372" s="31"/>
      <c r="AW372" s="31"/>
      <c r="AX372" s="31"/>
      <c r="AY372" s="31"/>
      <c r="AZ372" s="31"/>
      <c r="BA372" s="31"/>
      <c r="BB372" s="31"/>
      <c r="BC372" s="31"/>
      <c r="BD372" s="31"/>
      <c r="BE372" s="31"/>
      <c r="BF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c r="AP373" s="31"/>
      <c r="AQ373" s="31"/>
      <c r="AR373" s="31"/>
      <c r="AS373" s="31"/>
      <c r="AT373" s="31"/>
      <c r="AU373" s="31"/>
      <c r="AV373" s="31"/>
      <c r="AW373" s="31"/>
      <c r="AX373" s="31"/>
      <c r="AY373" s="31"/>
      <c r="AZ373" s="31"/>
      <c r="BA373" s="31"/>
      <c r="BB373" s="31"/>
      <c r="BC373" s="31"/>
      <c r="BD373" s="31"/>
      <c r="BE373" s="31"/>
      <c r="BF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c r="AP374" s="31"/>
      <c r="AQ374" s="31"/>
      <c r="AR374" s="31"/>
      <c r="AS374" s="31"/>
      <c r="AT374" s="31"/>
      <c r="AU374" s="31"/>
      <c r="AV374" s="31"/>
      <c r="AW374" s="31"/>
      <c r="AX374" s="31"/>
      <c r="AY374" s="31"/>
      <c r="AZ374" s="31"/>
      <c r="BA374" s="31"/>
      <c r="BB374" s="31"/>
      <c r="BC374" s="31"/>
      <c r="BD374" s="31"/>
      <c r="BE374" s="31"/>
      <c r="BF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c r="AM375" s="31"/>
      <c r="AN375" s="31"/>
      <c r="AO375" s="31"/>
      <c r="AP375" s="31"/>
      <c r="AQ375" s="31"/>
      <c r="AR375" s="31"/>
      <c r="AS375" s="31"/>
      <c r="AT375" s="31"/>
      <c r="AU375" s="31"/>
      <c r="AV375" s="31"/>
      <c r="AW375" s="31"/>
      <c r="AX375" s="31"/>
      <c r="AY375" s="31"/>
      <c r="AZ375" s="31"/>
      <c r="BA375" s="31"/>
      <c r="BB375" s="31"/>
      <c r="BC375" s="31"/>
      <c r="BD375" s="31"/>
      <c r="BE375" s="31"/>
      <c r="BF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1"/>
      <c r="AN376" s="31"/>
      <c r="AO376" s="31"/>
      <c r="AP376" s="31"/>
      <c r="AQ376" s="31"/>
      <c r="AR376" s="31"/>
      <c r="AS376" s="31"/>
      <c r="AT376" s="31"/>
      <c r="AU376" s="31"/>
      <c r="AV376" s="31"/>
      <c r="AW376" s="31"/>
      <c r="AX376" s="31"/>
      <c r="AY376" s="31"/>
      <c r="AZ376" s="31"/>
      <c r="BA376" s="31"/>
      <c r="BB376" s="31"/>
      <c r="BC376" s="31"/>
      <c r="BD376" s="31"/>
      <c r="BE376" s="31"/>
      <c r="BF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c r="AM377" s="31"/>
      <c r="AN377" s="31"/>
      <c r="AO377" s="31"/>
      <c r="AP377" s="31"/>
      <c r="AQ377" s="31"/>
      <c r="AR377" s="31"/>
      <c r="AS377" s="31"/>
      <c r="AT377" s="31"/>
      <c r="AU377" s="31"/>
      <c r="AV377" s="31"/>
      <c r="AW377" s="31"/>
      <c r="AX377" s="31"/>
      <c r="AY377" s="31"/>
      <c r="AZ377" s="31"/>
      <c r="BA377" s="31"/>
      <c r="BB377" s="31"/>
      <c r="BC377" s="31"/>
      <c r="BD377" s="31"/>
      <c r="BE377" s="31"/>
      <c r="BF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c r="AM378" s="31"/>
      <c r="AN378" s="31"/>
      <c r="AO378" s="31"/>
      <c r="AP378" s="31"/>
      <c r="AQ378" s="31"/>
      <c r="AR378" s="31"/>
      <c r="AS378" s="31"/>
      <c r="AT378" s="31"/>
      <c r="AU378" s="31"/>
      <c r="AV378" s="31"/>
      <c r="AW378" s="31"/>
      <c r="AX378" s="31"/>
      <c r="AY378" s="31"/>
      <c r="AZ378" s="31"/>
      <c r="BA378" s="31"/>
      <c r="BB378" s="31"/>
      <c r="BC378" s="31"/>
      <c r="BD378" s="31"/>
      <c r="BE378" s="31"/>
      <c r="BF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c r="AM379" s="31"/>
      <c r="AN379" s="31"/>
      <c r="AO379" s="31"/>
      <c r="AP379" s="31"/>
      <c r="AQ379" s="31"/>
      <c r="AR379" s="31"/>
      <c r="AS379" s="31"/>
      <c r="AT379" s="31"/>
      <c r="AU379" s="31"/>
      <c r="AV379" s="31"/>
      <c r="AW379" s="31"/>
      <c r="AX379" s="31"/>
      <c r="AY379" s="31"/>
      <c r="AZ379" s="31"/>
      <c r="BA379" s="31"/>
      <c r="BB379" s="31"/>
      <c r="BC379" s="31"/>
      <c r="BD379" s="31"/>
      <c r="BE379" s="31"/>
      <c r="BF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c r="AM380" s="31"/>
      <c r="AN380" s="31"/>
      <c r="AO380" s="31"/>
      <c r="AP380" s="31"/>
      <c r="AQ380" s="31"/>
      <c r="AR380" s="31"/>
      <c r="AS380" s="31"/>
      <c r="AT380" s="31"/>
      <c r="AU380" s="31"/>
      <c r="AV380" s="31"/>
      <c r="AW380" s="31"/>
      <c r="AX380" s="31"/>
      <c r="AY380" s="31"/>
      <c r="AZ380" s="31"/>
      <c r="BA380" s="31"/>
      <c r="BB380" s="31"/>
      <c r="BC380" s="31"/>
      <c r="BD380" s="31"/>
      <c r="BE380" s="31"/>
      <c r="BF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c r="AM381" s="31"/>
      <c r="AN381" s="31"/>
      <c r="AO381" s="31"/>
      <c r="AP381" s="31"/>
      <c r="AQ381" s="31"/>
      <c r="AR381" s="31"/>
      <c r="AS381" s="31"/>
      <c r="AT381" s="31"/>
      <c r="AU381" s="31"/>
      <c r="AV381" s="31"/>
      <c r="AW381" s="31"/>
      <c r="AX381" s="31"/>
      <c r="AY381" s="31"/>
      <c r="AZ381" s="31"/>
      <c r="BA381" s="31"/>
      <c r="BB381" s="31"/>
      <c r="BC381" s="31"/>
      <c r="BD381" s="31"/>
      <c r="BE381" s="31"/>
      <c r="BF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c r="AM382" s="31"/>
      <c r="AN382" s="31"/>
      <c r="AO382" s="31"/>
      <c r="AP382" s="31"/>
      <c r="AQ382" s="31"/>
      <c r="AR382" s="31"/>
      <c r="AS382" s="31"/>
      <c r="AT382" s="31"/>
      <c r="AU382" s="31"/>
      <c r="AV382" s="31"/>
      <c r="AW382" s="31"/>
      <c r="AX382" s="31"/>
      <c r="AY382" s="31"/>
      <c r="AZ382" s="31"/>
      <c r="BA382" s="31"/>
      <c r="BB382" s="31"/>
      <c r="BC382" s="31"/>
      <c r="BD382" s="31"/>
      <c r="BE382" s="31"/>
      <c r="BF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c r="AM383" s="31"/>
      <c r="AN383" s="31"/>
      <c r="AO383" s="31"/>
      <c r="AP383" s="31"/>
      <c r="AQ383" s="31"/>
      <c r="AR383" s="31"/>
      <c r="AS383" s="31"/>
      <c r="AT383" s="31"/>
      <c r="AU383" s="31"/>
      <c r="AV383" s="31"/>
      <c r="AW383" s="31"/>
      <c r="AX383" s="31"/>
      <c r="AY383" s="31"/>
      <c r="AZ383" s="31"/>
      <c r="BA383" s="31"/>
      <c r="BB383" s="31"/>
      <c r="BC383" s="31"/>
      <c r="BD383" s="31"/>
      <c r="BE383" s="31"/>
      <c r="BF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c r="AP384" s="31"/>
      <c r="AQ384" s="31"/>
      <c r="AR384" s="31"/>
      <c r="AS384" s="31"/>
      <c r="AT384" s="31"/>
      <c r="AU384" s="31"/>
      <c r="AV384" s="31"/>
      <c r="AW384" s="31"/>
      <c r="AX384" s="31"/>
      <c r="AY384" s="31"/>
      <c r="AZ384" s="31"/>
      <c r="BA384" s="31"/>
      <c r="BB384" s="31"/>
      <c r="BC384" s="31"/>
      <c r="BD384" s="31"/>
      <c r="BE384" s="31"/>
      <c r="BF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c r="AM385" s="31"/>
      <c r="AN385" s="31"/>
      <c r="AO385" s="31"/>
      <c r="AP385" s="31"/>
      <c r="AQ385" s="31"/>
      <c r="AR385" s="31"/>
      <c r="AS385" s="31"/>
      <c r="AT385" s="31"/>
      <c r="AU385" s="31"/>
      <c r="AV385" s="31"/>
      <c r="AW385" s="31"/>
      <c r="AX385" s="31"/>
      <c r="AY385" s="31"/>
      <c r="AZ385" s="31"/>
      <c r="BA385" s="31"/>
      <c r="BB385" s="31"/>
      <c r="BC385" s="31"/>
      <c r="BD385" s="31"/>
      <c r="BE385" s="31"/>
      <c r="BF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c r="AM386" s="31"/>
      <c r="AN386" s="31"/>
      <c r="AO386" s="31"/>
      <c r="AP386" s="31"/>
      <c r="AQ386" s="31"/>
      <c r="AR386" s="31"/>
      <c r="AS386" s="31"/>
      <c r="AT386" s="31"/>
      <c r="AU386" s="31"/>
      <c r="AV386" s="31"/>
      <c r="AW386" s="31"/>
      <c r="AX386" s="31"/>
      <c r="AY386" s="31"/>
      <c r="AZ386" s="31"/>
      <c r="BA386" s="31"/>
      <c r="BB386" s="31"/>
      <c r="BC386" s="31"/>
      <c r="BD386" s="31"/>
      <c r="BE386" s="31"/>
      <c r="BF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c r="AM387" s="31"/>
      <c r="AN387" s="31"/>
      <c r="AO387" s="31"/>
      <c r="AP387" s="31"/>
      <c r="AQ387" s="31"/>
      <c r="AR387" s="31"/>
      <c r="AS387" s="31"/>
      <c r="AT387" s="31"/>
      <c r="AU387" s="31"/>
      <c r="AV387" s="31"/>
      <c r="AW387" s="31"/>
      <c r="AX387" s="31"/>
      <c r="AY387" s="31"/>
      <c r="AZ387" s="31"/>
      <c r="BA387" s="31"/>
      <c r="BB387" s="31"/>
      <c r="BC387" s="31"/>
      <c r="BD387" s="31"/>
      <c r="BE387" s="31"/>
      <c r="BF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1"/>
      <c r="AN388" s="31"/>
      <c r="AO388" s="31"/>
      <c r="AP388" s="31"/>
      <c r="AQ388" s="31"/>
      <c r="AR388" s="31"/>
      <c r="AS388" s="31"/>
      <c r="AT388" s="31"/>
      <c r="AU388" s="31"/>
      <c r="AV388" s="31"/>
      <c r="AW388" s="31"/>
      <c r="AX388" s="31"/>
      <c r="AY388" s="31"/>
      <c r="AZ388" s="31"/>
      <c r="BA388" s="31"/>
      <c r="BB388" s="31"/>
      <c r="BC388" s="31"/>
      <c r="BD388" s="31"/>
      <c r="BE388" s="31"/>
      <c r="BF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c r="AM389" s="31"/>
      <c r="AN389" s="31"/>
      <c r="AO389" s="31"/>
      <c r="AP389" s="31"/>
      <c r="AQ389" s="31"/>
      <c r="AR389" s="31"/>
      <c r="AS389" s="31"/>
      <c r="AT389" s="31"/>
      <c r="AU389" s="31"/>
      <c r="AV389" s="31"/>
      <c r="AW389" s="31"/>
      <c r="AX389" s="31"/>
      <c r="AY389" s="31"/>
      <c r="AZ389" s="31"/>
      <c r="BA389" s="31"/>
      <c r="BB389" s="31"/>
      <c r="BC389" s="31"/>
      <c r="BD389" s="31"/>
      <c r="BE389" s="31"/>
      <c r="BF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c r="AM390" s="31"/>
      <c r="AN390" s="31"/>
      <c r="AO390" s="31"/>
      <c r="AP390" s="31"/>
      <c r="AQ390" s="31"/>
      <c r="AR390" s="31"/>
      <c r="AS390" s="31"/>
      <c r="AT390" s="31"/>
      <c r="AU390" s="31"/>
      <c r="AV390" s="31"/>
      <c r="AW390" s="31"/>
      <c r="AX390" s="31"/>
      <c r="AY390" s="31"/>
      <c r="AZ390" s="31"/>
      <c r="BA390" s="31"/>
      <c r="BB390" s="31"/>
      <c r="BC390" s="31"/>
      <c r="BD390" s="31"/>
      <c r="BE390" s="31"/>
      <c r="BF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c r="AM391" s="31"/>
      <c r="AN391" s="31"/>
      <c r="AO391" s="31"/>
      <c r="AP391" s="31"/>
      <c r="AQ391" s="31"/>
      <c r="AR391" s="31"/>
      <c r="AS391" s="31"/>
      <c r="AT391" s="31"/>
      <c r="AU391" s="31"/>
      <c r="AV391" s="31"/>
      <c r="AW391" s="31"/>
      <c r="AX391" s="31"/>
      <c r="AY391" s="31"/>
      <c r="AZ391" s="31"/>
      <c r="BA391" s="31"/>
      <c r="BB391" s="31"/>
      <c r="BC391" s="31"/>
      <c r="BD391" s="31"/>
      <c r="BE391" s="31"/>
      <c r="BF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c r="BA392" s="31"/>
      <c r="BB392" s="31"/>
      <c r="BC392" s="31"/>
      <c r="BD392" s="31"/>
      <c r="BE392" s="31"/>
      <c r="BF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c r="AM393" s="31"/>
      <c r="AN393" s="31"/>
      <c r="AO393" s="31"/>
      <c r="AP393" s="31"/>
      <c r="AQ393" s="31"/>
      <c r="AR393" s="31"/>
      <c r="AS393" s="31"/>
      <c r="AT393" s="31"/>
      <c r="AU393" s="31"/>
      <c r="AV393" s="31"/>
      <c r="AW393" s="31"/>
      <c r="AX393" s="31"/>
      <c r="AY393" s="31"/>
      <c r="AZ393" s="31"/>
      <c r="BA393" s="31"/>
      <c r="BB393" s="31"/>
      <c r="BC393" s="31"/>
      <c r="BD393" s="31"/>
      <c r="BE393" s="31"/>
      <c r="BF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c r="AM394" s="31"/>
      <c r="AN394" s="31"/>
      <c r="AO394" s="31"/>
      <c r="AP394" s="31"/>
      <c r="AQ394" s="31"/>
      <c r="AR394" s="31"/>
      <c r="AS394" s="31"/>
      <c r="AT394" s="31"/>
      <c r="AU394" s="31"/>
      <c r="AV394" s="31"/>
      <c r="AW394" s="31"/>
      <c r="AX394" s="31"/>
      <c r="AY394" s="31"/>
      <c r="AZ394" s="31"/>
      <c r="BA394" s="31"/>
      <c r="BB394" s="31"/>
      <c r="BC394" s="31"/>
      <c r="BD394" s="31"/>
      <c r="BE394" s="31"/>
      <c r="BF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c r="AM395" s="31"/>
      <c r="AN395" s="31"/>
      <c r="AO395" s="31"/>
      <c r="AP395" s="31"/>
      <c r="AQ395" s="31"/>
      <c r="AR395" s="31"/>
      <c r="AS395" s="31"/>
      <c r="AT395" s="31"/>
      <c r="AU395" s="31"/>
      <c r="AV395" s="31"/>
      <c r="AW395" s="31"/>
      <c r="AX395" s="31"/>
      <c r="AY395" s="31"/>
      <c r="AZ395" s="31"/>
      <c r="BA395" s="31"/>
      <c r="BB395" s="31"/>
      <c r="BC395" s="31"/>
      <c r="BD395" s="31"/>
      <c r="BE395" s="31"/>
      <c r="BF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1"/>
      <c r="AN396" s="31"/>
      <c r="AO396" s="31"/>
      <c r="AP396" s="31"/>
      <c r="AQ396" s="31"/>
      <c r="AR396" s="31"/>
      <c r="AS396" s="31"/>
      <c r="AT396" s="31"/>
      <c r="AU396" s="31"/>
      <c r="AV396" s="31"/>
      <c r="AW396" s="31"/>
      <c r="AX396" s="31"/>
      <c r="AY396" s="31"/>
      <c r="AZ396" s="31"/>
      <c r="BA396" s="31"/>
      <c r="BB396" s="31"/>
      <c r="BC396" s="31"/>
      <c r="BD396" s="31"/>
      <c r="BE396" s="31"/>
      <c r="BF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c r="AP397" s="31"/>
      <c r="AQ397" s="31"/>
      <c r="AR397" s="31"/>
      <c r="AS397" s="31"/>
      <c r="AT397" s="31"/>
      <c r="AU397" s="31"/>
      <c r="AV397" s="31"/>
      <c r="AW397" s="31"/>
      <c r="AX397" s="31"/>
      <c r="AY397" s="31"/>
      <c r="AZ397" s="31"/>
      <c r="BA397" s="31"/>
      <c r="BB397" s="31"/>
      <c r="BC397" s="31"/>
      <c r="BD397" s="31"/>
      <c r="BE397" s="31"/>
      <c r="BF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c r="AP398" s="31"/>
      <c r="AQ398" s="31"/>
      <c r="AR398" s="31"/>
      <c r="AS398" s="31"/>
      <c r="AT398" s="31"/>
      <c r="AU398" s="31"/>
      <c r="AV398" s="31"/>
      <c r="AW398" s="31"/>
      <c r="AX398" s="31"/>
      <c r="AY398" s="31"/>
      <c r="AZ398" s="31"/>
      <c r="BA398" s="31"/>
      <c r="BB398" s="31"/>
      <c r="BC398" s="31"/>
      <c r="BD398" s="31"/>
      <c r="BE398" s="31"/>
      <c r="BF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c r="AM399" s="31"/>
      <c r="AN399" s="31"/>
      <c r="AO399" s="31"/>
      <c r="AP399" s="31"/>
      <c r="AQ399" s="31"/>
      <c r="AR399" s="31"/>
      <c r="AS399" s="31"/>
      <c r="AT399" s="31"/>
      <c r="AU399" s="31"/>
      <c r="AV399" s="31"/>
      <c r="AW399" s="31"/>
      <c r="AX399" s="31"/>
      <c r="AY399" s="31"/>
      <c r="AZ399" s="31"/>
      <c r="BA399" s="31"/>
      <c r="BB399" s="31"/>
      <c r="BC399" s="31"/>
      <c r="BD399" s="31"/>
      <c r="BE399" s="31"/>
      <c r="BF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1"/>
      <c r="AN400" s="31"/>
      <c r="AO400" s="31"/>
      <c r="AP400" s="31"/>
      <c r="AQ400" s="31"/>
      <c r="AR400" s="31"/>
      <c r="AS400" s="31"/>
      <c r="AT400" s="31"/>
      <c r="AU400" s="31"/>
      <c r="AV400" s="31"/>
      <c r="AW400" s="31"/>
      <c r="AX400" s="31"/>
      <c r="AY400" s="31"/>
      <c r="AZ400" s="31"/>
      <c r="BA400" s="31"/>
      <c r="BB400" s="31"/>
      <c r="BC400" s="31"/>
      <c r="BD400" s="31"/>
      <c r="BE400" s="31"/>
      <c r="BF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c r="AM401" s="31"/>
      <c r="AN401" s="31"/>
      <c r="AO401" s="31"/>
      <c r="AP401" s="31"/>
      <c r="AQ401" s="31"/>
      <c r="AR401" s="31"/>
      <c r="AS401" s="31"/>
      <c r="AT401" s="31"/>
      <c r="AU401" s="31"/>
      <c r="AV401" s="31"/>
      <c r="AW401" s="31"/>
      <c r="AX401" s="31"/>
      <c r="AY401" s="31"/>
      <c r="AZ401" s="31"/>
      <c r="BA401" s="31"/>
      <c r="BB401" s="31"/>
      <c r="BC401" s="31"/>
      <c r="BD401" s="31"/>
      <c r="BE401" s="31"/>
      <c r="BF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c r="AM402" s="31"/>
      <c r="AN402" s="31"/>
      <c r="AO402" s="31"/>
      <c r="AP402" s="31"/>
      <c r="AQ402" s="31"/>
      <c r="AR402" s="31"/>
      <c r="AS402" s="31"/>
      <c r="AT402" s="31"/>
      <c r="AU402" s="31"/>
      <c r="AV402" s="31"/>
      <c r="AW402" s="31"/>
      <c r="AX402" s="31"/>
      <c r="AY402" s="31"/>
      <c r="AZ402" s="31"/>
      <c r="BA402" s="31"/>
      <c r="BB402" s="31"/>
      <c r="BC402" s="31"/>
      <c r="BD402" s="31"/>
      <c r="BE402" s="31"/>
      <c r="BF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c r="BA403" s="31"/>
      <c r="BB403" s="31"/>
      <c r="BC403" s="31"/>
      <c r="BD403" s="31"/>
      <c r="BE403" s="31"/>
      <c r="BF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c r="AM404" s="31"/>
      <c r="AN404" s="31"/>
      <c r="AO404" s="31"/>
      <c r="AP404" s="31"/>
      <c r="AQ404" s="31"/>
      <c r="AR404" s="31"/>
      <c r="AS404" s="31"/>
      <c r="AT404" s="31"/>
      <c r="AU404" s="31"/>
      <c r="AV404" s="31"/>
      <c r="AW404" s="31"/>
      <c r="AX404" s="31"/>
      <c r="AY404" s="31"/>
      <c r="AZ404" s="31"/>
      <c r="BA404" s="31"/>
      <c r="BB404" s="31"/>
      <c r="BC404" s="31"/>
      <c r="BD404" s="31"/>
      <c r="BE404" s="31"/>
      <c r="BF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c r="AM405" s="31"/>
      <c r="AN405" s="31"/>
      <c r="AO405" s="31"/>
      <c r="AP405" s="31"/>
      <c r="AQ405" s="31"/>
      <c r="AR405" s="31"/>
      <c r="AS405" s="31"/>
      <c r="AT405" s="31"/>
      <c r="AU405" s="31"/>
      <c r="AV405" s="31"/>
      <c r="AW405" s="31"/>
      <c r="AX405" s="31"/>
      <c r="AY405" s="31"/>
      <c r="AZ405" s="31"/>
      <c r="BA405" s="31"/>
      <c r="BB405" s="31"/>
      <c r="BC405" s="31"/>
      <c r="BD405" s="31"/>
      <c r="BE405" s="31"/>
      <c r="BF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1"/>
      <c r="AN406" s="31"/>
      <c r="AO406" s="31"/>
      <c r="AP406" s="31"/>
      <c r="AQ406" s="31"/>
      <c r="AR406" s="31"/>
      <c r="AS406" s="31"/>
      <c r="AT406" s="31"/>
      <c r="AU406" s="31"/>
      <c r="AV406" s="31"/>
      <c r="AW406" s="31"/>
      <c r="AX406" s="31"/>
      <c r="AY406" s="31"/>
      <c r="AZ406" s="31"/>
      <c r="BA406" s="31"/>
      <c r="BB406" s="31"/>
      <c r="BC406" s="31"/>
      <c r="BD406" s="31"/>
      <c r="BE406" s="31"/>
      <c r="BF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c r="AM407" s="31"/>
      <c r="AN407" s="31"/>
      <c r="AO407" s="31"/>
      <c r="AP407" s="31"/>
      <c r="AQ407" s="31"/>
      <c r="AR407" s="31"/>
      <c r="AS407" s="31"/>
      <c r="AT407" s="31"/>
      <c r="AU407" s="31"/>
      <c r="AV407" s="31"/>
      <c r="AW407" s="31"/>
      <c r="AX407" s="31"/>
      <c r="AY407" s="31"/>
      <c r="AZ407" s="31"/>
      <c r="BA407" s="31"/>
      <c r="BB407" s="31"/>
      <c r="BC407" s="31"/>
      <c r="BD407" s="31"/>
      <c r="BE407" s="31"/>
      <c r="BF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c r="AM408" s="31"/>
      <c r="AN408" s="31"/>
      <c r="AO408" s="31"/>
      <c r="AP408" s="31"/>
      <c r="AQ408" s="31"/>
      <c r="AR408" s="31"/>
      <c r="AS408" s="31"/>
      <c r="AT408" s="31"/>
      <c r="AU408" s="31"/>
      <c r="AV408" s="31"/>
      <c r="AW408" s="31"/>
      <c r="AX408" s="31"/>
      <c r="AY408" s="31"/>
      <c r="AZ408" s="31"/>
      <c r="BA408" s="31"/>
      <c r="BB408" s="31"/>
      <c r="BC408" s="31"/>
      <c r="BD408" s="31"/>
      <c r="BE408" s="31"/>
      <c r="BF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c r="AM409" s="31"/>
      <c r="AN409" s="31"/>
      <c r="AO409" s="31"/>
      <c r="AP409" s="31"/>
      <c r="AQ409" s="31"/>
      <c r="AR409" s="31"/>
      <c r="AS409" s="31"/>
      <c r="AT409" s="31"/>
      <c r="AU409" s="31"/>
      <c r="AV409" s="31"/>
      <c r="AW409" s="31"/>
      <c r="AX409" s="31"/>
      <c r="AY409" s="31"/>
      <c r="AZ409" s="31"/>
      <c r="BA409" s="31"/>
      <c r="BB409" s="31"/>
      <c r="BC409" s="31"/>
      <c r="BD409" s="31"/>
      <c r="BE409" s="31"/>
      <c r="BF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c r="AM410" s="31"/>
      <c r="AN410" s="31"/>
      <c r="AO410" s="31"/>
      <c r="AP410" s="31"/>
      <c r="AQ410" s="31"/>
      <c r="AR410" s="31"/>
      <c r="AS410" s="31"/>
      <c r="AT410" s="31"/>
      <c r="AU410" s="31"/>
      <c r="AV410" s="31"/>
      <c r="AW410" s="31"/>
      <c r="AX410" s="31"/>
      <c r="AY410" s="31"/>
      <c r="AZ410" s="31"/>
      <c r="BA410" s="31"/>
      <c r="BB410" s="31"/>
      <c r="BC410" s="31"/>
      <c r="BD410" s="31"/>
      <c r="BE410" s="31"/>
      <c r="BF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c r="AM411" s="31"/>
      <c r="AN411" s="31"/>
      <c r="AO411" s="31"/>
      <c r="AP411" s="31"/>
      <c r="AQ411" s="31"/>
      <c r="AR411" s="31"/>
      <c r="AS411" s="31"/>
      <c r="AT411" s="31"/>
      <c r="AU411" s="31"/>
      <c r="AV411" s="31"/>
      <c r="AW411" s="31"/>
      <c r="AX411" s="31"/>
      <c r="AY411" s="31"/>
      <c r="AZ411" s="31"/>
      <c r="BA411" s="31"/>
      <c r="BB411" s="31"/>
      <c r="BC411" s="31"/>
      <c r="BD411" s="31"/>
      <c r="BE411" s="31"/>
      <c r="BF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c r="AM412" s="31"/>
      <c r="AN412" s="31"/>
      <c r="AO412" s="31"/>
      <c r="AP412" s="31"/>
      <c r="AQ412" s="31"/>
      <c r="AR412" s="31"/>
      <c r="AS412" s="31"/>
      <c r="AT412" s="31"/>
      <c r="AU412" s="31"/>
      <c r="AV412" s="31"/>
      <c r="AW412" s="31"/>
      <c r="AX412" s="31"/>
      <c r="AY412" s="31"/>
      <c r="AZ412" s="31"/>
      <c r="BA412" s="31"/>
      <c r="BB412" s="31"/>
      <c r="BC412" s="31"/>
      <c r="BD412" s="31"/>
      <c r="BE412" s="31"/>
      <c r="BF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c r="AM413" s="31"/>
      <c r="AN413" s="31"/>
      <c r="AO413" s="31"/>
      <c r="AP413" s="31"/>
      <c r="AQ413" s="31"/>
      <c r="AR413" s="31"/>
      <c r="AS413" s="31"/>
      <c r="AT413" s="31"/>
      <c r="AU413" s="31"/>
      <c r="AV413" s="31"/>
      <c r="AW413" s="31"/>
      <c r="AX413" s="31"/>
      <c r="AY413" s="31"/>
      <c r="AZ413" s="31"/>
      <c r="BA413" s="31"/>
      <c r="BB413" s="31"/>
      <c r="BC413" s="31"/>
      <c r="BD413" s="31"/>
      <c r="BE413" s="31"/>
      <c r="BF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c r="AM414" s="31"/>
      <c r="AN414" s="31"/>
      <c r="AO414" s="31"/>
      <c r="AP414" s="31"/>
      <c r="AQ414" s="31"/>
      <c r="AR414" s="31"/>
      <c r="AS414" s="31"/>
      <c r="AT414" s="31"/>
      <c r="AU414" s="31"/>
      <c r="AV414" s="31"/>
      <c r="AW414" s="31"/>
      <c r="AX414" s="31"/>
      <c r="AY414" s="31"/>
      <c r="AZ414" s="31"/>
      <c r="BA414" s="31"/>
      <c r="BB414" s="31"/>
      <c r="BC414" s="31"/>
      <c r="BD414" s="31"/>
      <c r="BE414" s="31"/>
      <c r="BF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c r="AM415" s="31"/>
      <c r="AN415" s="31"/>
      <c r="AO415" s="31"/>
      <c r="AP415" s="31"/>
      <c r="AQ415" s="31"/>
      <c r="AR415" s="31"/>
      <c r="AS415" s="31"/>
      <c r="AT415" s="31"/>
      <c r="AU415" s="31"/>
      <c r="AV415" s="31"/>
      <c r="AW415" s="31"/>
      <c r="AX415" s="31"/>
      <c r="AY415" s="31"/>
      <c r="AZ415" s="31"/>
      <c r="BA415" s="31"/>
      <c r="BB415" s="31"/>
      <c r="BC415" s="31"/>
      <c r="BD415" s="31"/>
      <c r="BE415" s="31"/>
      <c r="BF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c r="BA416" s="31"/>
      <c r="BB416" s="31"/>
      <c r="BC416" s="31"/>
      <c r="BD416" s="31"/>
      <c r="BE416" s="31"/>
      <c r="BF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c r="AM417" s="31"/>
      <c r="AN417" s="31"/>
      <c r="AO417" s="31"/>
      <c r="AP417" s="31"/>
      <c r="AQ417" s="31"/>
      <c r="AR417" s="31"/>
      <c r="AS417" s="31"/>
      <c r="AT417" s="31"/>
      <c r="AU417" s="31"/>
      <c r="AV417" s="31"/>
      <c r="AW417" s="31"/>
      <c r="AX417" s="31"/>
      <c r="AY417" s="31"/>
      <c r="AZ417" s="31"/>
      <c r="BA417" s="31"/>
      <c r="BB417" s="31"/>
      <c r="BC417" s="31"/>
      <c r="BD417" s="31"/>
      <c r="BE417" s="31"/>
      <c r="BF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c r="AM418" s="31"/>
      <c r="AN418" s="31"/>
      <c r="AO418" s="31"/>
      <c r="AP418" s="31"/>
      <c r="AQ418" s="31"/>
      <c r="AR418" s="31"/>
      <c r="AS418" s="31"/>
      <c r="AT418" s="31"/>
      <c r="AU418" s="31"/>
      <c r="AV418" s="31"/>
      <c r="AW418" s="31"/>
      <c r="AX418" s="31"/>
      <c r="AY418" s="31"/>
      <c r="AZ418" s="31"/>
      <c r="BA418" s="31"/>
      <c r="BB418" s="31"/>
      <c r="BC418" s="31"/>
      <c r="BD418" s="31"/>
      <c r="BE418" s="31"/>
      <c r="BF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c r="AM419" s="31"/>
      <c r="AN419" s="31"/>
      <c r="AO419" s="31"/>
      <c r="AP419" s="31"/>
      <c r="AQ419" s="31"/>
      <c r="AR419" s="31"/>
      <c r="AS419" s="31"/>
      <c r="AT419" s="31"/>
      <c r="AU419" s="31"/>
      <c r="AV419" s="31"/>
      <c r="AW419" s="31"/>
      <c r="AX419" s="31"/>
      <c r="AY419" s="31"/>
      <c r="AZ419" s="31"/>
      <c r="BA419" s="31"/>
      <c r="BB419" s="31"/>
      <c r="BC419" s="31"/>
      <c r="BD419" s="31"/>
      <c r="BE419" s="31"/>
      <c r="BF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c r="AM420" s="31"/>
      <c r="AN420" s="31"/>
      <c r="AO420" s="31"/>
      <c r="AP420" s="31"/>
      <c r="AQ420" s="31"/>
      <c r="AR420" s="31"/>
      <c r="AS420" s="31"/>
      <c r="AT420" s="31"/>
      <c r="AU420" s="31"/>
      <c r="AV420" s="31"/>
      <c r="AW420" s="31"/>
      <c r="AX420" s="31"/>
      <c r="AY420" s="31"/>
      <c r="AZ420" s="31"/>
      <c r="BA420" s="31"/>
      <c r="BB420" s="31"/>
      <c r="BC420" s="31"/>
      <c r="BD420" s="31"/>
      <c r="BE420" s="31"/>
      <c r="BF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c r="AM421" s="31"/>
      <c r="AN421" s="31"/>
      <c r="AO421" s="31"/>
      <c r="AP421" s="31"/>
      <c r="AQ421" s="31"/>
      <c r="AR421" s="31"/>
      <c r="AS421" s="31"/>
      <c r="AT421" s="31"/>
      <c r="AU421" s="31"/>
      <c r="AV421" s="31"/>
      <c r="AW421" s="31"/>
      <c r="AX421" s="31"/>
      <c r="AY421" s="31"/>
      <c r="AZ421" s="31"/>
      <c r="BA421" s="31"/>
      <c r="BB421" s="31"/>
      <c r="BC421" s="31"/>
      <c r="BD421" s="31"/>
      <c r="BE421" s="31"/>
      <c r="BF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c r="AM422" s="31"/>
      <c r="AN422" s="31"/>
      <c r="AO422" s="31"/>
      <c r="AP422" s="31"/>
      <c r="AQ422" s="31"/>
      <c r="AR422" s="31"/>
      <c r="AS422" s="31"/>
      <c r="AT422" s="31"/>
      <c r="AU422" s="31"/>
      <c r="AV422" s="31"/>
      <c r="AW422" s="31"/>
      <c r="AX422" s="31"/>
      <c r="AY422" s="31"/>
      <c r="AZ422" s="31"/>
      <c r="BA422" s="31"/>
      <c r="BB422" s="31"/>
      <c r="BC422" s="31"/>
      <c r="BD422" s="31"/>
      <c r="BE422" s="31"/>
      <c r="BF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c r="AM423" s="31"/>
      <c r="AN423" s="31"/>
      <c r="AO423" s="31"/>
      <c r="AP423" s="31"/>
      <c r="AQ423" s="31"/>
      <c r="AR423" s="31"/>
      <c r="AS423" s="31"/>
      <c r="AT423" s="31"/>
      <c r="AU423" s="31"/>
      <c r="AV423" s="31"/>
      <c r="AW423" s="31"/>
      <c r="AX423" s="31"/>
      <c r="AY423" s="31"/>
      <c r="AZ423" s="31"/>
      <c r="BA423" s="31"/>
      <c r="BB423" s="31"/>
      <c r="BC423" s="31"/>
      <c r="BD423" s="31"/>
      <c r="BE423" s="31"/>
      <c r="BF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c r="AM424" s="31"/>
      <c r="AN424" s="31"/>
      <c r="AO424" s="31"/>
      <c r="AP424" s="31"/>
      <c r="AQ424" s="31"/>
      <c r="AR424" s="31"/>
      <c r="AS424" s="31"/>
      <c r="AT424" s="31"/>
      <c r="AU424" s="31"/>
      <c r="AV424" s="31"/>
      <c r="AW424" s="31"/>
      <c r="AX424" s="31"/>
      <c r="AY424" s="31"/>
      <c r="AZ424" s="31"/>
      <c r="BA424" s="31"/>
      <c r="BB424" s="31"/>
      <c r="BC424" s="31"/>
      <c r="BD424" s="31"/>
      <c r="BE424" s="31"/>
      <c r="BF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c r="AM425" s="31"/>
      <c r="AN425" s="31"/>
      <c r="AO425" s="31"/>
      <c r="AP425" s="31"/>
      <c r="AQ425" s="31"/>
      <c r="AR425" s="31"/>
      <c r="AS425" s="31"/>
      <c r="AT425" s="31"/>
      <c r="AU425" s="31"/>
      <c r="AV425" s="31"/>
      <c r="AW425" s="31"/>
      <c r="AX425" s="31"/>
      <c r="AY425" s="31"/>
      <c r="AZ425" s="31"/>
      <c r="BA425" s="31"/>
      <c r="BB425" s="31"/>
      <c r="BC425" s="31"/>
      <c r="BD425" s="31"/>
      <c r="BE425" s="31"/>
      <c r="BF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c r="BA426" s="31"/>
      <c r="BB426" s="31"/>
      <c r="BC426" s="31"/>
      <c r="BD426" s="31"/>
      <c r="BE426" s="31"/>
      <c r="BF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c r="AM427" s="31"/>
      <c r="AN427" s="31"/>
      <c r="AO427" s="31"/>
      <c r="AP427" s="31"/>
      <c r="AQ427" s="31"/>
      <c r="AR427" s="31"/>
      <c r="AS427" s="31"/>
      <c r="AT427" s="31"/>
      <c r="AU427" s="31"/>
      <c r="AV427" s="31"/>
      <c r="AW427" s="31"/>
      <c r="AX427" s="31"/>
      <c r="AY427" s="31"/>
      <c r="AZ427" s="31"/>
      <c r="BA427" s="31"/>
      <c r="BB427" s="31"/>
      <c r="BC427" s="31"/>
      <c r="BD427" s="31"/>
      <c r="BE427" s="31"/>
      <c r="BF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c r="AM428" s="31"/>
      <c r="AN428" s="31"/>
      <c r="AO428" s="31"/>
      <c r="AP428" s="31"/>
      <c r="AQ428" s="31"/>
      <c r="AR428" s="31"/>
      <c r="AS428" s="31"/>
      <c r="AT428" s="31"/>
      <c r="AU428" s="31"/>
      <c r="AV428" s="31"/>
      <c r="AW428" s="31"/>
      <c r="AX428" s="31"/>
      <c r="AY428" s="31"/>
      <c r="AZ428" s="31"/>
      <c r="BA428" s="31"/>
      <c r="BB428" s="31"/>
      <c r="BC428" s="31"/>
      <c r="BD428" s="31"/>
      <c r="BE428" s="31"/>
      <c r="BF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c r="AM429" s="31"/>
      <c r="AN429" s="31"/>
      <c r="AO429" s="31"/>
      <c r="AP429" s="31"/>
      <c r="AQ429" s="31"/>
      <c r="AR429" s="31"/>
      <c r="AS429" s="31"/>
      <c r="AT429" s="31"/>
      <c r="AU429" s="31"/>
      <c r="AV429" s="31"/>
      <c r="AW429" s="31"/>
      <c r="AX429" s="31"/>
      <c r="AY429" s="31"/>
      <c r="AZ429" s="31"/>
      <c r="BA429" s="31"/>
      <c r="BB429" s="31"/>
      <c r="BC429" s="31"/>
      <c r="BD429" s="31"/>
      <c r="BE429" s="31"/>
      <c r="BF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c r="AM430" s="31"/>
      <c r="AN430" s="31"/>
      <c r="AO430" s="31"/>
      <c r="AP430" s="31"/>
      <c r="AQ430" s="31"/>
      <c r="AR430" s="31"/>
      <c r="AS430" s="31"/>
      <c r="AT430" s="31"/>
      <c r="AU430" s="31"/>
      <c r="AV430" s="31"/>
      <c r="AW430" s="31"/>
      <c r="AX430" s="31"/>
      <c r="AY430" s="31"/>
      <c r="AZ430" s="31"/>
      <c r="BA430" s="31"/>
      <c r="BB430" s="31"/>
      <c r="BC430" s="31"/>
      <c r="BD430" s="31"/>
      <c r="BE430" s="31"/>
      <c r="BF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c r="AM431" s="31"/>
      <c r="AN431" s="31"/>
      <c r="AO431" s="31"/>
      <c r="AP431" s="31"/>
      <c r="AQ431" s="31"/>
      <c r="AR431" s="31"/>
      <c r="AS431" s="31"/>
      <c r="AT431" s="31"/>
      <c r="AU431" s="31"/>
      <c r="AV431" s="31"/>
      <c r="AW431" s="31"/>
      <c r="AX431" s="31"/>
      <c r="AY431" s="31"/>
      <c r="AZ431" s="31"/>
      <c r="BA431" s="31"/>
      <c r="BB431" s="31"/>
      <c r="BC431" s="31"/>
      <c r="BD431" s="31"/>
      <c r="BE431" s="31"/>
      <c r="BF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c r="AV432" s="31"/>
      <c r="AW432" s="31"/>
      <c r="AX432" s="31"/>
      <c r="AY432" s="31"/>
      <c r="AZ432" s="31"/>
      <c r="BA432" s="31"/>
      <c r="BB432" s="31"/>
      <c r="BC432" s="31"/>
      <c r="BD432" s="31"/>
      <c r="BE432" s="31"/>
      <c r="BF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c r="AM433" s="31"/>
      <c r="AN433" s="31"/>
      <c r="AO433" s="31"/>
      <c r="AP433" s="31"/>
      <c r="AQ433" s="31"/>
      <c r="AR433" s="31"/>
      <c r="AS433" s="31"/>
      <c r="AT433" s="31"/>
      <c r="AU433" s="31"/>
      <c r="AV433" s="31"/>
      <c r="AW433" s="31"/>
      <c r="AX433" s="31"/>
      <c r="AY433" s="31"/>
      <c r="AZ433" s="31"/>
      <c r="BA433" s="31"/>
      <c r="BB433" s="31"/>
      <c r="BC433" s="31"/>
      <c r="BD433" s="31"/>
      <c r="BE433" s="31"/>
      <c r="BF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c r="AM434" s="31"/>
      <c r="AN434" s="31"/>
      <c r="AO434" s="31"/>
      <c r="AP434" s="31"/>
      <c r="AQ434" s="31"/>
      <c r="AR434" s="31"/>
      <c r="AS434" s="31"/>
      <c r="AT434" s="31"/>
      <c r="AU434" s="31"/>
      <c r="AV434" s="31"/>
      <c r="AW434" s="31"/>
      <c r="AX434" s="31"/>
      <c r="AY434" s="31"/>
      <c r="AZ434" s="31"/>
      <c r="BA434" s="31"/>
      <c r="BB434" s="31"/>
      <c r="BC434" s="31"/>
      <c r="BD434" s="31"/>
      <c r="BE434" s="31"/>
      <c r="BF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c r="AM435" s="31"/>
      <c r="AN435" s="31"/>
      <c r="AO435" s="31"/>
      <c r="AP435" s="31"/>
      <c r="AQ435" s="31"/>
      <c r="AR435" s="31"/>
      <c r="AS435" s="31"/>
      <c r="AT435" s="31"/>
      <c r="AU435" s="31"/>
      <c r="AV435" s="31"/>
      <c r="AW435" s="31"/>
      <c r="AX435" s="31"/>
      <c r="AY435" s="31"/>
      <c r="AZ435" s="31"/>
      <c r="BA435" s="31"/>
      <c r="BB435" s="31"/>
      <c r="BC435" s="31"/>
      <c r="BD435" s="31"/>
      <c r="BE435" s="31"/>
      <c r="BF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c r="AM436" s="31"/>
      <c r="AN436" s="31"/>
      <c r="AO436" s="31"/>
      <c r="AP436" s="31"/>
      <c r="AQ436" s="31"/>
      <c r="AR436" s="31"/>
      <c r="AS436" s="31"/>
      <c r="AT436" s="31"/>
      <c r="AU436" s="31"/>
      <c r="AV436" s="31"/>
      <c r="AW436" s="31"/>
      <c r="AX436" s="31"/>
      <c r="AY436" s="31"/>
      <c r="AZ436" s="31"/>
      <c r="BA436" s="31"/>
      <c r="BB436" s="31"/>
      <c r="BC436" s="31"/>
      <c r="BD436" s="31"/>
      <c r="BE436" s="31"/>
      <c r="BF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c r="AM437" s="31"/>
      <c r="AN437" s="31"/>
      <c r="AO437" s="31"/>
      <c r="AP437" s="31"/>
      <c r="AQ437" s="31"/>
      <c r="AR437" s="31"/>
      <c r="AS437" s="31"/>
      <c r="AT437" s="31"/>
      <c r="AU437" s="31"/>
      <c r="AV437" s="31"/>
      <c r="AW437" s="31"/>
      <c r="AX437" s="31"/>
      <c r="AY437" s="31"/>
      <c r="AZ437" s="31"/>
      <c r="BA437" s="31"/>
      <c r="BB437" s="31"/>
      <c r="BC437" s="31"/>
      <c r="BD437" s="31"/>
      <c r="BE437" s="31"/>
      <c r="BF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c r="AM438" s="31"/>
      <c r="AN438" s="31"/>
      <c r="AO438" s="31"/>
      <c r="AP438" s="31"/>
      <c r="AQ438" s="31"/>
      <c r="AR438" s="31"/>
      <c r="AS438" s="31"/>
      <c r="AT438" s="31"/>
      <c r="AU438" s="31"/>
      <c r="AV438" s="31"/>
      <c r="AW438" s="31"/>
      <c r="AX438" s="31"/>
      <c r="AY438" s="31"/>
      <c r="AZ438" s="31"/>
      <c r="BA438" s="31"/>
      <c r="BB438" s="31"/>
      <c r="BC438" s="31"/>
      <c r="BD438" s="31"/>
      <c r="BE438" s="31"/>
      <c r="BF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c r="AM439" s="31"/>
      <c r="AN439" s="31"/>
      <c r="AO439" s="31"/>
      <c r="AP439" s="31"/>
      <c r="AQ439" s="31"/>
      <c r="AR439" s="31"/>
      <c r="AS439" s="31"/>
      <c r="AT439" s="31"/>
      <c r="AU439" s="31"/>
      <c r="AV439" s="31"/>
      <c r="AW439" s="31"/>
      <c r="AX439" s="31"/>
      <c r="AY439" s="31"/>
      <c r="AZ439" s="31"/>
      <c r="BA439" s="31"/>
      <c r="BB439" s="31"/>
      <c r="BC439" s="31"/>
      <c r="BD439" s="31"/>
      <c r="BE439" s="31"/>
      <c r="BF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c r="AM440" s="31"/>
      <c r="AN440" s="31"/>
      <c r="AO440" s="31"/>
      <c r="AP440" s="31"/>
      <c r="AQ440" s="31"/>
      <c r="AR440" s="31"/>
      <c r="AS440" s="31"/>
      <c r="AT440" s="31"/>
      <c r="AU440" s="31"/>
      <c r="AV440" s="31"/>
      <c r="AW440" s="31"/>
      <c r="AX440" s="31"/>
      <c r="AY440" s="31"/>
      <c r="AZ440" s="31"/>
      <c r="BA440" s="31"/>
      <c r="BB440" s="31"/>
      <c r="BC440" s="31"/>
      <c r="BD440" s="31"/>
      <c r="BE440" s="31"/>
      <c r="BF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c r="AM441" s="31"/>
      <c r="AN441" s="31"/>
      <c r="AO441" s="31"/>
      <c r="AP441" s="31"/>
      <c r="AQ441" s="31"/>
      <c r="AR441" s="31"/>
      <c r="AS441" s="31"/>
      <c r="AT441" s="31"/>
      <c r="AU441" s="31"/>
      <c r="AV441" s="31"/>
      <c r="AW441" s="31"/>
      <c r="AX441" s="31"/>
      <c r="AY441" s="31"/>
      <c r="AZ441" s="31"/>
      <c r="BA441" s="31"/>
      <c r="BB441" s="31"/>
      <c r="BC441" s="31"/>
      <c r="BD441" s="31"/>
      <c r="BE441" s="31"/>
      <c r="BF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c r="AM442" s="31"/>
      <c r="AN442" s="31"/>
      <c r="AO442" s="31"/>
      <c r="AP442" s="31"/>
      <c r="AQ442" s="31"/>
      <c r="AR442" s="31"/>
      <c r="AS442" s="31"/>
      <c r="AT442" s="31"/>
      <c r="AU442" s="31"/>
      <c r="AV442" s="31"/>
      <c r="AW442" s="31"/>
      <c r="AX442" s="31"/>
      <c r="AY442" s="31"/>
      <c r="AZ442" s="31"/>
      <c r="BA442" s="31"/>
      <c r="BB442" s="31"/>
      <c r="BC442" s="31"/>
      <c r="BD442" s="31"/>
      <c r="BE442" s="31"/>
      <c r="BF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c r="AM443" s="31"/>
      <c r="AN443" s="31"/>
      <c r="AO443" s="31"/>
      <c r="AP443" s="31"/>
      <c r="AQ443" s="31"/>
      <c r="AR443" s="31"/>
      <c r="AS443" s="31"/>
      <c r="AT443" s="31"/>
      <c r="AU443" s="31"/>
      <c r="AV443" s="31"/>
      <c r="AW443" s="31"/>
      <c r="AX443" s="31"/>
      <c r="AY443" s="31"/>
      <c r="AZ443" s="31"/>
      <c r="BA443" s="31"/>
      <c r="BB443" s="31"/>
      <c r="BC443" s="31"/>
      <c r="BD443" s="31"/>
      <c r="BE443" s="31"/>
      <c r="BF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c r="AM444" s="31"/>
      <c r="AN444" s="31"/>
      <c r="AO444" s="31"/>
      <c r="AP444" s="31"/>
      <c r="AQ444" s="31"/>
      <c r="AR444" s="31"/>
      <c r="AS444" s="31"/>
      <c r="AT444" s="31"/>
      <c r="AU444" s="31"/>
      <c r="AV444" s="31"/>
      <c r="AW444" s="31"/>
      <c r="AX444" s="31"/>
      <c r="AY444" s="31"/>
      <c r="AZ444" s="31"/>
      <c r="BA444" s="31"/>
      <c r="BB444" s="31"/>
      <c r="BC444" s="31"/>
      <c r="BD444" s="31"/>
      <c r="BE444" s="31"/>
      <c r="BF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c r="AM445" s="31"/>
      <c r="AN445" s="31"/>
      <c r="AO445" s="31"/>
      <c r="AP445" s="31"/>
      <c r="AQ445" s="31"/>
      <c r="AR445" s="31"/>
      <c r="AS445" s="31"/>
      <c r="AT445" s="31"/>
      <c r="AU445" s="31"/>
      <c r="AV445" s="31"/>
      <c r="AW445" s="31"/>
      <c r="AX445" s="31"/>
      <c r="AY445" s="31"/>
      <c r="AZ445" s="31"/>
      <c r="BA445" s="31"/>
      <c r="BB445" s="31"/>
      <c r="BC445" s="31"/>
      <c r="BD445" s="31"/>
      <c r="BE445" s="31"/>
      <c r="BF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c r="AV446" s="31"/>
      <c r="AW446" s="31"/>
      <c r="AX446" s="31"/>
      <c r="AY446" s="31"/>
      <c r="AZ446" s="31"/>
      <c r="BA446" s="31"/>
      <c r="BB446" s="31"/>
      <c r="BC446" s="31"/>
      <c r="BD446" s="31"/>
      <c r="BE446" s="31"/>
      <c r="BF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c r="AM447" s="31"/>
      <c r="AN447" s="31"/>
      <c r="AO447" s="31"/>
      <c r="AP447" s="31"/>
      <c r="AQ447" s="31"/>
      <c r="AR447" s="31"/>
      <c r="AS447" s="31"/>
      <c r="AT447" s="31"/>
      <c r="AU447" s="31"/>
      <c r="AV447" s="31"/>
      <c r="AW447" s="31"/>
      <c r="AX447" s="31"/>
      <c r="AY447" s="31"/>
      <c r="AZ447" s="31"/>
      <c r="BA447" s="31"/>
      <c r="BB447" s="31"/>
      <c r="BC447" s="31"/>
      <c r="BD447" s="31"/>
      <c r="BE447" s="31"/>
      <c r="BF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c r="AM448" s="31"/>
      <c r="AN448" s="31"/>
      <c r="AO448" s="31"/>
      <c r="AP448" s="31"/>
      <c r="AQ448" s="31"/>
      <c r="AR448" s="31"/>
      <c r="AS448" s="31"/>
      <c r="AT448" s="31"/>
      <c r="AU448" s="31"/>
      <c r="AV448" s="31"/>
      <c r="AW448" s="31"/>
      <c r="AX448" s="31"/>
      <c r="AY448" s="31"/>
      <c r="AZ448" s="31"/>
      <c r="BA448" s="31"/>
      <c r="BB448" s="31"/>
      <c r="BC448" s="31"/>
      <c r="BD448" s="31"/>
      <c r="BE448" s="31"/>
      <c r="BF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c r="AM449" s="31"/>
      <c r="AN449" s="31"/>
      <c r="AO449" s="31"/>
      <c r="AP449" s="31"/>
      <c r="AQ449" s="31"/>
      <c r="AR449" s="31"/>
      <c r="AS449" s="31"/>
      <c r="AT449" s="31"/>
      <c r="AU449" s="31"/>
      <c r="AV449" s="31"/>
      <c r="AW449" s="31"/>
      <c r="AX449" s="31"/>
      <c r="AY449" s="31"/>
      <c r="AZ449" s="31"/>
      <c r="BA449" s="31"/>
      <c r="BB449" s="31"/>
      <c r="BC449" s="31"/>
      <c r="BD449" s="31"/>
      <c r="BE449" s="31"/>
      <c r="BF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c r="AM450" s="31"/>
      <c r="AN450" s="31"/>
      <c r="AO450" s="31"/>
      <c r="AP450" s="31"/>
      <c r="AQ450" s="31"/>
      <c r="AR450" s="31"/>
      <c r="AS450" s="31"/>
      <c r="AT450" s="31"/>
      <c r="AU450" s="31"/>
      <c r="AV450" s="31"/>
      <c r="AW450" s="31"/>
      <c r="AX450" s="31"/>
      <c r="AY450" s="31"/>
      <c r="AZ450" s="31"/>
      <c r="BA450" s="31"/>
      <c r="BB450" s="31"/>
      <c r="BC450" s="31"/>
      <c r="BD450" s="31"/>
      <c r="BE450" s="31"/>
      <c r="BF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c r="AM451" s="31"/>
      <c r="AN451" s="31"/>
      <c r="AO451" s="31"/>
      <c r="AP451" s="31"/>
      <c r="AQ451" s="31"/>
      <c r="AR451" s="31"/>
      <c r="AS451" s="31"/>
      <c r="AT451" s="31"/>
      <c r="AU451" s="31"/>
      <c r="AV451" s="31"/>
      <c r="AW451" s="31"/>
      <c r="AX451" s="31"/>
      <c r="AY451" s="31"/>
      <c r="AZ451" s="31"/>
      <c r="BA451" s="31"/>
      <c r="BB451" s="31"/>
      <c r="BC451" s="31"/>
      <c r="BD451" s="31"/>
      <c r="BE451" s="31"/>
      <c r="BF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c r="AM452" s="31"/>
      <c r="AN452" s="31"/>
      <c r="AO452" s="31"/>
      <c r="AP452" s="31"/>
      <c r="AQ452" s="31"/>
      <c r="AR452" s="31"/>
      <c r="AS452" s="31"/>
      <c r="AT452" s="31"/>
      <c r="AU452" s="31"/>
      <c r="AV452" s="31"/>
      <c r="AW452" s="31"/>
      <c r="AX452" s="31"/>
      <c r="AY452" s="31"/>
      <c r="AZ452" s="31"/>
      <c r="BA452" s="31"/>
      <c r="BB452" s="31"/>
      <c r="BC452" s="31"/>
      <c r="BD452" s="31"/>
      <c r="BE452" s="31"/>
      <c r="BF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c r="BA453" s="31"/>
      <c r="BB453" s="31"/>
      <c r="BC453" s="31"/>
      <c r="BD453" s="31"/>
      <c r="BE453" s="31"/>
      <c r="BF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c r="AM454" s="31"/>
      <c r="AN454" s="31"/>
      <c r="AO454" s="31"/>
      <c r="AP454" s="31"/>
      <c r="AQ454" s="31"/>
      <c r="AR454" s="31"/>
      <c r="AS454" s="31"/>
      <c r="AT454" s="31"/>
      <c r="AU454" s="31"/>
      <c r="AV454" s="31"/>
      <c r="AW454" s="31"/>
      <c r="AX454" s="31"/>
      <c r="AY454" s="31"/>
      <c r="AZ454" s="31"/>
      <c r="BA454" s="31"/>
      <c r="BB454" s="31"/>
      <c r="BC454" s="31"/>
      <c r="BD454" s="31"/>
      <c r="BE454" s="31"/>
      <c r="BF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c r="AM455" s="31"/>
      <c r="AN455" s="31"/>
      <c r="AO455" s="31"/>
      <c r="AP455" s="31"/>
      <c r="AQ455" s="31"/>
      <c r="AR455" s="31"/>
      <c r="AS455" s="31"/>
      <c r="AT455" s="31"/>
      <c r="AU455" s="31"/>
      <c r="AV455" s="31"/>
      <c r="AW455" s="31"/>
      <c r="AX455" s="31"/>
      <c r="AY455" s="31"/>
      <c r="AZ455" s="31"/>
      <c r="BA455" s="31"/>
      <c r="BB455" s="31"/>
      <c r="BC455" s="31"/>
      <c r="BD455" s="31"/>
      <c r="BE455" s="31"/>
      <c r="BF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c r="AM456" s="31"/>
      <c r="AN456" s="31"/>
      <c r="AO456" s="31"/>
      <c r="AP456" s="31"/>
      <c r="AQ456" s="31"/>
      <c r="AR456" s="31"/>
      <c r="AS456" s="31"/>
      <c r="AT456" s="31"/>
      <c r="AU456" s="31"/>
      <c r="AV456" s="31"/>
      <c r="AW456" s="31"/>
      <c r="AX456" s="31"/>
      <c r="AY456" s="31"/>
      <c r="AZ456" s="31"/>
      <c r="BA456" s="31"/>
      <c r="BB456" s="31"/>
      <c r="BC456" s="31"/>
      <c r="BD456" s="31"/>
      <c r="BE456" s="31"/>
      <c r="BF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c r="AM457" s="31"/>
      <c r="AN457" s="31"/>
      <c r="AO457" s="31"/>
      <c r="AP457" s="31"/>
      <c r="AQ457" s="31"/>
      <c r="AR457" s="31"/>
      <c r="AS457" s="31"/>
      <c r="AT457" s="31"/>
      <c r="AU457" s="31"/>
      <c r="AV457" s="31"/>
      <c r="AW457" s="31"/>
      <c r="AX457" s="31"/>
      <c r="AY457" s="31"/>
      <c r="AZ457" s="31"/>
      <c r="BA457" s="31"/>
      <c r="BB457" s="31"/>
      <c r="BC457" s="31"/>
      <c r="BD457" s="31"/>
      <c r="BE457" s="31"/>
      <c r="BF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c r="AM458" s="31"/>
      <c r="AN458" s="31"/>
      <c r="AO458" s="31"/>
      <c r="AP458" s="31"/>
      <c r="AQ458" s="31"/>
      <c r="AR458" s="31"/>
      <c r="AS458" s="31"/>
      <c r="AT458" s="31"/>
      <c r="AU458" s="31"/>
      <c r="AV458" s="31"/>
      <c r="AW458" s="31"/>
      <c r="AX458" s="31"/>
      <c r="AY458" s="31"/>
      <c r="AZ458" s="31"/>
      <c r="BA458" s="31"/>
      <c r="BB458" s="31"/>
      <c r="BC458" s="31"/>
      <c r="BD458" s="31"/>
      <c r="BE458" s="31"/>
      <c r="BF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c r="AM459" s="31"/>
      <c r="AN459" s="31"/>
      <c r="AO459" s="31"/>
      <c r="AP459" s="31"/>
      <c r="AQ459" s="31"/>
      <c r="AR459" s="31"/>
      <c r="AS459" s="31"/>
      <c r="AT459" s="31"/>
      <c r="AU459" s="31"/>
      <c r="AV459" s="31"/>
      <c r="AW459" s="31"/>
      <c r="AX459" s="31"/>
      <c r="AY459" s="31"/>
      <c r="AZ459" s="31"/>
      <c r="BA459" s="31"/>
      <c r="BB459" s="31"/>
      <c r="BC459" s="31"/>
      <c r="BD459" s="31"/>
      <c r="BE459" s="31"/>
      <c r="BF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c r="AM460" s="31"/>
      <c r="AN460" s="31"/>
      <c r="AO460" s="31"/>
      <c r="AP460" s="31"/>
      <c r="AQ460" s="31"/>
      <c r="AR460" s="31"/>
      <c r="AS460" s="31"/>
      <c r="AT460" s="31"/>
      <c r="AU460" s="31"/>
      <c r="AV460" s="31"/>
      <c r="AW460" s="31"/>
      <c r="AX460" s="31"/>
      <c r="AY460" s="31"/>
      <c r="AZ460" s="31"/>
      <c r="BA460" s="31"/>
      <c r="BB460" s="31"/>
      <c r="BC460" s="31"/>
      <c r="BD460" s="31"/>
      <c r="BE460" s="31"/>
      <c r="BF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c r="AM461" s="31"/>
      <c r="AN461" s="31"/>
      <c r="AO461" s="31"/>
      <c r="AP461" s="31"/>
      <c r="AQ461" s="31"/>
      <c r="AR461" s="31"/>
      <c r="AS461" s="31"/>
      <c r="AT461" s="31"/>
      <c r="AU461" s="31"/>
      <c r="AV461" s="31"/>
      <c r="AW461" s="31"/>
      <c r="AX461" s="31"/>
      <c r="AY461" s="31"/>
      <c r="AZ461" s="31"/>
      <c r="BA461" s="31"/>
      <c r="BB461" s="31"/>
      <c r="BC461" s="31"/>
      <c r="BD461" s="31"/>
      <c r="BE461" s="31"/>
      <c r="BF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c r="AM462" s="31"/>
      <c r="AN462" s="31"/>
      <c r="AO462" s="31"/>
      <c r="AP462" s="31"/>
      <c r="AQ462" s="31"/>
      <c r="AR462" s="31"/>
      <c r="AS462" s="31"/>
      <c r="AT462" s="31"/>
      <c r="AU462" s="31"/>
      <c r="AV462" s="31"/>
      <c r="AW462" s="31"/>
      <c r="AX462" s="31"/>
      <c r="AY462" s="31"/>
      <c r="AZ462" s="31"/>
      <c r="BA462" s="31"/>
      <c r="BB462" s="31"/>
      <c r="BC462" s="31"/>
      <c r="BD462" s="31"/>
      <c r="BE462" s="31"/>
      <c r="BF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c r="AM463" s="31"/>
      <c r="AN463" s="31"/>
      <c r="AO463" s="31"/>
      <c r="AP463" s="31"/>
      <c r="AQ463" s="31"/>
      <c r="AR463" s="31"/>
      <c r="AS463" s="31"/>
      <c r="AT463" s="31"/>
      <c r="AU463" s="31"/>
      <c r="AV463" s="31"/>
      <c r="AW463" s="31"/>
      <c r="AX463" s="31"/>
      <c r="AY463" s="31"/>
      <c r="AZ463" s="31"/>
      <c r="BA463" s="31"/>
      <c r="BB463" s="31"/>
      <c r="BC463" s="31"/>
      <c r="BD463" s="31"/>
      <c r="BE463" s="31"/>
      <c r="BF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c r="AM464" s="31"/>
      <c r="AN464" s="31"/>
      <c r="AO464" s="31"/>
      <c r="AP464" s="31"/>
      <c r="AQ464" s="31"/>
      <c r="AR464" s="31"/>
      <c r="AS464" s="31"/>
      <c r="AT464" s="31"/>
      <c r="AU464" s="31"/>
      <c r="AV464" s="31"/>
      <c r="AW464" s="31"/>
      <c r="AX464" s="31"/>
      <c r="AY464" s="31"/>
      <c r="AZ464" s="31"/>
      <c r="BA464" s="31"/>
      <c r="BB464" s="31"/>
      <c r="BC464" s="31"/>
      <c r="BD464" s="31"/>
      <c r="BE464" s="31"/>
      <c r="BF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c r="AM465" s="31"/>
      <c r="AN465" s="31"/>
      <c r="AO465" s="31"/>
      <c r="AP465" s="31"/>
      <c r="AQ465" s="31"/>
      <c r="AR465" s="31"/>
      <c r="AS465" s="31"/>
      <c r="AT465" s="31"/>
      <c r="AU465" s="31"/>
      <c r="AV465" s="31"/>
      <c r="AW465" s="31"/>
      <c r="AX465" s="31"/>
      <c r="AY465" s="31"/>
      <c r="AZ465" s="31"/>
      <c r="BA465" s="31"/>
      <c r="BB465" s="31"/>
      <c r="BC465" s="31"/>
      <c r="BD465" s="31"/>
      <c r="BE465" s="31"/>
      <c r="BF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c r="AM466" s="31"/>
      <c r="AN466" s="31"/>
      <c r="AO466" s="31"/>
      <c r="AP466" s="31"/>
      <c r="AQ466" s="31"/>
      <c r="AR466" s="31"/>
      <c r="AS466" s="31"/>
      <c r="AT466" s="31"/>
      <c r="AU466" s="31"/>
      <c r="AV466" s="31"/>
      <c r="AW466" s="31"/>
      <c r="AX466" s="31"/>
      <c r="AY466" s="31"/>
      <c r="AZ466" s="31"/>
      <c r="BA466" s="31"/>
      <c r="BB466" s="31"/>
      <c r="BC466" s="31"/>
      <c r="BD466" s="31"/>
      <c r="BE466" s="31"/>
      <c r="BF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c r="AM467" s="31"/>
      <c r="AN467" s="31"/>
      <c r="AO467" s="31"/>
      <c r="AP467" s="31"/>
      <c r="AQ467" s="31"/>
      <c r="AR467" s="31"/>
      <c r="AS467" s="31"/>
      <c r="AT467" s="31"/>
      <c r="AU467" s="31"/>
      <c r="AV467" s="31"/>
      <c r="AW467" s="31"/>
      <c r="AX467" s="31"/>
      <c r="AY467" s="31"/>
      <c r="AZ467" s="31"/>
      <c r="BA467" s="31"/>
      <c r="BB467" s="31"/>
      <c r="BC467" s="31"/>
      <c r="BD467" s="31"/>
      <c r="BE467" s="31"/>
      <c r="BF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1"/>
      <c r="AN468" s="31"/>
      <c r="AO468" s="31"/>
      <c r="AP468" s="31"/>
      <c r="AQ468" s="31"/>
      <c r="AR468" s="31"/>
      <c r="AS468" s="31"/>
      <c r="AT468" s="31"/>
      <c r="AU468" s="31"/>
      <c r="AV468" s="31"/>
      <c r="AW468" s="31"/>
      <c r="AX468" s="31"/>
      <c r="AY468" s="31"/>
      <c r="AZ468" s="31"/>
      <c r="BA468" s="31"/>
      <c r="BB468" s="31"/>
      <c r="BC468" s="31"/>
      <c r="BD468" s="31"/>
      <c r="BE468" s="31"/>
      <c r="BF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c r="AM469" s="31"/>
      <c r="AN469" s="31"/>
      <c r="AO469" s="31"/>
      <c r="AP469" s="31"/>
      <c r="AQ469" s="31"/>
      <c r="AR469" s="31"/>
      <c r="AS469" s="31"/>
      <c r="AT469" s="31"/>
      <c r="AU469" s="31"/>
      <c r="AV469" s="31"/>
      <c r="AW469" s="31"/>
      <c r="AX469" s="31"/>
      <c r="AY469" s="31"/>
      <c r="AZ469" s="31"/>
      <c r="BA469" s="31"/>
      <c r="BB469" s="31"/>
      <c r="BC469" s="31"/>
      <c r="BD469" s="31"/>
      <c r="BE469" s="31"/>
      <c r="BF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c r="AM470" s="31"/>
      <c r="AN470" s="31"/>
      <c r="AO470" s="31"/>
      <c r="AP470" s="31"/>
      <c r="AQ470" s="31"/>
      <c r="AR470" s="31"/>
      <c r="AS470" s="31"/>
      <c r="AT470" s="31"/>
      <c r="AU470" s="31"/>
      <c r="AV470" s="31"/>
      <c r="AW470" s="31"/>
      <c r="AX470" s="31"/>
      <c r="AY470" s="31"/>
      <c r="AZ470" s="31"/>
      <c r="BA470" s="31"/>
      <c r="BB470" s="31"/>
      <c r="BC470" s="31"/>
      <c r="BD470" s="31"/>
      <c r="BE470" s="31"/>
      <c r="BF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c r="AM471" s="31"/>
      <c r="AN471" s="31"/>
      <c r="AO471" s="31"/>
      <c r="AP471" s="31"/>
      <c r="AQ471" s="31"/>
      <c r="AR471" s="31"/>
      <c r="AS471" s="31"/>
      <c r="AT471" s="31"/>
      <c r="AU471" s="31"/>
      <c r="AV471" s="31"/>
      <c r="AW471" s="31"/>
      <c r="AX471" s="31"/>
      <c r="AY471" s="31"/>
      <c r="AZ471" s="31"/>
      <c r="BA471" s="31"/>
      <c r="BB471" s="31"/>
      <c r="BC471" s="31"/>
      <c r="BD471" s="31"/>
      <c r="BE471" s="31"/>
      <c r="BF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c r="AM472" s="31"/>
      <c r="AN472" s="31"/>
      <c r="AO472" s="31"/>
      <c r="AP472" s="31"/>
      <c r="AQ472" s="31"/>
      <c r="AR472" s="31"/>
      <c r="AS472" s="31"/>
      <c r="AT472" s="31"/>
      <c r="AU472" s="31"/>
      <c r="AV472" s="31"/>
      <c r="AW472" s="31"/>
      <c r="AX472" s="31"/>
      <c r="AY472" s="31"/>
      <c r="AZ472" s="31"/>
      <c r="BA472" s="31"/>
      <c r="BB472" s="31"/>
      <c r="BC472" s="31"/>
      <c r="BD472" s="31"/>
      <c r="BE472" s="31"/>
      <c r="BF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c r="BA473" s="31"/>
      <c r="BB473" s="31"/>
      <c r="BC473" s="31"/>
      <c r="BD473" s="31"/>
      <c r="BE473" s="31"/>
      <c r="BF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c r="BA474" s="31"/>
      <c r="BB474" s="31"/>
      <c r="BC474" s="31"/>
      <c r="BD474" s="31"/>
      <c r="BE474" s="31"/>
      <c r="BF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c r="BA475" s="31"/>
      <c r="BB475" s="31"/>
      <c r="BC475" s="31"/>
      <c r="BD475" s="31"/>
      <c r="BE475" s="31"/>
      <c r="BF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c r="BA476" s="31"/>
      <c r="BB476" s="31"/>
      <c r="BC476" s="31"/>
      <c r="BD476" s="31"/>
      <c r="BE476" s="31"/>
      <c r="BF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c r="BA477" s="31"/>
      <c r="BB477" s="31"/>
      <c r="BC477" s="31"/>
      <c r="BD477" s="31"/>
      <c r="BE477" s="31"/>
      <c r="BF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c r="BA478" s="31"/>
      <c r="BB478" s="31"/>
      <c r="BC478" s="31"/>
      <c r="BD478" s="31"/>
      <c r="BE478" s="31"/>
      <c r="BF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c r="BA479" s="31"/>
      <c r="BB479" s="31"/>
      <c r="BC479" s="31"/>
      <c r="BD479" s="31"/>
      <c r="BE479" s="31"/>
      <c r="BF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c r="BA480" s="31"/>
      <c r="BB480" s="31"/>
      <c r="BC480" s="31"/>
      <c r="BD480" s="31"/>
      <c r="BE480" s="31"/>
      <c r="BF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c r="BA481" s="31"/>
      <c r="BB481" s="31"/>
      <c r="BC481" s="31"/>
      <c r="BD481" s="31"/>
      <c r="BE481" s="31"/>
      <c r="BF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1"/>
      <c r="AN482" s="31"/>
      <c r="AO482" s="31"/>
      <c r="AP482" s="31"/>
      <c r="AQ482" s="31"/>
      <c r="AR482" s="31"/>
      <c r="AS482" s="31"/>
      <c r="AT482" s="31"/>
      <c r="AU482" s="31"/>
      <c r="AV482" s="31"/>
      <c r="AW482" s="31"/>
      <c r="AX482" s="31"/>
      <c r="AY482" s="31"/>
      <c r="AZ482" s="31"/>
      <c r="BA482" s="31"/>
      <c r="BB482" s="31"/>
      <c r="BC482" s="31"/>
      <c r="BD482" s="31"/>
      <c r="BE482" s="31"/>
      <c r="BF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c r="BA483" s="31"/>
      <c r="BB483" s="31"/>
      <c r="BC483" s="31"/>
      <c r="BD483" s="31"/>
      <c r="BE483" s="31"/>
      <c r="BF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c r="BA484" s="31"/>
      <c r="BB484" s="31"/>
      <c r="BC484" s="31"/>
      <c r="BD484" s="31"/>
      <c r="BE484" s="31"/>
      <c r="BF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c r="BA485" s="31"/>
      <c r="BB485" s="31"/>
      <c r="BC485" s="31"/>
      <c r="BD485" s="31"/>
      <c r="BE485" s="31"/>
      <c r="BF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c r="BA486" s="31"/>
      <c r="BB486" s="31"/>
      <c r="BC486" s="31"/>
      <c r="BD486" s="31"/>
      <c r="BE486" s="31"/>
      <c r="BF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c r="BA487" s="31"/>
      <c r="BB487" s="31"/>
      <c r="BC487" s="31"/>
      <c r="BD487" s="31"/>
      <c r="BE487" s="31"/>
      <c r="BF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c r="BA488" s="31"/>
      <c r="BB488" s="31"/>
      <c r="BC488" s="31"/>
      <c r="BD488" s="31"/>
      <c r="BE488" s="31"/>
      <c r="BF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c r="BA489" s="31"/>
      <c r="BB489" s="31"/>
      <c r="BC489" s="31"/>
      <c r="BD489" s="31"/>
      <c r="BE489" s="31"/>
      <c r="BF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c r="BA490" s="31"/>
      <c r="BB490" s="31"/>
      <c r="BC490" s="31"/>
      <c r="BD490" s="31"/>
      <c r="BE490" s="31"/>
      <c r="BF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c r="BA491" s="31"/>
      <c r="BB491" s="31"/>
      <c r="BC491" s="31"/>
      <c r="BD491" s="31"/>
      <c r="BE491" s="31"/>
      <c r="BF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1"/>
      <c r="AN492" s="31"/>
      <c r="AO492" s="31"/>
      <c r="AP492" s="31"/>
      <c r="AQ492" s="31"/>
      <c r="AR492" s="31"/>
      <c r="AS492" s="31"/>
      <c r="AT492" s="31"/>
      <c r="AU492" s="31"/>
      <c r="AV492" s="31"/>
      <c r="AW492" s="31"/>
      <c r="AX492" s="31"/>
      <c r="AY492" s="31"/>
      <c r="AZ492" s="31"/>
      <c r="BA492" s="31"/>
      <c r="BB492" s="31"/>
      <c r="BC492" s="31"/>
      <c r="BD492" s="31"/>
      <c r="BE492" s="31"/>
      <c r="BF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c r="BA493" s="31"/>
      <c r="BB493" s="31"/>
      <c r="BC493" s="31"/>
      <c r="BD493" s="31"/>
      <c r="BE493" s="31"/>
      <c r="BF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1"/>
      <c r="AN494" s="31"/>
      <c r="AO494" s="31"/>
      <c r="AP494" s="31"/>
      <c r="AQ494" s="31"/>
      <c r="AR494" s="31"/>
      <c r="AS494" s="31"/>
      <c r="AT494" s="31"/>
      <c r="AU494" s="31"/>
      <c r="AV494" s="31"/>
      <c r="AW494" s="31"/>
      <c r="AX494" s="31"/>
      <c r="AY494" s="31"/>
      <c r="AZ494" s="31"/>
      <c r="BA494" s="31"/>
      <c r="BB494" s="31"/>
      <c r="BC494" s="31"/>
      <c r="BD494" s="31"/>
      <c r="BE494" s="31"/>
      <c r="BF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c r="AM495" s="31"/>
      <c r="AN495" s="31"/>
      <c r="AO495" s="31"/>
      <c r="AP495" s="31"/>
      <c r="AQ495" s="31"/>
      <c r="AR495" s="31"/>
      <c r="AS495" s="31"/>
      <c r="AT495" s="31"/>
      <c r="AU495" s="31"/>
      <c r="AV495" s="31"/>
      <c r="AW495" s="31"/>
      <c r="AX495" s="31"/>
      <c r="AY495" s="31"/>
      <c r="AZ495" s="31"/>
      <c r="BA495" s="31"/>
      <c r="BB495" s="31"/>
      <c r="BC495" s="31"/>
      <c r="BD495" s="31"/>
      <c r="BE495" s="31"/>
      <c r="BF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1"/>
      <c r="AN496" s="31"/>
      <c r="AO496" s="31"/>
      <c r="AP496" s="31"/>
      <c r="AQ496" s="31"/>
      <c r="AR496" s="31"/>
      <c r="AS496" s="31"/>
      <c r="AT496" s="31"/>
      <c r="AU496" s="31"/>
      <c r="AV496" s="31"/>
      <c r="AW496" s="31"/>
      <c r="AX496" s="31"/>
      <c r="AY496" s="31"/>
      <c r="AZ496" s="31"/>
      <c r="BA496" s="31"/>
      <c r="BB496" s="31"/>
      <c r="BC496" s="31"/>
      <c r="BD496" s="31"/>
      <c r="BE496" s="31"/>
      <c r="BF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c r="AM497" s="31"/>
      <c r="AN497" s="31"/>
      <c r="AO497" s="31"/>
      <c r="AP497" s="31"/>
      <c r="AQ497" s="31"/>
      <c r="AR497" s="31"/>
      <c r="AS497" s="31"/>
      <c r="AT497" s="31"/>
      <c r="AU497" s="31"/>
      <c r="AV497" s="31"/>
      <c r="AW497" s="31"/>
      <c r="AX497" s="31"/>
      <c r="AY497" s="31"/>
      <c r="AZ497" s="31"/>
      <c r="BA497" s="31"/>
      <c r="BB497" s="31"/>
      <c r="BC497" s="31"/>
      <c r="BD497" s="31"/>
      <c r="BE497" s="31"/>
      <c r="BF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1"/>
      <c r="AN498" s="31"/>
      <c r="AO498" s="31"/>
      <c r="AP498" s="31"/>
      <c r="AQ498" s="31"/>
      <c r="AR498" s="31"/>
      <c r="AS498" s="31"/>
      <c r="AT498" s="31"/>
      <c r="AU498" s="31"/>
      <c r="AV498" s="31"/>
      <c r="AW498" s="31"/>
      <c r="AX498" s="31"/>
      <c r="AY498" s="31"/>
      <c r="AZ498" s="31"/>
      <c r="BA498" s="31"/>
      <c r="BB498" s="31"/>
      <c r="BC498" s="31"/>
      <c r="BD498" s="31"/>
      <c r="BE498" s="31"/>
      <c r="BF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c r="AM499" s="31"/>
      <c r="AN499" s="31"/>
      <c r="AO499" s="31"/>
      <c r="AP499" s="31"/>
      <c r="AQ499" s="31"/>
      <c r="AR499" s="31"/>
      <c r="AS499" s="31"/>
      <c r="AT499" s="31"/>
      <c r="AU499" s="31"/>
      <c r="AV499" s="31"/>
      <c r="AW499" s="31"/>
      <c r="AX499" s="31"/>
      <c r="AY499" s="31"/>
      <c r="AZ499" s="31"/>
      <c r="BA499" s="31"/>
      <c r="BB499" s="31"/>
      <c r="BC499" s="31"/>
      <c r="BD499" s="31"/>
      <c r="BE499" s="31"/>
      <c r="BF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1"/>
      <c r="AN500" s="31"/>
      <c r="AO500" s="31"/>
      <c r="AP500" s="31"/>
      <c r="AQ500" s="31"/>
      <c r="AR500" s="31"/>
      <c r="AS500" s="31"/>
      <c r="AT500" s="31"/>
      <c r="AU500" s="31"/>
      <c r="AV500" s="31"/>
      <c r="AW500" s="31"/>
      <c r="AX500" s="31"/>
      <c r="AY500" s="31"/>
      <c r="AZ500" s="31"/>
      <c r="BA500" s="31"/>
      <c r="BB500" s="31"/>
      <c r="BC500" s="31"/>
      <c r="BD500" s="31"/>
      <c r="BE500" s="31"/>
      <c r="BF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c r="AM501" s="31"/>
      <c r="AN501" s="31"/>
      <c r="AO501" s="31"/>
      <c r="AP501" s="31"/>
      <c r="AQ501" s="31"/>
      <c r="AR501" s="31"/>
      <c r="AS501" s="31"/>
      <c r="AT501" s="31"/>
      <c r="AU501" s="31"/>
      <c r="AV501" s="31"/>
      <c r="AW501" s="31"/>
      <c r="AX501" s="31"/>
      <c r="AY501" s="31"/>
      <c r="AZ501" s="31"/>
      <c r="BA501" s="31"/>
      <c r="BB501" s="31"/>
      <c r="BC501" s="31"/>
      <c r="BD501" s="31"/>
      <c r="BE501" s="31"/>
      <c r="BF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c r="AM502" s="31"/>
      <c r="AN502" s="31"/>
      <c r="AO502" s="31"/>
      <c r="AP502" s="31"/>
      <c r="AQ502" s="31"/>
      <c r="AR502" s="31"/>
      <c r="AS502" s="31"/>
      <c r="AT502" s="31"/>
      <c r="AU502" s="31"/>
      <c r="AV502" s="31"/>
      <c r="AW502" s="31"/>
      <c r="AX502" s="31"/>
      <c r="AY502" s="31"/>
      <c r="AZ502" s="31"/>
      <c r="BA502" s="31"/>
      <c r="BB502" s="31"/>
      <c r="BC502" s="31"/>
      <c r="BD502" s="31"/>
      <c r="BE502" s="31"/>
      <c r="BF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c r="AM503" s="31"/>
      <c r="AN503" s="31"/>
      <c r="AO503" s="31"/>
      <c r="AP503" s="31"/>
      <c r="AQ503" s="31"/>
      <c r="AR503" s="31"/>
      <c r="AS503" s="31"/>
      <c r="AT503" s="31"/>
      <c r="AU503" s="31"/>
      <c r="AV503" s="31"/>
      <c r="AW503" s="31"/>
      <c r="AX503" s="31"/>
      <c r="AY503" s="31"/>
      <c r="AZ503" s="31"/>
      <c r="BA503" s="31"/>
      <c r="BB503" s="31"/>
      <c r="BC503" s="31"/>
      <c r="BD503" s="31"/>
      <c r="BE503" s="31"/>
      <c r="BF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c r="AM504" s="31"/>
      <c r="AN504" s="31"/>
      <c r="AO504" s="31"/>
      <c r="AP504" s="31"/>
      <c r="AQ504" s="31"/>
      <c r="AR504" s="31"/>
      <c r="AS504" s="31"/>
      <c r="AT504" s="31"/>
      <c r="AU504" s="31"/>
      <c r="AV504" s="31"/>
      <c r="AW504" s="31"/>
      <c r="AX504" s="31"/>
      <c r="AY504" s="31"/>
      <c r="AZ504" s="31"/>
      <c r="BA504" s="31"/>
      <c r="BB504" s="31"/>
      <c r="BC504" s="31"/>
      <c r="BD504" s="31"/>
      <c r="BE504" s="31"/>
      <c r="BF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c r="AM505" s="31"/>
      <c r="AN505" s="31"/>
      <c r="AO505" s="31"/>
      <c r="AP505" s="31"/>
      <c r="AQ505" s="31"/>
      <c r="AR505" s="31"/>
      <c r="AS505" s="31"/>
      <c r="AT505" s="31"/>
      <c r="AU505" s="31"/>
      <c r="AV505" s="31"/>
      <c r="AW505" s="31"/>
      <c r="AX505" s="31"/>
      <c r="AY505" s="31"/>
      <c r="AZ505" s="31"/>
      <c r="BA505" s="31"/>
      <c r="BB505" s="31"/>
      <c r="BC505" s="31"/>
      <c r="BD505" s="31"/>
      <c r="BE505" s="31"/>
      <c r="BF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c r="AM506" s="31"/>
      <c r="AN506" s="31"/>
      <c r="AO506" s="31"/>
      <c r="AP506" s="31"/>
      <c r="AQ506" s="31"/>
      <c r="AR506" s="31"/>
      <c r="AS506" s="31"/>
      <c r="AT506" s="31"/>
      <c r="AU506" s="31"/>
      <c r="AV506" s="31"/>
      <c r="AW506" s="31"/>
      <c r="AX506" s="31"/>
      <c r="AY506" s="31"/>
      <c r="AZ506" s="31"/>
      <c r="BA506" s="31"/>
      <c r="BB506" s="31"/>
      <c r="BC506" s="31"/>
      <c r="BD506" s="31"/>
      <c r="BE506" s="31"/>
      <c r="BF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c r="AM507" s="31"/>
      <c r="AN507" s="31"/>
      <c r="AO507" s="31"/>
      <c r="AP507" s="31"/>
      <c r="AQ507" s="31"/>
      <c r="AR507" s="31"/>
      <c r="AS507" s="31"/>
      <c r="AT507" s="31"/>
      <c r="AU507" s="31"/>
      <c r="AV507" s="31"/>
      <c r="AW507" s="31"/>
      <c r="AX507" s="31"/>
      <c r="AY507" s="31"/>
      <c r="AZ507" s="31"/>
      <c r="BA507" s="31"/>
      <c r="BB507" s="31"/>
      <c r="BC507" s="31"/>
      <c r="BD507" s="31"/>
      <c r="BE507" s="31"/>
      <c r="BF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c r="AV508" s="31"/>
      <c r="AW508" s="31"/>
      <c r="AX508" s="31"/>
      <c r="AY508" s="31"/>
      <c r="AZ508" s="31"/>
      <c r="BA508" s="31"/>
      <c r="BB508" s="31"/>
      <c r="BC508" s="31"/>
      <c r="BD508" s="31"/>
      <c r="BE508" s="31"/>
      <c r="BF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c r="BA509" s="31"/>
      <c r="BB509" s="31"/>
      <c r="BC509" s="31"/>
      <c r="BD509" s="31"/>
      <c r="BE509" s="31"/>
      <c r="BF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c r="AM510" s="31"/>
      <c r="AN510" s="31"/>
      <c r="AO510" s="31"/>
      <c r="AP510" s="31"/>
      <c r="AQ510" s="31"/>
      <c r="AR510" s="31"/>
      <c r="AS510" s="31"/>
      <c r="AT510" s="31"/>
      <c r="AU510" s="31"/>
      <c r="AV510" s="31"/>
      <c r="AW510" s="31"/>
      <c r="AX510" s="31"/>
      <c r="AY510" s="31"/>
      <c r="AZ510" s="31"/>
      <c r="BA510" s="31"/>
      <c r="BB510" s="31"/>
      <c r="BC510" s="31"/>
      <c r="BD510" s="31"/>
      <c r="BE510" s="31"/>
      <c r="BF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c r="AM511" s="31"/>
      <c r="AN511" s="31"/>
      <c r="AO511" s="31"/>
      <c r="AP511" s="31"/>
      <c r="AQ511" s="31"/>
      <c r="AR511" s="31"/>
      <c r="AS511" s="31"/>
      <c r="AT511" s="31"/>
      <c r="AU511" s="31"/>
      <c r="AV511" s="31"/>
      <c r="AW511" s="31"/>
      <c r="AX511" s="31"/>
      <c r="AY511" s="31"/>
      <c r="AZ511" s="31"/>
      <c r="BA511" s="31"/>
      <c r="BB511" s="31"/>
      <c r="BC511" s="31"/>
      <c r="BD511" s="31"/>
      <c r="BE511" s="31"/>
      <c r="BF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c r="AM512" s="31"/>
      <c r="AN512" s="31"/>
      <c r="AO512" s="31"/>
      <c r="AP512" s="31"/>
      <c r="AQ512" s="31"/>
      <c r="AR512" s="31"/>
      <c r="AS512" s="31"/>
      <c r="AT512" s="31"/>
      <c r="AU512" s="31"/>
      <c r="AV512" s="31"/>
      <c r="AW512" s="31"/>
      <c r="AX512" s="31"/>
      <c r="AY512" s="31"/>
      <c r="AZ512" s="31"/>
      <c r="BA512" s="31"/>
      <c r="BB512" s="31"/>
      <c r="BC512" s="31"/>
      <c r="BD512" s="31"/>
      <c r="BE512" s="31"/>
      <c r="BF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c r="AM513" s="31"/>
      <c r="AN513" s="31"/>
      <c r="AO513" s="31"/>
      <c r="AP513" s="31"/>
      <c r="AQ513" s="31"/>
      <c r="AR513" s="31"/>
      <c r="AS513" s="31"/>
      <c r="AT513" s="31"/>
      <c r="AU513" s="31"/>
      <c r="AV513" s="31"/>
      <c r="AW513" s="31"/>
      <c r="AX513" s="31"/>
      <c r="AY513" s="31"/>
      <c r="AZ513" s="31"/>
      <c r="BA513" s="31"/>
      <c r="BB513" s="31"/>
      <c r="BC513" s="31"/>
      <c r="BD513" s="31"/>
      <c r="BE513" s="31"/>
      <c r="BF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c r="AM514" s="31"/>
      <c r="AN514" s="31"/>
      <c r="AO514" s="31"/>
      <c r="AP514" s="31"/>
      <c r="AQ514" s="31"/>
      <c r="AR514" s="31"/>
      <c r="AS514" s="31"/>
      <c r="AT514" s="31"/>
      <c r="AU514" s="31"/>
      <c r="AV514" s="31"/>
      <c r="AW514" s="31"/>
      <c r="AX514" s="31"/>
      <c r="AY514" s="31"/>
      <c r="AZ514" s="31"/>
      <c r="BA514" s="31"/>
      <c r="BB514" s="31"/>
      <c r="BC514" s="31"/>
      <c r="BD514" s="31"/>
      <c r="BE514" s="31"/>
      <c r="BF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c r="AM515" s="31"/>
      <c r="AN515" s="31"/>
      <c r="AO515" s="31"/>
      <c r="AP515" s="31"/>
      <c r="AQ515" s="31"/>
      <c r="AR515" s="31"/>
      <c r="AS515" s="31"/>
      <c r="AT515" s="31"/>
      <c r="AU515" s="31"/>
      <c r="AV515" s="31"/>
      <c r="AW515" s="31"/>
      <c r="AX515" s="31"/>
      <c r="AY515" s="31"/>
      <c r="AZ515" s="31"/>
      <c r="BA515" s="31"/>
      <c r="BB515" s="31"/>
      <c r="BC515" s="31"/>
      <c r="BD515" s="31"/>
      <c r="BE515" s="31"/>
      <c r="BF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c r="AM516" s="31"/>
      <c r="AN516" s="31"/>
      <c r="AO516" s="31"/>
      <c r="AP516" s="31"/>
      <c r="AQ516" s="31"/>
      <c r="AR516" s="31"/>
      <c r="AS516" s="31"/>
      <c r="AT516" s="31"/>
      <c r="AU516" s="31"/>
      <c r="AV516" s="31"/>
      <c r="AW516" s="31"/>
      <c r="AX516" s="31"/>
      <c r="AY516" s="31"/>
      <c r="AZ516" s="31"/>
      <c r="BA516" s="31"/>
      <c r="BB516" s="31"/>
      <c r="BC516" s="31"/>
      <c r="BD516" s="31"/>
      <c r="BE516" s="31"/>
      <c r="BF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c r="AM517" s="31"/>
      <c r="AN517" s="31"/>
      <c r="AO517" s="31"/>
      <c r="AP517" s="31"/>
      <c r="AQ517" s="31"/>
      <c r="AR517" s="31"/>
      <c r="AS517" s="31"/>
      <c r="AT517" s="31"/>
      <c r="AU517" s="31"/>
      <c r="AV517" s="31"/>
      <c r="AW517" s="31"/>
      <c r="AX517" s="31"/>
      <c r="AY517" s="31"/>
      <c r="AZ517" s="31"/>
      <c r="BA517" s="31"/>
      <c r="BB517" s="31"/>
      <c r="BC517" s="31"/>
      <c r="BD517" s="31"/>
      <c r="BE517" s="31"/>
      <c r="BF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c r="AM518" s="31"/>
      <c r="AN518" s="31"/>
      <c r="AO518" s="31"/>
      <c r="AP518" s="31"/>
      <c r="AQ518" s="31"/>
      <c r="AR518" s="31"/>
      <c r="AS518" s="31"/>
      <c r="AT518" s="31"/>
      <c r="AU518" s="31"/>
      <c r="AV518" s="31"/>
      <c r="AW518" s="31"/>
      <c r="AX518" s="31"/>
      <c r="AY518" s="31"/>
      <c r="AZ518" s="31"/>
      <c r="BA518" s="31"/>
      <c r="BB518" s="31"/>
      <c r="BC518" s="31"/>
      <c r="BD518" s="31"/>
      <c r="BE518" s="31"/>
      <c r="BF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c r="AM519" s="31"/>
      <c r="AN519" s="31"/>
      <c r="AO519" s="31"/>
      <c r="AP519" s="31"/>
      <c r="AQ519" s="31"/>
      <c r="AR519" s="31"/>
      <c r="AS519" s="31"/>
      <c r="AT519" s="31"/>
      <c r="AU519" s="31"/>
      <c r="AV519" s="31"/>
      <c r="AW519" s="31"/>
      <c r="AX519" s="31"/>
      <c r="AY519" s="31"/>
      <c r="AZ519" s="31"/>
      <c r="BA519" s="31"/>
      <c r="BB519" s="31"/>
      <c r="BC519" s="31"/>
      <c r="BD519" s="31"/>
      <c r="BE519" s="31"/>
      <c r="BF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c r="AM520" s="31"/>
      <c r="AN520" s="31"/>
      <c r="AO520" s="31"/>
      <c r="AP520" s="31"/>
      <c r="AQ520" s="31"/>
      <c r="AR520" s="31"/>
      <c r="AS520" s="31"/>
      <c r="AT520" s="31"/>
      <c r="AU520" s="31"/>
      <c r="AV520" s="31"/>
      <c r="AW520" s="31"/>
      <c r="AX520" s="31"/>
      <c r="AY520" s="31"/>
      <c r="AZ520" s="31"/>
      <c r="BA520" s="31"/>
      <c r="BB520" s="31"/>
      <c r="BC520" s="31"/>
      <c r="BD520" s="31"/>
      <c r="BE520" s="31"/>
      <c r="BF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c r="AM521" s="31"/>
      <c r="AN521" s="31"/>
      <c r="AO521" s="31"/>
      <c r="AP521" s="31"/>
      <c r="AQ521" s="31"/>
      <c r="AR521" s="31"/>
      <c r="AS521" s="31"/>
      <c r="AT521" s="31"/>
      <c r="AU521" s="31"/>
      <c r="AV521" s="31"/>
      <c r="AW521" s="31"/>
      <c r="AX521" s="31"/>
      <c r="AY521" s="31"/>
      <c r="AZ521" s="31"/>
      <c r="BA521" s="31"/>
      <c r="BB521" s="31"/>
      <c r="BC521" s="31"/>
      <c r="BD521" s="31"/>
      <c r="BE521" s="31"/>
      <c r="BF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c r="AM522" s="31"/>
      <c r="AN522" s="31"/>
      <c r="AO522" s="31"/>
      <c r="AP522" s="31"/>
      <c r="AQ522" s="31"/>
      <c r="AR522" s="31"/>
      <c r="AS522" s="31"/>
      <c r="AT522" s="31"/>
      <c r="AU522" s="31"/>
      <c r="AV522" s="31"/>
      <c r="AW522" s="31"/>
      <c r="AX522" s="31"/>
      <c r="AY522" s="31"/>
      <c r="AZ522" s="31"/>
      <c r="BA522" s="31"/>
      <c r="BB522" s="31"/>
      <c r="BC522" s="31"/>
      <c r="BD522" s="31"/>
      <c r="BE522" s="31"/>
      <c r="BF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c r="AM523" s="31"/>
      <c r="AN523" s="31"/>
      <c r="AO523" s="31"/>
      <c r="AP523" s="31"/>
      <c r="AQ523" s="31"/>
      <c r="AR523" s="31"/>
      <c r="AS523" s="31"/>
      <c r="AT523" s="31"/>
      <c r="AU523" s="31"/>
      <c r="AV523" s="31"/>
      <c r="AW523" s="31"/>
      <c r="AX523" s="31"/>
      <c r="AY523" s="31"/>
      <c r="AZ523" s="31"/>
      <c r="BA523" s="31"/>
      <c r="BB523" s="31"/>
      <c r="BC523" s="31"/>
      <c r="BD523" s="31"/>
      <c r="BE523" s="31"/>
      <c r="BF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c r="AM524" s="31"/>
      <c r="AN524" s="31"/>
      <c r="AO524" s="31"/>
      <c r="AP524" s="31"/>
      <c r="AQ524" s="31"/>
      <c r="AR524" s="31"/>
      <c r="AS524" s="31"/>
      <c r="AT524" s="31"/>
      <c r="AU524" s="31"/>
      <c r="AV524" s="31"/>
      <c r="AW524" s="31"/>
      <c r="AX524" s="31"/>
      <c r="AY524" s="31"/>
      <c r="AZ524" s="31"/>
      <c r="BA524" s="31"/>
      <c r="BB524" s="31"/>
      <c r="BC524" s="31"/>
      <c r="BD524" s="31"/>
      <c r="BE524" s="31"/>
      <c r="BF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c r="AM525" s="31"/>
      <c r="AN525" s="31"/>
      <c r="AO525" s="31"/>
      <c r="AP525" s="31"/>
      <c r="AQ525" s="31"/>
      <c r="AR525" s="31"/>
      <c r="AS525" s="31"/>
      <c r="AT525" s="31"/>
      <c r="AU525" s="31"/>
      <c r="AV525" s="31"/>
      <c r="AW525" s="31"/>
      <c r="AX525" s="31"/>
      <c r="AY525" s="31"/>
      <c r="AZ525" s="31"/>
      <c r="BA525" s="31"/>
      <c r="BB525" s="31"/>
      <c r="BC525" s="31"/>
      <c r="BD525" s="31"/>
      <c r="BE525" s="31"/>
      <c r="BF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c r="AM526" s="31"/>
      <c r="AN526" s="31"/>
      <c r="AO526" s="31"/>
      <c r="AP526" s="31"/>
      <c r="AQ526" s="31"/>
      <c r="AR526" s="31"/>
      <c r="AS526" s="31"/>
      <c r="AT526" s="31"/>
      <c r="AU526" s="31"/>
      <c r="AV526" s="31"/>
      <c r="AW526" s="31"/>
      <c r="AX526" s="31"/>
      <c r="AY526" s="31"/>
      <c r="AZ526" s="31"/>
      <c r="BA526" s="31"/>
      <c r="BB526" s="31"/>
      <c r="BC526" s="31"/>
      <c r="BD526" s="31"/>
      <c r="BE526" s="31"/>
      <c r="BF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c r="AM527" s="31"/>
      <c r="AN527" s="31"/>
      <c r="AO527" s="31"/>
      <c r="AP527" s="31"/>
      <c r="AQ527" s="31"/>
      <c r="AR527" s="31"/>
      <c r="AS527" s="31"/>
      <c r="AT527" s="31"/>
      <c r="AU527" s="31"/>
      <c r="AV527" s="31"/>
      <c r="AW527" s="31"/>
      <c r="AX527" s="31"/>
      <c r="AY527" s="31"/>
      <c r="AZ527" s="31"/>
      <c r="BA527" s="31"/>
      <c r="BB527" s="31"/>
      <c r="BC527" s="31"/>
      <c r="BD527" s="31"/>
      <c r="BE527" s="31"/>
      <c r="BF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c r="AM528" s="31"/>
      <c r="AN528" s="31"/>
      <c r="AO528" s="31"/>
      <c r="AP528" s="31"/>
      <c r="AQ528" s="31"/>
      <c r="AR528" s="31"/>
      <c r="AS528" s="31"/>
      <c r="AT528" s="31"/>
      <c r="AU528" s="31"/>
      <c r="AV528" s="31"/>
      <c r="AW528" s="31"/>
      <c r="AX528" s="31"/>
      <c r="AY528" s="31"/>
      <c r="AZ528" s="31"/>
      <c r="BA528" s="31"/>
      <c r="BB528" s="31"/>
      <c r="BC528" s="31"/>
      <c r="BD528" s="31"/>
      <c r="BE528" s="31"/>
      <c r="BF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c r="AV529" s="31"/>
      <c r="AW529" s="31"/>
      <c r="AX529" s="31"/>
      <c r="AY529" s="31"/>
      <c r="AZ529" s="31"/>
      <c r="BA529" s="31"/>
      <c r="BB529" s="31"/>
      <c r="BC529" s="31"/>
      <c r="BD529" s="31"/>
      <c r="BE529" s="31"/>
      <c r="BF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c r="AM530" s="31"/>
      <c r="AN530" s="31"/>
      <c r="AO530" s="31"/>
      <c r="AP530" s="31"/>
      <c r="AQ530" s="31"/>
      <c r="AR530" s="31"/>
      <c r="AS530" s="31"/>
      <c r="AT530" s="31"/>
      <c r="AU530" s="31"/>
      <c r="AV530" s="31"/>
      <c r="AW530" s="31"/>
      <c r="AX530" s="31"/>
      <c r="AY530" s="31"/>
      <c r="AZ530" s="31"/>
      <c r="BA530" s="31"/>
      <c r="BB530" s="31"/>
      <c r="BC530" s="31"/>
      <c r="BD530" s="31"/>
      <c r="BE530" s="31"/>
      <c r="BF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c r="AM531" s="31"/>
      <c r="AN531" s="31"/>
      <c r="AO531" s="31"/>
      <c r="AP531" s="31"/>
      <c r="AQ531" s="31"/>
      <c r="AR531" s="31"/>
      <c r="AS531" s="31"/>
      <c r="AT531" s="31"/>
      <c r="AU531" s="31"/>
      <c r="AV531" s="31"/>
      <c r="AW531" s="31"/>
      <c r="AX531" s="31"/>
      <c r="AY531" s="31"/>
      <c r="AZ531" s="31"/>
      <c r="BA531" s="31"/>
      <c r="BB531" s="31"/>
      <c r="BC531" s="31"/>
      <c r="BD531" s="31"/>
      <c r="BE531" s="31"/>
      <c r="BF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c r="AM532" s="31"/>
      <c r="AN532" s="31"/>
      <c r="AO532" s="31"/>
      <c r="AP532" s="31"/>
      <c r="AQ532" s="31"/>
      <c r="AR532" s="31"/>
      <c r="AS532" s="31"/>
      <c r="AT532" s="31"/>
      <c r="AU532" s="31"/>
      <c r="AV532" s="31"/>
      <c r="AW532" s="31"/>
      <c r="AX532" s="31"/>
      <c r="AY532" s="31"/>
      <c r="AZ532" s="31"/>
      <c r="BA532" s="31"/>
      <c r="BB532" s="31"/>
      <c r="BC532" s="31"/>
      <c r="BD532" s="31"/>
      <c r="BE532" s="31"/>
      <c r="BF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c r="AV533" s="31"/>
      <c r="AW533" s="31"/>
      <c r="AX533" s="31"/>
      <c r="AY533" s="31"/>
      <c r="AZ533" s="31"/>
      <c r="BA533" s="31"/>
      <c r="BB533" s="31"/>
      <c r="BC533" s="31"/>
      <c r="BD533" s="31"/>
      <c r="BE533" s="31"/>
      <c r="BF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c r="AM534" s="31"/>
      <c r="AN534" s="31"/>
      <c r="AO534" s="31"/>
      <c r="AP534" s="31"/>
      <c r="AQ534" s="31"/>
      <c r="AR534" s="31"/>
      <c r="AS534" s="31"/>
      <c r="AT534" s="31"/>
      <c r="AU534" s="31"/>
      <c r="AV534" s="31"/>
      <c r="AW534" s="31"/>
      <c r="AX534" s="31"/>
      <c r="AY534" s="31"/>
      <c r="AZ534" s="31"/>
      <c r="BA534" s="31"/>
      <c r="BB534" s="31"/>
      <c r="BC534" s="31"/>
      <c r="BD534" s="31"/>
      <c r="BE534" s="31"/>
      <c r="BF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c r="AM535" s="31"/>
      <c r="AN535" s="31"/>
      <c r="AO535" s="31"/>
      <c r="AP535" s="31"/>
      <c r="AQ535" s="31"/>
      <c r="AR535" s="31"/>
      <c r="AS535" s="31"/>
      <c r="AT535" s="31"/>
      <c r="AU535" s="31"/>
      <c r="AV535" s="31"/>
      <c r="AW535" s="31"/>
      <c r="AX535" s="31"/>
      <c r="AY535" s="31"/>
      <c r="AZ535" s="31"/>
      <c r="BA535" s="31"/>
      <c r="BB535" s="31"/>
      <c r="BC535" s="31"/>
      <c r="BD535" s="31"/>
      <c r="BE535" s="31"/>
      <c r="BF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c r="AM536" s="31"/>
      <c r="AN536" s="31"/>
      <c r="AO536" s="31"/>
      <c r="AP536" s="31"/>
      <c r="AQ536" s="31"/>
      <c r="AR536" s="31"/>
      <c r="AS536" s="31"/>
      <c r="AT536" s="31"/>
      <c r="AU536" s="31"/>
      <c r="AV536" s="31"/>
      <c r="AW536" s="31"/>
      <c r="AX536" s="31"/>
      <c r="AY536" s="31"/>
      <c r="AZ536" s="31"/>
      <c r="BA536" s="31"/>
      <c r="BB536" s="31"/>
      <c r="BC536" s="31"/>
      <c r="BD536" s="31"/>
      <c r="BE536" s="31"/>
      <c r="BF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c r="AM537" s="31"/>
      <c r="AN537" s="31"/>
      <c r="AO537" s="31"/>
      <c r="AP537" s="31"/>
      <c r="AQ537" s="31"/>
      <c r="AR537" s="31"/>
      <c r="AS537" s="31"/>
      <c r="AT537" s="31"/>
      <c r="AU537" s="31"/>
      <c r="AV537" s="31"/>
      <c r="AW537" s="31"/>
      <c r="AX537" s="31"/>
      <c r="AY537" s="31"/>
      <c r="AZ537" s="31"/>
      <c r="BA537" s="31"/>
      <c r="BB537" s="31"/>
      <c r="BC537" s="31"/>
      <c r="BD537" s="31"/>
      <c r="BE537" s="31"/>
      <c r="BF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c r="AV538" s="31"/>
      <c r="AW538" s="31"/>
      <c r="AX538" s="31"/>
      <c r="AY538" s="31"/>
      <c r="AZ538" s="31"/>
      <c r="BA538" s="31"/>
      <c r="BB538" s="31"/>
      <c r="BC538" s="31"/>
      <c r="BD538" s="31"/>
      <c r="BE538" s="31"/>
      <c r="BF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c r="AM539" s="31"/>
      <c r="AN539" s="31"/>
      <c r="AO539" s="31"/>
      <c r="AP539" s="31"/>
      <c r="AQ539" s="31"/>
      <c r="AR539" s="31"/>
      <c r="AS539" s="31"/>
      <c r="AT539" s="31"/>
      <c r="AU539" s="31"/>
      <c r="AV539" s="31"/>
      <c r="AW539" s="31"/>
      <c r="AX539" s="31"/>
      <c r="AY539" s="31"/>
      <c r="AZ539" s="31"/>
      <c r="BA539" s="31"/>
      <c r="BB539" s="31"/>
      <c r="BC539" s="31"/>
      <c r="BD539" s="31"/>
      <c r="BE539" s="31"/>
      <c r="BF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c r="AM540" s="31"/>
      <c r="AN540" s="31"/>
      <c r="AO540" s="31"/>
      <c r="AP540" s="31"/>
      <c r="AQ540" s="31"/>
      <c r="AR540" s="31"/>
      <c r="AS540" s="31"/>
      <c r="AT540" s="31"/>
      <c r="AU540" s="31"/>
      <c r="AV540" s="31"/>
      <c r="AW540" s="31"/>
      <c r="AX540" s="31"/>
      <c r="AY540" s="31"/>
      <c r="AZ540" s="31"/>
      <c r="BA540" s="31"/>
      <c r="BB540" s="31"/>
      <c r="BC540" s="31"/>
      <c r="BD540" s="31"/>
      <c r="BE540" s="31"/>
      <c r="BF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c r="AV541" s="31"/>
      <c r="AW541" s="31"/>
      <c r="AX541" s="31"/>
      <c r="AY541" s="31"/>
      <c r="AZ541" s="31"/>
      <c r="BA541" s="31"/>
      <c r="BB541" s="31"/>
      <c r="BC541" s="31"/>
      <c r="BD541" s="31"/>
      <c r="BE541" s="31"/>
      <c r="BF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c r="AM542" s="31"/>
      <c r="AN542" s="31"/>
      <c r="AO542" s="31"/>
      <c r="AP542" s="31"/>
      <c r="AQ542" s="31"/>
      <c r="AR542" s="31"/>
      <c r="AS542" s="31"/>
      <c r="AT542" s="31"/>
      <c r="AU542" s="31"/>
      <c r="AV542" s="31"/>
      <c r="AW542" s="31"/>
      <c r="AX542" s="31"/>
      <c r="AY542" s="31"/>
      <c r="AZ542" s="31"/>
      <c r="BA542" s="31"/>
      <c r="BB542" s="31"/>
      <c r="BC542" s="31"/>
      <c r="BD542" s="31"/>
      <c r="BE542" s="31"/>
      <c r="BF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c r="AM543" s="31"/>
      <c r="AN543" s="31"/>
      <c r="AO543" s="31"/>
      <c r="AP543" s="31"/>
      <c r="AQ543" s="31"/>
      <c r="AR543" s="31"/>
      <c r="AS543" s="31"/>
      <c r="AT543" s="31"/>
      <c r="AU543" s="31"/>
      <c r="AV543" s="31"/>
      <c r="AW543" s="31"/>
      <c r="AX543" s="31"/>
      <c r="AY543" s="31"/>
      <c r="AZ543" s="31"/>
      <c r="BA543" s="31"/>
      <c r="BB543" s="31"/>
      <c r="BC543" s="31"/>
      <c r="BD543" s="31"/>
      <c r="BE543" s="31"/>
      <c r="BF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c r="AV544" s="31"/>
      <c r="AW544" s="31"/>
      <c r="AX544" s="31"/>
      <c r="AY544" s="31"/>
      <c r="AZ544" s="31"/>
      <c r="BA544" s="31"/>
      <c r="BB544" s="31"/>
      <c r="BC544" s="31"/>
      <c r="BD544" s="31"/>
      <c r="BE544" s="31"/>
      <c r="BF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c r="AV545" s="31"/>
      <c r="AW545" s="31"/>
      <c r="AX545" s="31"/>
      <c r="AY545" s="31"/>
      <c r="AZ545" s="31"/>
      <c r="BA545" s="31"/>
      <c r="BB545" s="31"/>
      <c r="BC545" s="31"/>
      <c r="BD545" s="31"/>
      <c r="BE545" s="31"/>
      <c r="BF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c r="AV546" s="31"/>
      <c r="AW546" s="31"/>
      <c r="AX546" s="31"/>
      <c r="AY546" s="31"/>
      <c r="AZ546" s="31"/>
      <c r="BA546" s="31"/>
      <c r="BB546" s="31"/>
      <c r="BC546" s="31"/>
      <c r="BD546" s="31"/>
      <c r="BE546" s="31"/>
      <c r="BF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c r="AV547" s="31"/>
      <c r="AW547" s="31"/>
      <c r="AX547" s="31"/>
      <c r="AY547" s="31"/>
      <c r="AZ547" s="31"/>
      <c r="BA547" s="31"/>
      <c r="BB547" s="31"/>
      <c r="BC547" s="31"/>
      <c r="BD547" s="31"/>
      <c r="BE547" s="31"/>
      <c r="BF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c r="AM548" s="31"/>
      <c r="AN548" s="31"/>
      <c r="AO548" s="31"/>
      <c r="AP548" s="31"/>
      <c r="AQ548" s="31"/>
      <c r="AR548" s="31"/>
      <c r="AS548" s="31"/>
      <c r="AT548" s="31"/>
      <c r="AU548" s="31"/>
      <c r="AV548" s="31"/>
      <c r="AW548" s="31"/>
      <c r="AX548" s="31"/>
      <c r="AY548" s="31"/>
      <c r="AZ548" s="31"/>
      <c r="BA548" s="31"/>
      <c r="BB548" s="31"/>
      <c r="BC548" s="31"/>
      <c r="BD548" s="31"/>
      <c r="BE548" s="31"/>
      <c r="BF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c r="AM549" s="31"/>
      <c r="AN549" s="31"/>
      <c r="AO549" s="31"/>
      <c r="AP549" s="31"/>
      <c r="AQ549" s="31"/>
      <c r="AR549" s="31"/>
      <c r="AS549" s="31"/>
      <c r="AT549" s="31"/>
      <c r="AU549" s="31"/>
      <c r="AV549" s="31"/>
      <c r="AW549" s="31"/>
      <c r="AX549" s="31"/>
      <c r="AY549" s="31"/>
      <c r="AZ549" s="31"/>
      <c r="BA549" s="31"/>
      <c r="BB549" s="31"/>
      <c r="BC549" s="31"/>
      <c r="BD549" s="31"/>
      <c r="BE549" s="31"/>
      <c r="BF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c r="AM550" s="31"/>
      <c r="AN550" s="31"/>
      <c r="AO550" s="31"/>
      <c r="AP550" s="31"/>
      <c r="AQ550" s="31"/>
      <c r="AR550" s="31"/>
      <c r="AS550" s="31"/>
      <c r="AT550" s="31"/>
      <c r="AU550" s="31"/>
      <c r="AV550" s="31"/>
      <c r="AW550" s="31"/>
      <c r="AX550" s="31"/>
      <c r="AY550" s="31"/>
      <c r="AZ550" s="31"/>
      <c r="BA550" s="31"/>
      <c r="BB550" s="31"/>
      <c r="BC550" s="31"/>
      <c r="BD550" s="31"/>
      <c r="BE550" s="31"/>
      <c r="BF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c r="AV551" s="31"/>
      <c r="AW551" s="31"/>
      <c r="AX551" s="31"/>
      <c r="AY551" s="31"/>
      <c r="AZ551" s="31"/>
      <c r="BA551" s="31"/>
      <c r="BB551" s="31"/>
      <c r="BC551" s="31"/>
      <c r="BD551" s="31"/>
      <c r="BE551" s="31"/>
      <c r="BF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c r="AM552" s="31"/>
      <c r="AN552" s="31"/>
      <c r="AO552" s="31"/>
      <c r="AP552" s="31"/>
      <c r="AQ552" s="31"/>
      <c r="AR552" s="31"/>
      <c r="AS552" s="31"/>
      <c r="AT552" s="31"/>
      <c r="AU552" s="31"/>
      <c r="AV552" s="31"/>
      <c r="AW552" s="31"/>
      <c r="AX552" s="31"/>
      <c r="AY552" s="31"/>
      <c r="AZ552" s="31"/>
      <c r="BA552" s="31"/>
      <c r="BB552" s="31"/>
      <c r="BC552" s="31"/>
      <c r="BD552" s="31"/>
      <c r="BE552" s="31"/>
      <c r="BF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c r="AM553" s="31"/>
      <c r="AN553" s="31"/>
      <c r="AO553" s="31"/>
      <c r="AP553" s="31"/>
      <c r="AQ553" s="31"/>
      <c r="AR553" s="31"/>
      <c r="AS553" s="31"/>
      <c r="AT553" s="31"/>
      <c r="AU553" s="31"/>
      <c r="AV553" s="31"/>
      <c r="AW553" s="31"/>
      <c r="AX553" s="31"/>
      <c r="AY553" s="31"/>
      <c r="AZ553" s="31"/>
      <c r="BA553" s="31"/>
      <c r="BB553" s="31"/>
      <c r="BC553" s="31"/>
      <c r="BD553" s="31"/>
      <c r="BE553" s="31"/>
      <c r="BF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c r="AM554" s="31"/>
      <c r="AN554" s="31"/>
      <c r="AO554" s="31"/>
      <c r="AP554" s="31"/>
      <c r="AQ554" s="31"/>
      <c r="AR554" s="31"/>
      <c r="AS554" s="31"/>
      <c r="AT554" s="31"/>
      <c r="AU554" s="31"/>
      <c r="AV554" s="31"/>
      <c r="AW554" s="31"/>
      <c r="AX554" s="31"/>
      <c r="AY554" s="31"/>
      <c r="AZ554" s="31"/>
      <c r="BA554" s="31"/>
      <c r="BB554" s="31"/>
      <c r="BC554" s="31"/>
      <c r="BD554" s="31"/>
      <c r="BE554" s="31"/>
      <c r="BF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c r="AV555" s="31"/>
      <c r="AW555" s="31"/>
      <c r="AX555" s="31"/>
      <c r="AY555" s="31"/>
      <c r="AZ555" s="31"/>
      <c r="BA555" s="31"/>
      <c r="BB555" s="31"/>
      <c r="BC555" s="31"/>
      <c r="BD555" s="31"/>
      <c r="BE555" s="31"/>
      <c r="BF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c r="AM556" s="31"/>
      <c r="AN556" s="31"/>
      <c r="AO556" s="31"/>
      <c r="AP556" s="31"/>
      <c r="AQ556" s="31"/>
      <c r="AR556" s="31"/>
      <c r="AS556" s="31"/>
      <c r="AT556" s="31"/>
      <c r="AU556" s="31"/>
      <c r="AV556" s="31"/>
      <c r="AW556" s="31"/>
      <c r="AX556" s="31"/>
      <c r="AY556" s="31"/>
      <c r="AZ556" s="31"/>
      <c r="BA556" s="31"/>
      <c r="BB556" s="31"/>
      <c r="BC556" s="31"/>
      <c r="BD556" s="31"/>
      <c r="BE556" s="31"/>
      <c r="BF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c r="AM557" s="31"/>
      <c r="AN557" s="31"/>
      <c r="AO557" s="31"/>
      <c r="AP557" s="31"/>
      <c r="AQ557" s="31"/>
      <c r="AR557" s="31"/>
      <c r="AS557" s="31"/>
      <c r="AT557" s="31"/>
      <c r="AU557" s="31"/>
      <c r="AV557" s="31"/>
      <c r="AW557" s="31"/>
      <c r="AX557" s="31"/>
      <c r="AY557" s="31"/>
      <c r="AZ557" s="31"/>
      <c r="BA557" s="31"/>
      <c r="BB557" s="31"/>
      <c r="BC557" s="31"/>
      <c r="BD557" s="31"/>
      <c r="BE557" s="31"/>
      <c r="BF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c r="AM558" s="31"/>
      <c r="AN558" s="31"/>
      <c r="AO558" s="31"/>
      <c r="AP558" s="31"/>
      <c r="AQ558" s="31"/>
      <c r="AR558" s="31"/>
      <c r="AS558" s="31"/>
      <c r="AT558" s="31"/>
      <c r="AU558" s="31"/>
      <c r="AV558" s="31"/>
      <c r="AW558" s="31"/>
      <c r="AX558" s="31"/>
      <c r="AY558" s="31"/>
      <c r="AZ558" s="31"/>
      <c r="BA558" s="31"/>
      <c r="BB558" s="31"/>
      <c r="BC558" s="31"/>
      <c r="BD558" s="31"/>
      <c r="BE558" s="31"/>
      <c r="BF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c r="AV559" s="31"/>
      <c r="AW559" s="31"/>
      <c r="AX559" s="31"/>
      <c r="AY559" s="31"/>
      <c r="AZ559" s="31"/>
      <c r="BA559" s="31"/>
      <c r="BB559" s="31"/>
      <c r="BC559" s="31"/>
      <c r="BD559" s="31"/>
      <c r="BE559" s="31"/>
      <c r="BF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c r="AM560" s="31"/>
      <c r="AN560" s="31"/>
      <c r="AO560" s="31"/>
      <c r="AP560" s="31"/>
      <c r="AQ560" s="31"/>
      <c r="AR560" s="31"/>
      <c r="AS560" s="31"/>
      <c r="AT560" s="31"/>
      <c r="AU560" s="31"/>
      <c r="AV560" s="31"/>
      <c r="AW560" s="31"/>
      <c r="AX560" s="31"/>
      <c r="AY560" s="31"/>
      <c r="AZ560" s="31"/>
      <c r="BA560" s="31"/>
      <c r="BB560" s="31"/>
      <c r="BC560" s="31"/>
      <c r="BD560" s="31"/>
      <c r="BE560" s="31"/>
      <c r="BF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c r="AM561" s="31"/>
      <c r="AN561" s="31"/>
      <c r="AO561" s="31"/>
      <c r="AP561" s="31"/>
      <c r="AQ561" s="31"/>
      <c r="AR561" s="31"/>
      <c r="AS561" s="31"/>
      <c r="AT561" s="31"/>
      <c r="AU561" s="31"/>
      <c r="AV561" s="31"/>
      <c r="AW561" s="31"/>
      <c r="AX561" s="31"/>
      <c r="AY561" s="31"/>
      <c r="AZ561" s="31"/>
      <c r="BA561" s="31"/>
      <c r="BB561" s="31"/>
      <c r="BC561" s="31"/>
      <c r="BD561" s="31"/>
      <c r="BE561" s="31"/>
      <c r="BF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c r="AM562" s="31"/>
      <c r="AN562" s="31"/>
      <c r="AO562" s="31"/>
      <c r="AP562" s="31"/>
      <c r="AQ562" s="31"/>
      <c r="AR562" s="31"/>
      <c r="AS562" s="31"/>
      <c r="AT562" s="31"/>
      <c r="AU562" s="31"/>
      <c r="AV562" s="31"/>
      <c r="AW562" s="31"/>
      <c r="AX562" s="31"/>
      <c r="AY562" s="31"/>
      <c r="AZ562" s="31"/>
      <c r="BA562" s="31"/>
      <c r="BB562" s="31"/>
      <c r="BC562" s="31"/>
      <c r="BD562" s="31"/>
      <c r="BE562" s="31"/>
      <c r="BF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c r="AM563" s="31"/>
      <c r="AN563" s="31"/>
      <c r="AO563" s="31"/>
      <c r="AP563" s="31"/>
      <c r="AQ563" s="31"/>
      <c r="AR563" s="31"/>
      <c r="AS563" s="31"/>
      <c r="AT563" s="31"/>
      <c r="AU563" s="31"/>
      <c r="AV563" s="31"/>
      <c r="AW563" s="31"/>
      <c r="AX563" s="31"/>
      <c r="AY563" s="31"/>
      <c r="AZ563" s="31"/>
      <c r="BA563" s="31"/>
      <c r="BB563" s="31"/>
      <c r="BC563" s="31"/>
      <c r="BD563" s="31"/>
      <c r="BE563" s="31"/>
      <c r="BF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c r="AV564" s="31"/>
      <c r="AW564" s="31"/>
      <c r="AX564" s="31"/>
      <c r="AY564" s="31"/>
      <c r="AZ564" s="31"/>
      <c r="BA564" s="31"/>
      <c r="BB564" s="31"/>
      <c r="BC564" s="31"/>
      <c r="BD564" s="31"/>
      <c r="BE564" s="31"/>
      <c r="BF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c r="AM565" s="31"/>
      <c r="AN565" s="31"/>
      <c r="AO565" s="31"/>
      <c r="AP565" s="31"/>
      <c r="AQ565" s="31"/>
      <c r="AR565" s="31"/>
      <c r="AS565" s="31"/>
      <c r="AT565" s="31"/>
      <c r="AU565" s="31"/>
      <c r="AV565" s="31"/>
      <c r="AW565" s="31"/>
      <c r="AX565" s="31"/>
      <c r="AY565" s="31"/>
      <c r="AZ565" s="31"/>
      <c r="BA565" s="31"/>
      <c r="BB565" s="31"/>
      <c r="BC565" s="31"/>
      <c r="BD565" s="31"/>
      <c r="BE565" s="31"/>
      <c r="BF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c r="AM566" s="31"/>
      <c r="AN566" s="31"/>
      <c r="AO566" s="31"/>
      <c r="AP566" s="31"/>
      <c r="AQ566" s="31"/>
      <c r="AR566" s="31"/>
      <c r="AS566" s="31"/>
      <c r="AT566" s="31"/>
      <c r="AU566" s="31"/>
      <c r="AV566" s="31"/>
      <c r="AW566" s="31"/>
      <c r="AX566" s="31"/>
      <c r="AY566" s="31"/>
      <c r="AZ566" s="31"/>
      <c r="BA566" s="31"/>
      <c r="BB566" s="31"/>
      <c r="BC566" s="31"/>
      <c r="BD566" s="31"/>
      <c r="BE566" s="31"/>
      <c r="BF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c r="AM567" s="31"/>
      <c r="AN567" s="31"/>
      <c r="AO567" s="31"/>
      <c r="AP567" s="31"/>
      <c r="AQ567" s="31"/>
      <c r="AR567" s="31"/>
      <c r="AS567" s="31"/>
      <c r="AT567" s="31"/>
      <c r="AU567" s="31"/>
      <c r="AV567" s="31"/>
      <c r="AW567" s="31"/>
      <c r="AX567" s="31"/>
      <c r="AY567" s="31"/>
      <c r="AZ567" s="31"/>
      <c r="BA567" s="31"/>
      <c r="BB567" s="31"/>
      <c r="BC567" s="31"/>
      <c r="BD567" s="31"/>
      <c r="BE567" s="31"/>
      <c r="BF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c r="AM568" s="31"/>
      <c r="AN568" s="31"/>
      <c r="AO568" s="31"/>
      <c r="AP568" s="31"/>
      <c r="AQ568" s="31"/>
      <c r="AR568" s="31"/>
      <c r="AS568" s="31"/>
      <c r="AT568" s="31"/>
      <c r="AU568" s="31"/>
      <c r="AV568" s="31"/>
      <c r="AW568" s="31"/>
      <c r="AX568" s="31"/>
      <c r="AY568" s="31"/>
      <c r="AZ568" s="31"/>
      <c r="BA568" s="31"/>
      <c r="BB568" s="31"/>
      <c r="BC568" s="31"/>
      <c r="BD568" s="31"/>
      <c r="BE568" s="31"/>
      <c r="BF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c r="AV569" s="31"/>
      <c r="AW569" s="31"/>
      <c r="AX569" s="31"/>
      <c r="AY569" s="31"/>
      <c r="AZ569" s="31"/>
      <c r="BA569" s="31"/>
      <c r="BB569" s="31"/>
      <c r="BC569" s="31"/>
      <c r="BD569" s="31"/>
      <c r="BE569" s="31"/>
      <c r="BF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c r="AM570" s="31"/>
      <c r="AN570" s="31"/>
      <c r="AO570" s="31"/>
      <c r="AP570" s="31"/>
      <c r="AQ570" s="31"/>
      <c r="AR570" s="31"/>
      <c r="AS570" s="31"/>
      <c r="AT570" s="31"/>
      <c r="AU570" s="31"/>
      <c r="AV570" s="31"/>
      <c r="AW570" s="31"/>
      <c r="AX570" s="31"/>
      <c r="AY570" s="31"/>
      <c r="AZ570" s="31"/>
      <c r="BA570" s="31"/>
      <c r="BB570" s="31"/>
      <c r="BC570" s="31"/>
      <c r="BD570" s="31"/>
      <c r="BE570" s="31"/>
      <c r="BF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c r="AM571" s="31"/>
      <c r="AN571" s="31"/>
      <c r="AO571" s="31"/>
      <c r="AP571" s="31"/>
      <c r="AQ571" s="31"/>
      <c r="AR571" s="31"/>
      <c r="AS571" s="31"/>
      <c r="AT571" s="31"/>
      <c r="AU571" s="31"/>
      <c r="AV571" s="31"/>
      <c r="AW571" s="31"/>
      <c r="AX571" s="31"/>
      <c r="AY571" s="31"/>
      <c r="AZ571" s="31"/>
      <c r="BA571" s="31"/>
      <c r="BB571" s="31"/>
      <c r="BC571" s="31"/>
      <c r="BD571" s="31"/>
      <c r="BE571" s="31"/>
      <c r="BF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c r="AM572" s="31"/>
      <c r="AN572" s="31"/>
      <c r="AO572" s="31"/>
      <c r="AP572" s="31"/>
      <c r="AQ572" s="31"/>
      <c r="AR572" s="31"/>
      <c r="AS572" s="31"/>
      <c r="AT572" s="31"/>
      <c r="AU572" s="31"/>
      <c r="AV572" s="31"/>
      <c r="AW572" s="31"/>
      <c r="AX572" s="31"/>
      <c r="AY572" s="31"/>
      <c r="AZ572" s="31"/>
      <c r="BA572" s="31"/>
      <c r="BB572" s="31"/>
      <c r="BC572" s="31"/>
      <c r="BD572" s="31"/>
      <c r="BE572" s="31"/>
      <c r="BF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c r="AM573" s="31"/>
      <c r="AN573" s="31"/>
      <c r="AO573" s="31"/>
      <c r="AP573" s="31"/>
      <c r="AQ573" s="31"/>
      <c r="AR573" s="31"/>
      <c r="AS573" s="31"/>
      <c r="AT573" s="31"/>
      <c r="AU573" s="31"/>
      <c r="AV573" s="31"/>
      <c r="AW573" s="31"/>
      <c r="AX573" s="31"/>
      <c r="AY573" s="31"/>
      <c r="AZ573" s="31"/>
      <c r="BA573" s="31"/>
      <c r="BB573" s="31"/>
      <c r="BC573" s="31"/>
      <c r="BD573" s="31"/>
      <c r="BE573" s="31"/>
      <c r="BF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c r="AM574" s="31"/>
      <c r="AN574" s="31"/>
      <c r="AO574" s="31"/>
      <c r="AP574" s="31"/>
      <c r="AQ574" s="31"/>
      <c r="AR574" s="31"/>
      <c r="AS574" s="31"/>
      <c r="AT574" s="31"/>
      <c r="AU574" s="31"/>
      <c r="AV574" s="31"/>
      <c r="AW574" s="31"/>
      <c r="AX574" s="31"/>
      <c r="AY574" s="31"/>
      <c r="AZ574" s="31"/>
      <c r="BA574" s="31"/>
      <c r="BB574" s="31"/>
      <c r="BC574" s="31"/>
      <c r="BD574" s="31"/>
      <c r="BE574" s="31"/>
      <c r="BF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c r="AV575" s="31"/>
      <c r="AW575" s="31"/>
      <c r="AX575" s="31"/>
      <c r="AY575" s="31"/>
      <c r="AZ575" s="31"/>
      <c r="BA575" s="31"/>
      <c r="BB575" s="31"/>
      <c r="BC575" s="31"/>
      <c r="BD575" s="31"/>
      <c r="BE575" s="31"/>
      <c r="BF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c r="AM576" s="31"/>
      <c r="AN576" s="31"/>
      <c r="AO576" s="31"/>
      <c r="AP576" s="31"/>
      <c r="AQ576" s="31"/>
      <c r="AR576" s="31"/>
      <c r="AS576" s="31"/>
      <c r="AT576" s="31"/>
      <c r="AU576" s="31"/>
      <c r="AV576" s="31"/>
      <c r="AW576" s="31"/>
      <c r="AX576" s="31"/>
      <c r="AY576" s="31"/>
      <c r="AZ576" s="31"/>
      <c r="BA576" s="31"/>
      <c r="BB576" s="31"/>
      <c r="BC576" s="31"/>
      <c r="BD576" s="31"/>
      <c r="BE576" s="31"/>
      <c r="BF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c r="AM577" s="31"/>
      <c r="AN577" s="31"/>
      <c r="AO577" s="31"/>
      <c r="AP577" s="31"/>
      <c r="AQ577" s="31"/>
      <c r="AR577" s="31"/>
      <c r="AS577" s="31"/>
      <c r="AT577" s="31"/>
      <c r="AU577" s="31"/>
      <c r="AV577" s="31"/>
      <c r="AW577" s="31"/>
      <c r="AX577" s="31"/>
      <c r="AY577" s="31"/>
      <c r="AZ577" s="31"/>
      <c r="BA577" s="31"/>
      <c r="BB577" s="31"/>
      <c r="BC577" s="31"/>
      <c r="BD577" s="31"/>
      <c r="BE577" s="31"/>
      <c r="BF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c r="AM578" s="31"/>
      <c r="AN578" s="31"/>
      <c r="AO578" s="31"/>
      <c r="AP578" s="31"/>
      <c r="AQ578" s="31"/>
      <c r="AR578" s="31"/>
      <c r="AS578" s="31"/>
      <c r="AT578" s="31"/>
      <c r="AU578" s="31"/>
      <c r="AV578" s="31"/>
      <c r="AW578" s="31"/>
      <c r="AX578" s="31"/>
      <c r="AY578" s="31"/>
      <c r="AZ578" s="31"/>
      <c r="BA578" s="31"/>
      <c r="BB578" s="31"/>
      <c r="BC578" s="31"/>
      <c r="BD578" s="31"/>
      <c r="BE578" s="31"/>
      <c r="BF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c r="AM579" s="31"/>
      <c r="AN579" s="31"/>
      <c r="AO579" s="31"/>
      <c r="AP579" s="31"/>
      <c r="AQ579" s="31"/>
      <c r="AR579" s="31"/>
      <c r="AS579" s="31"/>
      <c r="AT579" s="31"/>
      <c r="AU579" s="31"/>
      <c r="AV579" s="31"/>
      <c r="AW579" s="31"/>
      <c r="AX579" s="31"/>
      <c r="AY579" s="31"/>
      <c r="AZ579" s="31"/>
      <c r="BA579" s="31"/>
      <c r="BB579" s="31"/>
      <c r="BC579" s="31"/>
      <c r="BD579" s="31"/>
      <c r="BE579" s="31"/>
      <c r="BF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c r="AV580" s="31"/>
      <c r="AW580" s="31"/>
      <c r="AX580" s="31"/>
      <c r="AY580" s="31"/>
      <c r="AZ580" s="31"/>
      <c r="BA580" s="31"/>
      <c r="BB580" s="31"/>
      <c r="BC580" s="31"/>
      <c r="BD580" s="31"/>
      <c r="BE580" s="31"/>
      <c r="BF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c r="AM581" s="31"/>
      <c r="AN581" s="31"/>
      <c r="AO581" s="31"/>
      <c r="AP581" s="31"/>
      <c r="AQ581" s="31"/>
      <c r="AR581" s="31"/>
      <c r="AS581" s="31"/>
      <c r="AT581" s="31"/>
      <c r="AU581" s="31"/>
      <c r="AV581" s="31"/>
      <c r="AW581" s="31"/>
      <c r="AX581" s="31"/>
      <c r="AY581" s="31"/>
      <c r="AZ581" s="31"/>
      <c r="BA581" s="31"/>
      <c r="BB581" s="31"/>
      <c r="BC581" s="31"/>
      <c r="BD581" s="31"/>
      <c r="BE581" s="31"/>
      <c r="BF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c r="AM582" s="31"/>
      <c r="AN582" s="31"/>
      <c r="AO582" s="31"/>
      <c r="AP582" s="31"/>
      <c r="AQ582" s="31"/>
      <c r="AR582" s="31"/>
      <c r="AS582" s="31"/>
      <c r="AT582" s="31"/>
      <c r="AU582" s="31"/>
      <c r="AV582" s="31"/>
      <c r="AW582" s="31"/>
      <c r="AX582" s="31"/>
      <c r="AY582" s="31"/>
      <c r="AZ582" s="31"/>
      <c r="BA582" s="31"/>
      <c r="BB582" s="31"/>
      <c r="BC582" s="31"/>
      <c r="BD582" s="31"/>
      <c r="BE582" s="31"/>
      <c r="BF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c r="AM583" s="31"/>
      <c r="AN583" s="31"/>
      <c r="AO583" s="31"/>
      <c r="AP583" s="31"/>
      <c r="AQ583" s="31"/>
      <c r="AR583" s="31"/>
      <c r="AS583" s="31"/>
      <c r="AT583" s="31"/>
      <c r="AU583" s="31"/>
      <c r="AV583" s="31"/>
      <c r="AW583" s="31"/>
      <c r="AX583" s="31"/>
      <c r="AY583" s="31"/>
      <c r="AZ583" s="31"/>
      <c r="BA583" s="31"/>
      <c r="BB583" s="31"/>
      <c r="BC583" s="31"/>
      <c r="BD583" s="31"/>
      <c r="BE583" s="31"/>
      <c r="BF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c r="AM584" s="31"/>
      <c r="AN584" s="31"/>
      <c r="AO584" s="31"/>
      <c r="AP584" s="31"/>
      <c r="AQ584" s="31"/>
      <c r="AR584" s="31"/>
      <c r="AS584" s="31"/>
      <c r="AT584" s="31"/>
      <c r="AU584" s="31"/>
      <c r="AV584" s="31"/>
      <c r="AW584" s="31"/>
      <c r="AX584" s="31"/>
      <c r="AY584" s="31"/>
      <c r="AZ584" s="31"/>
      <c r="BA584" s="31"/>
      <c r="BB584" s="31"/>
      <c r="BC584" s="31"/>
      <c r="BD584" s="31"/>
      <c r="BE584" s="31"/>
      <c r="BF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c r="AM585" s="31"/>
      <c r="AN585" s="31"/>
      <c r="AO585" s="31"/>
      <c r="AP585" s="31"/>
      <c r="AQ585" s="31"/>
      <c r="AR585" s="31"/>
      <c r="AS585" s="31"/>
      <c r="AT585" s="31"/>
      <c r="AU585" s="31"/>
      <c r="AV585" s="31"/>
      <c r="AW585" s="31"/>
      <c r="AX585" s="31"/>
      <c r="AY585" s="31"/>
      <c r="AZ585" s="31"/>
      <c r="BA585" s="31"/>
      <c r="BB585" s="31"/>
      <c r="BC585" s="31"/>
      <c r="BD585" s="31"/>
      <c r="BE585" s="31"/>
      <c r="BF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c r="AV586" s="31"/>
      <c r="AW586" s="31"/>
      <c r="AX586" s="31"/>
      <c r="AY586" s="31"/>
      <c r="AZ586" s="31"/>
      <c r="BA586" s="31"/>
      <c r="BB586" s="31"/>
      <c r="BC586" s="31"/>
      <c r="BD586" s="31"/>
      <c r="BE586" s="31"/>
      <c r="BF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c r="AM587" s="31"/>
      <c r="AN587" s="31"/>
      <c r="AO587" s="31"/>
      <c r="AP587" s="31"/>
      <c r="AQ587" s="31"/>
      <c r="AR587" s="31"/>
      <c r="AS587" s="31"/>
      <c r="AT587" s="31"/>
      <c r="AU587" s="31"/>
      <c r="AV587" s="31"/>
      <c r="AW587" s="31"/>
      <c r="AX587" s="31"/>
      <c r="AY587" s="31"/>
      <c r="AZ587" s="31"/>
      <c r="BA587" s="31"/>
      <c r="BB587" s="31"/>
      <c r="BC587" s="31"/>
      <c r="BD587" s="31"/>
      <c r="BE587" s="31"/>
      <c r="BF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c r="AM588" s="31"/>
      <c r="AN588" s="31"/>
      <c r="AO588" s="31"/>
      <c r="AP588" s="31"/>
      <c r="AQ588" s="31"/>
      <c r="AR588" s="31"/>
      <c r="AS588" s="31"/>
      <c r="AT588" s="31"/>
      <c r="AU588" s="31"/>
      <c r="AV588" s="31"/>
      <c r="AW588" s="31"/>
      <c r="AX588" s="31"/>
      <c r="AY588" s="31"/>
      <c r="AZ588" s="31"/>
      <c r="BA588" s="31"/>
      <c r="BB588" s="31"/>
      <c r="BC588" s="31"/>
      <c r="BD588" s="31"/>
      <c r="BE588" s="31"/>
      <c r="BF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c r="AM589" s="31"/>
      <c r="AN589" s="31"/>
      <c r="AO589" s="31"/>
      <c r="AP589" s="31"/>
      <c r="AQ589" s="31"/>
      <c r="AR589" s="31"/>
      <c r="AS589" s="31"/>
      <c r="AT589" s="31"/>
      <c r="AU589" s="31"/>
      <c r="AV589" s="31"/>
      <c r="AW589" s="31"/>
      <c r="AX589" s="31"/>
      <c r="AY589" s="31"/>
      <c r="AZ589" s="31"/>
      <c r="BA589" s="31"/>
      <c r="BB589" s="31"/>
      <c r="BC589" s="31"/>
      <c r="BD589" s="31"/>
      <c r="BE589" s="31"/>
      <c r="BF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c r="AM590" s="31"/>
      <c r="AN590" s="31"/>
      <c r="AO590" s="31"/>
      <c r="AP590" s="31"/>
      <c r="AQ590" s="31"/>
      <c r="AR590" s="31"/>
      <c r="AS590" s="31"/>
      <c r="AT590" s="31"/>
      <c r="AU590" s="31"/>
      <c r="AV590" s="31"/>
      <c r="AW590" s="31"/>
      <c r="AX590" s="31"/>
      <c r="AY590" s="31"/>
      <c r="AZ590" s="31"/>
      <c r="BA590" s="31"/>
      <c r="BB590" s="31"/>
      <c r="BC590" s="31"/>
      <c r="BD590" s="31"/>
      <c r="BE590" s="31"/>
      <c r="BF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c r="AM591" s="31"/>
      <c r="AN591" s="31"/>
      <c r="AO591" s="31"/>
      <c r="AP591" s="31"/>
      <c r="AQ591" s="31"/>
      <c r="AR591" s="31"/>
      <c r="AS591" s="31"/>
      <c r="AT591" s="31"/>
      <c r="AU591" s="31"/>
      <c r="AV591" s="31"/>
      <c r="AW591" s="31"/>
      <c r="AX591" s="31"/>
      <c r="AY591" s="31"/>
      <c r="AZ591" s="31"/>
      <c r="BA591" s="31"/>
      <c r="BB591" s="31"/>
      <c r="BC591" s="31"/>
      <c r="BD591" s="31"/>
      <c r="BE591" s="31"/>
      <c r="BF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c r="AM592" s="31"/>
      <c r="AN592" s="31"/>
      <c r="AO592" s="31"/>
      <c r="AP592" s="31"/>
      <c r="AQ592" s="31"/>
      <c r="AR592" s="31"/>
      <c r="AS592" s="31"/>
      <c r="AT592" s="31"/>
      <c r="AU592" s="31"/>
      <c r="AV592" s="31"/>
      <c r="AW592" s="31"/>
      <c r="AX592" s="31"/>
      <c r="AY592" s="31"/>
      <c r="AZ592" s="31"/>
      <c r="BA592" s="31"/>
      <c r="BB592" s="31"/>
      <c r="BC592" s="31"/>
      <c r="BD592" s="31"/>
      <c r="BE592" s="31"/>
      <c r="BF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c r="AM593" s="31"/>
      <c r="AN593" s="31"/>
      <c r="AO593" s="31"/>
      <c r="AP593" s="31"/>
      <c r="AQ593" s="31"/>
      <c r="AR593" s="31"/>
      <c r="AS593" s="31"/>
      <c r="AT593" s="31"/>
      <c r="AU593" s="31"/>
      <c r="AV593" s="31"/>
      <c r="AW593" s="31"/>
      <c r="AX593" s="31"/>
      <c r="AY593" s="31"/>
      <c r="AZ593" s="31"/>
      <c r="BA593" s="31"/>
      <c r="BB593" s="31"/>
      <c r="BC593" s="31"/>
      <c r="BD593" s="31"/>
      <c r="BE593" s="31"/>
      <c r="BF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c r="AV594" s="31"/>
      <c r="AW594" s="31"/>
      <c r="AX594" s="31"/>
      <c r="AY594" s="31"/>
      <c r="AZ594" s="31"/>
      <c r="BA594" s="31"/>
      <c r="BB594" s="31"/>
      <c r="BC594" s="31"/>
      <c r="BD594" s="31"/>
      <c r="BE594" s="31"/>
      <c r="BF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c r="AM595" s="31"/>
      <c r="AN595" s="31"/>
      <c r="AO595" s="31"/>
      <c r="AP595" s="31"/>
      <c r="AQ595" s="31"/>
      <c r="AR595" s="31"/>
      <c r="AS595" s="31"/>
      <c r="AT595" s="31"/>
      <c r="AU595" s="31"/>
      <c r="AV595" s="31"/>
      <c r="AW595" s="31"/>
      <c r="AX595" s="31"/>
      <c r="AY595" s="31"/>
      <c r="AZ595" s="31"/>
      <c r="BA595" s="31"/>
      <c r="BB595" s="31"/>
      <c r="BC595" s="31"/>
      <c r="BD595" s="31"/>
      <c r="BE595" s="31"/>
      <c r="BF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c r="AM596" s="31"/>
      <c r="AN596" s="31"/>
      <c r="AO596" s="31"/>
      <c r="AP596" s="31"/>
      <c r="AQ596" s="31"/>
      <c r="AR596" s="31"/>
      <c r="AS596" s="31"/>
      <c r="AT596" s="31"/>
      <c r="AU596" s="31"/>
      <c r="AV596" s="31"/>
      <c r="AW596" s="31"/>
      <c r="AX596" s="31"/>
      <c r="AY596" s="31"/>
      <c r="AZ596" s="31"/>
      <c r="BA596" s="31"/>
      <c r="BB596" s="31"/>
      <c r="BC596" s="31"/>
      <c r="BD596" s="31"/>
      <c r="BE596" s="31"/>
      <c r="BF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c r="AM597" s="31"/>
      <c r="AN597" s="31"/>
      <c r="AO597" s="31"/>
      <c r="AP597" s="31"/>
      <c r="AQ597" s="31"/>
      <c r="AR597" s="31"/>
      <c r="AS597" s="31"/>
      <c r="AT597" s="31"/>
      <c r="AU597" s="31"/>
      <c r="AV597" s="31"/>
      <c r="AW597" s="31"/>
      <c r="AX597" s="31"/>
      <c r="AY597" s="31"/>
      <c r="AZ597" s="31"/>
      <c r="BA597" s="31"/>
      <c r="BB597" s="31"/>
      <c r="BC597" s="31"/>
      <c r="BD597" s="31"/>
      <c r="BE597" s="31"/>
      <c r="BF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c r="AM598" s="31"/>
      <c r="AN598" s="31"/>
      <c r="AO598" s="31"/>
      <c r="AP598" s="31"/>
      <c r="AQ598" s="31"/>
      <c r="AR598" s="31"/>
      <c r="AS598" s="31"/>
      <c r="AT598" s="31"/>
      <c r="AU598" s="31"/>
      <c r="AV598" s="31"/>
      <c r="AW598" s="31"/>
      <c r="AX598" s="31"/>
      <c r="AY598" s="31"/>
      <c r="AZ598" s="31"/>
      <c r="BA598" s="31"/>
      <c r="BB598" s="31"/>
      <c r="BC598" s="31"/>
      <c r="BD598" s="31"/>
      <c r="BE598" s="31"/>
      <c r="BF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c r="AM599" s="31"/>
      <c r="AN599" s="31"/>
      <c r="AO599" s="31"/>
      <c r="AP599" s="31"/>
      <c r="AQ599" s="31"/>
      <c r="AR599" s="31"/>
      <c r="AS599" s="31"/>
      <c r="AT599" s="31"/>
      <c r="AU599" s="31"/>
      <c r="AV599" s="31"/>
      <c r="AW599" s="31"/>
      <c r="AX599" s="31"/>
      <c r="AY599" s="31"/>
      <c r="AZ599" s="31"/>
      <c r="BA599" s="31"/>
      <c r="BB599" s="31"/>
      <c r="BC599" s="31"/>
      <c r="BD599" s="31"/>
      <c r="BE599" s="31"/>
      <c r="BF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c r="AV600" s="31"/>
      <c r="AW600" s="31"/>
      <c r="AX600" s="31"/>
      <c r="AY600" s="31"/>
      <c r="AZ600" s="31"/>
      <c r="BA600" s="31"/>
      <c r="BB600" s="31"/>
      <c r="BC600" s="31"/>
      <c r="BD600" s="31"/>
      <c r="BE600" s="31"/>
      <c r="BF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c r="AV601" s="31"/>
      <c r="AW601" s="31"/>
      <c r="AX601" s="31"/>
      <c r="AY601" s="31"/>
      <c r="AZ601" s="31"/>
      <c r="BA601" s="31"/>
      <c r="BB601" s="31"/>
      <c r="BC601" s="31"/>
      <c r="BD601" s="31"/>
      <c r="BE601" s="31"/>
      <c r="BF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c r="AV602" s="31"/>
      <c r="AW602" s="31"/>
      <c r="AX602" s="31"/>
      <c r="AY602" s="31"/>
      <c r="AZ602" s="31"/>
      <c r="BA602" s="31"/>
      <c r="BB602" s="31"/>
      <c r="BC602" s="31"/>
      <c r="BD602" s="31"/>
      <c r="BE602" s="31"/>
      <c r="BF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c r="AV603" s="31"/>
      <c r="AW603" s="31"/>
      <c r="AX603" s="31"/>
      <c r="AY603" s="31"/>
      <c r="AZ603" s="31"/>
      <c r="BA603" s="31"/>
      <c r="BB603" s="31"/>
      <c r="BC603" s="31"/>
      <c r="BD603" s="31"/>
      <c r="BE603" s="31"/>
      <c r="BF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c r="AV604" s="31"/>
      <c r="AW604" s="31"/>
      <c r="AX604" s="31"/>
      <c r="AY604" s="31"/>
      <c r="AZ604" s="31"/>
      <c r="BA604" s="31"/>
      <c r="BB604" s="31"/>
      <c r="BC604" s="31"/>
      <c r="BD604" s="31"/>
      <c r="BE604" s="31"/>
      <c r="BF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c r="AV605" s="31"/>
      <c r="AW605" s="31"/>
      <c r="AX605" s="31"/>
      <c r="AY605" s="31"/>
      <c r="AZ605" s="31"/>
      <c r="BA605" s="31"/>
      <c r="BB605" s="31"/>
      <c r="BC605" s="31"/>
      <c r="BD605" s="31"/>
      <c r="BE605" s="31"/>
      <c r="BF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c r="AV606" s="31"/>
      <c r="AW606" s="31"/>
      <c r="AX606" s="31"/>
      <c r="AY606" s="31"/>
      <c r="AZ606" s="31"/>
      <c r="BA606" s="31"/>
      <c r="BB606" s="31"/>
      <c r="BC606" s="31"/>
      <c r="BD606" s="31"/>
      <c r="BE606" s="31"/>
      <c r="BF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c r="AM607" s="31"/>
      <c r="AN607" s="31"/>
      <c r="AO607" s="31"/>
      <c r="AP607" s="31"/>
      <c r="AQ607" s="31"/>
      <c r="AR607" s="31"/>
      <c r="AS607" s="31"/>
      <c r="AT607" s="31"/>
      <c r="AU607" s="31"/>
      <c r="AV607" s="31"/>
      <c r="AW607" s="31"/>
      <c r="AX607" s="31"/>
      <c r="AY607" s="31"/>
      <c r="AZ607" s="31"/>
      <c r="BA607" s="31"/>
      <c r="BB607" s="31"/>
      <c r="BC607" s="31"/>
      <c r="BD607" s="31"/>
      <c r="BE607" s="31"/>
      <c r="BF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c r="AM608" s="31"/>
      <c r="AN608" s="31"/>
      <c r="AO608" s="31"/>
      <c r="AP608" s="31"/>
      <c r="AQ608" s="31"/>
      <c r="AR608" s="31"/>
      <c r="AS608" s="31"/>
      <c r="AT608" s="31"/>
      <c r="AU608" s="31"/>
      <c r="AV608" s="31"/>
      <c r="AW608" s="31"/>
      <c r="AX608" s="31"/>
      <c r="AY608" s="31"/>
      <c r="AZ608" s="31"/>
      <c r="BA608" s="31"/>
      <c r="BB608" s="31"/>
      <c r="BC608" s="31"/>
      <c r="BD608" s="31"/>
      <c r="BE608" s="31"/>
      <c r="BF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c r="AM609" s="31"/>
      <c r="AN609" s="31"/>
      <c r="AO609" s="31"/>
      <c r="AP609" s="31"/>
      <c r="AQ609" s="31"/>
      <c r="AR609" s="31"/>
      <c r="AS609" s="31"/>
      <c r="AT609" s="31"/>
      <c r="AU609" s="31"/>
      <c r="AV609" s="31"/>
      <c r="AW609" s="31"/>
      <c r="AX609" s="31"/>
      <c r="AY609" s="31"/>
      <c r="AZ609" s="31"/>
      <c r="BA609" s="31"/>
      <c r="BB609" s="31"/>
      <c r="BC609" s="31"/>
      <c r="BD609" s="31"/>
      <c r="BE609" s="31"/>
      <c r="BF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c r="AM610" s="31"/>
      <c r="AN610" s="31"/>
      <c r="AO610" s="31"/>
      <c r="AP610" s="31"/>
      <c r="AQ610" s="31"/>
      <c r="AR610" s="31"/>
      <c r="AS610" s="31"/>
      <c r="AT610" s="31"/>
      <c r="AU610" s="31"/>
      <c r="AV610" s="31"/>
      <c r="AW610" s="31"/>
      <c r="AX610" s="31"/>
      <c r="AY610" s="31"/>
      <c r="AZ610" s="31"/>
      <c r="BA610" s="31"/>
      <c r="BB610" s="31"/>
      <c r="BC610" s="31"/>
      <c r="BD610" s="31"/>
      <c r="BE610" s="31"/>
      <c r="BF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c r="AM611" s="31"/>
      <c r="AN611" s="31"/>
      <c r="AO611" s="31"/>
      <c r="AP611" s="31"/>
      <c r="AQ611" s="31"/>
      <c r="AR611" s="31"/>
      <c r="AS611" s="31"/>
      <c r="AT611" s="31"/>
      <c r="AU611" s="31"/>
      <c r="AV611" s="31"/>
      <c r="AW611" s="31"/>
      <c r="AX611" s="31"/>
      <c r="AY611" s="31"/>
      <c r="AZ611" s="31"/>
      <c r="BA611" s="31"/>
      <c r="BB611" s="31"/>
      <c r="BC611" s="31"/>
      <c r="BD611" s="31"/>
      <c r="BE611" s="31"/>
      <c r="BF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c r="AM612" s="31"/>
      <c r="AN612" s="31"/>
      <c r="AO612" s="31"/>
      <c r="AP612" s="31"/>
      <c r="AQ612" s="31"/>
      <c r="AR612" s="31"/>
      <c r="AS612" s="31"/>
      <c r="AT612" s="31"/>
      <c r="AU612" s="31"/>
      <c r="AV612" s="31"/>
      <c r="AW612" s="31"/>
      <c r="AX612" s="31"/>
      <c r="AY612" s="31"/>
      <c r="AZ612" s="31"/>
      <c r="BA612" s="31"/>
      <c r="BB612" s="31"/>
      <c r="BC612" s="31"/>
      <c r="BD612" s="31"/>
      <c r="BE612" s="31"/>
      <c r="BF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c r="AV613" s="31"/>
      <c r="AW613" s="31"/>
      <c r="AX613" s="31"/>
      <c r="AY613" s="31"/>
      <c r="AZ613" s="31"/>
      <c r="BA613" s="31"/>
      <c r="BB613" s="31"/>
      <c r="BC613" s="31"/>
      <c r="BD613" s="31"/>
      <c r="BE613" s="31"/>
      <c r="BF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c r="AM614" s="31"/>
      <c r="AN614" s="31"/>
      <c r="AO614" s="31"/>
      <c r="AP614" s="31"/>
      <c r="AQ614" s="31"/>
      <c r="AR614" s="31"/>
      <c r="AS614" s="31"/>
      <c r="AT614" s="31"/>
      <c r="AU614" s="31"/>
      <c r="AV614" s="31"/>
      <c r="AW614" s="31"/>
      <c r="AX614" s="31"/>
      <c r="AY614" s="31"/>
      <c r="AZ614" s="31"/>
      <c r="BA614" s="31"/>
      <c r="BB614" s="31"/>
      <c r="BC614" s="31"/>
      <c r="BD614" s="31"/>
      <c r="BE614" s="31"/>
      <c r="BF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c r="AM615" s="31"/>
      <c r="AN615" s="31"/>
      <c r="AO615" s="31"/>
      <c r="AP615" s="31"/>
      <c r="AQ615" s="31"/>
      <c r="AR615" s="31"/>
      <c r="AS615" s="31"/>
      <c r="AT615" s="31"/>
      <c r="AU615" s="31"/>
      <c r="AV615" s="31"/>
      <c r="AW615" s="31"/>
      <c r="AX615" s="31"/>
      <c r="AY615" s="31"/>
      <c r="AZ615" s="31"/>
      <c r="BA615" s="31"/>
      <c r="BB615" s="31"/>
      <c r="BC615" s="31"/>
      <c r="BD615" s="31"/>
      <c r="BE615" s="31"/>
      <c r="BF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c r="AM616" s="31"/>
      <c r="AN616" s="31"/>
      <c r="AO616" s="31"/>
      <c r="AP616" s="31"/>
      <c r="AQ616" s="31"/>
      <c r="AR616" s="31"/>
      <c r="AS616" s="31"/>
      <c r="AT616" s="31"/>
      <c r="AU616" s="31"/>
      <c r="AV616" s="31"/>
      <c r="AW616" s="31"/>
      <c r="AX616" s="31"/>
      <c r="AY616" s="31"/>
      <c r="AZ616" s="31"/>
      <c r="BA616" s="31"/>
      <c r="BB616" s="31"/>
      <c r="BC616" s="31"/>
      <c r="BD616" s="31"/>
      <c r="BE616" s="31"/>
      <c r="BF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c r="AV617" s="31"/>
      <c r="AW617" s="31"/>
      <c r="AX617" s="31"/>
      <c r="AY617" s="31"/>
      <c r="AZ617" s="31"/>
      <c r="BA617" s="31"/>
      <c r="BB617" s="31"/>
      <c r="BC617" s="31"/>
      <c r="BD617" s="31"/>
      <c r="BE617" s="31"/>
      <c r="BF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c r="AM618" s="31"/>
      <c r="AN618" s="31"/>
      <c r="AO618" s="31"/>
      <c r="AP618" s="31"/>
      <c r="AQ618" s="31"/>
      <c r="AR618" s="31"/>
      <c r="AS618" s="31"/>
      <c r="AT618" s="31"/>
      <c r="AU618" s="31"/>
      <c r="AV618" s="31"/>
      <c r="AW618" s="31"/>
      <c r="AX618" s="31"/>
      <c r="AY618" s="31"/>
      <c r="AZ618" s="31"/>
      <c r="BA618" s="31"/>
      <c r="BB618" s="31"/>
      <c r="BC618" s="31"/>
      <c r="BD618" s="31"/>
      <c r="BE618" s="31"/>
      <c r="BF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c r="AM619" s="31"/>
      <c r="AN619" s="31"/>
      <c r="AO619" s="31"/>
      <c r="AP619" s="31"/>
      <c r="AQ619" s="31"/>
      <c r="AR619" s="31"/>
      <c r="AS619" s="31"/>
      <c r="AT619" s="31"/>
      <c r="AU619" s="31"/>
      <c r="AV619" s="31"/>
      <c r="AW619" s="31"/>
      <c r="AX619" s="31"/>
      <c r="AY619" s="31"/>
      <c r="AZ619" s="31"/>
      <c r="BA619" s="31"/>
      <c r="BB619" s="31"/>
      <c r="BC619" s="31"/>
      <c r="BD619" s="31"/>
      <c r="BE619" s="31"/>
      <c r="BF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c r="AM620" s="31"/>
      <c r="AN620" s="31"/>
      <c r="AO620" s="31"/>
      <c r="AP620" s="31"/>
      <c r="AQ620" s="31"/>
      <c r="AR620" s="31"/>
      <c r="AS620" s="31"/>
      <c r="AT620" s="31"/>
      <c r="AU620" s="31"/>
      <c r="AV620" s="31"/>
      <c r="AW620" s="31"/>
      <c r="AX620" s="31"/>
      <c r="AY620" s="31"/>
      <c r="AZ620" s="31"/>
      <c r="BA620" s="31"/>
      <c r="BB620" s="31"/>
      <c r="BC620" s="31"/>
      <c r="BD620" s="31"/>
      <c r="BE620" s="31"/>
      <c r="BF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c r="AV621" s="31"/>
      <c r="AW621" s="31"/>
      <c r="AX621" s="31"/>
      <c r="AY621" s="31"/>
      <c r="AZ621" s="31"/>
      <c r="BA621" s="31"/>
      <c r="BB621" s="31"/>
      <c r="BC621" s="31"/>
      <c r="BD621" s="31"/>
      <c r="BE621" s="31"/>
      <c r="BF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c r="AM622" s="31"/>
      <c r="AN622" s="31"/>
      <c r="AO622" s="31"/>
      <c r="AP622" s="31"/>
      <c r="AQ622" s="31"/>
      <c r="AR622" s="31"/>
      <c r="AS622" s="31"/>
      <c r="AT622" s="31"/>
      <c r="AU622" s="31"/>
      <c r="AV622" s="31"/>
      <c r="AW622" s="31"/>
      <c r="AX622" s="31"/>
      <c r="AY622" s="31"/>
      <c r="AZ622" s="31"/>
      <c r="BA622" s="31"/>
      <c r="BB622" s="31"/>
      <c r="BC622" s="31"/>
      <c r="BD622" s="31"/>
      <c r="BE622" s="31"/>
      <c r="BF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c r="AM623" s="31"/>
      <c r="AN623" s="31"/>
      <c r="AO623" s="31"/>
      <c r="AP623" s="31"/>
      <c r="AQ623" s="31"/>
      <c r="AR623" s="31"/>
      <c r="AS623" s="31"/>
      <c r="AT623" s="31"/>
      <c r="AU623" s="31"/>
      <c r="AV623" s="31"/>
      <c r="AW623" s="31"/>
      <c r="AX623" s="31"/>
      <c r="AY623" s="31"/>
      <c r="AZ623" s="31"/>
      <c r="BA623" s="31"/>
      <c r="BB623" s="31"/>
      <c r="BC623" s="31"/>
      <c r="BD623" s="31"/>
      <c r="BE623" s="31"/>
      <c r="BF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c r="AM624" s="31"/>
      <c r="AN624" s="31"/>
      <c r="AO624" s="31"/>
      <c r="AP624" s="31"/>
      <c r="AQ624" s="31"/>
      <c r="AR624" s="31"/>
      <c r="AS624" s="31"/>
      <c r="AT624" s="31"/>
      <c r="AU624" s="31"/>
      <c r="AV624" s="31"/>
      <c r="AW624" s="31"/>
      <c r="AX624" s="31"/>
      <c r="AY624" s="31"/>
      <c r="AZ624" s="31"/>
      <c r="BA624" s="31"/>
      <c r="BB624" s="31"/>
      <c r="BC624" s="31"/>
      <c r="BD624" s="31"/>
      <c r="BE624" s="31"/>
      <c r="BF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c r="AM625" s="31"/>
      <c r="AN625" s="31"/>
      <c r="AO625" s="31"/>
      <c r="AP625" s="31"/>
      <c r="AQ625" s="31"/>
      <c r="AR625" s="31"/>
      <c r="AS625" s="31"/>
      <c r="AT625" s="31"/>
      <c r="AU625" s="31"/>
      <c r="AV625" s="31"/>
      <c r="AW625" s="31"/>
      <c r="AX625" s="31"/>
      <c r="AY625" s="31"/>
      <c r="AZ625" s="31"/>
      <c r="BA625" s="31"/>
      <c r="BB625" s="31"/>
      <c r="BC625" s="31"/>
      <c r="BD625" s="31"/>
      <c r="BE625" s="31"/>
      <c r="BF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c r="AM626" s="31"/>
      <c r="AN626" s="31"/>
      <c r="AO626" s="31"/>
      <c r="AP626" s="31"/>
      <c r="AQ626" s="31"/>
      <c r="AR626" s="31"/>
      <c r="AS626" s="31"/>
      <c r="AT626" s="31"/>
      <c r="AU626" s="31"/>
      <c r="AV626" s="31"/>
      <c r="AW626" s="31"/>
      <c r="AX626" s="31"/>
      <c r="AY626" s="31"/>
      <c r="AZ626" s="31"/>
      <c r="BA626" s="31"/>
      <c r="BB626" s="31"/>
      <c r="BC626" s="31"/>
      <c r="BD626" s="31"/>
      <c r="BE626" s="31"/>
      <c r="BF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c r="AM627" s="31"/>
      <c r="AN627" s="31"/>
      <c r="AO627" s="31"/>
      <c r="AP627" s="31"/>
      <c r="AQ627" s="31"/>
      <c r="AR627" s="31"/>
      <c r="AS627" s="31"/>
      <c r="AT627" s="31"/>
      <c r="AU627" s="31"/>
      <c r="AV627" s="31"/>
      <c r="AW627" s="31"/>
      <c r="AX627" s="31"/>
      <c r="AY627" s="31"/>
      <c r="AZ627" s="31"/>
      <c r="BA627" s="31"/>
      <c r="BB627" s="31"/>
      <c r="BC627" s="31"/>
      <c r="BD627" s="31"/>
      <c r="BE627" s="31"/>
      <c r="BF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c r="AM628" s="31"/>
      <c r="AN628" s="31"/>
      <c r="AO628" s="31"/>
      <c r="AP628" s="31"/>
      <c r="AQ628" s="31"/>
      <c r="AR628" s="31"/>
      <c r="AS628" s="31"/>
      <c r="AT628" s="31"/>
      <c r="AU628" s="31"/>
      <c r="AV628" s="31"/>
      <c r="AW628" s="31"/>
      <c r="AX628" s="31"/>
      <c r="AY628" s="31"/>
      <c r="AZ628" s="31"/>
      <c r="BA628" s="31"/>
      <c r="BB628" s="31"/>
      <c r="BC628" s="31"/>
      <c r="BD628" s="31"/>
      <c r="BE628" s="31"/>
      <c r="BF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c r="AM629" s="31"/>
      <c r="AN629" s="31"/>
      <c r="AO629" s="31"/>
      <c r="AP629" s="31"/>
      <c r="AQ629" s="31"/>
      <c r="AR629" s="31"/>
      <c r="AS629" s="31"/>
      <c r="AT629" s="31"/>
      <c r="AU629" s="31"/>
      <c r="AV629" s="31"/>
      <c r="AW629" s="31"/>
      <c r="AX629" s="31"/>
      <c r="AY629" s="31"/>
      <c r="AZ629" s="31"/>
      <c r="BA629" s="31"/>
      <c r="BB629" s="31"/>
      <c r="BC629" s="31"/>
      <c r="BD629" s="31"/>
      <c r="BE629" s="31"/>
      <c r="BF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c r="AM630" s="31"/>
      <c r="AN630" s="31"/>
      <c r="AO630" s="31"/>
      <c r="AP630" s="31"/>
      <c r="AQ630" s="31"/>
      <c r="AR630" s="31"/>
      <c r="AS630" s="31"/>
      <c r="AT630" s="31"/>
      <c r="AU630" s="31"/>
      <c r="AV630" s="31"/>
      <c r="AW630" s="31"/>
      <c r="AX630" s="31"/>
      <c r="AY630" s="31"/>
      <c r="AZ630" s="31"/>
      <c r="BA630" s="31"/>
      <c r="BB630" s="31"/>
      <c r="BC630" s="31"/>
      <c r="BD630" s="31"/>
      <c r="BE630" s="31"/>
      <c r="BF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c r="AM631" s="31"/>
      <c r="AN631" s="31"/>
      <c r="AO631" s="31"/>
      <c r="AP631" s="31"/>
      <c r="AQ631" s="31"/>
      <c r="AR631" s="31"/>
      <c r="AS631" s="31"/>
      <c r="AT631" s="31"/>
      <c r="AU631" s="31"/>
      <c r="AV631" s="31"/>
      <c r="AW631" s="31"/>
      <c r="AX631" s="31"/>
      <c r="AY631" s="31"/>
      <c r="AZ631" s="31"/>
      <c r="BA631" s="31"/>
      <c r="BB631" s="31"/>
      <c r="BC631" s="31"/>
      <c r="BD631" s="31"/>
      <c r="BE631" s="31"/>
      <c r="BF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c r="AM632" s="31"/>
      <c r="AN632" s="31"/>
      <c r="AO632" s="31"/>
      <c r="AP632" s="31"/>
      <c r="AQ632" s="31"/>
      <c r="AR632" s="31"/>
      <c r="AS632" s="31"/>
      <c r="AT632" s="31"/>
      <c r="AU632" s="31"/>
      <c r="AV632" s="31"/>
      <c r="AW632" s="31"/>
      <c r="AX632" s="31"/>
      <c r="AY632" s="31"/>
      <c r="AZ632" s="31"/>
      <c r="BA632" s="31"/>
      <c r="BB632" s="31"/>
      <c r="BC632" s="31"/>
      <c r="BD632" s="31"/>
      <c r="BE632" s="31"/>
      <c r="BF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c r="AV633" s="31"/>
      <c r="AW633" s="31"/>
      <c r="AX633" s="31"/>
      <c r="AY633" s="31"/>
      <c r="AZ633" s="31"/>
      <c r="BA633" s="31"/>
      <c r="BB633" s="31"/>
      <c r="BC633" s="31"/>
      <c r="BD633" s="31"/>
      <c r="BE633" s="31"/>
      <c r="BF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c r="AV634" s="31"/>
      <c r="AW634" s="31"/>
      <c r="AX634" s="31"/>
      <c r="AY634" s="31"/>
      <c r="AZ634" s="31"/>
      <c r="BA634" s="31"/>
      <c r="BB634" s="31"/>
      <c r="BC634" s="31"/>
      <c r="BD634" s="31"/>
      <c r="BE634" s="31"/>
      <c r="BF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c r="AV635" s="31"/>
      <c r="AW635" s="31"/>
      <c r="AX635" s="31"/>
      <c r="AY635" s="31"/>
      <c r="AZ635" s="31"/>
      <c r="BA635" s="31"/>
      <c r="BB635" s="31"/>
      <c r="BC635" s="31"/>
      <c r="BD635" s="31"/>
      <c r="BE635" s="31"/>
      <c r="BF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c r="AV636" s="31"/>
      <c r="AW636" s="31"/>
      <c r="AX636" s="31"/>
      <c r="AY636" s="31"/>
      <c r="AZ636" s="31"/>
      <c r="BA636" s="31"/>
      <c r="BB636" s="31"/>
      <c r="BC636" s="31"/>
      <c r="BD636" s="31"/>
      <c r="BE636" s="31"/>
      <c r="BF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c r="AV637" s="31"/>
      <c r="AW637" s="31"/>
      <c r="AX637" s="31"/>
      <c r="AY637" s="31"/>
      <c r="AZ637" s="31"/>
      <c r="BA637" s="31"/>
      <c r="BB637" s="31"/>
      <c r="BC637" s="31"/>
      <c r="BD637" s="31"/>
      <c r="BE637" s="31"/>
      <c r="BF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c r="AV638" s="31"/>
      <c r="AW638" s="31"/>
      <c r="AX638" s="31"/>
      <c r="AY638" s="31"/>
      <c r="AZ638" s="31"/>
      <c r="BA638" s="31"/>
      <c r="BB638" s="31"/>
      <c r="BC638" s="31"/>
      <c r="BD638" s="31"/>
      <c r="BE638" s="31"/>
      <c r="BF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c r="AV639" s="31"/>
      <c r="AW639" s="31"/>
      <c r="AX639" s="31"/>
      <c r="AY639" s="31"/>
      <c r="AZ639" s="31"/>
      <c r="BA639" s="31"/>
      <c r="BB639" s="31"/>
      <c r="BC639" s="31"/>
      <c r="BD639" s="31"/>
      <c r="BE639" s="31"/>
      <c r="BF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c r="AM640" s="31"/>
      <c r="AN640" s="31"/>
      <c r="AO640" s="31"/>
      <c r="AP640" s="31"/>
      <c r="AQ640" s="31"/>
      <c r="AR640" s="31"/>
      <c r="AS640" s="31"/>
      <c r="AT640" s="31"/>
      <c r="AU640" s="31"/>
      <c r="AV640" s="31"/>
      <c r="AW640" s="31"/>
      <c r="AX640" s="31"/>
      <c r="AY640" s="31"/>
      <c r="AZ640" s="31"/>
      <c r="BA640" s="31"/>
      <c r="BB640" s="31"/>
      <c r="BC640" s="31"/>
      <c r="BD640" s="31"/>
      <c r="BE640" s="31"/>
      <c r="BF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c r="AM641" s="31"/>
      <c r="AN641" s="31"/>
      <c r="AO641" s="31"/>
      <c r="AP641" s="31"/>
      <c r="AQ641" s="31"/>
      <c r="AR641" s="31"/>
      <c r="AS641" s="31"/>
      <c r="AT641" s="31"/>
      <c r="AU641" s="31"/>
      <c r="AV641" s="31"/>
      <c r="AW641" s="31"/>
      <c r="AX641" s="31"/>
      <c r="AY641" s="31"/>
      <c r="AZ641" s="31"/>
      <c r="BA641" s="31"/>
      <c r="BB641" s="31"/>
      <c r="BC641" s="31"/>
      <c r="BD641" s="31"/>
      <c r="BE641" s="31"/>
      <c r="BF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c r="AM642" s="31"/>
      <c r="AN642" s="31"/>
      <c r="AO642" s="31"/>
      <c r="AP642" s="31"/>
      <c r="AQ642" s="31"/>
      <c r="AR642" s="31"/>
      <c r="AS642" s="31"/>
      <c r="AT642" s="31"/>
      <c r="AU642" s="31"/>
      <c r="AV642" s="31"/>
      <c r="AW642" s="31"/>
      <c r="AX642" s="31"/>
      <c r="AY642" s="31"/>
      <c r="AZ642" s="31"/>
      <c r="BA642" s="31"/>
      <c r="BB642" s="31"/>
      <c r="BC642" s="31"/>
      <c r="BD642" s="31"/>
      <c r="BE642" s="31"/>
      <c r="BF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c r="AM643" s="31"/>
      <c r="AN643" s="31"/>
      <c r="AO643" s="31"/>
      <c r="AP643" s="31"/>
      <c r="AQ643" s="31"/>
      <c r="AR643" s="31"/>
      <c r="AS643" s="31"/>
      <c r="AT643" s="31"/>
      <c r="AU643" s="31"/>
      <c r="AV643" s="31"/>
      <c r="AW643" s="31"/>
      <c r="AX643" s="31"/>
      <c r="AY643" s="31"/>
      <c r="AZ643" s="31"/>
      <c r="BA643" s="31"/>
      <c r="BB643" s="31"/>
      <c r="BC643" s="31"/>
      <c r="BD643" s="31"/>
      <c r="BE643" s="31"/>
      <c r="BF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c r="AM644" s="31"/>
      <c r="AN644" s="31"/>
      <c r="AO644" s="31"/>
      <c r="AP644" s="31"/>
      <c r="AQ644" s="31"/>
      <c r="AR644" s="31"/>
      <c r="AS644" s="31"/>
      <c r="AT644" s="31"/>
      <c r="AU644" s="31"/>
      <c r="AV644" s="31"/>
      <c r="AW644" s="31"/>
      <c r="AX644" s="31"/>
      <c r="AY644" s="31"/>
      <c r="AZ644" s="31"/>
      <c r="BA644" s="31"/>
      <c r="BB644" s="31"/>
      <c r="BC644" s="31"/>
      <c r="BD644" s="31"/>
      <c r="BE644" s="31"/>
      <c r="BF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c r="AM645" s="31"/>
      <c r="AN645" s="31"/>
      <c r="AO645" s="31"/>
      <c r="AP645" s="31"/>
      <c r="AQ645" s="31"/>
      <c r="AR645" s="31"/>
      <c r="AS645" s="31"/>
      <c r="AT645" s="31"/>
      <c r="AU645" s="31"/>
      <c r="AV645" s="31"/>
      <c r="AW645" s="31"/>
      <c r="AX645" s="31"/>
      <c r="AY645" s="31"/>
      <c r="AZ645" s="31"/>
      <c r="BA645" s="31"/>
      <c r="BB645" s="31"/>
      <c r="BC645" s="31"/>
      <c r="BD645" s="31"/>
      <c r="BE645" s="31"/>
      <c r="BF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c r="AV646" s="31"/>
      <c r="AW646" s="31"/>
      <c r="AX646" s="31"/>
      <c r="AY646" s="31"/>
      <c r="AZ646" s="31"/>
      <c r="BA646" s="31"/>
      <c r="BB646" s="31"/>
      <c r="BC646" s="31"/>
      <c r="BD646" s="31"/>
      <c r="BE646" s="31"/>
      <c r="BF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c r="AV647" s="31"/>
      <c r="AW647" s="31"/>
      <c r="AX647" s="31"/>
      <c r="AY647" s="31"/>
      <c r="AZ647" s="31"/>
      <c r="BA647" s="31"/>
      <c r="BB647" s="31"/>
      <c r="BC647" s="31"/>
      <c r="BD647" s="31"/>
      <c r="BE647" s="31"/>
      <c r="BF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c r="AV648" s="31"/>
      <c r="AW648" s="31"/>
      <c r="AX648" s="31"/>
      <c r="AY648" s="31"/>
      <c r="AZ648" s="31"/>
      <c r="BA648" s="31"/>
      <c r="BB648" s="31"/>
      <c r="BC648" s="31"/>
      <c r="BD648" s="31"/>
      <c r="BE648" s="31"/>
      <c r="BF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c r="AV649" s="31"/>
      <c r="AW649" s="31"/>
      <c r="AX649" s="31"/>
      <c r="AY649" s="31"/>
      <c r="AZ649" s="31"/>
      <c r="BA649" s="31"/>
      <c r="BB649" s="31"/>
      <c r="BC649" s="31"/>
      <c r="BD649" s="31"/>
      <c r="BE649" s="31"/>
      <c r="BF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c r="AV650" s="31"/>
      <c r="AW650" s="31"/>
      <c r="AX650" s="31"/>
      <c r="AY650" s="31"/>
      <c r="AZ650" s="31"/>
      <c r="BA650" s="31"/>
      <c r="BB650" s="31"/>
      <c r="BC650" s="31"/>
      <c r="BD650" s="31"/>
      <c r="BE650" s="31"/>
      <c r="BF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c r="AV651" s="31"/>
      <c r="AW651" s="31"/>
      <c r="AX651" s="31"/>
      <c r="AY651" s="31"/>
      <c r="AZ651" s="31"/>
      <c r="BA651" s="31"/>
      <c r="BB651" s="31"/>
      <c r="BC651" s="31"/>
      <c r="BD651" s="31"/>
      <c r="BE651" s="31"/>
      <c r="BF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c r="AV652" s="31"/>
      <c r="AW652" s="31"/>
      <c r="AX652" s="31"/>
      <c r="AY652" s="31"/>
      <c r="AZ652" s="31"/>
      <c r="BA652" s="31"/>
      <c r="BB652" s="31"/>
      <c r="BC652" s="31"/>
      <c r="BD652" s="31"/>
      <c r="BE652" s="31"/>
      <c r="BF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c r="AV653" s="31"/>
      <c r="AW653" s="31"/>
      <c r="AX653" s="31"/>
      <c r="AY653" s="31"/>
      <c r="AZ653" s="31"/>
      <c r="BA653" s="31"/>
      <c r="BB653" s="31"/>
      <c r="BC653" s="31"/>
      <c r="BD653" s="31"/>
      <c r="BE653" s="31"/>
      <c r="BF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c r="AV654" s="31"/>
      <c r="AW654" s="31"/>
      <c r="AX654" s="31"/>
      <c r="AY654" s="31"/>
      <c r="AZ654" s="31"/>
      <c r="BA654" s="31"/>
      <c r="BB654" s="31"/>
      <c r="BC654" s="31"/>
      <c r="BD654" s="31"/>
      <c r="BE654" s="31"/>
      <c r="BF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c r="AV655" s="31"/>
      <c r="AW655" s="31"/>
      <c r="AX655" s="31"/>
      <c r="AY655" s="31"/>
      <c r="AZ655" s="31"/>
      <c r="BA655" s="31"/>
      <c r="BB655" s="31"/>
      <c r="BC655" s="31"/>
      <c r="BD655" s="31"/>
      <c r="BE655" s="31"/>
      <c r="BF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c r="AV656" s="31"/>
      <c r="AW656" s="31"/>
      <c r="AX656" s="31"/>
      <c r="AY656" s="31"/>
      <c r="AZ656" s="31"/>
      <c r="BA656" s="31"/>
      <c r="BB656" s="31"/>
      <c r="BC656" s="31"/>
      <c r="BD656" s="31"/>
      <c r="BE656" s="31"/>
      <c r="BF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c r="AV657" s="31"/>
      <c r="AW657" s="31"/>
      <c r="AX657" s="31"/>
      <c r="AY657" s="31"/>
      <c r="AZ657" s="31"/>
      <c r="BA657" s="31"/>
      <c r="BB657" s="31"/>
      <c r="BC657" s="31"/>
      <c r="BD657" s="31"/>
      <c r="BE657" s="31"/>
      <c r="BF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c r="AV658" s="31"/>
      <c r="AW658" s="31"/>
      <c r="AX658" s="31"/>
      <c r="AY658" s="31"/>
      <c r="AZ658" s="31"/>
      <c r="BA658" s="31"/>
      <c r="BB658" s="31"/>
      <c r="BC658" s="31"/>
      <c r="BD658" s="31"/>
      <c r="BE658" s="31"/>
      <c r="BF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c r="AV659" s="31"/>
      <c r="AW659" s="31"/>
      <c r="AX659" s="31"/>
      <c r="AY659" s="31"/>
      <c r="AZ659" s="31"/>
      <c r="BA659" s="31"/>
      <c r="BB659" s="31"/>
      <c r="BC659" s="31"/>
      <c r="BD659" s="31"/>
      <c r="BE659" s="31"/>
      <c r="BF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c r="AV660" s="31"/>
      <c r="AW660" s="31"/>
      <c r="AX660" s="31"/>
      <c r="AY660" s="31"/>
      <c r="AZ660" s="31"/>
      <c r="BA660" s="31"/>
      <c r="BB660" s="31"/>
      <c r="BC660" s="31"/>
      <c r="BD660" s="31"/>
      <c r="BE660" s="31"/>
      <c r="BF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c r="AV661" s="31"/>
      <c r="AW661" s="31"/>
      <c r="AX661" s="31"/>
      <c r="AY661" s="31"/>
      <c r="AZ661" s="31"/>
      <c r="BA661" s="31"/>
      <c r="BB661" s="31"/>
      <c r="BC661" s="31"/>
      <c r="BD661" s="31"/>
      <c r="BE661" s="31"/>
      <c r="BF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c r="AV662" s="31"/>
      <c r="AW662" s="31"/>
      <c r="AX662" s="31"/>
      <c r="AY662" s="31"/>
      <c r="AZ662" s="31"/>
      <c r="BA662" s="31"/>
      <c r="BB662" s="31"/>
      <c r="BC662" s="31"/>
      <c r="BD662" s="31"/>
      <c r="BE662" s="31"/>
      <c r="BF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c r="AV663" s="31"/>
      <c r="AW663" s="31"/>
      <c r="AX663" s="31"/>
      <c r="AY663" s="31"/>
      <c r="AZ663" s="31"/>
      <c r="BA663" s="31"/>
      <c r="BB663" s="31"/>
      <c r="BC663" s="31"/>
      <c r="BD663" s="31"/>
      <c r="BE663" s="31"/>
      <c r="BF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c r="AV664" s="31"/>
      <c r="AW664" s="31"/>
      <c r="AX664" s="31"/>
      <c r="AY664" s="31"/>
      <c r="AZ664" s="31"/>
      <c r="BA664" s="31"/>
      <c r="BB664" s="31"/>
      <c r="BC664" s="31"/>
      <c r="BD664" s="31"/>
      <c r="BE664" s="31"/>
      <c r="BF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c r="AV665" s="31"/>
      <c r="AW665" s="31"/>
      <c r="AX665" s="31"/>
      <c r="AY665" s="31"/>
      <c r="AZ665" s="31"/>
      <c r="BA665" s="31"/>
      <c r="BB665" s="31"/>
      <c r="BC665" s="31"/>
      <c r="BD665" s="31"/>
      <c r="BE665" s="31"/>
      <c r="BF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c r="AV666" s="31"/>
      <c r="AW666" s="31"/>
      <c r="AX666" s="31"/>
      <c r="AY666" s="31"/>
      <c r="AZ666" s="31"/>
      <c r="BA666" s="31"/>
      <c r="BB666" s="31"/>
      <c r="BC666" s="31"/>
      <c r="BD666" s="31"/>
      <c r="BE666" s="31"/>
      <c r="BF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c r="AV667" s="31"/>
      <c r="AW667" s="31"/>
      <c r="AX667" s="31"/>
      <c r="AY667" s="31"/>
      <c r="AZ667" s="31"/>
      <c r="BA667" s="31"/>
      <c r="BB667" s="31"/>
      <c r="BC667" s="31"/>
      <c r="BD667" s="31"/>
      <c r="BE667" s="31"/>
      <c r="BF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c r="AV668" s="31"/>
      <c r="AW668" s="31"/>
      <c r="AX668" s="31"/>
      <c r="AY668" s="31"/>
      <c r="AZ668" s="31"/>
      <c r="BA668" s="31"/>
      <c r="BB668" s="31"/>
      <c r="BC668" s="31"/>
      <c r="BD668" s="31"/>
      <c r="BE668" s="31"/>
      <c r="BF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c r="AV669" s="31"/>
      <c r="AW669" s="31"/>
      <c r="AX669" s="31"/>
      <c r="AY669" s="31"/>
      <c r="AZ669" s="31"/>
      <c r="BA669" s="31"/>
      <c r="BB669" s="31"/>
      <c r="BC669" s="31"/>
      <c r="BD669" s="31"/>
      <c r="BE669" s="31"/>
      <c r="BF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c r="AV670" s="31"/>
      <c r="AW670" s="31"/>
      <c r="AX670" s="31"/>
      <c r="AY670" s="31"/>
      <c r="AZ670" s="31"/>
      <c r="BA670" s="31"/>
      <c r="BB670" s="31"/>
      <c r="BC670" s="31"/>
      <c r="BD670" s="31"/>
      <c r="BE670" s="31"/>
      <c r="BF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c r="AV671" s="31"/>
      <c r="AW671" s="31"/>
      <c r="AX671" s="31"/>
      <c r="AY671" s="31"/>
      <c r="AZ671" s="31"/>
      <c r="BA671" s="31"/>
      <c r="BB671" s="31"/>
      <c r="BC671" s="31"/>
      <c r="BD671" s="31"/>
      <c r="BE671" s="31"/>
      <c r="BF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c r="AV672" s="31"/>
      <c r="AW672" s="31"/>
      <c r="AX672" s="31"/>
      <c r="AY672" s="31"/>
      <c r="AZ672" s="31"/>
      <c r="BA672" s="31"/>
      <c r="BB672" s="31"/>
      <c r="BC672" s="31"/>
      <c r="BD672" s="31"/>
      <c r="BE672" s="31"/>
      <c r="BF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c r="AV673" s="31"/>
      <c r="AW673" s="31"/>
      <c r="AX673" s="31"/>
      <c r="AY673" s="31"/>
      <c r="AZ673" s="31"/>
      <c r="BA673" s="31"/>
      <c r="BB673" s="31"/>
      <c r="BC673" s="31"/>
      <c r="BD673" s="31"/>
      <c r="BE673" s="31"/>
      <c r="BF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c r="AV674" s="31"/>
      <c r="AW674" s="31"/>
      <c r="AX674" s="31"/>
      <c r="AY674" s="31"/>
      <c r="AZ674" s="31"/>
      <c r="BA674" s="31"/>
      <c r="BB674" s="31"/>
      <c r="BC674" s="31"/>
      <c r="BD674" s="31"/>
      <c r="BE674" s="31"/>
      <c r="BF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c r="AV675" s="31"/>
      <c r="AW675" s="31"/>
      <c r="AX675" s="31"/>
      <c r="AY675" s="31"/>
      <c r="AZ675" s="31"/>
      <c r="BA675" s="31"/>
      <c r="BB675" s="31"/>
      <c r="BC675" s="31"/>
      <c r="BD675" s="31"/>
      <c r="BE675" s="31"/>
      <c r="BF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c r="AV676" s="31"/>
      <c r="AW676" s="31"/>
      <c r="AX676" s="31"/>
      <c r="AY676" s="31"/>
      <c r="AZ676" s="31"/>
      <c r="BA676" s="31"/>
      <c r="BB676" s="31"/>
      <c r="BC676" s="31"/>
      <c r="BD676" s="31"/>
      <c r="BE676" s="31"/>
      <c r="BF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c r="AV677" s="31"/>
      <c r="AW677" s="31"/>
      <c r="AX677" s="31"/>
      <c r="AY677" s="31"/>
      <c r="AZ677" s="31"/>
      <c r="BA677" s="31"/>
      <c r="BB677" s="31"/>
      <c r="BC677" s="31"/>
      <c r="BD677" s="31"/>
      <c r="BE677" s="31"/>
      <c r="BF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c r="AV678" s="31"/>
      <c r="AW678" s="31"/>
      <c r="AX678" s="31"/>
      <c r="AY678" s="31"/>
      <c r="AZ678" s="31"/>
      <c r="BA678" s="31"/>
      <c r="BB678" s="31"/>
      <c r="BC678" s="31"/>
      <c r="BD678" s="31"/>
      <c r="BE678" s="31"/>
      <c r="BF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c r="AV679" s="31"/>
      <c r="AW679" s="31"/>
      <c r="AX679" s="31"/>
      <c r="AY679" s="31"/>
      <c r="AZ679" s="31"/>
      <c r="BA679" s="31"/>
      <c r="BB679" s="31"/>
      <c r="BC679" s="31"/>
      <c r="BD679" s="31"/>
      <c r="BE679" s="31"/>
      <c r="BF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c r="AV680" s="31"/>
      <c r="AW680" s="31"/>
      <c r="AX680" s="31"/>
      <c r="AY680" s="31"/>
      <c r="AZ680" s="31"/>
      <c r="BA680" s="31"/>
      <c r="BB680" s="31"/>
      <c r="BC680" s="31"/>
      <c r="BD680" s="31"/>
      <c r="BE680" s="31"/>
      <c r="BF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c r="AV681" s="31"/>
      <c r="AW681" s="31"/>
      <c r="AX681" s="31"/>
      <c r="AY681" s="31"/>
      <c r="AZ681" s="31"/>
      <c r="BA681" s="31"/>
      <c r="BB681" s="31"/>
      <c r="BC681" s="31"/>
      <c r="BD681" s="31"/>
      <c r="BE681" s="31"/>
      <c r="BF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c r="BA682" s="31"/>
      <c r="BB682" s="31"/>
      <c r="BC682" s="31"/>
      <c r="BD682" s="31"/>
      <c r="BE682" s="31"/>
      <c r="BF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c r="BA683" s="31"/>
      <c r="BB683" s="31"/>
      <c r="BC683" s="31"/>
      <c r="BD683" s="31"/>
      <c r="BE683" s="31"/>
      <c r="BF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c r="AV684" s="31"/>
      <c r="AW684" s="31"/>
      <c r="AX684" s="31"/>
      <c r="AY684" s="31"/>
      <c r="AZ684" s="31"/>
      <c r="BA684" s="31"/>
      <c r="BB684" s="31"/>
      <c r="BC684" s="31"/>
      <c r="BD684" s="31"/>
      <c r="BE684" s="31"/>
      <c r="BF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c r="AV685" s="31"/>
      <c r="AW685" s="31"/>
      <c r="AX685" s="31"/>
      <c r="AY685" s="31"/>
      <c r="AZ685" s="31"/>
      <c r="BA685" s="31"/>
      <c r="BB685" s="31"/>
      <c r="BC685" s="31"/>
      <c r="BD685" s="31"/>
      <c r="BE685" s="31"/>
      <c r="BF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c r="AV686" s="31"/>
      <c r="AW686" s="31"/>
      <c r="AX686" s="31"/>
      <c r="AY686" s="31"/>
      <c r="AZ686" s="31"/>
      <c r="BA686" s="31"/>
      <c r="BB686" s="31"/>
      <c r="BC686" s="31"/>
      <c r="BD686" s="31"/>
      <c r="BE686" s="31"/>
      <c r="BF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c r="AV687" s="31"/>
      <c r="AW687" s="31"/>
      <c r="AX687" s="31"/>
      <c r="AY687" s="31"/>
      <c r="AZ687" s="31"/>
      <c r="BA687" s="31"/>
      <c r="BB687" s="31"/>
      <c r="BC687" s="31"/>
      <c r="BD687" s="31"/>
      <c r="BE687" s="31"/>
      <c r="BF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c r="AV688" s="31"/>
      <c r="AW688" s="31"/>
      <c r="AX688" s="31"/>
      <c r="AY688" s="31"/>
      <c r="AZ688" s="31"/>
      <c r="BA688" s="31"/>
      <c r="BB688" s="31"/>
      <c r="BC688" s="31"/>
      <c r="BD688" s="31"/>
      <c r="BE688" s="31"/>
      <c r="BF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c r="AV689" s="31"/>
      <c r="AW689" s="31"/>
      <c r="AX689" s="31"/>
      <c r="AY689" s="31"/>
      <c r="AZ689" s="31"/>
      <c r="BA689" s="31"/>
      <c r="BB689" s="31"/>
      <c r="BC689" s="31"/>
      <c r="BD689" s="31"/>
      <c r="BE689" s="31"/>
      <c r="BF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c r="AM690" s="31"/>
      <c r="AN690" s="31"/>
      <c r="AO690" s="31"/>
      <c r="AP690" s="31"/>
      <c r="AQ690" s="31"/>
      <c r="AR690" s="31"/>
      <c r="AS690" s="31"/>
      <c r="AT690" s="31"/>
      <c r="AU690" s="31"/>
      <c r="AV690" s="31"/>
      <c r="AW690" s="31"/>
      <c r="AX690" s="31"/>
      <c r="AY690" s="31"/>
      <c r="AZ690" s="31"/>
      <c r="BA690" s="31"/>
      <c r="BB690" s="31"/>
      <c r="BC690" s="31"/>
      <c r="BD690" s="31"/>
      <c r="BE690" s="31"/>
      <c r="BF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c r="AM691" s="31"/>
      <c r="AN691" s="31"/>
      <c r="AO691" s="31"/>
      <c r="AP691" s="31"/>
      <c r="AQ691" s="31"/>
      <c r="AR691" s="31"/>
      <c r="AS691" s="31"/>
      <c r="AT691" s="31"/>
      <c r="AU691" s="31"/>
      <c r="AV691" s="31"/>
      <c r="AW691" s="31"/>
      <c r="AX691" s="31"/>
      <c r="AY691" s="31"/>
      <c r="AZ691" s="31"/>
      <c r="BA691" s="31"/>
      <c r="BB691" s="31"/>
      <c r="BC691" s="31"/>
      <c r="BD691" s="31"/>
      <c r="BE691" s="31"/>
      <c r="BF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c r="AM692" s="31"/>
      <c r="AN692" s="31"/>
      <c r="AO692" s="31"/>
      <c r="AP692" s="31"/>
      <c r="AQ692" s="31"/>
      <c r="AR692" s="31"/>
      <c r="AS692" s="31"/>
      <c r="AT692" s="31"/>
      <c r="AU692" s="31"/>
      <c r="AV692" s="31"/>
      <c r="AW692" s="31"/>
      <c r="AX692" s="31"/>
      <c r="AY692" s="31"/>
      <c r="AZ692" s="31"/>
      <c r="BA692" s="31"/>
      <c r="BB692" s="31"/>
      <c r="BC692" s="31"/>
      <c r="BD692" s="31"/>
      <c r="BE692" s="31"/>
      <c r="BF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c r="AM693" s="31"/>
      <c r="AN693" s="31"/>
      <c r="AO693" s="31"/>
      <c r="AP693" s="31"/>
      <c r="AQ693" s="31"/>
      <c r="AR693" s="31"/>
      <c r="AS693" s="31"/>
      <c r="AT693" s="31"/>
      <c r="AU693" s="31"/>
      <c r="AV693" s="31"/>
      <c r="AW693" s="31"/>
      <c r="AX693" s="31"/>
      <c r="AY693" s="31"/>
      <c r="AZ693" s="31"/>
      <c r="BA693" s="31"/>
      <c r="BB693" s="31"/>
      <c r="BC693" s="31"/>
      <c r="BD693" s="31"/>
      <c r="BE693" s="31"/>
      <c r="BF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c r="AM694" s="31"/>
      <c r="AN694" s="31"/>
      <c r="AO694" s="31"/>
      <c r="AP694" s="31"/>
      <c r="AQ694" s="31"/>
      <c r="AR694" s="31"/>
      <c r="AS694" s="31"/>
      <c r="AT694" s="31"/>
      <c r="AU694" s="31"/>
      <c r="AV694" s="31"/>
      <c r="AW694" s="31"/>
      <c r="AX694" s="31"/>
      <c r="AY694" s="31"/>
      <c r="AZ694" s="31"/>
      <c r="BA694" s="31"/>
      <c r="BB694" s="31"/>
      <c r="BC694" s="31"/>
      <c r="BD694" s="31"/>
      <c r="BE694" s="31"/>
      <c r="BF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c r="AM695" s="31"/>
      <c r="AN695" s="31"/>
      <c r="AO695" s="31"/>
      <c r="AP695" s="31"/>
      <c r="AQ695" s="31"/>
      <c r="AR695" s="31"/>
      <c r="AS695" s="31"/>
      <c r="AT695" s="31"/>
      <c r="AU695" s="31"/>
      <c r="AV695" s="31"/>
      <c r="AW695" s="31"/>
      <c r="AX695" s="31"/>
      <c r="AY695" s="31"/>
      <c r="AZ695" s="31"/>
      <c r="BA695" s="31"/>
      <c r="BB695" s="31"/>
      <c r="BC695" s="31"/>
      <c r="BD695" s="31"/>
      <c r="BE695" s="31"/>
      <c r="BF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c r="AM696" s="31"/>
      <c r="AN696" s="31"/>
      <c r="AO696" s="31"/>
      <c r="AP696" s="31"/>
      <c r="AQ696" s="31"/>
      <c r="AR696" s="31"/>
      <c r="AS696" s="31"/>
      <c r="AT696" s="31"/>
      <c r="AU696" s="31"/>
      <c r="AV696" s="31"/>
      <c r="AW696" s="31"/>
      <c r="AX696" s="31"/>
      <c r="AY696" s="31"/>
      <c r="AZ696" s="31"/>
      <c r="BA696" s="31"/>
      <c r="BB696" s="31"/>
      <c r="BC696" s="31"/>
      <c r="BD696" s="31"/>
      <c r="BE696" s="31"/>
      <c r="BF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c r="AM697" s="31"/>
      <c r="AN697" s="31"/>
      <c r="AO697" s="31"/>
      <c r="AP697" s="31"/>
      <c r="AQ697" s="31"/>
      <c r="AR697" s="31"/>
      <c r="AS697" s="31"/>
      <c r="AT697" s="31"/>
      <c r="AU697" s="31"/>
      <c r="AV697" s="31"/>
      <c r="AW697" s="31"/>
      <c r="AX697" s="31"/>
      <c r="AY697" s="31"/>
      <c r="AZ697" s="31"/>
      <c r="BA697" s="31"/>
      <c r="BB697" s="31"/>
      <c r="BC697" s="31"/>
      <c r="BD697" s="31"/>
      <c r="BE697" s="31"/>
      <c r="BF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c r="AM698" s="31"/>
      <c r="AN698" s="31"/>
      <c r="AO698" s="31"/>
      <c r="AP698" s="31"/>
      <c r="AQ698" s="31"/>
      <c r="AR698" s="31"/>
      <c r="AS698" s="31"/>
      <c r="AT698" s="31"/>
      <c r="AU698" s="31"/>
      <c r="AV698" s="31"/>
      <c r="AW698" s="31"/>
      <c r="AX698" s="31"/>
      <c r="AY698" s="31"/>
      <c r="AZ698" s="31"/>
      <c r="BA698" s="31"/>
      <c r="BB698" s="31"/>
      <c r="BC698" s="31"/>
      <c r="BD698" s="31"/>
      <c r="BE698" s="31"/>
      <c r="BF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c r="AM699" s="31"/>
      <c r="AN699" s="31"/>
      <c r="AO699" s="31"/>
      <c r="AP699" s="31"/>
      <c r="AQ699" s="31"/>
      <c r="AR699" s="31"/>
      <c r="AS699" s="31"/>
      <c r="AT699" s="31"/>
      <c r="AU699" s="31"/>
      <c r="AV699" s="31"/>
      <c r="AW699" s="31"/>
      <c r="AX699" s="31"/>
      <c r="AY699" s="31"/>
      <c r="AZ699" s="31"/>
      <c r="BA699" s="31"/>
      <c r="BB699" s="31"/>
      <c r="BC699" s="31"/>
      <c r="BD699" s="31"/>
      <c r="BE699" s="31"/>
      <c r="BF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c r="AM700" s="31"/>
      <c r="AN700" s="31"/>
      <c r="AO700" s="31"/>
      <c r="AP700" s="31"/>
      <c r="AQ700" s="31"/>
      <c r="AR700" s="31"/>
      <c r="AS700" s="31"/>
      <c r="AT700" s="31"/>
      <c r="AU700" s="31"/>
      <c r="AV700" s="31"/>
      <c r="AW700" s="31"/>
      <c r="AX700" s="31"/>
      <c r="AY700" s="31"/>
      <c r="AZ700" s="31"/>
      <c r="BA700" s="31"/>
      <c r="BB700" s="31"/>
      <c r="BC700" s="31"/>
      <c r="BD700" s="31"/>
      <c r="BE700" s="31"/>
      <c r="BF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c r="AM701" s="31"/>
      <c r="AN701" s="31"/>
      <c r="AO701" s="31"/>
      <c r="AP701" s="31"/>
      <c r="AQ701" s="31"/>
      <c r="AR701" s="31"/>
      <c r="AS701" s="31"/>
      <c r="AT701" s="31"/>
      <c r="AU701" s="31"/>
      <c r="AV701" s="31"/>
      <c r="AW701" s="31"/>
      <c r="AX701" s="31"/>
      <c r="AY701" s="31"/>
      <c r="AZ701" s="31"/>
      <c r="BA701" s="31"/>
      <c r="BB701" s="31"/>
      <c r="BC701" s="31"/>
      <c r="BD701" s="31"/>
      <c r="BE701" s="31"/>
      <c r="BF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c r="AM702" s="31"/>
      <c r="AN702" s="31"/>
      <c r="AO702" s="31"/>
      <c r="AP702" s="31"/>
      <c r="AQ702" s="31"/>
      <c r="AR702" s="31"/>
      <c r="AS702" s="31"/>
      <c r="AT702" s="31"/>
      <c r="AU702" s="31"/>
      <c r="AV702" s="31"/>
      <c r="AW702" s="31"/>
      <c r="AX702" s="31"/>
      <c r="AY702" s="31"/>
      <c r="AZ702" s="31"/>
      <c r="BA702" s="31"/>
      <c r="BB702" s="31"/>
      <c r="BC702" s="31"/>
      <c r="BD702" s="31"/>
      <c r="BE702" s="31"/>
      <c r="BF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c r="AM703" s="31"/>
      <c r="AN703" s="31"/>
      <c r="AO703" s="31"/>
      <c r="AP703" s="31"/>
      <c r="AQ703" s="31"/>
      <c r="AR703" s="31"/>
      <c r="AS703" s="31"/>
      <c r="AT703" s="31"/>
      <c r="AU703" s="31"/>
      <c r="AV703" s="31"/>
      <c r="AW703" s="31"/>
      <c r="AX703" s="31"/>
      <c r="AY703" s="31"/>
      <c r="AZ703" s="31"/>
      <c r="BA703" s="31"/>
      <c r="BB703" s="31"/>
      <c r="BC703" s="31"/>
      <c r="BD703" s="31"/>
      <c r="BE703" s="31"/>
      <c r="BF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c r="AM704" s="31"/>
      <c r="AN704" s="31"/>
      <c r="AO704" s="31"/>
      <c r="AP704" s="31"/>
      <c r="AQ704" s="31"/>
      <c r="AR704" s="31"/>
      <c r="AS704" s="31"/>
      <c r="AT704" s="31"/>
      <c r="AU704" s="31"/>
      <c r="AV704" s="31"/>
      <c r="AW704" s="31"/>
      <c r="AX704" s="31"/>
      <c r="AY704" s="31"/>
      <c r="AZ704" s="31"/>
      <c r="BA704" s="31"/>
      <c r="BB704" s="31"/>
      <c r="BC704" s="31"/>
      <c r="BD704" s="31"/>
      <c r="BE704" s="31"/>
      <c r="BF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c r="AM705" s="31"/>
      <c r="AN705" s="31"/>
      <c r="AO705" s="31"/>
      <c r="AP705" s="31"/>
      <c r="AQ705" s="31"/>
      <c r="AR705" s="31"/>
      <c r="AS705" s="31"/>
      <c r="AT705" s="31"/>
      <c r="AU705" s="31"/>
      <c r="AV705" s="31"/>
      <c r="AW705" s="31"/>
      <c r="AX705" s="31"/>
      <c r="AY705" s="31"/>
      <c r="AZ705" s="31"/>
      <c r="BA705" s="31"/>
      <c r="BB705" s="31"/>
      <c r="BC705" s="31"/>
      <c r="BD705" s="31"/>
      <c r="BE705" s="31"/>
      <c r="BF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c r="AM706" s="31"/>
      <c r="AN706" s="31"/>
      <c r="AO706" s="31"/>
      <c r="AP706" s="31"/>
      <c r="AQ706" s="31"/>
      <c r="AR706" s="31"/>
      <c r="AS706" s="31"/>
      <c r="AT706" s="31"/>
      <c r="AU706" s="31"/>
      <c r="AV706" s="31"/>
      <c r="AW706" s="31"/>
      <c r="AX706" s="31"/>
      <c r="AY706" s="31"/>
      <c r="AZ706" s="31"/>
      <c r="BA706" s="31"/>
      <c r="BB706" s="31"/>
      <c r="BC706" s="31"/>
      <c r="BD706" s="31"/>
      <c r="BE706" s="31"/>
      <c r="BF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c r="AM707" s="31"/>
      <c r="AN707" s="31"/>
      <c r="AO707" s="31"/>
      <c r="AP707" s="31"/>
      <c r="AQ707" s="31"/>
      <c r="AR707" s="31"/>
      <c r="AS707" s="31"/>
      <c r="AT707" s="31"/>
      <c r="AU707" s="31"/>
      <c r="AV707" s="31"/>
      <c r="AW707" s="31"/>
      <c r="AX707" s="31"/>
      <c r="AY707" s="31"/>
      <c r="AZ707" s="31"/>
      <c r="BA707" s="31"/>
      <c r="BB707" s="31"/>
      <c r="BC707" s="31"/>
      <c r="BD707" s="31"/>
      <c r="BE707" s="31"/>
      <c r="BF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c r="AM708" s="31"/>
      <c r="AN708" s="31"/>
      <c r="AO708" s="31"/>
      <c r="AP708" s="31"/>
      <c r="AQ708" s="31"/>
      <c r="AR708" s="31"/>
      <c r="AS708" s="31"/>
      <c r="AT708" s="31"/>
      <c r="AU708" s="31"/>
      <c r="AV708" s="31"/>
      <c r="AW708" s="31"/>
      <c r="AX708" s="31"/>
      <c r="AY708" s="31"/>
      <c r="AZ708" s="31"/>
      <c r="BA708" s="31"/>
      <c r="BB708" s="31"/>
      <c r="BC708" s="31"/>
      <c r="BD708" s="31"/>
      <c r="BE708" s="31"/>
      <c r="BF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c r="AM709" s="31"/>
      <c r="AN709" s="31"/>
      <c r="AO709" s="31"/>
      <c r="AP709" s="31"/>
      <c r="AQ709" s="31"/>
      <c r="AR709" s="31"/>
      <c r="AS709" s="31"/>
      <c r="AT709" s="31"/>
      <c r="AU709" s="31"/>
      <c r="AV709" s="31"/>
      <c r="AW709" s="31"/>
      <c r="AX709" s="31"/>
      <c r="AY709" s="31"/>
      <c r="AZ709" s="31"/>
      <c r="BA709" s="31"/>
      <c r="BB709" s="31"/>
      <c r="BC709" s="31"/>
      <c r="BD709" s="31"/>
      <c r="BE709" s="31"/>
      <c r="BF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c r="AM710" s="31"/>
      <c r="AN710" s="31"/>
      <c r="AO710" s="31"/>
      <c r="AP710" s="31"/>
      <c r="AQ710" s="31"/>
      <c r="AR710" s="31"/>
      <c r="AS710" s="31"/>
      <c r="AT710" s="31"/>
      <c r="AU710" s="31"/>
      <c r="AV710" s="31"/>
      <c r="AW710" s="31"/>
      <c r="AX710" s="31"/>
      <c r="AY710" s="31"/>
      <c r="AZ710" s="31"/>
      <c r="BA710" s="31"/>
      <c r="BB710" s="31"/>
      <c r="BC710" s="31"/>
      <c r="BD710" s="31"/>
      <c r="BE710" s="31"/>
      <c r="BF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c r="AM711" s="31"/>
      <c r="AN711" s="31"/>
      <c r="AO711" s="31"/>
      <c r="AP711" s="31"/>
      <c r="AQ711" s="31"/>
      <c r="AR711" s="31"/>
      <c r="AS711" s="31"/>
      <c r="AT711" s="31"/>
      <c r="AU711" s="31"/>
      <c r="AV711" s="31"/>
      <c r="AW711" s="31"/>
      <c r="AX711" s="31"/>
      <c r="AY711" s="31"/>
      <c r="AZ711" s="31"/>
      <c r="BA711" s="31"/>
      <c r="BB711" s="31"/>
      <c r="BC711" s="31"/>
      <c r="BD711" s="31"/>
      <c r="BE711" s="31"/>
      <c r="BF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c r="AM712" s="31"/>
      <c r="AN712" s="31"/>
      <c r="AO712" s="31"/>
      <c r="AP712" s="31"/>
      <c r="AQ712" s="31"/>
      <c r="AR712" s="31"/>
      <c r="AS712" s="31"/>
      <c r="AT712" s="31"/>
      <c r="AU712" s="31"/>
      <c r="AV712" s="31"/>
      <c r="AW712" s="31"/>
      <c r="AX712" s="31"/>
      <c r="AY712" s="31"/>
      <c r="AZ712" s="31"/>
      <c r="BA712" s="31"/>
      <c r="BB712" s="31"/>
      <c r="BC712" s="31"/>
      <c r="BD712" s="31"/>
      <c r="BE712" s="31"/>
      <c r="BF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c r="AM713" s="31"/>
      <c r="AN713" s="31"/>
      <c r="AO713" s="31"/>
      <c r="AP713" s="31"/>
      <c r="AQ713" s="31"/>
      <c r="AR713" s="31"/>
      <c r="AS713" s="31"/>
      <c r="AT713" s="31"/>
      <c r="AU713" s="31"/>
      <c r="AV713" s="31"/>
      <c r="AW713" s="31"/>
      <c r="AX713" s="31"/>
      <c r="AY713" s="31"/>
      <c r="AZ713" s="31"/>
      <c r="BA713" s="31"/>
      <c r="BB713" s="31"/>
      <c r="BC713" s="31"/>
      <c r="BD713" s="31"/>
      <c r="BE713" s="31"/>
      <c r="BF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c r="AM714" s="31"/>
      <c r="AN714" s="31"/>
      <c r="AO714" s="31"/>
      <c r="AP714" s="31"/>
      <c r="AQ714" s="31"/>
      <c r="AR714" s="31"/>
      <c r="AS714" s="31"/>
      <c r="AT714" s="31"/>
      <c r="AU714" s="31"/>
      <c r="AV714" s="31"/>
      <c r="AW714" s="31"/>
      <c r="AX714" s="31"/>
      <c r="AY714" s="31"/>
      <c r="AZ714" s="31"/>
      <c r="BA714" s="31"/>
      <c r="BB714" s="31"/>
      <c r="BC714" s="31"/>
      <c r="BD714" s="31"/>
      <c r="BE714" s="31"/>
      <c r="BF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c r="AM715" s="31"/>
      <c r="AN715" s="31"/>
      <c r="AO715" s="31"/>
      <c r="AP715" s="31"/>
      <c r="AQ715" s="31"/>
      <c r="AR715" s="31"/>
      <c r="AS715" s="31"/>
      <c r="AT715" s="31"/>
      <c r="AU715" s="31"/>
      <c r="AV715" s="31"/>
      <c r="AW715" s="31"/>
      <c r="AX715" s="31"/>
      <c r="AY715" s="31"/>
      <c r="AZ715" s="31"/>
      <c r="BA715" s="31"/>
      <c r="BB715" s="31"/>
      <c r="BC715" s="31"/>
      <c r="BD715" s="31"/>
      <c r="BE715" s="31"/>
      <c r="BF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c r="AM716" s="31"/>
      <c r="AN716" s="31"/>
      <c r="AO716" s="31"/>
      <c r="AP716" s="31"/>
      <c r="AQ716" s="31"/>
      <c r="AR716" s="31"/>
      <c r="AS716" s="31"/>
      <c r="AT716" s="31"/>
      <c r="AU716" s="31"/>
      <c r="AV716" s="31"/>
      <c r="AW716" s="31"/>
      <c r="AX716" s="31"/>
      <c r="AY716" s="31"/>
      <c r="AZ716" s="31"/>
      <c r="BA716" s="31"/>
      <c r="BB716" s="31"/>
      <c r="BC716" s="31"/>
      <c r="BD716" s="31"/>
      <c r="BE716" s="31"/>
      <c r="BF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c r="AM717" s="31"/>
      <c r="AN717" s="31"/>
      <c r="AO717" s="31"/>
      <c r="AP717" s="31"/>
      <c r="AQ717" s="31"/>
      <c r="AR717" s="31"/>
      <c r="AS717" s="31"/>
      <c r="AT717" s="31"/>
      <c r="AU717" s="31"/>
      <c r="AV717" s="31"/>
      <c r="AW717" s="31"/>
      <c r="AX717" s="31"/>
      <c r="AY717" s="31"/>
      <c r="AZ717" s="31"/>
      <c r="BA717" s="31"/>
      <c r="BB717" s="31"/>
      <c r="BC717" s="31"/>
      <c r="BD717" s="31"/>
      <c r="BE717" s="31"/>
      <c r="BF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c r="AM718" s="31"/>
      <c r="AN718" s="31"/>
      <c r="AO718" s="31"/>
      <c r="AP718" s="31"/>
      <c r="AQ718" s="31"/>
      <c r="AR718" s="31"/>
      <c r="AS718" s="31"/>
      <c r="AT718" s="31"/>
      <c r="AU718" s="31"/>
      <c r="AV718" s="31"/>
      <c r="AW718" s="31"/>
      <c r="AX718" s="31"/>
      <c r="AY718" s="31"/>
      <c r="AZ718" s="31"/>
      <c r="BA718" s="31"/>
      <c r="BB718" s="31"/>
      <c r="BC718" s="31"/>
      <c r="BD718" s="31"/>
      <c r="BE718" s="31"/>
      <c r="BF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c r="AM719" s="31"/>
      <c r="AN719" s="31"/>
      <c r="AO719" s="31"/>
      <c r="AP719" s="31"/>
      <c r="AQ719" s="31"/>
      <c r="AR719" s="31"/>
      <c r="AS719" s="31"/>
      <c r="AT719" s="31"/>
      <c r="AU719" s="31"/>
      <c r="AV719" s="31"/>
      <c r="AW719" s="31"/>
      <c r="AX719" s="31"/>
      <c r="AY719" s="31"/>
      <c r="AZ719" s="31"/>
      <c r="BA719" s="31"/>
      <c r="BB719" s="31"/>
      <c r="BC719" s="31"/>
      <c r="BD719" s="31"/>
      <c r="BE719" s="31"/>
      <c r="BF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c r="AM720" s="31"/>
      <c r="AN720" s="31"/>
      <c r="AO720" s="31"/>
      <c r="AP720" s="31"/>
      <c r="AQ720" s="31"/>
      <c r="AR720" s="31"/>
      <c r="AS720" s="31"/>
      <c r="AT720" s="31"/>
      <c r="AU720" s="31"/>
      <c r="AV720" s="31"/>
      <c r="AW720" s="31"/>
      <c r="AX720" s="31"/>
      <c r="AY720" s="31"/>
      <c r="AZ720" s="31"/>
      <c r="BA720" s="31"/>
      <c r="BB720" s="31"/>
      <c r="BC720" s="31"/>
      <c r="BD720" s="31"/>
      <c r="BE720" s="31"/>
      <c r="BF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c r="AM721" s="31"/>
      <c r="AN721" s="31"/>
      <c r="AO721" s="31"/>
      <c r="AP721" s="31"/>
      <c r="AQ721" s="31"/>
      <c r="AR721" s="31"/>
      <c r="AS721" s="31"/>
      <c r="AT721" s="31"/>
      <c r="AU721" s="31"/>
      <c r="AV721" s="31"/>
      <c r="AW721" s="31"/>
      <c r="AX721" s="31"/>
      <c r="AY721" s="31"/>
      <c r="AZ721" s="31"/>
      <c r="BA721" s="31"/>
      <c r="BB721" s="31"/>
      <c r="BC721" s="31"/>
      <c r="BD721" s="31"/>
      <c r="BE721" s="31"/>
      <c r="BF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c r="AM722" s="31"/>
      <c r="AN722" s="31"/>
      <c r="AO722" s="31"/>
      <c r="AP722" s="31"/>
      <c r="AQ722" s="31"/>
      <c r="AR722" s="31"/>
      <c r="AS722" s="31"/>
      <c r="AT722" s="31"/>
      <c r="AU722" s="31"/>
      <c r="AV722" s="31"/>
      <c r="AW722" s="31"/>
      <c r="AX722" s="31"/>
      <c r="AY722" s="31"/>
      <c r="AZ722" s="31"/>
      <c r="BA722" s="31"/>
      <c r="BB722" s="31"/>
      <c r="BC722" s="31"/>
      <c r="BD722" s="31"/>
      <c r="BE722" s="31"/>
      <c r="BF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c r="AM723" s="31"/>
      <c r="AN723" s="31"/>
      <c r="AO723" s="31"/>
      <c r="AP723" s="31"/>
      <c r="AQ723" s="31"/>
      <c r="AR723" s="31"/>
      <c r="AS723" s="31"/>
      <c r="AT723" s="31"/>
      <c r="AU723" s="31"/>
      <c r="AV723" s="31"/>
      <c r="AW723" s="31"/>
      <c r="AX723" s="31"/>
      <c r="AY723" s="31"/>
      <c r="AZ723" s="31"/>
      <c r="BA723" s="31"/>
      <c r="BB723" s="31"/>
      <c r="BC723" s="31"/>
      <c r="BD723" s="31"/>
      <c r="BE723" s="31"/>
      <c r="BF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c r="AV724" s="31"/>
      <c r="AW724" s="31"/>
      <c r="AX724" s="31"/>
      <c r="AY724" s="31"/>
      <c r="AZ724" s="31"/>
      <c r="BA724" s="31"/>
      <c r="BB724" s="31"/>
      <c r="BC724" s="31"/>
      <c r="BD724" s="31"/>
      <c r="BE724" s="31"/>
      <c r="BF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c r="AV725" s="31"/>
      <c r="AW725" s="31"/>
      <c r="AX725" s="31"/>
      <c r="AY725" s="31"/>
      <c r="AZ725" s="31"/>
      <c r="BA725" s="31"/>
      <c r="BB725" s="31"/>
      <c r="BC725" s="31"/>
      <c r="BD725" s="31"/>
      <c r="BE725" s="31"/>
      <c r="BF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c r="AV726" s="31"/>
      <c r="AW726" s="31"/>
      <c r="AX726" s="31"/>
      <c r="AY726" s="31"/>
      <c r="AZ726" s="31"/>
      <c r="BA726" s="31"/>
      <c r="BB726" s="31"/>
      <c r="BC726" s="31"/>
      <c r="BD726" s="31"/>
      <c r="BE726" s="31"/>
      <c r="BF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c r="AV727" s="31"/>
      <c r="AW727" s="31"/>
      <c r="AX727" s="31"/>
      <c r="AY727" s="31"/>
      <c r="AZ727" s="31"/>
      <c r="BA727" s="31"/>
      <c r="BB727" s="31"/>
      <c r="BC727" s="31"/>
      <c r="BD727" s="31"/>
      <c r="BE727" s="31"/>
      <c r="BF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1"/>
      <c r="AN728" s="31"/>
      <c r="AO728" s="31"/>
      <c r="AP728" s="31"/>
      <c r="AQ728" s="31"/>
      <c r="AR728" s="31"/>
      <c r="AS728" s="31"/>
      <c r="AT728" s="31"/>
      <c r="AU728" s="31"/>
      <c r="AV728" s="31"/>
      <c r="AW728" s="31"/>
      <c r="AX728" s="31"/>
      <c r="AY728" s="31"/>
      <c r="AZ728" s="31"/>
      <c r="BA728" s="31"/>
      <c r="BB728" s="31"/>
      <c r="BC728" s="31"/>
      <c r="BD728" s="31"/>
      <c r="BE728" s="31"/>
      <c r="BF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c r="AM729" s="31"/>
      <c r="AN729" s="31"/>
      <c r="AO729" s="31"/>
      <c r="AP729" s="31"/>
      <c r="AQ729" s="31"/>
      <c r="AR729" s="31"/>
      <c r="AS729" s="31"/>
      <c r="AT729" s="31"/>
      <c r="AU729" s="31"/>
      <c r="AV729" s="31"/>
      <c r="AW729" s="31"/>
      <c r="AX729" s="31"/>
      <c r="AY729" s="31"/>
      <c r="AZ729" s="31"/>
      <c r="BA729" s="31"/>
      <c r="BB729" s="31"/>
      <c r="BC729" s="31"/>
      <c r="BD729" s="31"/>
      <c r="BE729" s="31"/>
      <c r="BF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c r="AM730" s="31"/>
      <c r="AN730" s="31"/>
      <c r="AO730" s="31"/>
      <c r="AP730" s="31"/>
      <c r="AQ730" s="31"/>
      <c r="AR730" s="31"/>
      <c r="AS730" s="31"/>
      <c r="AT730" s="31"/>
      <c r="AU730" s="31"/>
      <c r="AV730" s="31"/>
      <c r="AW730" s="31"/>
      <c r="AX730" s="31"/>
      <c r="AY730" s="31"/>
      <c r="AZ730" s="31"/>
      <c r="BA730" s="31"/>
      <c r="BB730" s="31"/>
      <c r="BC730" s="31"/>
      <c r="BD730" s="31"/>
      <c r="BE730" s="31"/>
      <c r="BF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c r="AM731" s="31"/>
      <c r="AN731" s="31"/>
      <c r="AO731" s="31"/>
      <c r="AP731" s="31"/>
      <c r="AQ731" s="31"/>
      <c r="AR731" s="31"/>
      <c r="AS731" s="31"/>
      <c r="AT731" s="31"/>
      <c r="AU731" s="31"/>
      <c r="AV731" s="31"/>
      <c r="AW731" s="31"/>
      <c r="AX731" s="31"/>
      <c r="AY731" s="31"/>
      <c r="AZ731" s="31"/>
      <c r="BA731" s="31"/>
      <c r="BB731" s="31"/>
      <c r="BC731" s="31"/>
      <c r="BD731" s="31"/>
      <c r="BE731" s="31"/>
      <c r="BF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c r="AM732" s="31"/>
      <c r="AN732" s="31"/>
      <c r="AO732" s="31"/>
      <c r="AP732" s="31"/>
      <c r="AQ732" s="31"/>
      <c r="AR732" s="31"/>
      <c r="AS732" s="31"/>
      <c r="AT732" s="31"/>
      <c r="AU732" s="31"/>
      <c r="AV732" s="31"/>
      <c r="AW732" s="31"/>
      <c r="AX732" s="31"/>
      <c r="AY732" s="31"/>
      <c r="AZ732" s="31"/>
      <c r="BA732" s="31"/>
      <c r="BB732" s="31"/>
      <c r="BC732" s="31"/>
      <c r="BD732" s="31"/>
      <c r="BE732" s="31"/>
      <c r="BF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c r="AM733" s="31"/>
      <c r="AN733" s="31"/>
      <c r="AO733" s="31"/>
      <c r="AP733" s="31"/>
      <c r="AQ733" s="31"/>
      <c r="AR733" s="31"/>
      <c r="AS733" s="31"/>
      <c r="AT733" s="31"/>
      <c r="AU733" s="31"/>
      <c r="AV733" s="31"/>
      <c r="AW733" s="31"/>
      <c r="AX733" s="31"/>
      <c r="AY733" s="31"/>
      <c r="AZ733" s="31"/>
      <c r="BA733" s="31"/>
      <c r="BB733" s="31"/>
      <c r="BC733" s="31"/>
      <c r="BD733" s="31"/>
      <c r="BE733" s="31"/>
      <c r="BF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c r="AM734" s="31"/>
      <c r="AN734" s="31"/>
      <c r="AO734" s="31"/>
      <c r="AP734" s="31"/>
      <c r="AQ734" s="31"/>
      <c r="AR734" s="31"/>
      <c r="AS734" s="31"/>
      <c r="AT734" s="31"/>
      <c r="AU734" s="31"/>
      <c r="AV734" s="31"/>
      <c r="AW734" s="31"/>
      <c r="AX734" s="31"/>
      <c r="AY734" s="31"/>
      <c r="AZ734" s="31"/>
      <c r="BA734" s="31"/>
      <c r="BB734" s="31"/>
      <c r="BC734" s="31"/>
      <c r="BD734" s="31"/>
      <c r="BE734" s="31"/>
      <c r="BF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c r="AM735" s="31"/>
      <c r="AN735" s="31"/>
      <c r="AO735" s="31"/>
      <c r="AP735" s="31"/>
      <c r="AQ735" s="31"/>
      <c r="AR735" s="31"/>
      <c r="AS735" s="31"/>
      <c r="AT735" s="31"/>
      <c r="AU735" s="31"/>
      <c r="AV735" s="31"/>
      <c r="AW735" s="31"/>
      <c r="AX735" s="31"/>
      <c r="AY735" s="31"/>
      <c r="AZ735" s="31"/>
      <c r="BA735" s="31"/>
      <c r="BB735" s="31"/>
      <c r="BC735" s="31"/>
      <c r="BD735" s="31"/>
      <c r="BE735" s="31"/>
      <c r="BF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c r="AM736" s="31"/>
      <c r="AN736" s="31"/>
      <c r="AO736" s="31"/>
      <c r="AP736" s="31"/>
      <c r="AQ736" s="31"/>
      <c r="AR736" s="31"/>
      <c r="AS736" s="31"/>
      <c r="AT736" s="31"/>
      <c r="AU736" s="31"/>
      <c r="AV736" s="31"/>
      <c r="AW736" s="31"/>
      <c r="AX736" s="31"/>
      <c r="AY736" s="31"/>
      <c r="AZ736" s="31"/>
      <c r="BA736" s="31"/>
      <c r="BB736" s="31"/>
      <c r="BC736" s="31"/>
      <c r="BD736" s="31"/>
      <c r="BE736" s="31"/>
      <c r="BF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c r="AM737" s="31"/>
      <c r="AN737" s="31"/>
      <c r="AO737" s="31"/>
      <c r="AP737" s="31"/>
      <c r="AQ737" s="31"/>
      <c r="AR737" s="31"/>
      <c r="AS737" s="31"/>
      <c r="AT737" s="31"/>
      <c r="AU737" s="31"/>
      <c r="AV737" s="31"/>
      <c r="AW737" s="31"/>
      <c r="AX737" s="31"/>
      <c r="AY737" s="31"/>
      <c r="AZ737" s="31"/>
      <c r="BA737" s="31"/>
      <c r="BB737" s="31"/>
      <c r="BC737" s="31"/>
      <c r="BD737" s="31"/>
      <c r="BE737" s="31"/>
      <c r="BF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c r="AM738" s="31"/>
      <c r="AN738" s="31"/>
      <c r="AO738" s="31"/>
      <c r="AP738" s="31"/>
      <c r="AQ738" s="31"/>
      <c r="AR738" s="31"/>
      <c r="AS738" s="31"/>
      <c r="AT738" s="31"/>
      <c r="AU738" s="31"/>
      <c r="AV738" s="31"/>
      <c r="AW738" s="31"/>
      <c r="AX738" s="31"/>
      <c r="AY738" s="31"/>
      <c r="AZ738" s="31"/>
      <c r="BA738" s="31"/>
      <c r="BB738" s="31"/>
      <c r="BC738" s="31"/>
      <c r="BD738" s="31"/>
      <c r="BE738" s="31"/>
      <c r="BF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c r="AM739" s="31"/>
      <c r="AN739" s="31"/>
      <c r="AO739" s="31"/>
      <c r="AP739" s="31"/>
      <c r="AQ739" s="31"/>
      <c r="AR739" s="31"/>
      <c r="AS739" s="31"/>
      <c r="AT739" s="31"/>
      <c r="AU739" s="31"/>
      <c r="AV739" s="31"/>
      <c r="AW739" s="31"/>
      <c r="AX739" s="31"/>
      <c r="AY739" s="31"/>
      <c r="AZ739" s="31"/>
      <c r="BA739" s="31"/>
      <c r="BB739" s="31"/>
      <c r="BC739" s="31"/>
      <c r="BD739" s="31"/>
      <c r="BE739" s="31"/>
      <c r="BF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c r="AM740" s="31"/>
      <c r="AN740" s="31"/>
      <c r="AO740" s="31"/>
      <c r="AP740" s="31"/>
      <c r="AQ740" s="31"/>
      <c r="AR740" s="31"/>
      <c r="AS740" s="31"/>
      <c r="AT740" s="31"/>
      <c r="AU740" s="31"/>
      <c r="AV740" s="31"/>
      <c r="AW740" s="31"/>
      <c r="AX740" s="31"/>
      <c r="AY740" s="31"/>
      <c r="AZ740" s="31"/>
      <c r="BA740" s="31"/>
      <c r="BB740" s="31"/>
      <c r="BC740" s="31"/>
      <c r="BD740" s="31"/>
      <c r="BE740" s="31"/>
      <c r="BF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c r="AM741" s="31"/>
      <c r="AN741" s="31"/>
      <c r="AO741" s="31"/>
      <c r="AP741" s="31"/>
      <c r="AQ741" s="31"/>
      <c r="AR741" s="31"/>
      <c r="AS741" s="31"/>
      <c r="AT741" s="31"/>
      <c r="AU741" s="31"/>
      <c r="AV741" s="31"/>
      <c r="AW741" s="31"/>
      <c r="AX741" s="31"/>
      <c r="AY741" s="31"/>
      <c r="AZ741" s="31"/>
      <c r="BA741" s="31"/>
      <c r="BB741" s="31"/>
      <c r="BC741" s="31"/>
      <c r="BD741" s="31"/>
      <c r="BE741" s="31"/>
      <c r="BF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c r="AM742" s="31"/>
      <c r="AN742" s="31"/>
      <c r="AO742" s="31"/>
      <c r="AP742" s="31"/>
      <c r="AQ742" s="31"/>
      <c r="AR742" s="31"/>
      <c r="AS742" s="31"/>
      <c r="AT742" s="31"/>
      <c r="AU742" s="31"/>
      <c r="AV742" s="31"/>
      <c r="AW742" s="31"/>
      <c r="AX742" s="31"/>
      <c r="AY742" s="31"/>
      <c r="AZ742" s="31"/>
      <c r="BA742" s="31"/>
      <c r="BB742" s="31"/>
      <c r="BC742" s="31"/>
      <c r="BD742" s="31"/>
      <c r="BE742" s="31"/>
      <c r="BF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c r="AM743" s="31"/>
      <c r="AN743" s="31"/>
      <c r="AO743" s="31"/>
      <c r="AP743" s="31"/>
      <c r="AQ743" s="31"/>
      <c r="AR743" s="31"/>
      <c r="AS743" s="31"/>
      <c r="AT743" s="31"/>
      <c r="AU743" s="31"/>
      <c r="AV743" s="31"/>
      <c r="AW743" s="31"/>
      <c r="AX743" s="31"/>
      <c r="AY743" s="31"/>
      <c r="AZ743" s="31"/>
      <c r="BA743" s="31"/>
      <c r="BB743" s="31"/>
      <c r="BC743" s="31"/>
      <c r="BD743" s="31"/>
      <c r="BE743" s="31"/>
      <c r="BF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c r="AM744" s="31"/>
      <c r="AN744" s="31"/>
      <c r="AO744" s="31"/>
      <c r="AP744" s="31"/>
      <c r="AQ744" s="31"/>
      <c r="AR744" s="31"/>
      <c r="AS744" s="31"/>
      <c r="AT744" s="31"/>
      <c r="AU744" s="31"/>
      <c r="AV744" s="31"/>
      <c r="AW744" s="31"/>
      <c r="AX744" s="31"/>
      <c r="AY744" s="31"/>
      <c r="AZ744" s="31"/>
      <c r="BA744" s="31"/>
      <c r="BB744" s="31"/>
      <c r="BC744" s="31"/>
      <c r="BD744" s="31"/>
      <c r="BE744" s="31"/>
      <c r="BF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c r="AM745" s="31"/>
      <c r="AN745" s="31"/>
      <c r="AO745" s="31"/>
      <c r="AP745" s="31"/>
      <c r="AQ745" s="31"/>
      <c r="AR745" s="31"/>
      <c r="AS745" s="31"/>
      <c r="AT745" s="31"/>
      <c r="AU745" s="31"/>
      <c r="AV745" s="31"/>
      <c r="AW745" s="31"/>
      <c r="AX745" s="31"/>
      <c r="AY745" s="31"/>
      <c r="AZ745" s="31"/>
      <c r="BA745" s="31"/>
      <c r="BB745" s="31"/>
      <c r="BC745" s="31"/>
      <c r="BD745" s="31"/>
      <c r="BE745" s="31"/>
      <c r="BF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c r="AM746" s="31"/>
      <c r="AN746" s="31"/>
      <c r="AO746" s="31"/>
      <c r="AP746" s="31"/>
      <c r="AQ746" s="31"/>
      <c r="AR746" s="31"/>
      <c r="AS746" s="31"/>
      <c r="AT746" s="31"/>
      <c r="AU746" s="31"/>
      <c r="AV746" s="31"/>
      <c r="AW746" s="31"/>
      <c r="AX746" s="31"/>
      <c r="AY746" s="31"/>
      <c r="AZ746" s="31"/>
      <c r="BA746" s="31"/>
      <c r="BB746" s="31"/>
      <c r="BC746" s="31"/>
      <c r="BD746" s="31"/>
      <c r="BE746" s="31"/>
      <c r="BF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c r="AM747" s="31"/>
      <c r="AN747" s="31"/>
      <c r="AO747" s="31"/>
      <c r="AP747" s="31"/>
      <c r="AQ747" s="31"/>
      <c r="AR747" s="31"/>
      <c r="AS747" s="31"/>
      <c r="AT747" s="31"/>
      <c r="AU747" s="31"/>
      <c r="AV747" s="31"/>
      <c r="AW747" s="31"/>
      <c r="AX747" s="31"/>
      <c r="AY747" s="31"/>
      <c r="AZ747" s="31"/>
      <c r="BA747" s="31"/>
      <c r="BB747" s="31"/>
      <c r="BC747" s="31"/>
      <c r="BD747" s="31"/>
      <c r="BE747" s="31"/>
      <c r="BF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c r="AM748" s="31"/>
      <c r="AN748" s="31"/>
      <c r="AO748" s="31"/>
      <c r="AP748" s="31"/>
      <c r="AQ748" s="31"/>
      <c r="AR748" s="31"/>
      <c r="AS748" s="31"/>
      <c r="AT748" s="31"/>
      <c r="AU748" s="31"/>
      <c r="AV748" s="31"/>
      <c r="AW748" s="31"/>
      <c r="AX748" s="31"/>
      <c r="AY748" s="31"/>
      <c r="AZ748" s="31"/>
      <c r="BA748" s="31"/>
      <c r="BB748" s="31"/>
      <c r="BC748" s="31"/>
      <c r="BD748" s="31"/>
      <c r="BE748" s="31"/>
      <c r="BF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c r="AM749" s="31"/>
      <c r="AN749" s="31"/>
      <c r="AO749" s="31"/>
      <c r="AP749" s="31"/>
      <c r="AQ749" s="31"/>
      <c r="AR749" s="31"/>
      <c r="AS749" s="31"/>
      <c r="AT749" s="31"/>
      <c r="AU749" s="31"/>
      <c r="AV749" s="31"/>
      <c r="AW749" s="31"/>
      <c r="AX749" s="31"/>
      <c r="AY749" s="31"/>
      <c r="AZ749" s="31"/>
      <c r="BA749" s="31"/>
      <c r="BB749" s="31"/>
      <c r="BC749" s="31"/>
      <c r="BD749" s="31"/>
      <c r="BE749" s="31"/>
      <c r="BF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c r="AM750" s="31"/>
      <c r="AN750" s="31"/>
      <c r="AO750" s="31"/>
      <c r="AP750" s="31"/>
      <c r="AQ750" s="31"/>
      <c r="AR750" s="31"/>
      <c r="AS750" s="31"/>
      <c r="AT750" s="31"/>
      <c r="AU750" s="31"/>
      <c r="AV750" s="31"/>
      <c r="AW750" s="31"/>
      <c r="AX750" s="31"/>
      <c r="AY750" s="31"/>
      <c r="AZ750" s="31"/>
      <c r="BA750" s="31"/>
      <c r="BB750" s="31"/>
      <c r="BC750" s="31"/>
      <c r="BD750" s="31"/>
      <c r="BE750" s="31"/>
      <c r="BF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c r="AM751" s="31"/>
      <c r="AN751" s="31"/>
      <c r="AO751" s="31"/>
      <c r="AP751" s="31"/>
      <c r="AQ751" s="31"/>
      <c r="AR751" s="31"/>
      <c r="AS751" s="31"/>
      <c r="AT751" s="31"/>
      <c r="AU751" s="31"/>
      <c r="AV751" s="31"/>
      <c r="AW751" s="31"/>
      <c r="AX751" s="31"/>
      <c r="AY751" s="31"/>
      <c r="AZ751" s="31"/>
      <c r="BA751" s="31"/>
      <c r="BB751" s="31"/>
      <c r="BC751" s="31"/>
      <c r="BD751" s="31"/>
      <c r="BE751" s="31"/>
      <c r="BF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c r="AM752" s="31"/>
      <c r="AN752" s="31"/>
      <c r="AO752" s="31"/>
      <c r="AP752" s="31"/>
      <c r="AQ752" s="31"/>
      <c r="AR752" s="31"/>
      <c r="AS752" s="31"/>
      <c r="AT752" s="31"/>
      <c r="AU752" s="31"/>
      <c r="AV752" s="31"/>
      <c r="AW752" s="31"/>
      <c r="AX752" s="31"/>
      <c r="AY752" s="31"/>
      <c r="AZ752" s="31"/>
      <c r="BA752" s="31"/>
      <c r="BB752" s="31"/>
      <c r="BC752" s="31"/>
      <c r="BD752" s="31"/>
      <c r="BE752" s="31"/>
      <c r="BF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c r="AM753" s="31"/>
      <c r="AN753" s="31"/>
      <c r="AO753" s="31"/>
      <c r="AP753" s="31"/>
      <c r="AQ753" s="31"/>
      <c r="AR753" s="31"/>
      <c r="AS753" s="31"/>
      <c r="AT753" s="31"/>
      <c r="AU753" s="31"/>
      <c r="AV753" s="31"/>
      <c r="AW753" s="31"/>
      <c r="AX753" s="31"/>
      <c r="AY753" s="31"/>
      <c r="AZ753" s="31"/>
      <c r="BA753" s="31"/>
      <c r="BB753" s="31"/>
      <c r="BC753" s="31"/>
      <c r="BD753" s="31"/>
      <c r="BE753" s="31"/>
      <c r="BF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c r="AM754" s="31"/>
      <c r="AN754" s="31"/>
      <c r="AO754" s="31"/>
      <c r="AP754" s="31"/>
      <c r="AQ754" s="31"/>
      <c r="AR754" s="31"/>
      <c r="AS754" s="31"/>
      <c r="AT754" s="31"/>
      <c r="AU754" s="31"/>
      <c r="AV754" s="31"/>
      <c r="AW754" s="31"/>
      <c r="AX754" s="31"/>
      <c r="AY754" s="31"/>
      <c r="AZ754" s="31"/>
      <c r="BA754" s="31"/>
      <c r="BB754" s="31"/>
      <c r="BC754" s="31"/>
      <c r="BD754" s="31"/>
      <c r="BE754" s="31"/>
      <c r="BF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c r="AM755" s="31"/>
      <c r="AN755" s="31"/>
      <c r="AO755" s="31"/>
      <c r="AP755" s="31"/>
      <c r="AQ755" s="31"/>
      <c r="AR755" s="31"/>
      <c r="AS755" s="31"/>
      <c r="AT755" s="31"/>
      <c r="AU755" s="31"/>
      <c r="AV755" s="31"/>
      <c r="AW755" s="31"/>
      <c r="AX755" s="31"/>
      <c r="AY755" s="31"/>
      <c r="AZ755" s="31"/>
      <c r="BA755" s="31"/>
      <c r="BB755" s="31"/>
      <c r="BC755" s="31"/>
      <c r="BD755" s="31"/>
      <c r="BE755" s="31"/>
      <c r="BF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c r="AM756" s="31"/>
      <c r="AN756" s="31"/>
      <c r="AO756" s="31"/>
      <c r="AP756" s="31"/>
      <c r="AQ756" s="31"/>
      <c r="AR756" s="31"/>
      <c r="AS756" s="31"/>
      <c r="AT756" s="31"/>
      <c r="AU756" s="31"/>
      <c r="AV756" s="31"/>
      <c r="AW756" s="31"/>
      <c r="AX756" s="31"/>
      <c r="AY756" s="31"/>
      <c r="AZ756" s="31"/>
      <c r="BA756" s="31"/>
      <c r="BB756" s="31"/>
      <c r="BC756" s="31"/>
      <c r="BD756" s="31"/>
      <c r="BE756" s="31"/>
      <c r="BF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c r="AM757" s="31"/>
      <c r="AN757" s="31"/>
      <c r="AO757" s="31"/>
      <c r="AP757" s="31"/>
      <c r="AQ757" s="31"/>
      <c r="AR757" s="31"/>
      <c r="AS757" s="31"/>
      <c r="AT757" s="31"/>
      <c r="AU757" s="31"/>
      <c r="AV757" s="31"/>
      <c r="AW757" s="31"/>
      <c r="AX757" s="31"/>
      <c r="AY757" s="31"/>
      <c r="AZ757" s="31"/>
      <c r="BA757" s="31"/>
      <c r="BB757" s="31"/>
      <c r="BC757" s="31"/>
      <c r="BD757" s="31"/>
      <c r="BE757" s="31"/>
      <c r="BF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c r="AM758" s="31"/>
      <c r="AN758" s="31"/>
      <c r="AO758" s="31"/>
      <c r="AP758" s="31"/>
      <c r="AQ758" s="31"/>
      <c r="AR758" s="31"/>
      <c r="AS758" s="31"/>
      <c r="AT758" s="31"/>
      <c r="AU758" s="31"/>
      <c r="AV758" s="31"/>
      <c r="AW758" s="31"/>
      <c r="AX758" s="31"/>
      <c r="AY758" s="31"/>
      <c r="AZ758" s="31"/>
      <c r="BA758" s="31"/>
      <c r="BB758" s="31"/>
      <c r="BC758" s="31"/>
      <c r="BD758" s="31"/>
      <c r="BE758" s="31"/>
      <c r="BF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c r="AM759" s="31"/>
      <c r="AN759" s="31"/>
      <c r="AO759" s="31"/>
      <c r="AP759" s="31"/>
      <c r="AQ759" s="31"/>
      <c r="AR759" s="31"/>
      <c r="AS759" s="31"/>
      <c r="AT759" s="31"/>
      <c r="AU759" s="31"/>
      <c r="AV759" s="31"/>
      <c r="AW759" s="31"/>
      <c r="AX759" s="31"/>
      <c r="AY759" s="31"/>
      <c r="AZ759" s="31"/>
      <c r="BA759" s="31"/>
      <c r="BB759" s="31"/>
      <c r="BC759" s="31"/>
      <c r="BD759" s="31"/>
      <c r="BE759" s="31"/>
      <c r="BF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c r="AM760" s="31"/>
      <c r="AN760" s="31"/>
      <c r="AO760" s="31"/>
      <c r="AP760" s="31"/>
      <c r="AQ760" s="31"/>
      <c r="AR760" s="31"/>
      <c r="AS760" s="31"/>
      <c r="AT760" s="31"/>
      <c r="AU760" s="31"/>
      <c r="AV760" s="31"/>
      <c r="AW760" s="31"/>
      <c r="AX760" s="31"/>
      <c r="AY760" s="31"/>
      <c r="AZ760" s="31"/>
      <c r="BA760" s="31"/>
      <c r="BB760" s="31"/>
      <c r="BC760" s="31"/>
      <c r="BD760" s="31"/>
      <c r="BE760" s="31"/>
      <c r="BF760" s="31"/>
    </row>
    <row r="761">
      <c r="A761" s="31"/>
      <c r="B761" s="31"/>
      <c r="C761" s="31"/>
      <c r="D761" s="31"/>
      <c r="E761" s="31"/>
      <c r="F761" s="31"/>
      <c r="G761" s="31"/>
      <c r="H761" s="31"/>
      <c r="I761" s="31"/>
      <c r="J761" s="31"/>
      <c r="K761" s="31"/>
      <c r="L761" s="31"/>
      <c r="M761" s="32"/>
      <c r="N761" s="31"/>
      <c r="O761" s="31"/>
      <c r="P761" s="32"/>
      <c r="Q761" s="31"/>
      <c r="R761" s="31"/>
      <c r="S761" s="32"/>
      <c r="T761" s="31"/>
      <c r="U761" s="31"/>
      <c r="V761" s="32"/>
      <c r="W761" s="31"/>
      <c r="X761" s="31"/>
      <c r="Y761" s="32"/>
      <c r="Z761" s="31"/>
      <c r="AA761" s="31"/>
      <c r="AB761" s="32"/>
      <c r="AC761" s="31"/>
      <c r="AD761" s="31"/>
      <c r="AE761" s="32"/>
      <c r="AF761" s="31"/>
      <c r="AG761" s="31"/>
      <c r="AH761" s="32"/>
      <c r="AI761" s="31"/>
      <c r="AJ761" s="31"/>
      <c r="AK761" s="32"/>
      <c r="AL761" s="31"/>
      <c r="AM761" s="31"/>
      <c r="AN761" s="32"/>
      <c r="AO761" s="31"/>
      <c r="AP761" s="31"/>
      <c r="AQ761" s="32"/>
      <c r="AR761" s="31"/>
      <c r="AS761" s="31"/>
      <c r="AT761" s="32"/>
      <c r="AU761" s="31"/>
      <c r="AV761" s="31"/>
      <c r="AW761" s="32"/>
      <c r="AX761" s="31"/>
      <c r="AY761" s="31"/>
      <c r="AZ761" s="32"/>
      <c r="BA761" s="31"/>
      <c r="BB761" s="31"/>
      <c r="BC761" s="32"/>
      <c r="BD761" s="31"/>
      <c r="BE761" s="31"/>
      <c r="BF761" s="32"/>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c r="AM762" s="31"/>
      <c r="AN762" s="31"/>
      <c r="AO762" s="31"/>
      <c r="AP762" s="31"/>
      <c r="AQ762" s="31"/>
      <c r="AR762" s="31"/>
      <c r="AS762" s="31"/>
      <c r="AT762" s="31"/>
      <c r="AU762" s="31"/>
      <c r="AV762" s="31"/>
      <c r="AW762" s="31"/>
      <c r="AX762" s="31"/>
      <c r="AY762" s="31"/>
      <c r="AZ762" s="31"/>
      <c r="BA762" s="31"/>
      <c r="BB762" s="31"/>
      <c r="BC762" s="31"/>
      <c r="BD762" s="31"/>
      <c r="BE762" s="31"/>
      <c r="BF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c r="AM763" s="31"/>
      <c r="AN763" s="31"/>
      <c r="AO763" s="31"/>
      <c r="AP763" s="31"/>
      <c r="AQ763" s="31"/>
      <c r="AR763" s="31"/>
      <c r="AS763" s="31"/>
      <c r="AT763" s="31"/>
      <c r="AU763" s="31"/>
      <c r="AV763" s="31"/>
      <c r="AW763" s="31"/>
      <c r="AX763" s="31"/>
      <c r="AY763" s="31"/>
      <c r="AZ763" s="31"/>
      <c r="BA763" s="31"/>
      <c r="BB763" s="31"/>
      <c r="BC763" s="31"/>
      <c r="BD763" s="31"/>
      <c r="BE763" s="31"/>
      <c r="BF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c r="AM764" s="31"/>
      <c r="AN764" s="31"/>
      <c r="AO764" s="31"/>
      <c r="AP764" s="31"/>
      <c r="AQ764" s="31"/>
      <c r="AR764" s="31"/>
      <c r="AS764" s="31"/>
      <c r="AT764" s="31"/>
      <c r="AU764" s="31"/>
      <c r="AV764" s="31"/>
      <c r="AW764" s="31"/>
      <c r="AX764" s="31"/>
      <c r="AY764" s="31"/>
      <c r="AZ764" s="31"/>
      <c r="BA764" s="31"/>
      <c r="BB764" s="31"/>
      <c r="BC764" s="31"/>
      <c r="BD764" s="31"/>
      <c r="BE764" s="31"/>
      <c r="BF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c r="AM765" s="31"/>
      <c r="AN765" s="31"/>
      <c r="AO765" s="31"/>
      <c r="AP765" s="31"/>
      <c r="AQ765" s="31"/>
      <c r="AR765" s="31"/>
      <c r="AS765" s="31"/>
      <c r="AT765" s="31"/>
      <c r="AU765" s="31"/>
      <c r="AV765" s="31"/>
      <c r="AW765" s="31"/>
      <c r="AX765" s="31"/>
      <c r="AY765" s="31"/>
      <c r="AZ765" s="31"/>
      <c r="BA765" s="31"/>
      <c r="BB765" s="31"/>
      <c r="BC765" s="31"/>
      <c r="BD765" s="31"/>
      <c r="BE765" s="31"/>
      <c r="BF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c r="AM766" s="31"/>
      <c r="AN766" s="31"/>
      <c r="AO766" s="31"/>
      <c r="AP766" s="31"/>
      <c r="AQ766" s="31"/>
      <c r="AR766" s="31"/>
      <c r="AS766" s="31"/>
      <c r="AT766" s="31"/>
      <c r="AU766" s="31"/>
      <c r="AV766" s="31"/>
      <c r="AW766" s="31"/>
      <c r="AX766" s="31"/>
      <c r="AY766" s="31"/>
      <c r="AZ766" s="31"/>
      <c r="BA766" s="31"/>
      <c r="BB766" s="31"/>
      <c r="BC766" s="31"/>
      <c r="BD766" s="31"/>
      <c r="BE766" s="31"/>
      <c r="BF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c r="AM767" s="31"/>
      <c r="AN767" s="31"/>
      <c r="AO767" s="31"/>
      <c r="AP767" s="31"/>
      <c r="AQ767" s="31"/>
      <c r="AR767" s="31"/>
      <c r="AS767" s="31"/>
      <c r="AT767" s="31"/>
      <c r="AU767" s="31"/>
      <c r="AV767" s="31"/>
      <c r="AW767" s="31"/>
      <c r="AX767" s="31"/>
      <c r="AY767" s="31"/>
      <c r="AZ767" s="31"/>
      <c r="BA767" s="31"/>
      <c r="BB767" s="31"/>
      <c r="BC767" s="31"/>
      <c r="BD767" s="31"/>
      <c r="BE767" s="31"/>
      <c r="BF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c r="AM768" s="31"/>
      <c r="AN768" s="31"/>
      <c r="AO768" s="31"/>
      <c r="AP768" s="31"/>
      <c r="AQ768" s="31"/>
      <c r="AR768" s="31"/>
      <c r="AS768" s="31"/>
      <c r="AT768" s="31"/>
      <c r="AU768" s="31"/>
      <c r="AV768" s="31"/>
      <c r="AW768" s="31"/>
      <c r="AX768" s="31"/>
      <c r="AY768" s="31"/>
      <c r="AZ768" s="31"/>
      <c r="BA768" s="31"/>
      <c r="BB768" s="31"/>
      <c r="BC768" s="31"/>
      <c r="BD768" s="31"/>
      <c r="BE768" s="31"/>
      <c r="BF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c r="AM769" s="31"/>
      <c r="AN769" s="31"/>
      <c r="AO769" s="31"/>
      <c r="AP769" s="31"/>
      <c r="AQ769" s="31"/>
      <c r="AR769" s="31"/>
      <c r="AS769" s="31"/>
      <c r="AT769" s="31"/>
      <c r="AU769" s="31"/>
      <c r="AV769" s="31"/>
      <c r="AW769" s="31"/>
      <c r="AX769" s="31"/>
      <c r="AY769" s="31"/>
      <c r="AZ769" s="31"/>
      <c r="BA769" s="31"/>
      <c r="BB769" s="31"/>
      <c r="BC769" s="31"/>
      <c r="BD769" s="31"/>
      <c r="BE769" s="31"/>
      <c r="BF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c r="AM770" s="31"/>
      <c r="AN770" s="31"/>
      <c r="AO770" s="31"/>
      <c r="AP770" s="31"/>
      <c r="AQ770" s="31"/>
      <c r="AR770" s="31"/>
      <c r="AS770" s="31"/>
      <c r="AT770" s="31"/>
      <c r="AU770" s="31"/>
      <c r="AV770" s="31"/>
      <c r="AW770" s="31"/>
      <c r="AX770" s="31"/>
      <c r="AY770" s="31"/>
      <c r="AZ770" s="31"/>
      <c r="BA770" s="31"/>
      <c r="BB770" s="31"/>
      <c r="BC770" s="31"/>
      <c r="BD770" s="31"/>
      <c r="BE770" s="31"/>
      <c r="BF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c r="AM771" s="31"/>
      <c r="AN771" s="31"/>
      <c r="AO771" s="31"/>
      <c r="AP771" s="31"/>
      <c r="AQ771" s="31"/>
      <c r="AR771" s="31"/>
      <c r="AS771" s="31"/>
      <c r="AT771" s="31"/>
      <c r="AU771" s="31"/>
      <c r="AV771" s="31"/>
      <c r="AW771" s="31"/>
      <c r="AX771" s="31"/>
      <c r="AY771" s="31"/>
      <c r="AZ771" s="31"/>
      <c r="BA771" s="31"/>
      <c r="BB771" s="31"/>
      <c r="BC771" s="31"/>
      <c r="BD771" s="31"/>
      <c r="BE771" s="31"/>
      <c r="BF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c r="AM772" s="31"/>
      <c r="AN772" s="31"/>
      <c r="AO772" s="31"/>
      <c r="AP772" s="31"/>
      <c r="AQ772" s="31"/>
      <c r="AR772" s="31"/>
      <c r="AS772" s="31"/>
      <c r="AT772" s="31"/>
      <c r="AU772" s="31"/>
      <c r="AV772" s="31"/>
      <c r="AW772" s="31"/>
      <c r="AX772" s="31"/>
      <c r="AY772" s="31"/>
      <c r="AZ772" s="31"/>
      <c r="BA772" s="31"/>
      <c r="BB772" s="31"/>
      <c r="BC772" s="31"/>
      <c r="BD772" s="31"/>
      <c r="BE772" s="31"/>
      <c r="BF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c r="AI773" s="31"/>
      <c r="AJ773" s="31"/>
      <c r="AK773" s="31"/>
      <c r="AL773" s="31"/>
      <c r="AM773" s="31"/>
      <c r="AN773" s="31"/>
      <c r="AO773" s="31"/>
      <c r="AP773" s="31"/>
      <c r="AQ773" s="31"/>
      <c r="AR773" s="31"/>
      <c r="AS773" s="31"/>
      <c r="AT773" s="31"/>
      <c r="AU773" s="31"/>
      <c r="AV773" s="31"/>
      <c r="AW773" s="31"/>
      <c r="AX773" s="31"/>
      <c r="AY773" s="31"/>
      <c r="AZ773" s="31"/>
      <c r="BA773" s="31"/>
      <c r="BB773" s="31"/>
      <c r="BC773" s="31"/>
      <c r="BD773" s="31"/>
      <c r="BE773" s="31"/>
      <c r="BF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c r="AM774" s="31"/>
      <c r="AN774" s="31"/>
      <c r="AO774" s="31"/>
      <c r="AP774" s="31"/>
      <c r="AQ774" s="31"/>
      <c r="AR774" s="31"/>
      <c r="AS774" s="31"/>
      <c r="AT774" s="31"/>
      <c r="AU774" s="31"/>
      <c r="AV774" s="31"/>
      <c r="AW774" s="31"/>
      <c r="AX774" s="31"/>
      <c r="AY774" s="31"/>
      <c r="AZ774" s="31"/>
      <c r="BA774" s="31"/>
      <c r="BB774" s="31"/>
      <c r="BC774" s="31"/>
      <c r="BD774" s="31"/>
      <c r="BE774" s="31"/>
      <c r="BF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c r="AI775" s="31"/>
      <c r="AJ775" s="31"/>
      <c r="AK775" s="31"/>
      <c r="AL775" s="31"/>
      <c r="AM775" s="31"/>
      <c r="AN775" s="31"/>
      <c r="AO775" s="31"/>
      <c r="AP775" s="31"/>
      <c r="AQ775" s="31"/>
      <c r="AR775" s="31"/>
      <c r="AS775" s="31"/>
      <c r="AT775" s="31"/>
      <c r="AU775" s="31"/>
      <c r="AV775" s="31"/>
      <c r="AW775" s="31"/>
      <c r="AX775" s="31"/>
      <c r="AY775" s="31"/>
      <c r="AZ775" s="31"/>
      <c r="BA775" s="31"/>
      <c r="BB775" s="31"/>
      <c r="BC775" s="31"/>
      <c r="BD775" s="31"/>
      <c r="BE775" s="31"/>
      <c r="BF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c r="AM776" s="31"/>
      <c r="AN776" s="31"/>
      <c r="AO776" s="31"/>
      <c r="AP776" s="31"/>
      <c r="AQ776" s="31"/>
      <c r="AR776" s="31"/>
      <c r="AS776" s="31"/>
      <c r="AT776" s="31"/>
      <c r="AU776" s="31"/>
      <c r="AV776" s="31"/>
      <c r="AW776" s="31"/>
      <c r="AX776" s="31"/>
      <c r="AY776" s="31"/>
      <c r="AZ776" s="31"/>
      <c r="BA776" s="31"/>
      <c r="BB776" s="31"/>
      <c r="BC776" s="31"/>
      <c r="BD776" s="31"/>
      <c r="BE776" s="31"/>
      <c r="BF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c r="AI777" s="31"/>
      <c r="AJ777" s="31"/>
      <c r="AK777" s="31"/>
      <c r="AL777" s="31"/>
      <c r="AM777" s="31"/>
      <c r="AN777" s="31"/>
      <c r="AO777" s="31"/>
      <c r="AP777" s="31"/>
      <c r="AQ777" s="31"/>
      <c r="AR777" s="31"/>
      <c r="AS777" s="31"/>
      <c r="AT777" s="31"/>
      <c r="AU777" s="31"/>
      <c r="AV777" s="31"/>
      <c r="AW777" s="31"/>
      <c r="AX777" s="31"/>
      <c r="AY777" s="31"/>
      <c r="AZ777" s="31"/>
      <c r="BA777" s="31"/>
      <c r="BB777" s="31"/>
      <c r="BC777" s="31"/>
      <c r="BD777" s="31"/>
      <c r="BE777" s="31"/>
      <c r="BF777" s="31"/>
    </row>
  </sheetData>
  <mergeCells count="30">
    <mergeCell ref="A6:C6"/>
    <mergeCell ref="A22:C22"/>
    <mergeCell ref="AO3:AQ3"/>
    <mergeCell ref="AX3:AZ3"/>
    <mergeCell ref="BA3:BC3"/>
    <mergeCell ref="BD3:BF3"/>
    <mergeCell ref="AR3:AT3"/>
    <mergeCell ref="AU3:AW3"/>
    <mergeCell ref="AL3:AN3"/>
    <mergeCell ref="AI3:AK3"/>
    <mergeCell ref="W1:Y1"/>
    <mergeCell ref="Z1:AB1"/>
    <mergeCell ref="AI1:AK1"/>
    <mergeCell ref="N1:P1"/>
    <mergeCell ref="T1:V1"/>
    <mergeCell ref="Q1:S1"/>
    <mergeCell ref="K1:M1"/>
    <mergeCell ref="H3:J3"/>
    <mergeCell ref="N3:P3"/>
    <mergeCell ref="T3:V3"/>
    <mergeCell ref="Z3:AB3"/>
    <mergeCell ref="AC3:AE3"/>
    <mergeCell ref="AF3:AH3"/>
    <mergeCell ref="H1:J1"/>
    <mergeCell ref="A3:C3"/>
    <mergeCell ref="A4:C4"/>
    <mergeCell ref="B2:C2"/>
    <mergeCell ref="B1:C1"/>
    <mergeCell ref="D4:G4"/>
    <mergeCell ref="D3:G3"/>
  </mergeCells>
  <conditionalFormatting sqref="H6:J25 L7 R7 H34:J777">
    <cfRule type="expression" dxfId="3" priority="1">
      <formula>$J:$J="Match"</formula>
    </cfRule>
  </conditionalFormatting>
  <conditionalFormatting sqref="H6:J25 L7 R7 H34:J777">
    <cfRule type="expression" dxfId="4" priority="2">
      <formula>$J:$J="Partial Match"</formula>
    </cfRule>
  </conditionalFormatting>
  <conditionalFormatting sqref="K6:M25 Q6:S25 K34:M777">
    <cfRule type="expression" dxfId="5" priority="3">
      <formula>$M:$M=""</formula>
    </cfRule>
  </conditionalFormatting>
  <conditionalFormatting sqref="H6:J25 L7 R7 H34:J777">
    <cfRule type="expression" dxfId="6" priority="4">
      <formula>$J:$J="No Match"</formula>
    </cfRule>
  </conditionalFormatting>
  <conditionalFormatting sqref="A6:H25 A34:G777">
    <cfRule type="expression" dxfId="0" priority="5">
      <formula>$E:$E="Minimum"</formula>
    </cfRule>
  </conditionalFormatting>
  <conditionalFormatting sqref="A6:H25 A34:G777">
    <cfRule type="expression" dxfId="1" priority="6">
      <formula>$E:$E="Recommended"</formula>
    </cfRule>
  </conditionalFormatting>
  <conditionalFormatting sqref="A6:H25 A34:G777">
    <cfRule type="expression" dxfId="2" priority="7">
      <formula>$E:$E="Optional"</formula>
    </cfRule>
  </conditionalFormatting>
  <conditionalFormatting sqref="K6:M25 Q6:S25 K34:M777">
    <cfRule type="expression" dxfId="3" priority="8">
      <formula>$M:$M="Match"</formula>
    </cfRule>
  </conditionalFormatting>
  <conditionalFormatting sqref="K6:M25 Q6:S25 K34:M777">
    <cfRule type="expression" dxfId="4" priority="9">
      <formula>$M:$M="Partial Match"</formula>
    </cfRule>
  </conditionalFormatting>
  <conditionalFormatting sqref="H6:J25 L7 R7 H34:J777">
    <cfRule type="expression" dxfId="5" priority="10">
      <formula>$J:$J=""</formula>
    </cfRule>
  </conditionalFormatting>
  <conditionalFormatting sqref="K6:M25 Q6:S25 K34:M777">
    <cfRule type="expression" dxfId="6" priority="11">
      <formula>$M:$M="No Match"</formula>
    </cfRule>
  </conditionalFormatting>
  <conditionalFormatting sqref="N6:P25 N34:P777">
    <cfRule type="expression" dxfId="3" priority="12">
      <formula>$P:$P="Match"</formula>
    </cfRule>
  </conditionalFormatting>
  <conditionalFormatting sqref="N6:P25 N34:P777">
    <cfRule type="expression" dxfId="4" priority="13">
      <formula>$P:$P="Partial Match"</formula>
    </cfRule>
  </conditionalFormatting>
  <conditionalFormatting sqref="N6:P25 N34:P777">
    <cfRule type="expression" dxfId="6" priority="14">
      <formula>$P:$P="No Match"</formula>
    </cfRule>
  </conditionalFormatting>
  <conditionalFormatting sqref="N6:P25 N34:P777">
    <cfRule type="expression" dxfId="5" priority="15">
      <formula>$P:$P=""</formula>
    </cfRule>
  </conditionalFormatting>
  <conditionalFormatting sqref="Q6:S25 Q34:S777">
    <cfRule type="expression" dxfId="3" priority="16">
      <formula>$S:$S="Match"</formula>
    </cfRule>
  </conditionalFormatting>
  <conditionalFormatting sqref="Q6:S25 Q34:S777">
    <cfRule type="expression" dxfId="4" priority="17">
      <formula>$S:$S="Partial Match"</formula>
    </cfRule>
  </conditionalFormatting>
  <conditionalFormatting sqref="Q6:S25 Q34:S777">
    <cfRule type="expression" dxfId="6" priority="18">
      <formula>$S:$S="No Match"</formula>
    </cfRule>
  </conditionalFormatting>
  <conditionalFormatting sqref="Q6:S25 Q34:S777">
    <cfRule type="expression" dxfId="5" priority="19">
      <formula>$S:$S=""</formula>
    </cfRule>
  </conditionalFormatting>
  <conditionalFormatting sqref="T6:V25 X13 T34:V777">
    <cfRule type="expression" dxfId="3" priority="20">
      <formula>$V:$V="Match"</formula>
    </cfRule>
  </conditionalFormatting>
  <conditionalFormatting sqref="W6:Y25 W34:Y777">
    <cfRule type="expression" dxfId="4" priority="21">
      <formula>$Y:$Y="Partial Match"</formula>
    </cfRule>
  </conditionalFormatting>
  <conditionalFormatting sqref="T6:V25 X13 T34:V777">
    <cfRule type="expression" dxfId="6" priority="22">
      <formula>$V:$V="No Match"</formula>
    </cfRule>
  </conditionalFormatting>
  <conditionalFormatting sqref="T6:V25 X13 T34:V777">
    <cfRule type="expression" dxfId="5" priority="23">
      <formula>$V:$V=""</formula>
    </cfRule>
  </conditionalFormatting>
  <conditionalFormatting sqref="W6:Y25 W34:Y777">
    <cfRule type="expression" dxfId="3" priority="24">
      <formula>$Y:$Y="Match"</formula>
    </cfRule>
  </conditionalFormatting>
  <conditionalFormatting sqref="T6:V25 X13 T34:V777">
    <cfRule type="expression" dxfId="4" priority="25">
      <formula>$V:$V="Partial Match"</formula>
    </cfRule>
  </conditionalFormatting>
  <conditionalFormatting sqref="W6:Y25 W34:Y777">
    <cfRule type="expression" dxfId="6" priority="26">
      <formula>$Y:$Y="No Match"</formula>
    </cfRule>
  </conditionalFormatting>
  <conditionalFormatting sqref="W6:Y25 W34:Y777">
    <cfRule type="expression" dxfId="5" priority="27">
      <formula>$Y:$Y=""</formula>
    </cfRule>
  </conditionalFormatting>
  <conditionalFormatting sqref="Z6:AB25 Z34:AB777">
    <cfRule type="expression" dxfId="4" priority="28">
      <formula>$AB:$AB="Partial Match"</formula>
    </cfRule>
  </conditionalFormatting>
  <conditionalFormatting sqref="Z6:AB25 Z34:AB777">
    <cfRule type="expression" dxfId="3" priority="29">
      <formula>$AB:$AB="Match"</formula>
    </cfRule>
  </conditionalFormatting>
  <conditionalFormatting sqref="Z6:AB25 Z34:AB777">
    <cfRule type="expression" dxfId="6" priority="30">
      <formula>$AB:$AB="No Match"</formula>
    </cfRule>
  </conditionalFormatting>
  <conditionalFormatting sqref="Z6:AB25 Z34:AB777">
    <cfRule type="expression" dxfId="5" priority="31">
      <formula>$AB:$AB=""</formula>
    </cfRule>
  </conditionalFormatting>
  <conditionalFormatting sqref="AI6:AK25 AC8:AD8 AF8:AG8 AF15:AG16 AF18:AG18 AI34:AK777">
    <cfRule type="expression" dxfId="4" priority="32">
      <formula>$AK:$AK="Partial Match"</formula>
    </cfRule>
  </conditionalFormatting>
  <conditionalFormatting sqref="AI6:AK25 AC8:AD8 AF8:AG8 AF15:AG16 AF18:AG18 AI34:AK777">
    <cfRule type="expression" dxfId="3" priority="33">
      <formula>$AK:$AK="Match"</formula>
    </cfRule>
  </conditionalFormatting>
  <conditionalFormatting sqref="AI6:AK25 AC8:AD8 AF8:AG8 AF15:AG16 AF18:AG18 AI34:AK777">
    <cfRule type="expression" dxfId="6" priority="34">
      <formula>$AK:$AK="No Match"</formula>
    </cfRule>
  </conditionalFormatting>
  <conditionalFormatting sqref="AI6:AK25 AC8:AD8 AF8:AG8 AF15:AG16 AF18:AG18 AI34:AK777">
    <cfRule type="expression" dxfId="5" priority="35">
      <formula>$AK:$AK=""</formula>
    </cfRule>
  </conditionalFormatting>
  <conditionalFormatting sqref="AL6:AN25 AL34:AN777">
    <cfRule type="expression" dxfId="4" priority="36">
      <formula>$AN:$AN="Partial Match"</formula>
    </cfRule>
  </conditionalFormatting>
  <conditionalFormatting sqref="AL6:AN25 AL34:AN777">
    <cfRule type="expression" dxfId="3" priority="37">
      <formula>$AN:$AN="Match"</formula>
    </cfRule>
  </conditionalFormatting>
  <conditionalFormatting sqref="AL6:AN25 AL34:AN777">
    <cfRule type="expression" dxfId="6" priority="38">
      <formula>$AN:$AN="No Match"</formula>
    </cfRule>
  </conditionalFormatting>
  <conditionalFormatting sqref="AL6:AN25 AL34:AN777">
    <cfRule type="expression" dxfId="5" priority="39">
      <formula>$AN:$AN=""</formula>
    </cfRule>
  </conditionalFormatting>
  <conditionalFormatting sqref="AC6:AD7 AE6:AE25 AC9:AD25 AC34:AE777">
    <cfRule type="expression" dxfId="4" priority="40">
      <formula>$AE:$AE="Partial Match"</formula>
    </cfRule>
  </conditionalFormatting>
  <conditionalFormatting sqref="AC6:AD7 AE6:AE25 AC9:AD25 AC34:AE777">
    <cfRule type="expression" dxfId="3" priority="41">
      <formula>$AE:$AE="Match"</formula>
    </cfRule>
  </conditionalFormatting>
  <conditionalFormatting sqref="AF6:AH25 AC8:AD8 AI19 AF34:AH777">
    <cfRule type="expression" dxfId="6" priority="42">
      <formula>$AH:$AH="No Match"</formula>
    </cfRule>
  </conditionalFormatting>
  <conditionalFormatting sqref="AC6:AD7 AE6:AE25 AC9:AD25 AC34:AE777">
    <cfRule type="expression" dxfId="5" priority="43">
      <formula>$AE:$AE=""</formula>
    </cfRule>
  </conditionalFormatting>
  <conditionalFormatting sqref="AF6:AH25 AC8:AD8 AI19 AF34:AH777">
    <cfRule type="expression" dxfId="4" priority="44">
      <formula>$AH:$AH="Partial Match"</formula>
    </cfRule>
  </conditionalFormatting>
  <conditionalFormatting sqref="AF6:AH25 AC8:AD8 AI19 AF34:AH777">
    <cfRule type="expression" dxfId="3" priority="45">
      <formula>$AH:$AH="Match"</formula>
    </cfRule>
  </conditionalFormatting>
  <conditionalFormatting sqref="AC6:AD7 AE6:AE25 AC9:AD25 AC34:AE777">
    <cfRule type="expression" dxfId="6" priority="46">
      <formula>$AE:$AE="No Match"</formula>
    </cfRule>
  </conditionalFormatting>
  <conditionalFormatting sqref="AF6:AH25 AC8:AD8 AI19 AF34:AH777">
    <cfRule type="expression" dxfId="5" priority="47">
      <formula>$AH:$AH=""</formula>
    </cfRule>
  </conditionalFormatting>
  <conditionalFormatting sqref="AO6:AQ25 AO34:AQ777">
    <cfRule type="expression" dxfId="6" priority="48">
      <formula>$AQ:$AQ="No Match"</formula>
    </cfRule>
  </conditionalFormatting>
  <conditionalFormatting sqref="AO6:AQ25 AO34:AQ777">
    <cfRule type="expression" dxfId="4" priority="49">
      <formula>$AQ:$AQ="Partial Match"</formula>
    </cfRule>
  </conditionalFormatting>
  <conditionalFormatting sqref="AO6:AQ25 AO34:AQ777">
    <cfRule type="expression" dxfId="3" priority="50">
      <formula>$AQ:$AQ="Match"</formula>
    </cfRule>
  </conditionalFormatting>
  <conditionalFormatting sqref="AO6:AQ25 AO34:AQ777">
    <cfRule type="expression" dxfId="5" priority="51">
      <formula>$AQ:$AQ=""</formula>
    </cfRule>
  </conditionalFormatting>
  <conditionalFormatting sqref="AR6:AT25 AR34:AT777">
    <cfRule type="expression" dxfId="6" priority="52">
      <formula>$AT:$AT="No Match"</formula>
    </cfRule>
  </conditionalFormatting>
  <conditionalFormatting sqref="AR6:AT25 AR34:AT777">
    <cfRule type="expression" dxfId="4" priority="53">
      <formula>$AT:$AT="Partial Match"</formula>
    </cfRule>
  </conditionalFormatting>
  <conditionalFormatting sqref="AR6:AT25 AR34:AT777">
    <cfRule type="expression" dxfId="3" priority="54">
      <formula>$AT:$AT="Match"</formula>
    </cfRule>
  </conditionalFormatting>
  <conditionalFormatting sqref="AR6:AT25 AR34:AT777">
    <cfRule type="expression" dxfId="5" priority="55">
      <formula>$AT:$AT=""</formula>
    </cfRule>
  </conditionalFormatting>
  <conditionalFormatting sqref="AU6:AW25 AU34:AW777">
    <cfRule type="expression" dxfId="6" priority="56">
      <formula>$AW:$AW="No Match"</formula>
    </cfRule>
  </conditionalFormatting>
  <conditionalFormatting sqref="AU6:AW25 AU34:AW777">
    <cfRule type="expression" dxfId="4" priority="57">
      <formula>$AW:$AW="Partial Match"</formula>
    </cfRule>
  </conditionalFormatting>
  <conditionalFormatting sqref="AU6:AW25 AU34:AW777">
    <cfRule type="expression" dxfId="3" priority="58">
      <formula>$AW:$AW="Match"</formula>
    </cfRule>
  </conditionalFormatting>
  <conditionalFormatting sqref="AU6:AW25 AU34:AW777">
    <cfRule type="expression" dxfId="5" priority="59">
      <formula>$AW:$AW=""</formula>
    </cfRule>
  </conditionalFormatting>
  <conditionalFormatting sqref="AX6:AZ25 AX34:AZ777">
    <cfRule type="expression" dxfId="6" priority="60">
      <formula>$AZ:$AZ="No Match"</formula>
    </cfRule>
  </conditionalFormatting>
  <conditionalFormatting sqref="AX6:AZ25 AX34:AZ777">
    <cfRule type="expression" dxfId="4" priority="61">
      <formula>$AZ:$AZ="Partial Match"</formula>
    </cfRule>
  </conditionalFormatting>
  <conditionalFormatting sqref="AX6:AZ25 AX34:AZ777">
    <cfRule type="expression" dxfId="3" priority="62">
      <formula>$AZ:$AZ="Match"</formula>
    </cfRule>
  </conditionalFormatting>
  <conditionalFormatting sqref="AX6:AZ25 AX34:AZ777">
    <cfRule type="expression" dxfId="5" priority="63">
      <formula>$AZ:$AZ=""</formula>
    </cfRule>
  </conditionalFormatting>
  <conditionalFormatting sqref="BA6:BC25 BA34:BC777">
    <cfRule type="expression" dxfId="6" priority="64">
      <formula>$BC:$BC="No Match"</formula>
    </cfRule>
  </conditionalFormatting>
  <conditionalFormatting sqref="BA6:BC25 BA34:BC777">
    <cfRule type="expression" dxfId="4" priority="65">
      <formula>$BC:$BC="Partial Match"</formula>
    </cfRule>
  </conditionalFormatting>
  <conditionalFormatting sqref="BA6:BC25 BA34:BC777">
    <cfRule type="expression" dxfId="3" priority="66">
      <formula>$BC:$BC="Match"</formula>
    </cfRule>
  </conditionalFormatting>
  <conditionalFormatting sqref="BA6:BC25 BA34:BC777">
    <cfRule type="expression" dxfId="5" priority="67">
      <formula>$BC:$BC=""</formula>
    </cfRule>
  </conditionalFormatting>
  <conditionalFormatting sqref="BD6:BF25 BD34:BF777">
    <cfRule type="expression" dxfId="6" priority="68">
      <formula>$BF:$BF="No Match"</formula>
    </cfRule>
  </conditionalFormatting>
  <conditionalFormatting sqref="BD6:BF25 BD34:BF777">
    <cfRule type="expression" dxfId="4" priority="69">
      <formula>$BF:$BF="Partial Match"</formula>
    </cfRule>
  </conditionalFormatting>
  <conditionalFormatting sqref="BD6:BF25 BD34:BF777">
    <cfRule type="expression" dxfId="3" priority="70">
      <formula>$BF:$BF="Match"</formula>
    </cfRule>
  </conditionalFormatting>
  <conditionalFormatting sqref="BD6:BF25 BD34:BF777">
    <cfRule type="expression" dxfId="5" priority="71">
      <formula>$BF:$BF=""</formula>
    </cfRule>
  </conditionalFormatting>
  <dataValidations>
    <dataValidation type="list" allowBlank="1" showInputMessage="1" showErrorMessage="1" prompt="Suggestions to use or not in Bioschemas Specification" sqref="E6:E25 E34:E777">
      <formula1>"Minimum,Recommended,Optional"</formula1>
    </dataValidation>
    <dataValidation type="list" allowBlank="1" showInputMessage="1" showErrorMessage="1" prompt="Select if this field matches in the specific Use Case " sqref="P6:P25 V6:V25 Y6:Y25 AB6:AB25 AE6:AE25 AH6:AH25 AK6:AK25 AN6:AN25 AQ6:AQ25 AT6:AT25 AW6:AW25 AZ6:AZ25 BC6:BC25 BF6:BF25 P34:P777 S34:S777 V34:V777 Y34:Y777 AB34:AB777 AE34:AE777 AH34:AH777 AK34:AK777 AN34:AN777 AQ34:AQ777 AT34:AT777 AW34:AW777 AZ34:AZ777 BC34:BC777 BF34:BF777">
      <formula1>"Match,Not Match,Partial Match"</formula1>
    </dataValidation>
    <dataValidation type="list" allowBlank="1" sqref="F6:F25 F34:F777">
      <formula1>"ONE,MANY"</formula1>
    </dataValidation>
    <dataValidation type="list" allowBlank="1" showInputMessage="1" showErrorMessage="1" prompt="Select if this field matches in the specific Use Case " sqref="J6:J25 M6:M25 S6:S25 J34:J777 M34:M777">
      <formula1>"Match,No Match,Partial Match"</formula1>
    </dataValidation>
  </dataValidations>
  <hyperlinks>
    <hyperlink r:id="rId1" ref="AD2"/>
    <hyperlink r:id="rId2" ref="AG2"/>
    <hyperlink r:id="rId3" ref="AJ2"/>
    <hyperlink r:id="rId4" ref="AM2"/>
    <hyperlink r:id="rId5" ref="A4"/>
    <hyperlink r:id="rId6" ref="A7"/>
    <hyperlink r:id="rId7" ref="A8"/>
    <hyperlink r:id="rId8" ref="A9"/>
    <hyperlink r:id="rId9" ref="A10"/>
    <hyperlink r:id="rId10" ref="B10"/>
    <hyperlink r:id="rId11" ref="A11"/>
    <hyperlink r:id="rId12" ref="A12"/>
    <hyperlink r:id="rId13" ref="A13"/>
    <hyperlink r:id="rId14" ref="AM13"/>
    <hyperlink r:id="rId15" ref="A14"/>
    <hyperlink r:id="rId16" ref="B14"/>
    <hyperlink r:id="rId17" ref="A15"/>
    <hyperlink r:id="rId18" ref="B15"/>
    <hyperlink r:id="rId19" ref="A16"/>
    <hyperlink r:id="rId20" ref="AM16"/>
    <hyperlink r:id="rId21" ref="A17"/>
    <hyperlink r:id="rId22" ref="A18"/>
    <hyperlink r:id="rId23" ref="B18"/>
    <hyperlink r:id="rId24" ref="A19"/>
    <hyperlink r:id="rId25" ref="B19"/>
    <hyperlink r:id="rId26" ref="AG19"/>
    <hyperlink r:id="rId27" ref="A20"/>
    <hyperlink r:id="rId28" ref="B20"/>
    <hyperlink r:id="rId29" ref="AG20"/>
    <hyperlink r:id="rId30" ref="AM20"/>
    <hyperlink r:id="rId31" ref="A21"/>
    <hyperlink r:id="rId32" ref="B21"/>
    <hyperlink r:id="rId33" ref="AM21"/>
  </hyperlinks>
  <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2" t="s">
        <v>1</v>
      </c>
      <c r="B1" s="2"/>
      <c r="C1" s="2"/>
      <c r="D1" s="6" t="s">
        <v>3</v>
      </c>
      <c r="E1" s="6"/>
      <c r="F1" s="6"/>
      <c r="G1" s="6"/>
    </row>
    <row r="2">
      <c r="A2" s="12" t="str">
        <f>IFERROR(__xludf.DUMMYFUNCTION("QUERY('Schema.org mapping'!A5:G1000,""select * where(E='Minimum'or E='Optional' or E='Recommended')"",1 )"),"Property")</f>
        <v>Property</v>
      </c>
      <c r="B2" s="12" t="str">
        <f>IFERROR(__xludf.DUMMYFUNCTION("""COMPUTED_VALUE"""),"Expected Type")</f>
        <v>Expected Type</v>
      </c>
      <c r="C2" s="15" t="str">
        <f>IFERROR(__xludf.DUMMYFUNCTION("""COMPUTED_VALUE"""),"Description")</f>
        <v>Description</v>
      </c>
      <c r="D2" s="16" t="str">
        <f>IFERROR(__xludf.DUMMYFUNCTION("""COMPUTED_VALUE"""),"BSC Description")</f>
        <v>BSC Description</v>
      </c>
      <c r="E2" s="16" t="str">
        <f>IFERROR(__xludf.DUMMYFUNCTION("""COMPUTED_VALUE"""),"Marginality")</f>
        <v>Marginality</v>
      </c>
      <c r="F2" s="17" t="str">
        <f>IFERROR(__xludf.DUMMYFUNCTION("""COMPUTED_VALUE"""),"Cardinality")</f>
        <v>Cardinality</v>
      </c>
      <c r="G2" s="17" t="str">
        <f>IFERROR(__xludf.DUMMYFUNCTION("""COMPUTED_VALUE"""),"Controlled Vocabulary")</f>
        <v>Controlled Vocabulary</v>
      </c>
    </row>
    <row r="3">
      <c r="A3" s="20" t="str">
        <f>IFERROR(__xludf.DUMMYFUNCTION("""COMPUTED_VALUE"""),"citation")</f>
        <v>citation</v>
      </c>
      <c r="B3" s="20" t="str">
        <f>IFERROR(__xludf.DUMMYFUNCTION("""COMPUTED_VALUE"""),"CreativeWork or URL")</f>
        <v>CreativeWork or URL</v>
      </c>
      <c r="C3" s="20" t="str">
        <f>IFERROR(__xludf.DUMMYFUNCTION("""COMPUTED_VALUE"""),"A citation or reference to a creative work, such as a publication, web page, scholarly article, etc.")</f>
        <v>A citation or reference to a creative work, such as a publication, web page, scholarly article, etc.</v>
      </c>
      <c r="D3" s="21" t="str">
        <f>IFERROR(__xludf.DUMMYFUNCTION("""COMPUTED_VALUE"""),"")</f>
        <v/>
      </c>
      <c r="E3" s="20" t="str">
        <f>IFERROR(__xludf.DUMMYFUNCTION("""COMPUTED_VALUE"""),"Recommended")</f>
        <v>Recommended</v>
      </c>
      <c r="F3" s="20" t="str">
        <f>IFERROR(__xludf.DUMMYFUNCTION("""COMPUTED_VALUE"""),"MANY")</f>
        <v>MANY</v>
      </c>
      <c r="G3" s="20" t="str">
        <f>IFERROR(__xludf.DUMMYFUNCTION("""COMPUTED_VALUE"""),"")</f>
        <v/>
      </c>
    </row>
    <row r="4">
      <c r="A4" t="str">
        <f>IFERROR(__xludf.DUMMYFUNCTION("""COMPUTED_VALUE"""),"dateCreated")</f>
        <v>dateCreated</v>
      </c>
      <c r="B4" t="str">
        <f>IFERROR(__xludf.DUMMYFUNCTION("""COMPUTED_VALUE"""),"Date or 
 DateTime")</f>
        <v>Date or 
 DateTime</v>
      </c>
      <c r="C4" t="str">
        <f>IFERROR(__xludf.DUMMYFUNCTION("""COMPUTED_VALUE"""),"The date on which the CreativeWork/BiologicalEntity was created or the item was added to a DataFeed/Dataset/DataRepository.")</f>
        <v>The date on which the CreativeWork/BiologicalEntity was created or the item was added to a DataFeed/Dataset/DataRepository.</v>
      </c>
      <c r="D4" t="str">
        <f>IFERROR(__xludf.DUMMYFUNCTION("""COMPUTED_VALUE"""),"")</f>
        <v/>
      </c>
      <c r="E4" t="str">
        <f>IFERROR(__xludf.DUMMYFUNCTION("""COMPUTED_VALUE"""),"Optional")</f>
        <v>Optional</v>
      </c>
      <c r="F4" t="str">
        <f>IFERROR(__xludf.DUMMYFUNCTION("""COMPUTED_VALUE"""),"ONE")</f>
        <v>ONE</v>
      </c>
      <c r="G4" t="str">
        <f>IFERROR(__xludf.DUMMYFUNCTION("""COMPUTED_VALUE"""),"")</f>
        <v/>
      </c>
    </row>
    <row r="5">
      <c r="A5" t="str">
        <f>IFERROR(__xludf.DUMMYFUNCTION("""COMPUTED_VALUE"""),"dateModified")</f>
        <v>dateModified</v>
      </c>
      <c r="B5" t="str">
        <f>IFERROR(__xludf.DUMMYFUNCTION("""COMPUTED_VALUE"""),"Date or 
 DateTime")</f>
        <v>Date or 
 DateTime</v>
      </c>
      <c r="C5" t="str">
        <f>IFERROR(__xludf.DUMMYFUNCTION("""COMPUTED_VALUE"""),"The date on which the CreativeWork/BiologicalEntity was most recently modified or when the item's entry was modified within a DataFeed/Dataset/DataRepository.")</f>
        <v>The date on which the CreativeWork/BiologicalEntity was most recently modified or when the item's entry was modified within a DataFeed/Dataset/DataRepository.</v>
      </c>
      <c r="D5" t="str">
        <f>IFERROR(__xludf.DUMMYFUNCTION("""COMPUTED_VALUE"""),"")</f>
        <v/>
      </c>
      <c r="E5" t="str">
        <f>IFERROR(__xludf.DUMMYFUNCTION("""COMPUTED_VALUE"""),"Optional")</f>
        <v>Optional</v>
      </c>
      <c r="F5" t="str">
        <f>IFERROR(__xludf.DUMMYFUNCTION("""COMPUTED_VALUE"""),"ONE")</f>
        <v>ONE</v>
      </c>
      <c r="G5" t="str">
        <f>IFERROR(__xludf.DUMMYFUNCTION("""COMPUTED_VALUE"""),"")</f>
        <v/>
      </c>
    </row>
    <row r="6">
      <c r="A6" t="str">
        <f>IFERROR(__xludf.DUMMYFUNCTION("""COMPUTED_VALUE"""),"datePublished")</f>
        <v>datePublished</v>
      </c>
      <c r="B6" t="str">
        <f>IFERROR(__xludf.DUMMYFUNCTION("""COMPUTED_VALUE"""),"Date")</f>
        <v>Date</v>
      </c>
      <c r="C6" t="str">
        <f>IFERROR(__xludf.DUMMYFUNCTION("""COMPUTED_VALUE"""),"Date of first broadcast/publication.")</f>
        <v>Date of first broadcast/publication.</v>
      </c>
      <c r="D6" t="str">
        <f>IFERROR(__xludf.DUMMYFUNCTION("""COMPUTED_VALUE"""),"")</f>
        <v/>
      </c>
      <c r="E6" t="str">
        <f>IFERROR(__xludf.DUMMYFUNCTION("""COMPUTED_VALUE"""),"Optional")</f>
        <v>Optional</v>
      </c>
      <c r="F6" t="str">
        <f>IFERROR(__xludf.DUMMYFUNCTION("""COMPUTED_VALUE"""),"ONE")</f>
        <v>ONE</v>
      </c>
      <c r="G6" t="str">
        <f>IFERROR(__xludf.DUMMYFUNCTION("""COMPUTED_VALUE"""),"")</f>
        <v/>
      </c>
    </row>
    <row r="7">
      <c r="A7" t="str">
        <f>IFERROR(__xludf.DUMMYFUNCTION("""COMPUTED_VALUE"""),"hasPart")</f>
        <v>hasPart</v>
      </c>
      <c r="B7" t="str">
        <f>IFERROR(__xludf.DUMMYFUNCTION("""COMPUTED_VALUE"""),"Thing")</f>
        <v>Thing</v>
      </c>
      <c r="C7" t="str">
        <f>IFERROR(__xludf.DUMMYFUNCTION("""COMPUTED_VALUE"""),"Indicates a Thing that is (in some sense) a part of this Thing.
Inverse property: isPartOf.")</f>
        <v>Indicates a Thing that is (in some sense) a part of this Thing.
Inverse property: isPartOf.</v>
      </c>
      <c r="D7" t="str">
        <f>IFERROR(__xludf.DUMMYFUNCTION("""COMPUTED_VALUE"""),"")</f>
        <v/>
      </c>
      <c r="E7" t="str">
        <f>IFERROR(__xludf.DUMMYFUNCTION("""COMPUTED_VALUE"""),"Optional")</f>
        <v>Optional</v>
      </c>
      <c r="F7" t="str">
        <f>IFERROR(__xludf.DUMMYFUNCTION("""COMPUTED_VALUE"""),"MANY")</f>
        <v>MANY</v>
      </c>
      <c r="G7" t="str">
        <f>IFERROR(__xludf.DUMMYFUNCTION("""COMPUTED_VALUE"""),"")</f>
        <v/>
      </c>
    </row>
    <row r="8">
      <c r="A8" t="str">
        <f>IFERROR(__xludf.DUMMYFUNCTION("""COMPUTED_VALUE"""),"isBasedOn")</f>
        <v>isBasedOn</v>
      </c>
      <c r="B8" t="str">
        <f>IFERROR(__xludf.DUMMYFUNCTION("""COMPUTED_VALUE"""),"CreativeWork or 
 URL or BiologicalEntity")</f>
        <v>CreativeWork or 
 URL or BiologicalEntity</v>
      </c>
      <c r="C8" t="str">
        <f>IFERROR(__xludf.DUMMYFUNCTION("""COMPUTED_VALUE"""),"A resource that was used in the creation of this resource. This term can be repeated for multiple sources. For example, http://example.com/great-multiplication-intro.html. Supersedes isBasedOnUrl.")</f>
        <v>A resource that was used in the creation of this resource. This term can be repeated for multiple sources. For example, http://example.com/great-multiplication-intro.html. Supersedes isBasedOnUrl.</v>
      </c>
      <c r="D8" t="str">
        <f>IFERROR(__xludf.DUMMYFUNCTION("""COMPUTED_VALUE"""),"")</f>
        <v/>
      </c>
      <c r="E8" t="str">
        <f>IFERROR(__xludf.DUMMYFUNCTION("""COMPUTED_VALUE"""),"Optional")</f>
        <v>Optional</v>
      </c>
      <c r="F8" t="str">
        <f>IFERROR(__xludf.DUMMYFUNCTION("""COMPUTED_VALUE"""),"MANY")</f>
        <v>MANY</v>
      </c>
      <c r="G8" t="str">
        <f>IFERROR(__xludf.DUMMYFUNCTION("""COMPUTED_VALUE"""),"")</f>
        <v/>
      </c>
    </row>
    <row r="9">
      <c r="A9" t="str">
        <f>IFERROR(__xludf.DUMMYFUNCTION("""COMPUTED_VALUE"""),"isPartOf")</f>
        <v>isPartOf</v>
      </c>
      <c r="B9" t="str">
        <f>IFERROR(__xludf.DUMMYFUNCTION("""COMPUTED_VALUE"""),"Thing")</f>
        <v>Thing</v>
      </c>
      <c r="C9" t="str">
        <f>IFERROR(__xludf.DUMMYFUNCTION("""COMPUTED_VALUE"""),"Indicates a Thing that this Thing is (in some sense) part of.
 Inverse property: hasPart.")</f>
        <v>Indicates a Thing that this Thing is (in some sense) part of.
 Inverse property: hasPart.</v>
      </c>
      <c r="D9" t="str">
        <f>IFERROR(__xludf.DUMMYFUNCTION("""COMPUTED_VALUE"""),"")</f>
        <v/>
      </c>
      <c r="E9" t="str">
        <f>IFERROR(__xludf.DUMMYFUNCTION("""COMPUTED_VALUE"""),"Optional")</f>
        <v>Optional</v>
      </c>
      <c r="F9" t="str">
        <f>IFERROR(__xludf.DUMMYFUNCTION("""COMPUTED_VALUE"""),"MANY")</f>
        <v>MANY</v>
      </c>
      <c r="G9" t="str">
        <f>IFERROR(__xludf.DUMMYFUNCTION("""COMPUTED_VALUE"""),"")</f>
        <v/>
      </c>
    </row>
    <row r="10">
      <c r="A10" t="str">
        <f>IFERROR(__xludf.DUMMYFUNCTION("""COMPUTED_VALUE"""),"alternateName")</f>
        <v>alternateName</v>
      </c>
      <c r="B10" t="str">
        <f>IFERROR(__xludf.DUMMYFUNCTION("""COMPUTED_VALUE"""),"Text")</f>
        <v>Text</v>
      </c>
      <c r="C10" t="str">
        <f>IFERROR(__xludf.DUMMYFUNCTION("""COMPUTED_VALUE"""),"An alias for the item.")</f>
        <v>An alias for the item.</v>
      </c>
      <c r="D10" t="str">
        <f>IFERROR(__xludf.DUMMYFUNCTION("""COMPUTED_VALUE"""),"")</f>
        <v/>
      </c>
      <c r="E10" t="str">
        <f>IFERROR(__xludf.DUMMYFUNCTION("""COMPUTED_VALUE"""),"Recommended")</f>
        <v>Recommended</v>
      </c>
      <c r="F10" t="str">
        <f>IFERROR(__xludf.DUMMYFUNCTION("""COMPUTED_VALUE"""),"MANY")</f>
        <v>MANY</v>
      </c>
      <c r="G10" t="str">
        <f>IFERROR(__xludf.DUMMYFUNCTION("""COMPUTED_VALUE"""),"")</f>
        <v/>
      </c>
    </row>
    <row r="11">
      <c r="A11" t="str">
        <f>IFERROR(__xludf.DUMMYFUNCTION("""COMPUTED_VALUE"""),"description")</f>
        <v>description</v>
      </c>
      <c r="B11" t="str">
        <f>IFERROR(__xludf.DUMMYFUNCTION("""COMPUTED_VALUE"""),"Text")</f>
        <v>Text</v>
      </c>
      <c r="C11" t="str">
        <f>IFERROR(__xludf.DUMMYFUNCTION("""COMPUTED_VALUE"""),"A description of the item.")</f>
        <v>A description of the item.</v>
      </c>
      <c r="D11" t="str">
        <f>IFERROR(__xludf.DUMMYFUNCTION("""COMPUTED_VALUE"""),"")</f>
        <v/>
      </c>
      <c r="E11" t="str">
        <f>IFERROR(__xludf.DUMMYFUNCTION("""COMPUTED_VALUE"""),"Recommended")</f>
        <v>Recommended</v>
      </c>
      <c r="F11" t="str">
        <f>IFERROR(__xludf.DUMMYFUNCTION("""COMPUTED_VALUE"""),"ONE")</f>
        <v>ONE</v>
      </c>
      <c r="G11" t="str">
        <f>IFERROR(__xludf.DUMMYFUNCTION("""COMPUTED_VALUE"""),"")</f>
        <v/>
      </c>
    </row>
    <row r="12">
      <c r="A12" t="str">
        <f>IFERROR(__xludf.DUMMYFUNCTION("""COMPUTED_VALUE"""),"identifier")</f>
        <v>identifier</v>
      </c>
      <c r="B12" t="str">
        <f>IFERROR(__xludf.DUMMYFUNCTION("""COMPUTED_VALUE"""),"PropertyValue or 
 Text or 
 URL")</f>
        <v>PropertyValue or 
 Text or 
 URL</v>
      </c>
      <c r="C12"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 Recommendation: identifiers.org whenever possible")</f>
        <v>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v>
      </c>
      <c r="D12" t="str">
        <f>IFERROR(__xludf.DUMMYFUNCTION("""COMPUTED_VALUE"""),"")</f>
        <v/>
      </c>
      <c r="E12" t="str">
        <f>IFERROR(__xludf.DUMMYFUNCTION("""COMPUTED_VALUE"""),"Minimum")</f>
        <v>Minimum</v>
      </c>
      <c r="F12" t="str">
        <f>IFERROR(__xludf.DUMMYFUNCTION("""COMPUTED_VALUE"""),"ONE")</f>
        <v>ONE</v>
      </c>
      <c r="G12" t="str">
        <f>IFERROR(__xludf.DUMMYFUNCTION("""COMPUTED_VALUE"""),"")</f>
        <v/>
      </c>
    </row>
    <row r="13">
      <c r="A13" t="str">
        <f>IFERROR(__xludf.DUMMYFUNCTION("""COMPUTED_VALUE"""),"image")</f>
        <v>image</v>
      </c>
      <c r="B13" t="str">
        <f>IFERROR(__xludf.DUMMYFUNCTION("""COMPUTED_VALUE"""),"ImageObject or 
 URL")</f>
        <v>ImageObject or 
 URL</v>
      </c>
      <c r="C13" t="str">
        <f>IFERROR(__xludf.DUMMYFUNCTION("""COMPUTED_VALUE"""),"An image of the item. This can be a URL or a fully described ImageObject.")</f>
        <v>An image of the item. This can be a URL or a fully described ImageObject.</v>
      </c>
      <c r="D13" t="str">
        <f>IFERROR(__xludf.DUMMYFUNCTION("""COMPUTED_VALUE"""),"")</f>
        <v/>
      </c>
      <c r="E13" t="str">
        <f>IFERROR(__xludf.DUMMYFUNCTION("""COMPUTED_VALUE"""),"Optional")</f>
        <v>Optional</v>
      </c>
      <c r="F13" t="str">
        <f>IFERROR(__xludf.DUMMYFUNCTION("""COMPUTED_VALUE"""),"MANY")</f>
        <v>MANY</v>
      </c>
      <c r="G13" t="str">
        <f>IFERROR(__xludf.DUMMYFUNCTION("""COMPUTED_VALUE"""),"")</f>
        <v/>
      </c>
    </row>
    <row r="14">
      <c r="A14" t="str">
        <f>IFERROR(__xludf.DUMMYFUNCTION("""COMPUTED_VALUE"""),"name")</f>
        <v>name</v>
      </c>
      <c r="B14" t="str">
        <f>IFERROR(__xludf.DUMMYFUNCTION("""COMPUTED_VALUE"""),"Text")</f>
        <v>Text</v>
      </c>
      <c r="C14" t="str">
        <f>IFERROR(__xludf.DUMMYFUNCTION("""COMPUTED_VALUE"""),"The name of the item.")</f>
        <v>The name of the item.</v>
      </c>
      <c r="D14" t="str">
        <f>IFERROR(__xludf.DUMMYFUNCTION("""COMPUTED_VALUE"""),"")</f>
        <v/>
      </c>
      <c r="E14" t="str">
        <f>IFERROR(__xludf.DUMMYFUNCTION("""COMPUTED_VALUE"""),"Recommended")</f>
        <v>Recommended</v>
      </c>
      <c r="F14" t="str">
        <f>IFERROR(__xludf.DUMMYFUNCTION("""COMPUTED_VALUE"""),"ONE")</f>
        <v>ONE</v>
      </c>
      <c r="G14" t="str">
        <f>IFERROR(__xludf.DUMMYFUNCTION("""COMPUTED_VALUE"""),"")</f>
        <v/>
      </c>
    </row>
    <row r="15">
      <c r="A15" t="str">
        <f>IFERROR(__xludf.DUMMYFUNCTION("""COMPUTED_VALUE"""),"sameAs")</f>
        <v>sameAs</v>
      </c>
      <c r="B15" t="str">
        <f>IFERROR(__xludf.DUMMYFUNCTION("""COMPUTED_VALUE"""),"URL")</f>
        <v>URL</v>
      </c>
      <c r="C15"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15" t="str">
        <f>IFERROR(__xludf.DUMMYFUNCTION("""COMPUTED_VALUE"""),"")</f>
        <v/>
      </c>
      <c r="E15" t="str">
        <f>IFERROR(__xludf.DUMMYFUNCTION("""COMPUTED_VALUE"""),"Optional")</f>
        <v>Optional</v>
      </c>
      <c r="F15" t="str">
        <f>IFERROR(__xludf.DUMMYFUNCTION("""COMPUTED_VALUE"""),"MANY")</f>
        <v>MANY</v>
      </c>
      <c r="G15" t="str">
        <f>IFERROR(__xludf.DUMMYFUNCTION("""COMPUTED_VALUE"""),"")</f>
        <v/>
      </c>
    </row>
    <row r="16">
      <c r="A16" t="str">
        <f>IFERROR(__xludf.DUMMYFUNCTION("""COMPUTED_VALUE"""),"url")</f>
        <v>url</v>
      </c>
      <c r="B16" t="str">
        <f>IFERROR(__xludf.DUMMYFUNCTION("""COMPUTED_VALUE"""),"URL")</f>
        <v>URL</v>
      </c>
      <c r="C16" t="str">
        <f>IFERROR(__xludf.DUMMYFUNCTION("""COMPUTED_VALUE"""),"URL of the item.")</f>
        <v>URL of the item.</v>
      </c>
      <c r="D16" t="str">
        <f>IFERROR(__xludf.DUMMYFUNCTION("""COMPUTED_VALUE"""),"")</f>
        <v/>
      </c>
      <c r="E16" t="str">
        <f>IFERROR(__xludf.DUMMYFUNCTION("""COMPUTED_VALUE"""),"Optional")</f>
        <v>Optional</v>
      </c>
      <c r="F16" t="str">
        <f>IFERROR(__xludf.DUMMYFUNCTION("""COMPUTED_VALUE"""),"ONE")</f>
        <v>ONE</v>
      </c>
      <c r="G16" t="str">
        <f>IFERROR(__xludf.DUMMYFUNCTION("""COMPUTED_VALUE"""),"")</f>
        <v/>
      </c>
    </row>
    <row r="17">
      <c r="A17" t="str">
        <f>IFERROR(__xludf.DUMMYFUNCTION("""COMPUTED_VALUE"""),"distribution")</f>
        <v>distribution</v>
      </c>
      <c r="B17" t="str">
        <f>IFERROR(__xludf.DUMMYFUNCTION("""COMPUTED_VALUE"""),"DataDownload")</f>
        <v>DataDownload</v>
      </c>
      <c r="C17" t="str">
        <f>IFERROR(__xludf.DUMMYFUNCTION("""COMPUTED_VALUE"""),"A downloadable form of this entity, at a specific location, in a specific format")</f>
        <v>A downloadable form of this entity, at a specific location, in a specific format</v>
      </c>
      <c r="D17" t="str">
        <f>IFERROR(__xludf.DUMMYFUNCTION("""COMPUTED_VALUE"""),"")</f>
        <v/>
      </c>
      <c r="E17" t="str">
        <f>IFERROR(__xludf.DUMMYFUNCTION("""COMPUTED_VALUE"""),"Optional")</f>
        <v>Optional</v>
      </c>
      <c r="F17" t="str">
        <f>IFERROR(__xludf.DUMMYFUNCTION("""COMPUTED_VALUE"""),"MANY")</f>
        <v>MANY</v>
      </c>
      <c r="G17" t="str">
        <f>IFERROR(__xludf.DUMMYFUNCTION("""COMPUTED_VALUE"""),"")</f>
        <v/>
      </c>
    </row>
    <row r="18">
      <c r="A18" t="str">
        <f>IFERROR(__xludf.DUMMYFUNCTION("""COMPUTED_VALUE"""),"additionalProperty")</f>
        <v>additionalProperty</v>
      </c>
      <c r="B18" t="str">
        <f>IFERROR(__xludf.DUMMYFUNCTION("""COMPUTED_VALUE"""),"StructuredValue")</f>
        <v>StructuredValue</v>
      </c>
      <c r="C18" t="str">
        <f>IFERROR(__xludf.DUMMYFUNCTION("""COMPUTED_VALUE"""),"Any addional property required by this record that is not covered by any other explicit property. The property additionalType from Thing should be used to point to an ontological term describing the nature of this property. ")</f>
        <v>Any addional property required by this record that is not covered by any other explicit property. The property additionalType from Thing should be used to point to an ontological term describing the nature of this property. </v>
      </c>
      <c r="D18" t="str">
        <f>IFERROR(__xludf.DUMMYFUNCTION("""COMPUTED_VALUE"""),"")</f>
        <v/>
      </c>
      <c r="E18" t="str">
        <f>IFERROR(__xludf.DUMMYFUNCTION("""COMPUTED_VALUE"""),"Optional")</f>
        <v>Optional</v>
      </c>
      <c r="F18" t="str">
        <f>IFERROR(__xludf.DUMMYFUNCTION("""COMPUTED_VALUE"""),"MANY")</f>
        <v>MANY</v>
      </c>
      <c r="G18" t="str">
        <f>IFERROR(__xludf.DUMMYFUNCTION("""COMPUTED_VALUE"""),"")</f>
        <v/>
      </c>
    </row>
    <row r="19">
      <c r="A19" t="str">
        <f>IFERROR(__xludf.DUMMYFUNCTION("""COMPUTED_VALUE"""),"crossReference")</f>
        <v>crossReference</v>
      </c>
      <c r="B19" t="str">
        <f>IFERROR(__xludf.DUMMYFUNCTION("""COMPUTED_VALUE"""),"StructuredValue")</f>
        <v>StructuredValue</v>
      </c>
      <c r="C19" t="str">
        <f>IFERROR(__xludf.DUMMYFUNCTION("""COMPUTED_VALUE"""),"A pointer to another, somehow related entity.
Usage: Whenever isBasedOn/isBasisFor, isPartOf/hasPart, citation or any other more specific does not work. The property AdditionalProperty from Thing should be used to point to an ontological term describing t"&amp;"he nature of the relation/reference. For instance, skos:narrower or skos:related or rdfs:seeAlso")</f>
        <v>A pointer to another, somehow related entity.
Usage: Whenever isBasedOn/isBasisFor, isPartOf/hasPart, citation or any other more specific does not work. The property AdditionalProperty from Thing should be used to point to an ontological term describing the nature of the relation/reference. For instance, skos:narrower or skos:related or rdfs:seeAlso</v>
      </c>
      <c r="D19" t="str">
        <f>IFERROR(__xludf.DUMMYFUNCTION("""COMPUTED_VALUE"""),"")</f>
        <v/>
      </c>
      <c r="E19" t="str">
        <f>IFERROR(__xludf.DUMMYFUNCTION("""COMPUTED_VALUE"""),"Optional")</f>
        <v>Optional</v>
      </c>
      <c r="F19" t="str">
        <f>IFERROR(__xludf.DUMMYFUNCTION("""COMPUTED_VALUE"""),"MANY")</f>
        <v>MANY</v>
      </c>
      <c r="G19" t="str">
        <f>IFERROR(__xludf.DUMMYFUNCTION("""COMPUTED_VALUE"""),"")</f>
        <v/>
      </c>
    </row>
    <row r="20">
      <c r="A20" t="str">
        <f>IFERROR(__xludf.DUMMYFUNCTION("""COMPUTED_VALUE"""),"isBasisFor")</f>
        <v>isBasisFor</v>
      </c>
      <c r="B20" t="str">
        <f>IFERROR(__xludf.DUMMYFUNCTION("""COMPUTED_VALUE"""),"Thing or URL")</f>
        <v>Thing or URL</v>
      </c>
      <c r="C20" t="str">
        <f>IFERROR(__xludf.DUMMYFUNCTION("""COMPUTED_VALUE"""),"A resource for which this resource has been used for the creation of the former.
Inverse property: isBasedOn")</f>
        <v>A resource for which this resource has been used for the creation of the former.
Inverse property: isBasedOn</v>
      </c>
      <c r="D20" t="str">
        <f>IFERROR(__xludf.DUMMYFUNCTION("""COMPUTED_VALUE"""),"")</f>
        <v/>
      </c>
      <c r="E20" t="str">
        <f>IFERROR(__xludf.DUMMYFUNCTION("""COMPUTED_VALUE"""),"Optional")</f>
        <v>Optional</v>
      </c>
      <c r="F20" t="str">
        <f>IFERROR(__xludf.DUMMYFUNCTION("""COMPUTED_VALUE"""),"MANY")</f>
        <v>MANY</v>
      </c>
      <c r="G20" t="str">
        <f>IFERROR(__xludf.DUMMYFUNCTION("""COMPUTED_VALUE"""),"")</f>
        <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