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<sst xmlns="http://schemas.openxmlformats.org/spreadsheetml/2006/main" count="303" uniqueCount="152">
  <si>
    <t>schema.org</t>
  </si>
  <si>
    <t>Subtitle</t>
  </si>
  <si>
    <t>bioschemas</t>
  </si>
  <si>
    <t>Bioschemas specification describing a ProteinStructure (BioChemEntity profile) in Life Sciences</t>
  </si>
  <si>
    <t>UniProt (protein)</t>
  </si>
  <si>
    <t>PDBe (protein)</t>
  </si>
  <si>
    <t>InterPro (protein)</t>
  </si>
  <si>
    <t>PDBe (protein structure)</t>
  </si>
  <si>
    <t>Sample</t>
  </si>
  <si>
    <t>BIP - Phenotype (investigations)</t>
  </si>
  <si>
    <t>BIP - Phenotype (trials/studies)</t>
  </si>
  <si>
    <t>BIP - Phenotype (cultivars)</t>
  </si>
  <si>
    <t>BIP - Phenotype (traits/phenotypes)</t>
  </si>
  <si>
    <t>Description</t>
  </si>
  <si>
    <t>This ProteinStructure profile specification presents the BioChemEntity usage when describing a Protein.</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</si>
  <si>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</si>
  <si>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</si>
  <si>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</si>
  <si>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</si>
  <si>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</si>
  <si>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</si>
  <si>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</si>
  <si>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</si>
  <si>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</si>
  <si>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</si>
  <si>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</si>
  <si>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</si>
  <si>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</si>
  <si>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</si>
  <si>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</si>
  <si>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</si>
  <si>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</si>
  <si>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</si>
  <si>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</si>
  <si>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</si>
  <si>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</si>
  <si>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</si>
  <si>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</si>
  <si>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</si>
  <si>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</si>
  <si>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</si>
  <si>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</si>
  <si>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</si>
  <si>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</si>
  <si>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</si>
  <si>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</si>
  <si>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</si>
  <si>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Trait scoring download link</t>
  </si>
  <si>
    <t>https://bip.earlham.ac.uk/trial_scorings/47.zip</t>
  </si>
  <si>
    <t>alternateName</t>
  </si>
  <si>
    <t>Text</t>
  </si>
  <si>
    <t>An alias for the item.</t>
  </si>
  <si>
    <t>Recommended</t>
  </si>
  <si>
    <t>MANY</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</si>
  <si>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</si>
  <si>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</si>
  <si>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</si>
  <si>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</si>
  <si>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</si>
  <si>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</si>
  <si>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</si>
  <si>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</si>
  <si>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</si>
  <si>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function</t>
  </si>
  <si>
    <t>"description": {
   "@language": "en",
   "@value": "Non-receptor tyrosine-protein kinase that plays a role..."
 }</t>
  </si>
  <si>
    <t>"description": "Non-receptor tyrosine-protein kinase that plays a role..."</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</si>
  <si>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</si>
  <si>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</si>
  <si>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</si>
  <si>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</si>
  <si>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</si>
  <si>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</si>
  <si>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</si>
  <si>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</si>
  <si>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</si>
  <si>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</si>
  <si>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</si>
  <si>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</si>
  <si>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</si>
  <si>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</si>
  <si>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</si>
  <si>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</si>
  <si>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</si>
  <si>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</si>
  <si>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</si>
  <si>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</si>
  <si>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</si>
  <si>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</si>
  <si>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</si>
  <si>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</si>
  <si>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</si>
  <si>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</si>
  <si>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</si>
  <si>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</si>
  <si>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</si>
  <si>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</si>
  <si>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</si>
  <si>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</si>
  <si>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</si>
  <si>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</si>
  <si>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</si>
  <si>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</si>
  <si>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</si>
  <si>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</si>
  <si>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</si>
  <si>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</si>
  <si>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</si>
  <si>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</si>
  <si>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</si>
  <si>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</si>
  <si>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</si>
  <si>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</si>
  <si>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</si>
  <si>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</si>
  <si>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</si>
  <si>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</si>
  <si>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</si>
  <si>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</si>
  <si>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</si>
  <si>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</si>
  <si>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</si>
  <si>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</si>
  <si>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</si>
  <si>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</si>
  <si>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</si>
  <si>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additionalProperty.disease_ association</t>
  </si>
  <si>
    <t>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t>
  </si>
  <si>
    <t>SIO:000983, SIO:010299, OMIM, any other well-known ontology describing diseases</t>
  </si>
  <si>
    <t>additionalProperty.transcribed_from</t>
  </si>
  <si>
    <t>Protein profile usage.
* additionalType for additionalProperty should be set to SIO:010081 (is transcribed from)
* name for additionalProperty should be set to "gene"
* value for additionalProperty:
  ** should have @type "BioChemEntity",
  ** should have additionalType SIO:010035 (gene)</t>
  </si>
  <si>
    <t>SIO:010081, SIO:010035</t>
  </si>
  <si>
    <t>isContainedIn</t>
  </si>
  <si>
    <t>BioChemEntity or URL</t>
  </si>
  <si>
    <t>Indicates a BioChemEntity that this BioChemEntity is (in some sense) part of.</t>
  </si>
  <si>
    <t>isContainedIn.organism</t>
  </si>
  <si>
    <t>BioChemEntity</t>
  </si>
  <si>
    <t>Protein profile usage.
* additionalType for this BioChemEntity container should be set to SIO:010000 (organism)</t>
  </si>
  <si>
    <t>Recommended url should point to a well-known ontology such as NCBI taxon or UniProt Taxonomy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</si>
  <si>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</si>
  <si>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</si>
  <si>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</si>
  <si>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</si>
  <si>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</si>
  <si>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</si>
  <si>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</si>
  <si>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</si>
  <si>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</si>
  <si>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</si>
  <si>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</si>
  <si>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</si>
  <si>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 For the Protein profile it MUST be "Protein"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</si>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</sst>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color rgb="FFFFFFFF"/>
      <name val="Arial"/>
    </font>
    <font>
      <b/>
      <name val="Arial"/>
    </font>
    <font>
      <b/>
      <color rgb="FFFFFFFF"/>
      <name val="Arial"/>
    </font>
    <font>
      <name val="Arial"/>
    </font>
    <font>
      <b/>
      <color rgb="FFFFFFFF"/>
    </font>
    <font>
      <b/>
      <color rgb="FF000000"/>
      <name val="Arial"/>
    </font>
    <font>
      <b/>
      <u/>
      <color rgb="FFFFFFFF"/>
    </font>
    <font>
      <b/>
      <u/>
      <color rgb="FFFFFFFF"/>
    </font>
    <font>
      <b/>
      <u/>
      <color rgb="FFFFFFFF"/>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
      <sz val="9.0"/>
      <color rgb="FF000000"/>
      <name val="'Trebuchet MS'"/>
    </font>
  </fonts>
  <fills count="15">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vertical="bottom"/>
    </xf>
    <xf borderId="0" fillId="4" fontId="3" numFmtId="0" xfId="0" applyAlignment="1" applyFill="1" applyFont="1">
      <alignment horizontal="center" shrinkToFit="0" wrapText="1"/>
    </xf>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5" fontId="5" numFmtId="0" xfId="0" applyAlignment="1" applyFill="1" applyFont="1">
      <alignment horizontal="center" readingOrder="0"/>
    </xf>
    <xf borderId="0" fillId="6" fontId="5" numFmtId="0" xfId="0" applyAlignment="1" applyFill="1" applyFont="1">
      <alignment horizontal="center" readingOrder="0" vertical="center"/>
    </xf>
    <xf borderId="0" fillId="7" fontId="3" numFmtId="0" xfId="0" applyFill="1" applyFont="1"/>
    <xf borderId="0" fillId="7" fontId="3" numFmtId="0" xfId="0" applyAlignment="1" applyFont="1">
      <alignment shrinkToFit="0" wrapText="1"/>
    </xf>
    <xf borderId="0" fillId="8" fontId="3" numFmtId="0" xfId="0" applyAlignment="1" applyFill="1" applyFont="1">
      <alignment shrinkToFit="0" wrapText="1"/>
    </xf>
    <xf borderId="0" fillId="3" fontId="4" numFmtId="0" xfId="0" applyAlignment="1" applyFont="1">
      <alignment readingOrder="0" shrinkToFit="0" vertical="bottom" wrapText="1"/>
    </xf>
    <xf borderId="0" fillId="8" fontId="3" numFmtId="0" xfId="0" applyFont="1"/>
    <xf borderId="0" fillId="6" fontId="5" numFmtId="0" xfId="0" applyAlignment="1" applyFont="1">
      <alignment vertical="center"/>
    </xf>
    <xf borderId="0" fillId="6" fontId="5" numFmtId="0" xfId="0" applyAlignment="1" applyFont="1">
      <alignment shrinkToFit="0" vertical="center" wrapText="1"/>
    </xf>
    <xf borderId="0" fillId="0" fontId="6" numFmtId="0" xfId="0" applyAlignment="1" applyFont="1">
      <alignment shrinkToFit="0" wrapText="1"/>
    </xf>
    <xf borderId="0" fillId="0" fontId="4" numFmtId="0" xfId="0" applyAlignment="1" applyFont="1">
      <alignment vertical="bottom"/>
    </xf>
    <xf borderId="0" fillId="6" fontId="7" numFmtId="0" xfId="0" applyAlignment="1" applyFont="1">
      <alignment horizontal="center" readingOrder="0" vertical="center"/>
    </xf>
    <xf borderId="0" fillId="5" fontId="8" numFmtId="0" xfId="0" applyAlignment="1" applyFont="1">
      <alignment horizontal="center" readingOrder="0"/>
    </xf>
    <xf borderId="0" fillId="0" fontId="5" numFmtId="0" xfId="0" applyAlignment="1" applyFont="1">
      <alignment horizontal="center" readingOrder="0" vertical="center"/>
    </xf>
    <xf borderId="0" fillId="2" fontId="9" numFmtId="0" xfId="0" applyAlignment="1" applyFont="1">
      <alignment horizontal="center" readingOrder="0" vertical="center"/>
    </xf>
    <xf borderId="0" fillId="4" fontId="5" numFmtId="0" xfId="0" applyAlignment="1" applyFont="1">
      <alignment horizontal="center" readingOrder="0" shrinkToFit="0" vertical="center" wrapText="1"/>
    </xf>
    <xf borderId="0" fillId="7" fontId="3" numFmtId="0" xfId="0" applyAlignment="1" applyFont="1">
      <alignment vertical="bottom"/>
    </xf>
    <xf borderId="0" fillId="7" fontId="3" numFmtId="0" xfId="0" applyAlignment="1" applyFont="1">
      <alignment shrinkToFit="0" vertical="bottom" wrapText="1"/>
    </xf>
    <xf borderId="0" fillId="8" fontId="3" numFmtId="0" xfId="0" applyAlignment="1" applyFont="1">
      <alignment shrinkToFit="0" vertical="bottom" wrapText="1"/>
    </xf>
    <xf borderId="0" fillId="8" fontId="3"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11" fontId="6" numFmtId="0" xfId="0" applyAlignment="1" applyFill="1" applyFont="1">
      <alignment horizontal="left" readingOrder="0"/>
    </xf>
    <xf borderId="0" fillId="0" fontId="15" numFmtId="0" xfId="0" applyAlignment="1" applyFont="1">
      <alignment readingOrder="0"/>
    </xf>
    <xf borderId="0" fillId="3"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3" fontId="15" numFmtId="0" xfId="0" applyAlignment="1" applyFont="1">
      <alignment readingOrder="0"/>
    </xf>
    <xf borderId="0" fillId="0" fontId="20" numFmtId="0" xfId="0" applyAlignment="1" applyFont="1">
      <alignment horizontal="center" readingOrder="0"/>
    </xf>
    <xf borderId="0" fillId="0" fontId="12" numFmtId="0" xfId="0" applyAlignment="1" applyFont="1">
      <alignment readingOrder="0"/>
    </xf>
    <xf borderId="0" fillId="12" fontId="6" numFmtId="0" xfId="0" applyAlignment="1" applyFill="1" applyFont="1">
      <alignment horizontal="center" vertical="bottom"/>
    </xf>
    <xf borderId="0" fillId="12" fontId="6" numFmtId="0" xfId="0" applyAlignment="1" applyFont="1">
      <alignment readingOrder="0" shrinkToFit="0" vertical="bottom" wrapText="1"/>
    </xf>
    <xf borderId="0" fillId="12" fontId="4" numFmtId="0" xfId="0" applyAlignment="1" applyFont="1">
      <alignment readingOrder="0" vertical="bottom"/>
    </xf>
    <xf borderId="0" fillId="12" fontId="6" numFmtId="0" xfId="0" applyAlignment="1" applyFont="1">
      <alignment shrinkToFit="0" vertical="bottom" wrapText="1"/>
    </xf>
    <xf borderId="0" fillId="13" fontId="4" numFmtId="0" xfId="0" applyAlignment="1" applyFill="1" applyFont="1">
      <alignment shrinkToFit="0" vertical="bottom" wrapText="1"/>
    </xf>
    <xf borderId="0" fillId="14" fontId="4" numFmtId="0" xfId="0" applyAlignment="1" applyFill="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1"/>
    </xf>
    <xf borderId="0" fillId="0" fontId="21" numFmtId="0" xfId="0" applyAlignment="1" applyFont="1">
      <alignment readingOrder="0"/>
    </xf>
    <xf borderId="0" fillId="12" fontId="4" numFmtId="0" xfId="0" applyAlignment="1" applyFont="1">
      <alignment vertical="bottom"/>
    </xf>
    <xf borderId="0" fillId="12" fontId="4" numFmtId="0" xfId="0" applyAlignment="1" applyFont="1">
      <alignment vertical="bottom"/>
    </xf>
    <xf borderId="0" fillId="12" fontId="4" numFmtId="0" xfId="0" applyAlignment="1" applyFont="1">
      <alignment shrinkToFit="0" vertical="bottom" wrapText="0"/>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51.86"/>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hidden="1" min="23" max="23" width="14.43"/>
    <col customWidth="1" hidden="1" min="24" max="24" width="16.29"/>
    <col hidden="1" min="25" max="25" width="14.43"/>
    <col customWidth="1" min="26" max="26" width="17.14"/>
    <col customWidth="1" min="27" max="27" width="22.71"/>
    <col customWidth="1" min="29" max="29" width="17.14"/>
    <col customWidth="1" min="30" max="30" width="23.57"/>
    <col customWidth="1" min="33" max="33" width="27.0"/>
    <col customWidth="1" min="36" max="36" width="16.29"/>
    <col customWidth="1" min="42" max="42" width="16.29"/>
    <col customWidth="1" min="45" max="45" width="16.29"/>
    <col customWidth="1" min="48" max="48" width="16.29"/>
    <col customWidth="1" min="51" max="51" width="16.29"/>
  </cols>
  <sheetData>
    <row r="1">
      <c r="A1" s="2" t="s">
        <v>1</v>
      </c>
      <c r="B1" s="4" t="s">
        <v>3</v>
      </c>
      <c r="D1" s="5"/>
      <c r="E1" s="5"/>
      <c r="F1" s="5"/>
      <c r="G1" s="5"/>
      <c r="H1" s="6" t="s">
        <v>4</v>
      </c>
      <c r="K1" s="7" t="s">
        <v>5</v>
      </c>
      <c r="N1" s="6" t="s">
        <v>6</v>
      </c>
      <c r="Q1" s="7" t="s">
        <v>7</v>
      </c>
      <c r="T1" s="6" t="s">
        <v>8</v>
      </c>
      <c r="W1" s="7"/>
      <c r="X1" s="7" t="s">
        <v>9</v>
      </c>
      <c r="Y1" s="7"/>
      <c r="Z1" s="6"/>
      <c r="AA1" s="6" t="s">
        <v>10</v>
      </c>
      <c r="AB1" s="6"/>
      <c r="AC1" s="7" t="s">
        <v>11</v>
      </c>
      <c r="AF1" s="6"/>
      <c r="AG1" s="6" t="s">
        <v>12</v>
      </c>
      <c r="AH1" s="6"/>
      <c r="AI1" s="7"/>
      <c r="AJ1" s="7"/>
      <c r="AK1" s="7"/>
      <c r="AL1" s="6"/>
      <c r="AM1" s="6"/>
      <c r="AN1" s="6"/>
      <c r="AO1" s="7"/>
      <c r="AP1" s="7"/>
      <c r="AQ1" s="7"/>
      <c r="AR1" s="6"/>
      <c r="AS1" s="6"/>
      <c r="AT1" s="6"/>
      <c r="AU1" s="7"/>
      <c r="AV1" s="7"/>
      <c r="AW1" s="7"/>
      <c r="AX1" s="6"/>
      <c r="AY1" s="6"/>
      <c r="AZ1" s="6"/>
    </row>
    <row r="2">
      <c r="A2" s="2" t="s">
        <v>13</v>
      </c>
      <c r="B2" s="11" t="s">
        <v>14</v>
      </c>
      <c r="D2" s="5"/>
      <c r="E2" s="5"/>
      <c r="F2" s="5"/>
      <c r="G2" s="5"/>
      <c r="H2" s="6"/>
      <c r="I2" s="6"/>
      <c r="J2" s="6"/>
      <c r="K2" s="13"/>
      <c r="L2" s="13"/>
      <c r="M2" s="14"/>
      <c r="N2" s="6"/>
      <c r="O2" s="6"/>
      <c r="P2" s="6"/>
      <c r="Q2" s="13"/>
      <c r="R2" s="13"/>
      <c r="S2" s="14"/>
      <c r="T2" s="6"/>
      <c r="U2" s="6"/>
      <c r="V2" s="6"/>
      <c r="W2" s="7"/>
      <c r="X2" s="17" t="s">
        <v>15</v>
      </c>
      <c r="Y2" s="7"/>
      <c r="Z2" s="6"/>
      <c r="AA2" s="18" t="s">
        <v>16</v>
      </c>
      <c r="AB2" s="6"/>
      <c r="AC2" s="7"/>
      <c r="AD2" s="17" t="s">
        <v>17</v>
      </c>
      <c r="AE2" s="7"/>
      <c r="AF2" s="6"/>
      <c r="AG2" s="18" t="s">
        <v>17</v>
      </c>
      <c r="AH2" s="6"/>
      <c r="AI2" s="7"/>
      <c r="AJ2" s="7"/>
      <c r="AK2" s="7"/>
      <c r="AL2" s="6"/>
      <c r="AM2" s="6"/>
      <c r="AN2" s="6"/>
      <c r="AO2" s="7"/>
      <c r="AP2" s="7"/>
      <c r="AQ2" s="7"/>
      <c r="AR2" s="6"/>
      <c r="AS2" s="6"/>
      <c r="AT2" s="6"/>
      <c r="AU2" s="7"/>
      <c r="AV2" s="7"/>
      <c r="AW2" s="7"/>
      <c r="AX2" s="6"/>
      <c r="AY2" s="6"/>
      <c r="AZ2" s="6"/>
    </row>
    <row r="3" ht="12.0" customHeight="1">
      <c r="A3" s="19"/>
      <c r="D3" s="5"/>
      <c r="H3" s="6"/>
      <c r="K3" s="13"/>
      <c r="L3" s="13"/>
      <c r="M3" s="14"/>
      <c r="N3" s="6"/>
      <c r="Q3" s="13"/>
      <c r="R3" s="13"/>
      <c r="S3" s="14"/>
      <c r="T3" s="6"/>
      <c r="W3" s="7" t="s">
        <v>18</v>
      </c>
      <c r="Z3" s="6" t="s">
        <v>19</v>
      </c>
      <c r="AC3" s="7" t="s">
        <v>20</v>
      </c>
      <c r="AF3" s="6" t="s">
        <v>21</v>
      </c>
      <c r="AI3" s="7"/>
      <c r="AL3" s="6"/>
      <c r="AO3" s="7"/>
      <c r="AR3" s="6"/>
      <c r="AU3" s="7"/>
      <c r="AX3" s="6"/>
    </row>
    <row r="4">
      <c r="A4" s="20" t="s">
        <v>0</v>
      </c>
      <c r="D4" s="21" t="s">
        <v>2</v>
      </c>
      <c r="H4" s="6"/>
      <c r="I4" s="6"/>
      <c r="J4" s="6"/>
      <c r="K4" s="13"/>
      <c r="L4" s="13"/>
      <c r="M4" s="14"/>
      <c r="N4" s="6"/>
      <c r="O4" s="6"/>
      <c r="P4" s="6"/>
      <c r="Q4" s="13"/>
      <c r="R4" s="13"/>
      <c r="S4" s="14"/>
      <c r="T4" s="6"/>
      <c r="U4" s="6"/>
      <c r="V4" s="6"/>
      <c r="W4" s="7"/>
      <c r="X4" s="7"/>
      <c r="Y4" s="7"/>
      <c r="Z4" s="6"/>
      <c r="AA4" s="6"/>
      <c r="AB4" s="6"/>
      <c r="AC4" s="7"/>
      <c r="AD4" s="7"/>
      <c r="AE4" s="7"/>
      <c r="AF4" s="6"/>
      <c r="AG4" s="6"/>
      <c r="AH4" s="6"/>
      <c r="AI4" s="7"/>
      <c r="AJ4" s="7"/>
      <c r="AK4" s="7"/>
      <c r="AL4" s="6"/>
      <c r="AM4" s="6"/>
      <c r="AN4" s="6"/>
      <c r="AO4" s="7"/>
      <c r="AP4" s="7"/>
      <c r="AQ4" s="7"/>
      <c r="AR4" s="6"/>
      <c r="AS4" s="6"/>
      <c r="AT4" s="6"/>
      <c r="AU4" s="7"/>
      <c r="AV4" s="7"/>
      <c r="AW4" s="7"/>
      <c r="AX4" s="6"/>
      <c r="AY4" s="6"/>
      <c r="AZ4" s="6"/>
    </row>
    <row r="5" ht="1.5" customHeight="1">
      <c r="A5" s="22" t="s">
        <v>22</v>
      </c>
      <c r="B5" s="22" t="s">
        <v>23</v>
      </c>
      <c r="C5" s="23" t="s">
        <v>13</v>
      </c>
      <c r="D5" s="24" t="s">
        <v>24</v>
      </c>
      <c r="E5" s="24" t="s">
        <v>25</v>
      </c>
      <c r="F5" s="25" t="s">
        <v>26</v>
      </c>
      <c r="G5" s="25" t="s">
        <v>27</v>
      </c>
      <c r="H5" s="26" t="s">
        <v>28</v>
      </c>
      <c r="I5" s="26" t="s">
        <v>29</v>
      </c>
      <c r="J5" s="27" t="s">
        <v>30</v>
      </c>
      <c r="K5" s="28" t="s">
        <v>28</v>
      </c>
      <c r="L5" s="28" t="s">
        <v>29</v>
      </c>
      <c r="M5" s="29" t="s">
        <v>30</v>
      </c>
      <c r="N5" s="26" t="s">
        <v>28</v>
      </c>
      <c r="O5" s="26" t="s">
        <v>29</v>
      </c>
      <c r="P5" s="27" t="s">
        <v>30</v>
      </c>
      <c r="Q5" s="28" t="s">
        <v>28</v>
      </c>
      <c r="R5" s="28" t="s">
        <v>29</v>
      </c>
      <c r="S5" s="29" t="s">
        <v>30</v>
      </c>
      <c r="T5" s="26" t="s">
        <v>28</v>
      </c>
      <c r="U5" s="26" t="s">
        <v>29</v>
      </c>
      <c r="V5" s="27" t="s">
        <v>30</v>
      </c>
      <c r="W5" s="28" t="s">
        <v>28</v>
      </c>
      <c r="X5" s="28" t="s">
        <v>29</v>
      </c>
      <c r="Y5" s="29" t="s">
        <v>30</v>
      </c>
      <c r="Z5" s="26" t="s">
        <v>28</v>
      </c>
      <c r="AA5" s="26" t="s">
        <v>29</v>
      </c>
      <c r="AB5" s="27" t="s">
        <v>30</v>
      </c>
      <c r="AC5" s="28" t="s">
        <v>28</v>
      </c>
      <c r="AD5" s="28" t="s">
        <v>29</v>
      </c>
      <c r="AE5" s="29" t="s">
        <v>30</v>
      </c>
      <c r="AF5" s="26" t="s">
        <v>28</v>
      </c>
      <c r="AG5" s="26" t="s">
        <v>29</v>
      </c>
      <c r="AH5" s="27" t="s">
        <v>30</v>
      </c>
      <c r="AI5" s="28" t="s">
        <v>28</v>
      </c>
      <c r="AJ5" s="28" t="s">
        <v>29</v>
      </c>
      <c r="AK5" s="29" t="s">
        <v>30</v>
      </c>
      <c r="AL5" s="26" t="s">
        <v>28</v>
      </c>
      <c r="AM5" s="26" t="s">
        <v>29</v>
      </c>
      <c r="AN5" s="27" t="s">
        <v>30</v>
      </c>
      <c r="AO5" s="28" t="s">
        <v>28</v>
      </c>
      <c r="AP5" s="28" t="s">
        <v>29</v>
      </c>
      <c r="AQ5" s="29" t="s">
        <v>30</v>
      </c>
      <c r="AR5" s="26" t="s">
        <v>28</v>
      </c>
      <c r="AS5" s="26" t="s">
        <v>29</v>
      </c>
      <c r="AT5" s="27" t="s">
        <v>30</v>
      </c>
      <c r="AU5" s="28" t="s">
        <v>28</v>
      </c>
      <c r="AV5" s="28" t="s">
        <v>29</v>
      </c>
      <c r="AW5" s="29" t="s">
        <v>30</v>
      </c>
      <c r="AX5" s="26" t="s">
        <v>28</v>
      </c>
      <c r="AY5" s="26" t="s">
        <v>29</v>
      </c>
      <c r="AZ5" s="27" t="s">
        <v>30</v>
      </c>
    </row>
    <row r="6">
      <c r="A6" s="30" t="s">
        <v>31</v>
      </c>
      <c r="D6" s="31"/>
      <c r="E6" s="32"/>
      <c r="F6" s="32"/>
      <c r="G6" s="31"/>
      <c r="H6" s="33"/>
      <c r="I6" s="31"/>
      <c r="J6" s="31"/>
      <c r="K6" s="31"/>
      <c r="L6" s="31"/>
      <c r="M6" s="31"/>
      <c r="N6" s="34"/>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row>
    <row r="7">
      <c r="A7" s="35" t="s">
        <v>32</v>
      </c>
      <c r="B7" s="36" t="s">
        <v>33</v>
      </c>
      <c r="C7" s="33" t="s">
        <v>34</v>
      </c>
      <c r="D7" s="32" t="s">
        <v>35</v>
      </c>
      <c r="E7" s="32" t="s">
        <v>36</v>
      </c>
      <c r="F7" s="32" t="s">
        <v>37</v>
      </c>
      <c r="G7" s="37" t="s">
        <v>38</v>
      </c>
      <c r="H7" s="38" t="s">
        <v>39</v>
      </c>
      <c r="I7" s="32" t="s">
        <v>40</v>
      </c>
      <c r="J7" s="32" t="s">
        <v>41</v>
      </c>
      <c r="K7" s="32" t="s">
        <v>42</v>
      </c>
      <c r="L7" s="39" t="s">
        <v>43</v>
      </c>
      <c r="M7" s="32" t="s">
        <v>41</v>
      </c>
      <c r="N7" s="32" t="s">
        <v>44</v>
      </c>
      <c r="O7" s="34" t="s">
        <v>40</v>
      </c>
      <c r="P7" s="32" t="s">
        <v>41</v>
      </c>
      <c r="Q7" s="32" t="s">
        <v>42</v>
      </c>
      <c r="R7" s="39" t="s">
        <v>45</v>
      </c>
      <c r="S7" s="32" t="s">
        <v>41</v>
      </c>
      <c r="T7" s="31"/>
      <c r="U7" s="31"/>
      <c r="V7" s="31"/>
      <c r="W7" s="31"/>
      <c r="X7" s="31"/>
      <c r="Y7" s="32" t="s">
        <v>46</v>
      </c>
      <c r="Z7" s="31"/>
      <c r="AA7" s="31"/>
      <c r="AB7" s="32" t="s">
        <v>46</v>
      </c>
      <c r="AC7" s="32"/>
      <c r="AD7" s="32"/>
      <c r="AE7" s="32" t="s">
        <v>46</v>
      </c>
      <c r="AF7" s="32" t="s">
        <v>47</v>
      </c>
      <c r="AG7" s="40" t="s">
        <v>48</v>
      </c>
      <c r="AH7" s="32" t="s">
        <v>41</v>
      </c>
      <c r="AI7" s="31"/>
      <c r="AJ7" s="31"/>
      <c r="AK7" s="31"/>
      <c r="AL7" s="31"/>
      <c r="AM7" s="31"/>
      <c r="AN7" s="31"/>
      <c r="AO7" s="31"/>
      <c r="AP7" s="31"/>
      <c r="AQ7" s="31"/>
      <c r="AR7" s="31"/>
      <c r="AS7" s="31"/>
      <c r="AT7" s="31"/>
      <c r="AU7" s="31"/>
      <c r="AV7" s="31"/>
      <c r="AW7" s="31"/>
      <c r="AX7" s="31"/>
      <c r="AY7" s="31"/>
      <c r="AZ7" s="31"/>
    </row>
    <row r="8">
      <c r="A8" s="35" t="s">
        <v>49</v>
      </c>
      <c r="B8" s="41" t="s">
        <v>50</v>
      </c>
      <c r="C8" s="33" t="s">
        <v>51</v>
      </c>
      <c r="D8" s="31"/>
      <c r="E8" s="32" t="s">
        <v>52</v>
      </c>
      <c r="F8" s="32" t="s">
        <v>53</v>
      </c>
      <c r="G8" s="31"/>
      <c r="H8" s="33" t="s">
        <v>54</v>
      </c>
      <c r="I8" s="32" t="s">
        <v>55</v>
      </c>
      <c r="J8" s="32" t="s">
        <v>41</v>
      </c>
      <c r="K8" s="31"/>
      <c r="L8" s="31"/>
      <c r="M8" s="32" t="s">
        <v>56</v>
      </c>
      <c r="N8" s="32" t="s">
        <v>57</v>
      </c>
      <c r="O8" s="32" t="s">
        <v>58</v>
      </c>
      <c r="P8" s="32" t="s">
        <v>41</v>
      </c>
      <c r="Q8" s="31"/>
      <c r="R8" s="31"/>
      <c r="S8" s="32" t="s">
        <v>56</v>
      </c>
      <c r="T8" s="31"/>
      <c r="U8" s="31"/>
      <c r="V8" s="31"/>
      <c r="W8" s="31"/>
      <c r="X8" s="31"/>
      <c r="Y8" s="32" t="s">
        <v>46</v>
      </c>
      <c r="Z8" s="31"/>
      <c r="AA8" s="31"/>
      <c r="AB8" s="32" t="s">
        <v>46</v>
      </c>
      <c r="AC8" s="32" t="s">
        <v>59</v>
      </c>
      <c r="AD8" s="32"/>
      <c r="AE8" s="32" t="s">
        <v>60</v>
      </c>
      <c r="AF8" s="31"/>
      <c r="AG8" s="31"/>
      <c r="AH8" s="32" t="s">
        <v>46</v>
      </c>
      <c r="AI8" s="31"/>
      <c r="AJ8" s="31"/>
      <c r="AK8" s="31"/>
      <c r="AL8" s="31"/>
      <c r="AM8" s="31"/>
      <c r="AN8" s="31"/>
      <c r="AO8" s="31"/>
      <c r="AP8" s="31"/>
      <c r="AQ8" s="31"/>
      <c r="AR8" s="31"/>
      <c r="AS8" s="31"/>
      <c r="AT8" s="31"/>
      <c r="AU8" s="31"/>
      <c r="AV8" s="31"/>
      <c r="AW8" s="31"/>
      <c r="AX8" s="31"/>
      <c r="AY8" s="31"/>
      <c r="AZ8" s="31"/>
    </row>
    <row r="9">
      <c r="A9" s="35" t="s">
        <v>61</v>
      </c>
      <c r="B9" s="41" t="s">
        <v>50</v>
      </c>
      <c r="C9" s="33" t="s">
        <v>62</v>
      </c>
      <c r="D9" s="31"/>
      <c r="E9" s="32" t="s">
        <v>52</v>
      </c>
      <c r="F9" s="32" t="s">
        <v>37</v>
      </c>
      <c r="G9" s="31"/>
      <c r="H9" s="33" t="s">
        <v>63</v>
      </c>
      <c r="I9" s="32" t="s">
        <v>64</v>
      </c>
      <c r="J9" s="32" t="s">
        <v>41</v>
      </c>
      <c r="K9" s="31"/>
      <c r="L9" s="31"/>
      <c r="M9" s="32" t="s">
        <v>56</v>
      </c>
      <c r="N9" s="32" t="s">
        <v>61</v>
      </c>
      <c r="O9" s="32" t="s">
        <v>65</v>
      </c>
      <c r="P9" s="32" t="s">
        <v>41</v>
      </c>
      <c r="Q9" s="31"/>
      <c r="R9" s="31"/>
      <c r="S9" s="32" t="s">
        <v>56</v>
      </c>
      <c r="T9" s="31"/>
      <c r="U9" s="31"/>
      <c r="V9" s="31"/>
      <c r="W9" s="42" t="s">
        <v>66</v>
      </c>
      <c r="X9" s="31"/>
      <c r="Y9" s="32" t="s">
        <v>60</v>
      </c>
      <c r="Z9" s="32" t="s">
        <v>67</v>
      </c>
      <c r="AA9" s="32" t="s">
        <v>68</v>
      </c>
      <c r="AB9" s="32" t="s">
        <v>41</v>
      </c>
      <c r="AC9" s="32" t="s">
        <v>69</v>
      </c>
      <c r="AD9" s="32" t="s">
        <v>70</v>
      </c>
      <c r="AE9" s="32" t="s">
        <v>41</v>
      </c>
      <c r="AF9" s="31"/>
      <c r="AG9" s="31"/>
      <c r="AH9" s="32" t="s">
        <v>46</v>
      </c>
      <c r="AI9" s="31"/>
      <c r="AJ9" s="31"/>
      <c r="AK9" s="31"/>
      <c r="AL9" s="31"/>
      <c r="AM9" s="31"/>
      <c r="AN9" s="31"/>
      <c r="AO9" s="31"/>
      <c r="AP9" s="31"/>
      <c r="AQ9" s="31"/>
      <c r="AR9" s="31"/>
      <c r="AS9" s="31"/>
      <c r="AT9" s="31"/>
      <c r="AU9" s="31"/>
      <c r="AV9" s="31"/>
      <c r="AW9" s="31"/>
      <c r="AX9" s="31"/>
      <c r="AY9" s="31"/>
      <c r="AZ9" s="31"/>
    </row>
    <row r="10">
      <c r="A10" s="35" t="s">
        <v>71</v>
      </c>
      <c r="B10" s="33" t="s">
        <v>72</v>
      </c>
      <c r="C10" s="33" t="s">
        <v>73</v>
      </c>
      <c r="D10" s="43" t="s">
        <v>74</v>
      </c>
      <c r="E10" s="32" t="s">
        <v>36</v>
      </c>
      <c r="F10" s="32" t="s">
        <v>37</v>
      </c>
      <c r="G10" s="31"/>
      <c r="H10" s="33" t="s">
        <v>75</v>
      </c>
      <c r="I10" s="32" t="s">
        <v>76</v>
      </c>
      <c r="J10" s="32" t="s">
        <v>41</v>
      </c>
      <c r="K10" s="32" t="s">
        <v>77</v>
      </c>
      <c r="L10" s="39" t="s">
        <v>78</v>
      </c>
      <c r="M10" s="32" t="s">
        <v>41</v>
      </c>
      <c r="N10" s="32" t="s">
        <v>75</v>
      </c>
      <c r="O10" s="34" t="s">
        <v>76</v>
      </c>
      <c r="P10" s="32" t="s">
        <v>41</v>
      </c>
      <c r="Q10" s="32" t="s">
        <v>77</v>
      </c>
      <c r="R10" s="39" t="s">
        <v>79</v>
      </c>
      <c r="S10" s="32" t="s">
        <v>41</v>
      </c>
      <c r="T10" s="31"/>
      <c r="U10" s="31"/>
      <c r="V10" s="31"/>
      <c r="W10" s="42" t="s">
        <v>66</v>
      </c>
      <c r="X10" s="31"/>
      <c r="Y10" s="32" t="s">
        <v>60</v>
      </c>
      <c r="Z10" s="32" t="s">
        <v>80</v>
      </c>
      <c r="AA10" s="32" t="s">
        <v>81</v>
      </c>
      <c r="AB10" s="32" t="s">
        <v>41</v>
      </c>
      <c r="AC10" s="32" t="s">
        <v>82</v>
      </c>
      <c r="AD10" s="32" t="s">
        <v>83</v>
      </c>
      <c r="AE10" s="32" t="s">
        <v>41</v>
      </c>
      <c r="AF10" s="32" t="s">
        <v>84</v>
      </c>
      <c r="AG10" s="40" t="s">
        <v>85</v>
      </c>
      <c r="AH10" s="32" t="s">
        <v>41</v>
      </c>
      <c r="AI10" s="31"/>
      <c r="AJ10" s="31"/>
      <c r="AK10" s="31"/>
      <c r="AL10" s="31"/>
      <c r="AM10" s="31"/>
      <c r="AN10" s="31"/>
      <c r="AO10" s="31"/>
      <c r="AP10" s="31"/>
      <c r="AQ10" s="31"/>
      <c r="AR10" s="31"/>
      <c r="AS10" s="31"/>
      <c r="AT10" s="31"/>
      <c r="AU10" s="31"/>
      <c r="AV10" s="31"/>
      <c r="AW10" s="31"/>
      <c r="AX10" s="31"/>
      <c r="AY10" s="31"/>
      <c r="AZ10" s="31"/>
    </row>
    <row r="11">
      <c r="A11" s="35" t="s">
        <v>86</v>
      </c>
      <c r="B11" s="33" t="s">
        <v>87</v>
      </c>
      <c r="C11" s="33" t="s">
        <v>88</v>
      </c>
      <c r="D11" s="31"/>
      <c r="E11" s="32" t="s">
        <v>89</v>
      </c>
      <c r="F11" s="32" t="s">
        <v>53</v>
      </c>
      <c r="G11" s="31"/>
      <c r="H11" s="33" t="s">
        <v>90</v>
      </c>
      <c r="I11" s="32" t="s">
        <v>91</v>
      </c>
      <c r="J11" s="32" t="s">
        <v>41</v>
      </c>
      <c r="K11" s="32" t="s">
        <v>92</v>
      </c>
      <c r="L11" s="32" t="s">
        <v>93</v>
      </c>
      <c r="M11" s="32" t="s">
        <v>41</v>
      </c>
      <c r="N11" s="34"/>
      <c r="O11" s="34"/>
      <c r="P11" s="32" t="s">
        <v>46</v>
      </c>
      <c r="Q11" s="31"/>
      <c r="R11" s="31"/>
      <c r="S11" s="31"/>
      <c r="T11" s="31"/>
      <c r="U11" s="31"/>
      <c r="V11" s="31"/>
      <c r="W11" s="31"/>
      <c r="X11" s="31"/>
      <c r="Y11" s="32" t="s">
        <v>46</v>
      </c>
      <c r="Z11" s="32" t="s">
        <v>94</v>
      </c>
      <c r="AA11" s="32"/>
      <c r="AB11" s="32" t="s">
        <v>41</v>
      </c>
      <c r="AC11" s="31"/>
      <c r="AD11" s="31"/>
      <c r="AE11" s="32" t="s">
        <v>46</v>
      </c>
      <c r="AF11" s="31"/>
      <c r="AG11" s="31"/>
      <c r="AH11" s="32" t="s">
        <v>46</v>
      </c>
      <c r="AI11" s="31"/>
      <c r="AJ11" s="31"/>
      <c r="AK11" s="31"/>
      <c r="AL11" s="31"/>
      <c r="AM11" s="31"/>
      <c r="AN11" s="31"/>
      <c r="AO11" s="31"/>
      <c r="AP11" s="31"/>
      <c r="AQ11" s="31"/>
      <c r="AR11" s="31"/>
      <c r="AS11" s="31"/>
      <c r="AT11" s="31"/>
      <c r="AU11" s="31"/>
      <c r="AV11" s="31"/>
      <c r="AW11" s="31"/>
      <c r="AX11" s="31"/>
      <c r="AY11" s="31"/>
      <c r="AZ11" s="31"/>
    </row>
    <row r="12">
      <c r="A12" s="44" t="s">
        <v>95</v>
      </c>
      <c r="B12" s="33" t="s">
        <v>96</v>
      </c>
      <c r="C12" s="33" t="s">
        <v>97</v>
      </c>
      <c r="D12" s="32" t="s">
        <v>98</v>
      </c>
      <c r="E12" s="32" t="s">
        <v>89</v>
      </c>
      <c r="F12" s="32" t="s">
        <v>37</v>
      </c>
      <c r="G12" s="31"/>
      <c r="H12" s="33"/>
      <c r="I12" s="32"/>
      <c r="J12" s="32"/>
      <c r="K12" s="32"/>
      <c r="L12" s="39"/>
      <c r="M12" s="32"/>
      <c r="N12" s="32"/>
      <c r="O12" s="34"/>
      <c r="P12" s="32"/>
      <c r="Q12" s="32"/>
      <c r="R12" s="39"/>
      <c r="S12" s="32"/>
      <c r="T12" s="31"/>
      <c r="U12" s="31"/>
      <c r="V12" s="31"/>
      <c r="W12" s="32"/>
      <c r="X12" s="32"/>
      <c r="Y12" s="32"/>
      <c r="Z12" s="32"/>
      <c r="AA12" s="32"/>
      <c r="AB12" s="32"/>
      <c r="AC12" s="32"/>
      <c r="AD12" s="32"/>
      <c r="AE12" s="32"/>
      <c r="AF12" s="32"/>
      <c r="AG12" s="32"/>
      <c r="AH12" s="32"/>
      <c r="AI12" s="31"/>
      <c r="AJ12" s="31"/>
      <c r="AK12" s="31"/>
      <c r="AL12" s="31"/>
      <c r="AM12" s="31"/>
      <c r="AN12" s="31"/>
      <c r="AO12" s="31"/>
      <c r="AP12" s="31"/>
      <c r="AQ12" s="31"/>
      <c r="AR12" s="31"/>
      <c r="AS12" s="31"/>
      <c r="AT12" s="31"/>
      <c r="AU12" s="31"/>
      <c r="AV12" s="31"/>
      <c r="AW12" s="31"/>
      <c r="AX12" s="31"/>
      <c r="AY12" s="31"/>
      <c r="AZ12" s="31"/>
    </row>
    <row r="13">
      <c r="A13" s="35" t="s">
        <v>99</v>
      </c>
      <c r="B13" s="41" t="s">
        <v>50</v>
      </c>
      <c r="C13" s="33" t="s">
        <v>100</v>
      </c>
      <c r="D13" s="31"/>
      <c r="E13" s="32" t="s">
        <v>52</v>
      </c>
      <c r="F13" s="32" t="s">
        <v>37</v>
      </c>
      <c r="G13" s="31"/>
      <c r="H13" s="33" t="s">
        <v>101</v>
      </c>
      <c r="I13" s="32" t="s">
        <v>102</v>
      </c>
      <c r="J13" s="32" t="s">
        <v>41</v>
      </c>
      <c r="K13" s="32" t="s">
        <v>103</v>
      </c>
      <c r="L13" s="39" t="s">
        <v>102</v>
      </c>
      <c r="M13" s="32" t="s">
        <v>41</v>
      </c>
      <c r="N13" s="32" t="s">
        <v>99</v>
      </c>
      <c r="O13" s="34" t="s">
        <v>102</v>
      </c>
      <c r="P13" s="32" t="s">
        <v>41</v>
      </c>
      <c r="Q13" s="32" t="s">
        <v>104</v>
      </c>
      <c r="R13" s="39" t="s">
        <v>105</v>
      </c>
      <c r="S13" s="32" t="s">
        <v>41</v>
      </c>
      <c r="T13" s="31"/>
      <c r="U13" s="31"/>
      <c r="V13" s="31"/>
      <c r="W13" s="32" t="s">
        <v>106</v>
      </c>
      <c r="X13" s="32" t="s">
        <v>107</v>
      </c>
      <c r="Y13" s="32" t="s">
        <v>41</v>
      </c>
      <c r="Z13" s="32" t="s">
        <v>108</v>
      </c>
      <c r="AA13" s="32" t="s">
        <v>109</v>
      </c>
      <c r="AB13" s="32" t="s">
        <v>41</v>
      </c>
      <c r="AC13" s="32" t="s">
        <v>82</v>
      </c>
      <c r="AD13" s="32" t="s">
        <v>83</v>
      </c>
      <c r="AE13" s="32" t="s">
        <v>41</v>
      </c>
      <c r="AF13" s="32" t="s">
        <v>110</v>
      </c>
      <c r="AG13" s="32" t="s">
        <v>111</v>
      </c>
      <c r="AH13" s="32" t="s">
        <v>41</v>
      </c>
      <c r="AI13" s="31"/>
      <c r="AJ13" s="31"/>
      <c r="AK13" s="31"/>
      <c r="AL13" s="31"/>
      <c r="AM13" s="31"/>
      <c r="AN13" s="31"/>
      <c r="AO13" s="31"/>
      <c r="AP13" s="31"/>
      <c r="AQ13" s="31"/>
      <c r="AR13" s="31"/>
      <c r="AS13" s="31"/>
      <c r="AT13" s="31"/>
      <c r="AU13" s="31"/>
      <c r="AV13" s="31"/>
      <c r="AW13" s="31"/>
      <c r="AX13" s="31"/>
      <c r="AY13" s="31"/>
      <c r="AZ13" s="31"/>
    </row>
    <row r="14">
      <c r="A14" s="44" t="s">
        <v>112</v>
      </c>
      <c r="B14" s="33" t="s">
        <v>33</v>
      </c>
      <c r="C14" s="45" t="s">
        <v>113</v>
      </c>
      <c r="D14" s="31"/>
      <c r="E14" s="32" t="s">
        <v>89</v>
      </c>
      <c r="F14" s="32" t="s">
        <v>53</v>
      </c>
      <c r="G14" s="31"/>
      <c r="H14" s="33"/>
      <c r="I14" s="32"/>
      <c r="J14" s="32"/>
      <c r="K14" s="32"/>
      <c r="L14" s="39"/>
      <c r="M14" s="32"/>
      <c r="N14" s="32"/>
      <c r="O14" s="34"/>
      <c r="P14" s="32"/>
      <c r="Q14" s="32"/>
      <c r="R14" s="39"/>
      <c r="S14" s="32"/>
      <c r="T14" s="31"/>
      <c r="U14" s="31"/>
      <c r="V14" s="31"/>
      <c r="W14" s="32"/>
      <c r="X14" s="32"/>
      <c r="Y14" s="32"/>
      <c r="Z14" s="32"/>
      <c r="AA14" s="32"/>
      <c r="AB14" s="32"/>
      <c r="AC14" s="32"/>
      <c r="AD14" s="32"/>
      <c r="AE14" s="32"/>
      <c r="AF14" s="32"/>
      <c r="AG14" s="32"/>
      <c r="AH14" s="32"/>
      <c r="AI14" s="31"/>
      <c r="AJ14" s="31"/>
      <c r="AK14" s="31"/>
      <c r="AL14" s="31"/>
      <c r="AM14" s="31"/>
      <c r="AN14" s="31"/>
      <c r="AO14" s="31"/>
      <c r="AP14" s="31"/>
      <c r="AQ14" s="31"/>
      <c r="AR14" s="31"/>
      <c r="AS14" s="31"/>
      <c r="AT14" s="31"/>
      <c r="AU14" s="31"/>
      <c r="AV14" s="31"/>
      <c r="AW14" s="31"/>
      <c r="AX14" s="31"/>
      <c r="AY14" s="31"/>
      <c r="AZ14" s="31"/>
    </row>
    <row r="15">
      <c r="A15" s="44" t="s">
        <v>114</v>
      </c>
      <c r="B15" s="33" t="s">
        <v>33</v>
      </c>
      <c r="C15" s="45" t="s">
        <v>115</v>
      </c>
      <c r="D15" s="32" t="s">
        <v>116</v>
      </c>
      <c r="E15" s="32" t="s">
        <v>52</v>
      </c>
      <c r="F15" s="32" t="s">
        <v>37</v>
      </c>
      <c r="G15" s="31"/>
      <c r="H15" s="33"/>
      <c r="I15" s="32"/>
      <c r="J15" s="32"/>
      <c r="K15" s="32"/>
      <c r="L15" s="39"/>
      <c r="M15" s="32"/>
      <c r="N15" s="32"/>
      <c r="O15" s="34"/>
      <c r="P15" s="32"/>
      <c r="Q15" s="32"/>
      <c r="R15" s="39"/>
      <c r="S15" s="32"/>
      <c r="T15" s="31"/>
      <c r="U15" s="31"/>
      <c r="V15" s="31"/>
      <c r="W15" s="32"/>
      <c r="X15" s="32"/>
      <c r="Y15" s="32"/>
      <c r="Z15" s="32"/>
      <c r="AA15" s="32"/>
      <c r="AB15" s="32"/>
      <c r="AC15" s="32"/>
      <c r="AD15" s="32"/>
      <c r="AE15" s="32"/>
      <c r="AF15" s="32"/>
      <c r="AG15" s="32"/>
      <c r="AH15" s="32"/>
      <c r="AI15" s="31"/>
      <c r="AJ15" s="31"/>
      <c r="AK15" s="31"/>
      <c r="AL15" s="31"/>
      <c r="AM15" s="31"/>
      <c r="AN15" s="31"/>
      <c r="AO15" s="31"/>
      <c r="AP15" s="31"/>
      <c r="AQ15" s="31"/>
      <c r="AR15" s="31"/>
      <c r="AS15" s="31"/>
      <c r="AT15" s="31"/>
      <c r="AU15" s="31"/>
      <c r="AV15" s="31"/>
      <c r="AW15" s="31"/>
      <c r="AX15" s="31"/>
      <c r="AY15" s="31"/>
      <c r="AZ15" s="31"/>
    </row>
    <row r="16" ht="1.5" customHeight="1">
      <c r="A16" s="30" t="s">
        <v>117</v>
      </c>
      <c r="D16" s="31"/>
      <c r="E16" s="32"/>
      <c r="F16" s="32"/>
      <c r="G16" s="31"/>
      <c r="H16" s="33"/>
      <c r="I16" s="31"/>
      <c r="J16" s="31"/>
      <c r="K16" s="31"/>
      <c r="L16" s="31"/>
      <c r="M16" s="31"/>
      <c r="N16" s="34"/>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c r="A17" s="46" t="s">
        <v>118</v>
      </c>
      <c r="B17" s="47" t="s">
        <v>119</v>
      </c>
      <c r="C17" s="47" t="s">
        <v>120</v>
      </c>
      <c r="D17" s="48" t="s">
        <v>121</v>
      </c>
      <c r="E17" s="49" t="s">
        <v>89</v>
      </c>
      <c r="F17" s="49" t="s">
        <v>53</v>
      </c>
      <c r="G17" s="45"/>
      <c r="H17" s="50" t="s">
        <v>122</v>
      </c>
      <c r="I17" s="50" t="s">
        <v>123</v>
      </c>
      <c r="J17" s="50" t="s">
        <v>41</v>
      </c>
      <c r="K17" s="51"/>
      <c r="L17" s="51"/>
      <c r="M17" s="51" t="s">
        <v>56</v>
      </c>
      <c r="N17" s="52"/>
      <c r="O17" s="16"/>
      <c r="P17" s="53" t="s">
        <v>46</v>
      </c>
      <c r="Q17" s="51"/>
      <c r="R17" s="51"/>
      <c r="S17" s="51" t="s">
        <v>56</v>
      </c>
      <c r="T17" s="54" t="s">
        <v>124</v>
      </c>
      <c r="U17" s="16"/>
      <c r="V17" s="16"/>
      <c r="W17" s="16"/>
      <c r="X17" s="16"/>
      <c r="Y17" s="53" t="s">
        <v>46</v>
      </c>
      <c r="Z17" s="16"/>
      <c r="AA17" s="16"/>
      <c r="AB17" s="53" t="s">
        <v>46</v>
      </c>
      <c r="AC17" s="53"/>
      <c r="AD17" s="52"/>
      <c r="AE17" s="53" t="s">
        <v>46</v>
      </c>
      <c r="AF17" s="52"/>
      <c r="AG17" s="52"/>
      <c r="AH17" s="53" t="s">
        <v>46</v>
      </c>
      <c r="AI17" s="16"/>
      <c r="AJ17" s="16"/>
      <c r="AK17" s="16"/>
      <c r="AL17" s="16"/>
      <c r="AM17" s="16"/>
      <c r="AN17" s="16"/>
      <c r="AO17" s="16"/>
      <c r="AP17" s="16"/>
      <c r="AQ17" s="16"/>
      <c r="AR17" s="16"/>
      <c r="AS17" s="16"/>
      <c r="AT17" s="16"/>
      <c r="AU17" s="16"/>
      <c r="AV17" s="16"/>
      <c r="AW17" s="16"/>
      <c r="AX17" s="16"/>
      <c r="AY17" s="16"/>
      <c r="AZ17" s="16"/>
    </row>
    <row r="18">
      <c r="A18" s="55" t="s">
        <v>125</v>
      </c>
      <c r="B18" s="55" t="s">
        <v>119</v>
      </c>
      <c r="C18" s="33" t="s">
        <v>120</v>
      </c>
      <c r="D18" s="32" t="s">
        <v>126</v>
      </c>
      <c r="E18" s="32" t="s">
        <v>52</v>
      </c>
      <c r="F18" s="32" t="s">
        <v>53</v>
      </c>
      <c r="G18" s="32" t="s">
        <v>127</v>
      </c>
      <c r="H18" s="33"/>
      <c r="I18" s="32"/>
      <c r="J18" s="32"/>
      <c r="K18" s="31"/>
      <c r="L18" s="31"/>
      <c r="M18" s="32"/>
      <c r="N18" s="32"/>
      <c r="O18" s="32"/>
      <c r="P18" s="32"/>
      <c r="Q18" s="31"/>
      <c r="R18" s="31"/>
      <c r="S18" s="32"/>
      <c r="T18" s="31"/>
      <c r="U18" s="31"/>
      <c r="V18" s="31"/>
      <c r="W18" s="31"/>
      <c r="X18" s="31"/>
      <c r="Y18" s="32"/>
      <c r="Z18" s="31"/>
      <c r="AA18" s="31"/>
      <c r="AB18" s="32"/>
      <c r="AC18" s="32"/>
      <c r="AD18" s="32"/>
      <c r="AE18" s="32"/>
      <c r="AF18" s="31"/>
      <c r="AG18" s="31"/>
      <c r="AH18" s="32"/>
      <c r="AI18" s="31"/>
      <c r="AJ18" s="31"/>
      <c r="AK18" s="31"/>
      <c r="AL18" s="31"/>
      <c r="AM18" s="31"/>
      <c r="AN18" s="31"/>
      <c r="AO18" s="31"/>
      <c r="AP18" s="31"/>
      <c r="AQ18" s="31"/>
      <c r="AR18" s="31"/>
      <c r="AS18" s="31"/>
      <c r="AT18" s="31"/>
      <c r="AU18" s="31"/>
      <c r="AV18" s="31"/>
      <c r="AW18" s="31"/>
      <c r="AX18" s="31"/>
      <c r="AY18" s="31"/>
      <c r="AZ18" s="31"/>
    </row>
    <row r="19">
      <c r="A19" s="55" t="s">
        <v>128</v>
      </c>
      <c r="B19" s="55" t="s">
        <v>119</v>
      </c>
      <c r="C19" s="33" t="s">
        <v>120</v>
      </c>
      <c r="D19" s="32" t="s">
        <v>129</v>
      </c>
      <c r="E19" s="32" t="s">
        <v>36</v>
      </c>
      <c r="F19" s="32" t="s">
        <v>53</v>
      </c>
      <c r="G19" s="32" t="s">
        <v>130</v>
      </c>
      <c r="H19" s="33"/>
      <c r="I19" s="32"/>
      <c r="J19" s="32"/>
      <c r="K19" s="31"/>
      <c r="L19" s="31"/>
      <c r="M19" s="32"/>
      <c r="N19" s="32"/>
      <c r="O19" s="32"/>
      <c r="P19" s="32"/>
      <c r="Q19" s="31"/>
      <c r="R19" s="31"/>
      <c r="S19" s="32"/>
      <c r="T19" s="31"/>
      <c r="U19" s="31"/>
      <c r="V19" s="31"/>
      <c r="W19" s="31"/>
      <c r="X19" s="31"/>
      <c r="Y19" s="32"/>
      <c r="Z19" s="31"/>
      <c r="AA19" s="31"/>
      <c r="AB19" s="32"/>
      <c r="AC19" s="32"/>
      <c r="AD19" s="32"/>
      <c r="AE19" s="32"/>
      <c r="AF19" s="31"/>
      <c r="AG19" s="31"/>
      <c r="AH19" s="32"/>
      <c r="AI19" s="31"/>
      <c r="AJ19" s="31"/>
      <c r="AK19" s="31"/>
      <c r="AL19" s="31"/>
      <c r="AM19" s="31"/>
      <c r="AN19" s="31"/>
      <c r="AO19" s="31"/>
      <c r="AP19" s="31"/>
      <c r="AQ19" s="31"/>
      <c r="AR19" s="31"/>
      <c r="AS19" s="31"/>
      <c r="AT19" s="31"/>
      <c r="AU19" s="31"/>
      <c r="AV19" s="31"/>
      <c r="AW19" s="31"/>
      <c r="AX19" s="31"/>
      <c r="AY19" s="31"/>
      <c r="AZ19" s="31"/>
    </row>
    <row r="20">
      <c r="A20" s="56" t="s">
        <v>131</v>
      </c>
      <c r="B20" s="48" t="s">
        <v>132</v>
      </c>
      <c r="C20" s="48" t="s">
        <v>133</v>
      </c>
      <c r="D20" s="56"/>
      <c r="E20" s="49" t="s">
        <v>89</v>
      </c>
      <c r="F20" s="49" t="s">
        <v>53</v>
      </c>
      <c r="G20" s="45"/>
    </row>
    <row r="21">
      <c r="A21" s="47" t="s">
        <v>134</v>
      </c>
      <c r="B21" s="47" t="s">
        <v>135</v>
      </c>
      <c r="C21" s="48" t="s">
        <v>133</v>
      </c>
      <c r="D21" s="32" t="s">
        <v>136</v>
      </c>
      <c r="E21" s="47" t="s">
        <v>36</v>
      </c>
      <c r="F21" s="47" t="s">
        <v>37</v>
      </c>
      <c r="G21" s="45" t="s">
        <v>137</v>
      </c>
    </row>
    <row r="22">
      <c r="A22" s="57" t="s">
        <v>138</v>
      </c>
      <c r="B22" s="57" t="s">
        <v>132</v>
      </c>
      <c r="C22" s="58" t="s">
        <v>139</v>
      </c>
      <c r="D22" s="56"/>
      <c r="E22" s="49" t="s">
        <v>89</v>
      </c>
      <c r="F22" s="49" t="s">
        <v>53</v>
      </c>
      <c r="G22" s="45"/>
    </row>
    <row r="23">
      <c r="A23" s="57" t="s">
        <v>140</v>
      </c>
      <c r="B23" s="57" t="s">
        <v>141</v>
      </c>
      <c r="C23" s="58" t="s">
        <v>142</v>
      </c>
      <c r="D23" s="56"/>
      <c r="E23" s="49" t="s">
        <v>89</v>
      </c>
      <c r="F23" s="49" t="s">
        <v>53</v>
      </c>
      <c r="G23" s="45" t="s">
        <v>143</v>
      </c>
    </row>
    <row r="24">
      <c r="A24" s="57" t="s">
        <v>144</v>
      </c>
      <c r="B24" s="57" t="s">
        <v>145</v>
      </c>
      <c r="C24" s="58" t="s">
        <v>146</v>
      </c>
      <c r="D24" s="56"/>
      <c r="E24" s="49" t="s">
        <v>89</v>
      </c>
      <c r="F24" s="49" t="s">
        <v>53</v>
      </c>
      <c r="G24" s="45" t="s">
        <v>147</v>
      </c>
    </row>
    <row r="25">
      <c r="A25" s="47" t="s">
        <v>148</v>
      </c>
      <c r="B25" s="47" t="s">
        <v>50</v>
      </c>
      <c r="C25" s="48" t="s">
        <v>149</v>
      </c>
      <c r="D25" s="32" t="s">
        <v>150</v>
      </c>
      <c r="E25" s="47" t="s">
        <v>36</v>
      </c>
      <c r="F25" s="47" t="s">
        <v>37</v>
      </c>
      <c r="G25" s="45" t="s">
        <v>151</v>
      </c>
    </row>
    <row r="26">
      <c r="C26" s="45"/>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c r="A756" s="31"/>
      <c r="B756" s="31"/>
      <c r="C756" s="31"/>
      <c r="D756" s="31"/>
      <c r="E756" s="31"/>
      <c r="F756" s="31"/>
      <c r="G756" s="31"/>
      <c r="H756" s="31"/>
      <c r="I756" s="31"/>
      <c r="J756" s="31"/>
      <c r="K756" s="31"/>
      <c r="L756" s="31"/>
      <c r="M756" s="32"/>
      <c r="N756" s="31"/>
      <c r="O756" s="31"/>
      <c r="P756" s="32"/>
      <c r="Q756" s="31"/>
      <c r="R756" s="31"/>
      <c r="S756" s="32"/>
      <c r="T756" s="31"/>
      <c r="U756" s="31"/>
      <c r="V756" s="32"/>
      <c r="W756" s="31"/>
      <c r="X756" s="31"/>
      <c r="Y756" s="32"/>
      <c r="Z756" s="31"/>
      <c r="AA756" s="31"/>
      <c r="AB756" s="32"/>
      <c r="AC756" s="31"/>
      <c r="AD756" s="31"/>
      <c r="AE756" s="32"/>
      <c r="AF756" s="31"/>
      <c r="AG756" s="31"/>
      <c r="AH756" s="32"/>
      <c r="AI756" s="31"/>
      <c r="AJ756" s="31"/>
      <c r="AK756" s="32"/>
      <c r="AL756" s="31"/>
      <c r="AM756" s="31"/>
      <c r="AN756" s="32"/>
      <c r="AO756" s="31"/>
      <c r="AP756" s="31"/>
      <c r="AQ756" s="32"/>
      <c r="AR756" s="31"/>
      <c r="AS756" s="31"/>
      <c r="AT756" s="32"/>
      <c r="AU756" s="31"/>
      <c r="AV756" s="31"/>
      <c r="AW756" s="32"/>
      <c r="AX756" s="31"/>
      <c r="AY756" s="31"/>
      <c r="AZ756" s="32"/>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sheetData>
  <mergeCells count="27">
    <mergeCell ref="B2:C2"/>
    <mergeCell ref="A4:C4"/>
    <mergeCell ref="D4:G4"/>
    <mergeCell ref="A6:C6"/>
    <mergeCell ref="A16:C16"/>
    <mergeCell ref="A3:C3"/>
    <mergeCell ref="B1:C1"/>
    <mergeCell ref="D3:G3"/>
    <mergeCell ref="T3:V3"/>
    <mergeCell ref="T1:V1"/>
    <mergeCell ref="N1:P1"/>
    <mergeCell ref="Q1:S1"/>
    <mergeCell ref="AC3:AE3"/>
    <mergeCell ref="AR3:AT3"/>
    <mergeCell ref="AX3:AZ3"/>
    <mergeCell ref="AU3:AW3"/>
    <mergeCell ref="AL3:AN3"/>
    <mergeCell ref="AF3:AH3"/>
    <mergeCell ref="AI3:AK3"/>
    <mergeCell ref="AO3:AQ3"/>
    <mergeCell ref="H1:J1"/>
    <mergeCell ref="K1:M1"/>
    <mergeCell ref="W3:Y3"/>
    <mergeCell ref="Z3:AB3"/>
    <mergeCell ref="N3:P3"/>
    <mergeCell ref="AC1:AE1"/>
    <mergeCell ref="H3:J3"/>
  </mergeCells>
  <conditionalFormatting sqref="H6:J7 H8:J19 H29:J772">
    <cfRule type="expression" dxfId="3" priority="1">
      <formula>$J:$J="Match"</formula>
    </cfRule>
  </conditionalFormatting>
  <conditionalFormatting sqref="H6:J7 H8:J19 H29:J772">
    <cfRule type="expression" dxfId="4" priority="2">
      <formula>$J:$J="Partial Match"</formula>
    </cfRule>
  </conditionalFormatting>
  <conditionalFormatting sqref="K6:M7 Q6:S7 K8:M19 Q8:S19 K29:M772">
    <cfRule type="expression" dxfId="5" priority="3">
      <formula>$M:$M=""</formula>
    </cfRule>
  </conditionalFormatting>
  <conditionalFormatting sqref="H6:J7 H8:J19 H29:J772">
    <cfRule type="expression" dxfId="6" priority="4">
      <formula>$J:$J="No Match"</formula>
    </cfRule>
  </conditionalFormatting>
  <conditionalFormatting sqref="A6:D21 E6:F25 G6:G22 H6:H19 D22 A25:D25 A29:G772">
    <cfRule type="expression" dxfId="0" priority="5">
      <formula>$E:$E="Minimum"</formula>
    </cfRule>
  </conditionalFormatting>
  <conditionalFormatting sqref="A6:D21 E6:F25 G6:G22 H6:H19 D22 A25:D25 A29:G772">
    <cfRule type="expression" dxfId="1" priority="6">
      <formula>$E:$E="Recommended"</formula>
    </cfRule>
  </conditionalFormatting>
  <conditionalFormatting sqref="A6:D21 E6:F25 G6:G22 H6:H19 D22 A25:D25 A29:G772">
    <cfRule type="expression" dxfId="2" priority="7">
      <formula>$E:$E="Optional"</formula>
    </cfRule>
  </conditionalFormatting>
  <conditionalFormatting sqref="K6:M7 Q6:S7 K8:M19 Q8:S19 K29:M772">
    <cfRule type="expression" dxfId="3" priority="8">
      <formula>$M:$M="Match"</formula>
    </cfRule>
  </conditionalFormatting>
  <conditionalFormatting sqref="K6:M7 Q6:S7 K8:M19 Q8:S19 K29:M772">
    <cfRule type="expression" dxfId="4" priority="9">
      <formula>$M:$M="Partial Match"</formula>
    </cfRule>
  </conditionalFormatting>
  <conditionalFormatting sqref="H6:J7 H8:J19 H29:J772">
    <cfRule type="expression" dxfId="5" priority="10">
      <formula>$J:$J=""</formula>
    </cfRule>
  </conditionalFormatting>
  <conditionalFormatting sqref="K6:M7 Q6:S7 K8:M19 Q8:S19 K29:M772">
    <cfRule type="expression" dxfId="6" priority="11">
      <formula>$M:$M="No Match"</formula>
    </cfRule>
  </conditionalFormatting>
  <conditionalFormatting sqref="N6:P7 N8:P19 N29:P772">
    <cfRule type="expression" dxfId="3" priority="12">
      <formula>$P:$P="Match"</formula>
    </cfRule>
  </conditionalFormatting>
  <conditionalFormatting sqref="N6:P7 N8:P19 N29:P772">
    <cfRule type="expression" dxfId="4" priority="13">
      <formula>$P:$P="Partial Match"</formula>
    </cfRule>
  </conditionalFormatting>
  <conditionalFormatting sqref="N6:P7 N8:P19 N29:P772">
    <cfRule type="expression" dxfId="6" priority="14">
      <formula>$P:$P="No Match"</formula>
    </cfRule>
  </conditionalFormatting>
  <conditionalFormatting sqref="N6:P7 N8:P19 N29:P772">
    <cfRule type="expression" dxfId="5" priority="15">
      <formula>$P:$P=""</formula>
    </cfRule>
  </conditionalFormatting>
  <conditionalFormatting sqref="Q6:S7 Q8:S19 Q29:S772">
    <cfRule type="expression" dxfId="3" priority="16">
      <formula>$S:$S="Match"</formula>
    </cfRule>
  </conditionalFormatting>
  <conditionalFormatting sqref="Q6:S7 Q8:S19 Q29:S772">
    <cfRule type="expression" dxfId="4" priority="17">
      <formula>$S:$S="Partial Match"</formula>
    </cfRule>
  </conditionalFormatting>
  <conditionalFormatting sqref="Q6:S7 Q8:S19 Q29:S772">
    <cfRule type="expression" dxfId="6" priority="18">
      <formula>$S:$S="No Match"</formula>
    </cfRule>
  </conditionalFormatting>
  <conditionalFormatting sqref="Q6:S7 Q8:S19 Q29:S772">
    <cfRule type="expression" dxfId="5" priority="19">
      <formula>$S:$S=""</formula>
    </cfRule>
  </conditionalFormatting>
  <conditionalFormatting sqref="T6:V7 T8:V19 T29:V772">
    <cfRule type="expression" dxfId="4" priority="20">
      <formula>$V:$V="Partial Match"</formula>
    </cfRule>
  </conditionalFormatting>
  <conditionalFormatting sqref="T6:V7 T8:V19 T29:V772">
    <cfRule type="expression" dxfId="3" priority="21">
      <formula>$V:$V="Match"</formula>
    </cfRule>
  </conditionalFormatting>
  <conditionalFormatting sqref="T6:V7 T8:V19 T29:V772">
    <cfRule type="expression" dxfId="6" priority="22">
      <formula>$V:$V="No Match"</formula>
    </cfRule>
  </conditionalFormatting>
  <conditionalFormatting sqref="T6:V7 T8:V19 T29:V772">
    <cfRule type="expression" dxfId="5" priority="23">
      <formula>$V:$V=""</formula>
    </cfRule>
  </conditionalFormatting>
  <conditionalFormatting sqref="AC6:AE7 AC8:AE19 Z9:AA10 Z12:AA15 AC29:AE772">
    <cfRule type="expression" dxfId="4" priority="24">
      <formula>$AE:$AE="Partial Match"</formula>
    </cfRule>
  </conditionalFormatting>
  <conditionalFormatting sqref="AC6:AE7 AC8:AE19 Z9:AA10 Z12:AA15 AC29:AE772">
    <cfRule type="expression" dxfId="3" priority="25">
      <formula>$AE:$AE="Match"</formula>
    </cfRule>
  </conditionalFormatting>
  <conditionalFormatting sqref="AC6:AE7 AC8:AE19 Z9:AA10 Z12:AA15 AC29:AE772">
    <cfRule type="expression" dxfId="6" priority="26">
      <formula>$AE:$AE="No Match"</formula>
    </cfRule>
  </conditionalFormatting>
  <conditionalFormatting sqref="AC6:AE7 AC8:AE19 Z9:AA10 Z12:AA15 AC29:AE772">
    <cfRule type="expression" dxfId="5" priority="27">
      <formula>$AE:$AE=""</formula>
    </cfRule>
  </conditionalFormatting>
  <conditionalFormatting sqref="AF6:AH7 AF8:AH19 AF29:AH772">
    <cfRule type="expression" dxfId="4" priority="28">
      <formula>$AH:$AH="Partial Match"</formula>
    </cfRule>
  </conditionalFormatting>
  <conditionalFormatting sqref="AF6:AH7 AF8:AH19 AF29:AH772">
    <cfRule type="expression" dxfId="3" priority="29">
      <formula>$AH:$AH="Match"</formula>
    </cfRule>
  </conditionalFormatting>
  <conditionalFormatting sqref="AF6:AH7 AF8:AH19 AF29:AH772">
    <cfRule type="expression" dxfId="6" priority="30">
      <formula>$AH:$AH="No Match"</formula>
    </cfRule>
  </conditionalFormatting>
  <conditionalFormatting sqref="AF6:AH7 AF8:AH19 AF29:AH772">
    <cfRule type="expression" dxfId="5" priority="31">
      <formula>$AH:$AH=""</formula>
    </cfRule>
  </conditionalFormatting>
  <conditionalFormatting sqref="W6:Y7 W8:Y19 W29:Y772">
    <cfRule type="expression" dxfId="4" priority="32">
      <formula>$Y:$Y="Partial Match"</formula>
    </cfRule>
  </conditionalFormatting>
  <conditionalFormatting sqref="W6:Y7 W8:Y19 W29:Y772">
    <cfRule type="expression" dxfId="3" priority="33">
      <formula>$Y:$Y="Match"</formula>
    </cfRule>
  </conditionalFormatting>
  <conditionalFormatting sqref="Z6:AB7 Z8:AB19 Z29:AB772">
    <cfRule type="expression" dxfId="6" priority="34">
      <formula>$AB:$AB="No Match"</formula>
    </cfRule>
  </conditionalFormatting>
  <conditionalFormatting sqref="W6:Y7 W8:Y19 W29:Y772">
    <cfRule type="expression" dxfId="5" priority="35">
      <formula>$Y:$Y=""</formula>
    </cfRule>
  </conditionalFormatting>
  <conditionalFormatting sqref="Z6:AB7 Z8:AB19 Z29:AB772">
    <cfRule type="expression" dxfId="4" priority="36">
      <formula>$AB:$AB="Partial Match"</formula>
    </cfRule>
  </conditionalFormatting>
  <conditionalFormatting sqref="Z6:AB7 Z8:AB19 Z29:AB772">
    <cfRule type="expression" dxfId="3" priority="37">
      <formula>$AB:$AB="Match"</formula>
    </cfRule>
  </conditionalFormatting>
  <conditionalFormatting sqref="W6:Y7 W8:Y19 W29:Y772">
    <cfRule type="expression" dxfId="6" priority="38">
      <formula>$Y:$Y="No Match"</formula>
    </cfRule>
  </conditionalFormatting>
  <conditionalFormatting sqref="Z6:AB7 Z8:AB19 Z29:AB772">
    <cfRule type="expression" dxfId="5" priority="39">
      <formula>$AB:$AB=""</formula>
    </cfRule>
  </conditionalFormatting>
  <conditionalFormatting sqref="AI6:AK7 AI8:AK19 AI29:AK772">
    <cfRule type="expression" dxfId="6" priority="40">
      <formula>$AK:$AK="No Match"</formula>
    </cfRule>
  </conditionalFormatting>
  <conditionalFormatting sqref="AI6:AK7 AI8:AK19 AI29:AK772">
    <cfRule type="expression" dxfId="4" priority="41">
      <formula>$AK:$AK="Partial Match"</formula>
    </cfRule>
  </conditionalFormatting>
  <conditionalFormatting sqref="AI6:AK7 AI8:AK19 AI29:AK772">
    <cfRule type="expression" dxfId="3" priority="42">
      <formula>$AK:$AK="Match"</formula>
    </cfRule>
  </conditionalFormatting>
  <conditionalFormatting sqref="AI6:AK7 AI8:AK19 AI29:AK772">
    <cfRule type="expression" dxfId="5" priority="43">
      <formula>$AK:$AK=""</formula>
    </cfRule>
  </conditionalFormatting>
  <conditionalFormatting sqref="AL6:AN7 AL8:AN19 AL29:AN772">
    <cfRule type="expression" dxfId="6" priority="44">
      <formula>$AN:$AN="No Match"</formula>
    </cfRule>
  </conditionalFormatting>
  <conditionalFormatting sqref="AL6:AN7 AL8:AN19 AL29:AN772">
    <cfRule type="expression" dxfId="4" priority="45">
      <formula>$AN:$AN="Partial Match"</formula>
    </cfRule>
  </conditionalFormatting>
  <conditionalFormatting sqref="AL6:AN7 AL8:AN19 AL29:AN772">
    <cfRule type="expression" dxfId="3" priority="46">
      <formula>$AN:$AN="Match"</formula>
    </cfRule>
  </conditionalFormatting>
  <conditionalFormatting sqref="AL6:AN7 AL8:AN19 AL29:AN772">
    <cfRule type="expression" dxfId="5" priority="47">
      <formula>$AN:$AN=""</formula>
    </cfRule>
  </conditionalFormatting>
  <conditionalFormatting sqref="AO6:AQ7 AO8:AQ19 AO29:AQ772">
    <cfRule type="expression" dxfId="6" priority="48">
      <formula>$AQ:$AQ="No Match"</formula>
    </cfRule>
  </conditionalFormatting>
  <conditionalFormatting sqref="AO6:AQ7 AO8:AQ19 AO29:AQ772">
    <cfRule type="expression" dxfId="4" priority="49">
      <formula>$AQ:$AQ="Partial Match"</formula>
    </cfRule>
  </conditionalFormatting>
  <conditionalFormatting sqref="AO6:AQ7 AO8:AQ19 AO29:AQ772">
    <cfRule type="expression" dxfId="3" priority="50">
      <formula>$AQ:$AQ="Match"</formula>
    </cfRule>
  </conditionalFormatting>
  <conditionalFormatting sqref="AO6:AQ7 AO8:AQ19 AO29:AQ772">
    <cfRule type="expression" dxfId="5" priority="51">
      <formula>$AQ:$AQ=""</formula>
    </cfRule>
  </conditionalFormatting>
  <conditionalFormatting sqref="AR6:AT7 AR8:AT19 AR29:AT772">
    <cfRule type="expression" dxfId="6" priority="52">
      <formula>$AT:$AT="No Match"</formula>
    </cfRule>
  </conditionalFormatting>
  <conditionalFormatting sqref="AR6:AT7 AR8:AT19 AR29:AT772">
    <cfRule type="expression" dxfId="4" priority="53">
      <formula>$AT:$AT="Partial Match"</formula>
    </cfRule>
  </conditionalFormatting>
  <conditionalFormatting sqref="AR6:AT7 AR8:AT19 AR29:AT772">
    <cfRule type="expression" dxfId="3" priority="54">
      <formula>$AT:$AT="Match"</formula>
    </cfRule>
  </conditionalFormatting>
  <conditionalFormatting sqref="AR6:AT7 AR8:AT19 AR29:AT772">
    <cfRule type="expression" dxfId="5" priority="55">
      <formula>$AT:$AT=""</formula>
    </cfRule>
  </conditionalFormatting>
  <conditionalFormatting sqref="AU6:AW7 AU8:AW19 AU29:AW772">
    <cfRule type="expression" dxfId="6" priority="56">
      <formula>$AW:$AW="No Match"</formula>
    </cfRule>
  </conditionalFormatting>
  <conditionalFormatting sqref="AU6:AW7 AU8:AW19 AU29:AW772">
    <cfRule type="expression" dxfId="4" priority="57">
      <formula>$AW:$AW="Partial Match"</formula>
    </cfRule>
  </conditionalFormatting>
  <conditionalFormatting sqref="AU6:AW7 AU8:AW19 AU29:AW772">
    <cfRule type="expression" dxfId="3" priority="58">
      <formula>$AW:$AW="Match"</formula>
    </cfRule>
  </conditionalFormatting>
  <conditionalFormatting sqref="AU6:AW7 AU8:AW19 AU29:AW772">
    <cfRule type="expression" dxfId="5" priority="59">
      <formula>$AW:$AW=""</formula>
    </cfRule>
  </conditionalFormatting>
  <conditionalFormatting sqref="AX6:AZ7 AX8:AZ19 AX29:AZ772">
    <cfRule type="expression" dxfId="6" priority="60">
      <formula>$AZ:$AZ="No Match"</formula>
    </cfRule>
  </conditionalFormatting>
  <conditionalFormatting sqref="AX6:AZ7 AX8:AZ19 AX29:AZ772">
    <cfRule type="expression" dxfId="4" priority="61">
      <formula>$AZ:$AZ="Partial Match"</formula>
    </cfRule>
  </conditionalFormatting>
  <conditionalFormatting sqref="AX6:AZ7 AX8:AZ19 AX29:AZ772">
    <cfRule type="expression" dxfId="3" priority="62">
      <formula>$AZ:$AZ="Match"</formula>
    </cfRule>
  </conditionalFormatting>
  <conditionalFormatting sqref="AX6:AZ7 AX8:AZ19 AX29:AZ772">
    <cfRule type="expression" dxfId="5" priority="63">
      <formula>$AZ:$AZ=""</formula>
    </cfRule>
  </conditionalFormatting>
  <dataValidations>
    <dataValidation type="list" allowBlank="1" showInputMessage="1" showErrorMessage="1" prompt="Suggestions to use or not in Bioschemas Specification" sqref="E6:E25 E29:E772">
      <formula1>"Minimum,Recommended,Optional"</formula1>
    </dataValidation>
    <dataValidation type="list" allowBlank="1" showInputMessage="1" showErrorMessage="1" prompt="Select if this field matches in the specific Use Case " sqref="P6:P19 V6:V19 Y6:Y19 AB6:AB19 AE6:AE19 AH6:AH19 AK6:AK19 AN6:AN19 AQ6:AQ19 AT6:AT19 AW6:AW19 AZ6:AZ19 P29:P772 S29:S772 V29:V772 Y29:Y772 AB29:AB772 AE29:AE772 AH29:AH772 AK29:AK772 AN29:AN772 AQ29:AQ772 AT29:AT772 AW29:AW772 AZ29:AZ772">
      <formula1>"Match,Not Match,Partial Match"</formula1>
    </dataValidation>
    <dataValidation type="list" allowBlank="1" sqref="F6:F25 F29:F772">
      <formula1>"ONE,MANY"</formula1>
    </dataValidation>
    <dataValidation type="list" allowBlank="1" showInputMessage="1" showErrorMessage="1" prompt="Select if this field matches in the specific Use Case " sqref="J6:J19 M6:M19 S6:S19 J29:J772 M29:M772">
      <formula1>"Match,No Match,Partial Match"</formula1>
    </dataValidation>
  </dataValidations>
  <hyperlinks>
    <hyperlink r:id="rId1" ref="X2"/>
    <hyperlink r:id="rId2" ref="AA2"/>
    <hyperlink r:id="rId3" ref="AD2"/>
    <hyperlink r:id="rId4" ref="AG2"/>
    <hyperlink r:id="rId5" ref="A4"/>
    <hyperlink r:id="rId6" ref="A7"/>
    <hyperlink r:id="rId7" ref="B7"/>
    <hyperlink r:id="rId8" ref="AG7"/>
    <hyperlink r:id="rId9" ref="A8"/>
    <hyperlink r:id="rId10" ref="B8"/>
    <hyperlink r:id="rId11" ref="A9"/>
    <hyperlink r:id="rId12" ref="B9"/>
    <hyperlink r:id="rId13" ref="A10"/>
    <hyperlink r:id="rId14" ref="AG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3" t="s">
        <v>2</v>
      </c>
      <c r="E1" s="3"/>
      <c r="F1" s="3"/>
      <c r="G1" s="3"/>
    </row>
    <row r="2">
      <c r="A2" s="8" t="str">
        <f>IFERROR(__xludf.DUMMYFUNCTION("QUERY('Schema.org mapping'!A5:G1000,""select * where(E='Minimum'or E='Optional' or E='Recommended')"",1 )"),"Property")</f>
        <v>Property</v>
      </c>
      <c r="B2" s="8" t="str">
        <f>IFERROR(__xludf.DUMMYFUNCTION("""COMPUTED_VALUE"""),"Expected Type")</f>
        <v>Expected Type</v>
      </c>
      <c r="C2" s="9" t="str">
        <f>IFERROR(__xludf.DUMMYFUNCTION("""COMPUTED_VALUE"""),"Description")</f>
        <v>Description</v>
      </c>
      <c r="D2" s="10" t="str">
        <f>IFERROR(__xludf.DUMMYFUNCTION("""COMPUTED_VALUE"""),"BSC Description")</f>
        <v>BSC Description</v>
      </c>
      <c r="E2" s="10" t="str">
        <f>IFERROR(__xludf.DUMMYFUNCTION("""COMPUTED_VALUE"""),"Marginality")</f>
        <v>Marginality</v>
      </c>
      <c r="F2" s="12" t="str">
        <f>IFERROR(__xludf.DUMMYFUNCTION("""COMPUTED_VALUE"""),"Cardinality")</f>
        <v>Cardinality</v>
      </c>
      <c r="G2" s="12" t="str">
        <f>IFERROR(__xludf.DUMMYFUNCTION("""COMPUTED_VALUE"""),"Controlled Vocabulary")</f>
        <v>Controlled Vocabulary</v>
      </c>
    </row>
    <row r="3">
      <c r="A3" s="15" t="str">
        <f>IFERROR(__xludf.DUMMYFUNCTION("""COMPUTED_VALUE"""),"additionalType")</f>
        <v>additionalType</v>
      </c>
      <c r="B3" s="15" t="str">
        <f>IFERROR(__xludf.DUMMYFUNCTION("""COMPUTED_VALUE"""),"URL")</f>
        <v>URL</v>
      </c>
      <c r="C3" s="1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6"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c r="E3" s="15" t="str">
        <f>IFERROR(__xludf.DUMMYFUNCTION("""COMPUTED_VALUE"""),"Minimum")</f>
        <v>Minimum</v>
      </c>
      <c r="F3" s="15" t="str">
        <f>IFERROR(__xludf.DUMMYFUNCTION("""COMPUTED_VALUE"""),"ONE")</f>
        <v>ONE</v>
      </c>
      <c r="G3" s="15" t="str">
        <f>IFERROR(__xludf.DUMMYFUNCTION("""COMPUTED_VALUE"""),"SIO:011119")</f>
        <v>SIO:011119</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IFERROR(__xludf.DUMMYFUNCTION("""COMPUTED_VALUE"""),"Optional")</f>
        <v>Optional</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f>
        <v>URL of the item.</v>
      </c>
      <c r="D11" t="str">
        <f>IFERROR(__xludf.DUMMYFUNCTION("""COMPUTED_VALUE"""),"Bioschemas usage. 
Link to the official webpage associated to this entity.")</f>
        <v>Bioschemas usage. 
Link to the official webpage associated to this entity.</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
Controlled vocabularies should be used whenever possible.")</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v>
      </c>
      <c r="E12" t="str">
        <f>IFERROR(__xludf.DUMMYFUNCTION("""COMPUTED_VALUE"""),"Optional")</f>
        <v>Optional</v>
      </c>
      <c r="F12" t="str">
        <f>IFERROR(__xludf.DUMMYFUNCTION("""COMPUTED_VALUE"""),"MANY")</f>
        <v>MANY</v>
      </c>
      <c r="G12" t="str">
        <f>IFERROR(__xludf.DUMMYFUNCTION("""COMPUTED_VALUE"""),"")</f>
        <v/>
      </c>
    </row>
    <row r="13">
      <c r="A13" t="str">
        <f>IFERROR(__xludf.DUMMYFUNCTION("""COMPUTED_VALUE"""),"additionalProperty.disease_ association")</f>
        <v>additionalProperty.disease_ association</v>
      </c>
      <c r="B13" t="str">
        <f>IFERROR(__xludf.DUMMYFUNCTION("""COMPUTED_VALUE"""),"PropertyValue")</f>
        <v>PropertyValue</v>
      </c>
      <c r="C1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3" t="str">
        <f>IFERROR(__xludf.DUMMYFUNCTION("""COMPUTED_VALUE"""),"Protein profile usage.
* additionalType for additionalProperty should be set to SIO:000983 (gene-disease association)
* name for additionalProperty should be set to ""associated disease""
* value for additionalProperty:
  ** should have @type ""Structure"&amp;"dValue"",
  ** should have additionalType [""MedicalCondition"", ""SIO:010299""]
  ** whenever possible, use the MedicalCode to refer to an ontology term such as those in OMIM")</f>
        <v>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v>
      </c>
      <c r="E13" t="str">
        <f>IFERROR(__xludf.DUMMYFUNCTION("""COMPUTED_VALUE"""),"Recommended")</f>
        <v>Recommended</v>
      </c>
      <c r="F13" t="str">
        <f>IFERROR(__xludf.DUMMYFUNCTION("""COMPUTED_VALUE"""),"MANY")</f>
        <v>MANY</v>
      </c>
      <c r="G13" t="str">
        <f>IFERROR(__xludf.DUMMYFUNCTION("""COMPUTED_VALUE"""),"SIO:000983, SIO:010299, OMIM, any other well-known ontology describing diseases")</f>
        <v>SIO:000983, SIO:010299, OMIM, any other well-known ontology describing diseases</v>
      </c>
    </row>
    <row r="14">
      <c r="A14" t="str">
        <f>IFERROR(__xludf.DUMMYFUNCTION("""COMPUTED_VALUE"""),"additionalProperty.transcribed_from")</f>
        <v>additionalProperty.transcribed_from</v>
      </c>
      <c r="B14" t="str">
        <f>IFERROR(__xludf.DUMMYFUNCTION("""COMPUTED_VALUE"""),"PropertyValue")</f>
        <v>PropertyValue</v>
      </c>
      <c r="C1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4" t="str">
        <f>IFERROR(__xludf.DUMMYFUNCTION("""COMPUTED_VALUE"""),"Protein profile usage.
* additionalType for additionalProperty should be set to SIO:010081 (is transcribed from)
* name for additionalProperty should be set to ""gene""
* value for additionalProperty:
  ** should have @type ""BioChemEntity"",
  ** should"&amp;" have additionalType SIO:010035 (gene)")</f>
        <v>Protein profile usage.
* additionalType for additionalProperty should be set to SIO:010081 (is transcribed from)
* name for additionalProperty should be set to "gene"
* value for additionalProperty:
  ** should have @type "BioChemEntity",
  ** should have additionalType SIO:010035 (gene)</v>
      </c>
      <c r="E14" t="str">
        <f>IFERROR(__xludf.DUMMYFUNCTION("""COMPUTED_VALUE"""),"Minimum")</f>
        <v>Minimum</v>
      </c>
      <c r="F14" t="str">
        <f>IFERROR(__xludf.DUMMYFUNCTION("""COMPUTED_VALUE"""),"MANY")</f>
        <v>MANY</v>
      </c>
      <c r="G14" t="str">
        <f>IFERROR(__xludf.DUMMYFUNCTION("""COMPUTED_VALUE"""),"SIO:010081, SIO:010035")</f>
        <v>SIO:010081, SIO:010035</v>
      </c>
    </row>
    <row r="15">
      <c r="A15" t="str">
        <f>IFERROR(__xludf.DUMMYFUNCTION("""COMPUTED_VALUE"""),"isContainedIn")</f>
        <v>isContainedIn</v>
      </c>
      <c r="B15" t="str">
        <f>IFERROR(__xludf.DUMMYFUNCTION("""COMPUTED_VALUE"""),"BioChemEntity or URL")</f>
        <v>BioChemEntity or URL</v>
      </c>
      <c r="C15" t="str">
        <f>IFERROR(__xludf.DUMMYFUNCTION("""COMPUTED_VALUE"""),"Indicates a BioChemEntity that this BioChemEntity is (in some sense) part of.")</f>
        <v>Indicates a BioChemEntity that this BioChemEntity is (in some sense) part of.</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IFERROR(__xludf.DUMMYFUNCTION("""COMPUTED_VALUE"""),"isContainedIn.organism")</f>
        <v>isContainedIn.organism</v>
      </c>
      <c r="B16" t="str">
        <f>IFERROR(__xludf.DUMMYFUNCTION("""COMPUTED_VALUE"""),"BioChemEntity")</f>
        <v>BioChemEntity</v>
      </c>
      <c r="C16" t="str">
        <f>IFERROR(__xludf.DUMMYFUNCTION("""COMPUTED_VALUE"""),"Indicates a BioChemEntity that this BioChemEntity is (in some sense) part of.")</f>
        <v>Indicates a BioChemEntity that this BioChemEntity is (in some sense) part of.</v>
      </c>
      <c r="D16" t="str">
        <f>IFERROR(__xludf.DUMMYFUNCTION("""COMPUTED_VALUE"""),"Protein profile usage.
* additionalType for this BioChemEntity container should be set to SIO:010000 (organism)")</f>
        <v>Protein profile usage.
* additionalType for this BioChemEntity container should be set to SIO:010000 (organism)</v>
      </c>
      <c r="E16" t="str">
        <f>IFERROR(__xludf.DUMMYFUNCTION("""COMPUTED_VALUE"""),"Minimum")</f>
        <v>Minimum</v>
      </c>
      <c r="F16" t="str">
        <f>IFERROR(__xludf.DUMMYFUNCTION("""COMPUTED_VALUE"""),"ONE")</f>
        <v>ONE</v>
      </c>
      <c r="G16" t="str">
        <f>IFERROR(__xludf.DUMMYFUNCTION("""COMPUTED_VALUE"""),"Recommended url should point to a well-known ontology such as NCBI taxon or UniProt Taxonomy")</f>
        <v>Recommended url should point to a well-known ontology such as NCBI taxon or UniProt Taxonomy</v>
      </c>
    </row>
    <row r="17">
      <c r="A17" t="str">
        <f>IFERROR(__xludf.DUMMYFUNCTION("""COMPUTED_VALUE"""),"contains")</f>
        <v>contains</v>
      </c>
      <c r="B17" t="str">
        <f>IFERROR(__xludf.DUMMYFUNCTION("""COMPUTED_VALUE"""),"BioChemEntity or URL")</f>
        <v>BioChemEntity or URL</v>
      </c>
      <c r="C17" t="str">
        <f>IFERROR(__xludf.DUMMYFUNCTION("""COMPUTED_VALUE"""),"Indicates a BioChemEntity that is (in some sense) a part of this BioChemEntity. Inverse property: isContainedIn.")</f>
        <v>Indicates a BioChemEntity that is (in some sense) a part of this BioChemEntity. Inverse property: isContainedIn.</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IFERROR(__xludf.DUMMYFUNCTION("""COMPUTED_VALUE"""),"location")</f>
        <v>location</v>
      </c>
      <c r="B18" t="str">
        <f>IFERROR(__xludf.DUMMYFUNCTION("""COMPUTED_VALUE"""),"Place, PostalAddress, PropertyValue, Text or URL")</f>
        <v>Place, PostalAddress, PropertyValue, Text or URL</v>
      </c>
      <c r="C18"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8" t="str">
        <f>IFERROR(__xludf.DUMMYFUNCTION("""COMPUTED_VALUE"""),"")</f>
        <v/>
      </c>
      <c r="E18" t="str">
        <f>IFERROR(__xludf.DUMMYFUNCTION("""COMPUTED_VALUE"""),"Optional")</f>
        <v>Optional</v>
      </c>
      <c r="F18" t="str">
        <f>IFERROR(__xludf.DUMMYFUNCTION("""COMPUTED_VALUE"""),"MANY")</f>
        <v>MANY</v>
      </c>
      <c r="G18" t="str">
        <f>IFERROR(__xludf.DUMMYFUNCTION("""COMPUTED_VALUE"""),"Yes, as it better suits to describe the location.")</f>
        <v>Yes, as it better suits to describe the location.</v>
      </c>
    </row>
    <row r="19">
      <c r="A19" t="str">
        <f>IFERROR(__xludf.DUMMYFUNCTION("""COMPUTED_VALUE"""),"hasRepresentation")</f>
        <v>hasRepresentation</v>
      </c>
      <c r="B19" t="str">
        <f>IFERROR(__xludf.DUMMYFUNCTION("""COMPUTED_VALUE"""),"PropertyValue, Text or URL")</f>
        <v>PropertyValue, Text or URL</v>
      </c>
      <c r="C19"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
Bioschemas usage.
This property could be used, for instance, to register a sequence protein as it is a representation of the protein. If you want to better define the nature of the representation, use a PropertyValue as described in additiona"&amp;"lProperty.")</f>
        <v>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v>
      </c>
      <c r="D19" t="str">
        <f>IFERROR(__xludf.DUMMYFUNCTION("""COMPUTED_VALUE"""),"")</f>
        <v/>
      </c>
      <c r="E19" t="str">
        <f>IFERROR(__xludf.DUMMYFUNCTION("""COMPUTED_VALUE"""),"Optional")</f>
        <v>Optional</v>
      </c>
      <c r="F19" t="str">
        <f>IFERROR(__xludf.DUMMYFUNCTION("""COMPUTED_VALUE"""),"MANY")</f>
        <v>MANY</v>
      </c>
      <c r="G19" t="str">
        <f>IFERROR(__xludf.DUMMYFUNCTION("""COMPUTED_VALUE"""),"Yes, as it better suits to describe the nature of the representation")</f>
        <v>Yes, as it better suits to describe the nature of the representation</v>
      </c>
    </row>
    <row r="20">
      <c r="A20" t="str">
        <f>IFERROR(__xludf.DUMMYFUNCTION("""COMPUTED_VALUE"""),"preferredLabel")</f>
        <v>preferredLabel</v>
      </c>
      <c r="B20" t="str">
        <f>IFERROR(__xludf.DUMMYFUNCTION("""COMPUTED_VALUE"""),"Text")</f>
        <v>Text</v>
      </c>
      <c r="C20" t="str">
        <f>IFERROR(__xludf.DUMMYFUNCTION("""COMPUTED_VALUE"""),"Indicates the preferred label to refer to a specific (sub)type of BioChemEntity")</f>
        <v>Indicates the preferred label to refer to a specific (sub)type of BioChemEntity</v>
      </c>
      <c r="D20" t="str">
        <f>IFERROR(__xludf.DUMMYFUNCTION("""COMPUTED_VALUE"""),"Profile name. For the Protein profile it MUST be ""Protein""")</f>
        <v>Profile name. For the Protein profile it MUST be "Protein"</v>
      </c>
      <c r="E20" t="str">
        <f>IFERROR(__xludf.DUMMYFUNCTION("""COMPUTED_VALUE"""),"Minimum")</f>
        <v>Minimum</v>
      </c>
      <c r="F20" t="str">
        <f>IFERROR(__xludf.DUMMYFUNCTION("""COMPUTED_VALUE"""),"ONE")</f>
        <v>ONE</v>
      </c>
      <c r="G20"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