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<sst xmlns="http://schemas.openxmlformats.org/spreadsheetml/2006/main" count="775" uniqueCount="277">
  <si>
    <t>schema.org</t>
  </si>
  <si>
    <t>bioschemas</t>
  </si>
  <si>
    <t>&lt;USE CASE NAME&gt;</t>
  </si>
  <si>
    <t>Property</t>
  </si>
  <si>
    <t>Expected Type</t>
  </si>
  <si>
    <t>Description</t>
  </si>
  <si>
    <t>CN</t>
  </si>
  <si>
    <t>MG</t>
  </si>
  <si>
    <t>CV</t>
  </si>
  <si>
    <t>&lt;USE CASE URL&gt;</t>
  </si>
  <si>
    <t>&lt;CONTRIBUTOR1, CONTRIBUTOR2,...&gt;</t>
  </si>
  <si>
    <t>SubProperties</t>
  </si>
  <si>
    <t>Marginality</t>
  </si>
  <si>
    <t>Cardinality</t>
  </si>
  <si>
    <t>Suggested Controlled Vocabularies</t>
  </si>
  <si>
    <t>Name</t>
  </si>
  <si>
    <t>Content Example</t>
  </si>
  <si>
    <t>UseCase</t>
  </si>
  <si>
    <t>New properties for BiologicalEntity</t>
  </si>
  <si>
    <t>associatedDisease</t>
  </si>
  <si>
    <t>MedicalCondition OR URL</t>
  </si>
  <si>
    <t>Disease associated to this protein feature</t>
  </si>
  <si>
    <t>Optional</t>
  </si>
  <si>
    <t>MANY</t>
  </si>
  <si>
    <t>Involvement in disease, disease association</t>
  </si>
  <si>
    <t>"associatedDisease": {
  "@type": "MedicalCondition",
  "@id": "http://www.omim.org/entry/608232",
  "name": "Leukemia, chronic myeloid (CML)",
  "code": {
    "@type": "MedicalCode",
    "code": "608232",
    "codingSystem": "OMIM"
  },
  "sameAs": "http://www.uniprot.org/diseases/DI-03735"
}</t>
  </si>
  <si>
    <t>Match</t>
  </si>
  <si>
    <t>No Match</t>
  </si>
  <si>
    <t>Not Match</t>
  </si>
  <si>
    <t>&lt;TODO&gt;</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</si>
  <si>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</si>
  <si>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</si>
  <si>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</si>
  <si>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</si>
  <si>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</si>
  <si>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 xml:space="preserve"> "biocoordinates": [{
        "@type": "PropertyValue",
        "minValue": 246,
        "maxValue": 512
    }],
</t>
  </si>
  <si>
    <t>location/fragment</t>
  </si>
  <si>
    <t>"biocoordinates": [{
  "@type": "PropertyValue",
  "minValue": 61,
  "maxValue": 147
},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</si>
  <si>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</si>
  <si>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</si>
  <si>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</si>
  <si>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</si>
  <si>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</si>
  <si>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type</t>
  </si>
  <si>
    <t>"biologicalType": "ProteinStructure"</t>
  </si>
  <si>
    <t>["protein annotation", "domain"]</t>
  </si>
  <si>
    <t>fixed term</t>
  </si>
  <si>
    <t>"biologicalType": "Investigation"</t>
  </si>
  <si>
    <t>Partial Match</t>
  </si>
  <si>
    <t>"biologicalType": "Phenotype", "variety", "plant line"</t>
  </si>
  <si>
    <t>taxonomic terms / Infraspecific_name (MIAPPE)</t>
  </si>
  <si>
    <t>"biologicalType": "individual"</t>
  </si>
  <si>
    <t>"biologicalType": "Phenotype"</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</si>
  <si>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</si>
  <si>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</si>
  <si>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</si>
  <si>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</si>
  <si>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</si>
  <si>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</si>
  <si>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</si>
  <si>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</si>
  <si>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</si>
  <si>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</si>
  <si>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</si>
  <si>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</si>
  <si>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</si>
  <si>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</si>
  <si>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</si>
  <si>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CreativeWork or 
 URL or BiologicalEntity</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</si>
  <si>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</si>
  <si>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</si>
  <si>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</si>
  <si>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</si>
  <si>
    <t>phenotype</t>
  </si>
  <si>
    <t>Text, Url, PropertyValue</t>
  </si>
  <si>
    <t>To associate a biological entity to phenotypic information , whether the entity presents the phenotype or causes it.</t>
  </si>
  <si>
    <t>name (trait_descriptor.name); method (trait_descriptor.scoring_method); scale (trait_descriptor.units_of_measurements); ontology_id (traits.label)</t>
  </si>
  <si>
    <t>name: Leaf Caesium concentration;  method: 3-5 leaves per plant were pooled and freeze-dried. These were then ground and digested in nitric acid in a microwave digester prior to analysis by inductively coupled plasma-mass spectrometry; scale: mg/kg</t>
  </si>
  <si>
    <t>representation</t>
  </si>
  <si>
    <t>Text or URL or PropertyValue</t>
  </si>
  <si>
    <t>Representation of this entity. For instance, chemical structure or sequence</t>
  </si>
  <si>
    <t>sequence</t>
  </si>
  <si>
    <t>"representation": "GS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t>
  </si>
  <si>
    <t>"representation": "MLEICLKLVGCKSKKGLSSS..."</t>
  </si>
  <si>
    <t>alignment/HMM</t>
  </si>
  <si>
    <t>sample</t>
  </si>
  <si>
    <t>BiologicalEntity or URL</t>
  </si>
  <si>
    <t xml:space="preserve"> 
Clarify usage...
</t>
  </si>
  <si>
    <t>Sample to be better defined</t>
  </si>
  <si>
    <t>taxon</t>
  </si>
  <si>
    <t xml:space="preserve">URL </t>
  </si>
  <si>
    <t xml:space="preserve"> 
A url pointing to NCBI Taxonomy or a taxonomic resource
</t>
  </si>
  <si>
    <t>Yes</t>
  </si>
  <si>
    <t>organism</t>
  </si>
  <si>
    <t>"taxon": "http://www.uniprot.org/taxonomy/9606"</t>
  </si>
  <si>
    <t>source organism</t>
  </si>
  <si>
    <t>"taxon": "http://identifiers.org/taxonomy:9606",</t>
  </si>
  <si>
    <t>species</t>
  </si>
  <si>
    <t>Plant Line : Species (to be adapted from current GR ontology)</t>
  </si>
  <si>
    <t>https://www.ncbi.nlm.nih.gov/Taxonomy/Browser/wwwtax.cgi?mode=Info&amp;id=3708&amp;lvl=3&amp;lin=f&amp;keep=1&amp;srchmode=1&amp;unlock</t>
  </si>
  <si>
    <t>Reused properties from BiologicalEntity</t>
  </si>
  <si>
    <t>citation</t>
  </si>
  <si>
    <t>CreativeWork or URL</t>
  </si>
  <si>
    <t>A citation or reference to a creative work, such as a publication, web page, scholarly article, etc.</t>
  </si>
  <si>
    <t>Recommended</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</si>
  <si>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</si>
  <si>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</si>
  <si>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</si>
  <si>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</si>
  <si>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</si>
  <si>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</si>
  <si>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</si>
  <si>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Not sure</t>
  </si>
  <si>
    <t>dateCreated</t>
  </si>
  <si>
    <t>Date or 
 DateTime</t>
  </si>
  <si>
    <t>The date on which the CreativeWork/BiologicalEntity was created or the item was added to a DataFeed/Dataset/DataRepository.</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</si>
  <si>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</si>
  <si>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</si>
  <si>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</si>
  <si>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</si>
  <si>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</si>
  <si>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</si>
  <si>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</si>
  <si>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</si>
  <si>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</si>
  <si>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</si>
  <si>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</si>
  <si>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</si>
  <si>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</si>
  <si>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</si>
  <si>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</si>
  <si>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</si>
  <si>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</si>
  <si>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</si>
  <si>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</si>
  <si>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</si>
  <si>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</si>
  <si>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</si>
  <si>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</si>
  <si>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</si>
  <si>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</si>
  <si>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</si>
  <si>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</si>
  <si>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</si>
  <si>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</si>
  <si>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</si>
  <si>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"distribution": "http://www.ebi.ac.uk/pdbe/entry-files/download/4wa9.cif",</t>
  </si>
  <si>
    <t>"distribution": [
  {
    "type": "DataDownload",
    "url": "http://pfam.xfam.org/family/PF00018/alignment/seed/format?format=fasta",
    "fileFormat": "chemical/x-fasta",
    "description": "FASTA seed alignment"
  },...
]</t>
  </si>
  <si>
    <t>Trait scoring download link</t>
  </si>
  <si>
    <t>https://bip.earlham.ac.uk/trial_scorings/47.zip</t>
  </si>
  <si>
    <t>hasPart</t>
  </si>
  <si>
    <t>BiologicalEntity</t>
  </si>
  <si>
    <t>Indicates a BiologicalEntity that is (in some sense) a part of this BiologicalEntity.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</si>
  <si>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</si>
  <si>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</si>
  <si>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</si>
  <si>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</si>
  <si>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</si>
  <si>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</si>
  <si>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</si>
  <si>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</si>
  <si>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</si>
  <si>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</si>
  <si>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</si>
  <si>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</si>
  <si>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</si>
  <si>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</si>
  <si>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</si>
  <si>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BiologicalEntity that this BiologicalEntity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</si>
  <si>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</si>
  <si>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</si>
  <si>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</si>
  <si>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</si>
  <si>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</si>
  <si>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</si>
  <si>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Place</t>
  </si>
  <si>
    <t xml:space="preserve">Position where this entity is located or originates from (e.g. an entity from Polynesia islands or an Anatomical location. If multiple locations with multiple purposes (collection, storage) should be modelled, please use the additionalProperty from Place to specify this. </t>
  </si>
  <si>
    <t>Plant trials: trial location site name/ experimental site name (MIAPPE). It can be included as free text in 'Place:address' field.</t>
  </si>
  <si>
    <t>Wharf Ground</t>
  </si>
  <si>
    <t>Plant scoring unit: data owned by</t>
  </si>
  <si>
    <t>University Nottingham</t>
  </si>
  <si>
    <t>Text, url, PropertyValue</t>
  </si>
  <si>
    <t xml:space="preserve"> 
To describe the process used to obtain a biological entity or which is associated with that entity (i.e procedure to obtain it or measure/characterise it)
</t>
  </si>
  <si>
    <t>method (Solution NMR, X-ray diffraction, Electron Microscopy, Small Angle Scattering or a combination)</t>
  </si>
  <si>
    <t>"measurementTechnique": "X-ray diffraction",</t>
  </si>
  <si>
    <t xml:space="preserve">"measurementTechnique": "HMM"
</t>
  </si>
  <si>
    <t>Trial description</t>
  </si>
  <si>
    <t>Leaf mineral concentration data of compost - grown lines of the RIPR panel generated by ICP-MS analysis.</t>
  </si>
  <si>
    <t>Plant scoring unit : scoring method</t>
  </si>
  <si>
    <t>The scoring system was developed to take into account the host plant response and the growth of the pathogen as measured by the amount and type of sporulation.  The combination of these characters gave six interaction phenotype classes of host/pathogen in</t>
  </si>
  <si>
    <t>New properties for Thing</t>
  </si>
  <si>
    <t>isMentionedIn</t>
  </si>
  <si>
    <t>CretiveWork, Dataset, collection mentioning this entity
Inverse of:mentions</t>
  </si>
  <si>
    <t>dataset</t>
  </si>
  <si>
    <t>"isMentionedIn": {
   "@type": "Dataset",
   "@id": "http://www.uniprot.org/news/2017/03/15/release"
 }</t>
  </si>
  <si>
    <t>source</t>
  </si>
  <si>
    <t>member database</t>
  </si>
  <si>
    <t>"isMentionedIn": "https://www.ebi.ac.uk/interpro/member-database/Pfam"</t>
  </si>
  <si>
    <t>Reused properties from Thing</t>
  </si>
  <si>
    <t>additionalProperty</t>
  </si>
  <si>
    <t>PropertyValue</t>
  </si>
  <si>
    <t>A property-value pair representing an additional characteristics of the entitity, e.g. a product feature or another characteristic for which there is no matching property in schema.org.</t>
  </si>
  <si>
    <t>resolution
boundMolecule
expressionSystem
biochemicalFunction
biological process</t>
  </si>
  <si>
    <t>"additionalProperty": [
        {
            "@type": "PropertyValue",
            "name": "resolution",
            "value": "2.2Å"
        },{
            "@type": "PropertyValue",
            "name": "boundMolecule",
            "value": "http://identifiers.org/pdb.ligand:AXI"
        },{
            "@type": "PropertyValue",
            "name": "expressionSystem",
            "value": "http://identifiers.org/taxonomy:7108",
            "description": "Spodoptera frugiperda"
        },{
            "@type": "PropertyValue",
            "name": "biochemicalFunction",
            "value": "http://identifiers.org/GO:0005524",
            "description": "ATP binding"
        },{
            "@type": "PropertyValue",
            "name": "biologicalProcess",
            "value": "http://identifiers.org/GO:0007169",
            "description": "transmembrane receptor protein tyrosine kinase signaling pathway"
        },{
            "@type": "PropertyValue",
            "name": "assemblyComposition",
            "value": "hetero trimer"
        },{
            "@type": "PropertyValue",
            "name": "preferredAssembly",
            "value": "1"
        }
    ]</t>
  </si>
  <si>
    <t>Plant trial: trial location site name</t>
  </si>
  <si>
    <t>experimentalSiteName:  unspecified glasshouse in Wellesbourne; geographicLocationStudy: UK</t>
  </si>
  <si>
    <t>alternateName</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</si>
  <si>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</si>
  <si>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</si>
  <si>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</si>
  <si>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</si>
  <si>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</si>
  <si>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</si>
  <si>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</si>
  <si>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</si>
  <si>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</si>
  <si>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</si>
  <si>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</si>
  <si>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</si>
  <si>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</si>
  <si>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</si>
  <si>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</si>
  <si>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</si>
  <si>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</si>
  <si>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</si>
  <si>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</si>
  <si>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</si>
  <si>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</si>
  <si>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</si>
  <si>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</si>
  <si>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</si>
  <si>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</si>
  <si>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</si>
  <si>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</si>
  <si>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t>Plant trials : plant_trial_name (or pubmed_id if it's in use)</t>
  </si>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</sst>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4">
    <font>
      <sz val="10.0"/>
      <color rgb="FF000000"/>
      <name val="Arial"/>
    </font>
    <font>
      <b/>
      <u/>
      <sz val="9.0"/>
      <color rgb="FFFFFFFF"/>
      <name val="Trebuchet MS"/>
    </font>
    <font>
      <b/>
      <sz val="9.0"/>
      <color rgb="FFFFFFFF"/>
      <name val="Trebuchet MS"/>
    </font>
    <font>
      <b/>
      <sz val="9.0"/>
      <name val="Trebuchet MS"/>
    </font>
    <font>
      <sz val="9.0"/>
      <color rgb="FFFFFFFF"/>
      <name val="Trebuchet MS"/>
    </font>
    <font>
      <sz val="9.0"/>
      <color rgb="FF000000"/>
      <name val="Trebuchet MS"/>
    </font>
    <font>
      <sz val="9.0"/>
      <name val="Trebuchet MS"/>
    </font>
    <font>
      <b/>
      <u/>
      <sz val="9.0"/>
      <color rgb="FFFFFFFF"/>
      <name val="Trebuchet MS"/>
    </font>
    <font>
      <b/>
      <u/>
      <sz val="9.0"/>
      <color rgb="FFFFFFFF"/>
      <name val="Trebuchet MS"/>
    </font>
    <font>
      <b/>
      <u/>
      <sz val="9.0"/>
      <color rgb="FFFFFFFF"/>
      <name val="Trebuchet MS"/>
    </font>
    <font>
      <b/>
      <sz val="14.0"/>
      <name val="Arial"/>
    </font>
    <font>
      <name val="Arial"/>
    </font>
    <font>
      <b/>
      <color rgb="FF000000"/>
      <name val="Arial"/>
    </font>
    <font>
      <color rgb="FF000000"/>
      <name val="Arial"/>
    </font>
    <font>
      <b/>
      <u/>
      <color rgb="FF000000"/>
      <name val="Arial"/>
    </font>
    <font>
      <color rgb="FFFF0000"/>
      <name val="Arial"/>
    </font>
    <font>
      <b/>
      <u/>
      <color rgb="FF000000"/>
      <name val="Arial"/>
    </font>
    <font>
      <u/>
      <color rgb="FF1155CC"/>
      <name val="Arial"/>
    </font>
    <font>
      <b/>
      <u/>
      <color rgb="FF000000"/>
      <name val="Arial"/>
    </font>
    <font>
      <b/>
      <u/>
      <color rgb="FF000000"/>
      <name val="Arial"/>
    </font>
    <font>
      <sz val="11.0"/>
      <color rgb="FF000000"/>
      <name val="Courier New"/>
    </font>
    <font>
      <u/>
      <color rgb="FF1155CC"/>
      <name val="Arial"/>
    </font>
    <font>
      <b/>
      <u/>
      <color rgb="FF000000"/>
      <name val="Arial"/>
    </font>
    <font>
      <b/>
      <u/>
      <color rgb="FF000000"/>
      <name val="Arial"/>
    </font>
  </fonts>
  <fills count="17">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434343"/>
        <bgColor rgb="FF434343"/>
      </patternFill>
    </fill>
    <fill>
      <patternFill patternType="solid">
        <fgColor rgb="FFDD7E6B"/>
        <bgColor rgb="FFDD7E6B"/>
      </patternFill>
    </fill>
    <fill>
      <patternFill patternType="solid">
        <fgColor rgb="FF6AA84F"/>
        <bgColor rgb="FF6AA84F"/>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xf>
    <xf borderId="0" fillId="4" fontId="3" numFmtId="0" xfId="0" applyAlignment="1" applyFont="1">
      <alignment readingOrder="0" shrinkToFit="0" wrapText="1"/>
    </xf>
    <xf borderId="0" fillId="5" fontId="2" numFmtId="0" xfId="0" applyAlignment="1" applyFill="1" applyFont="1">
      <alignment horizontal="center" shrinkToFit="0" vertical="bottom" wrapText="1"/>
    </xf>
    <xf borderId="0" fillId="6" fontId="4" numFmtId="0" xfId="0" applyAlignment="1" applyFill="1" applyFont="1">
      <alignment readingOrder="0" shrinkToFit="0" vertical="center" wrapText="1"/>
    </xf>
    <xf borderId="0" fillId="6" fontId="4" numFmtId="0" xfId="0" applyAlignment="1" applyFont="1">
      <alignment shrinkToFit="0" vertical="center" wrapText="1"/>
    </xf>
    <xf borderId="0" fillId="7" fontId="4" numFmtId="0" xfId="0" applyAlignment="1" applyFill="1" applyFont="1">
      <alignment horizontal="center" readingOrder="0" shrinkToFit="0" vertical="center" wrapText="1"/>
    </xf>
    <xf borderId="0" fillId="7" fontId="4" numFmtId="0" xfId="0" applyAlignment="1" applyFont="1">
      <alignment horizontal="center" shrinkToFit="0" vertical="center" wrapText="1"/>
    </xf>
    <xf borderId="0" fillId="0" fontId="5" numFmtId="0" xfId="0" applyAlignment="1" applyFont="1">
      <alignment readingOrder="0" shrinkToFit="0" vertical="center" wrapText="1"/>
    </xf>
    <xf borderId="0" fillId="7" fontId="4" numFmtId="0" xfId="0" applyAlignment="1" applyFont="1">
      <alignment horizontal="left"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8" fontId="2" numFmtId="0" xfId="0" applyAlignment="1" applyFill="1" applyFont="1">
      <alignment horizontal="center" shrinkToFit="0" vertical="bottom" wrapText="1"/>
    </xf>
    <xf borderId="0" fillId="0" fontId="5" numFmtId="0" xfId="0" applyAlignment="1" applyFont="1">
      <alignment shrinkToFit="0" vertical="center"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5" fontId="2" numFmtId="0" xfId="0" applyAlignment="1" applyFont="1">
      <alignment horizontal="center" shrinkToFit="0" wrapText="1"/>
    </xf>
    <xf borderId="0" fillId="8" fontId="7" numFmtId="0" xfId="0" applyAlignment="1" applyFont="1">
      <alignment horizontal="center" shrinkToFit="0" wrapText="1"/>
    </xf>
    <xf borderId="0" fillId="5" fontId="8" numFmtId="0" xfId="0" applyAlignment="1" applyFont="1">
      <alignment horizontal="center" shrinkToFit="0" wrapText="1"/>
    </xf>
    <xf borderId="0" fillId="8" fontId="2" numFmtId="0" xfId="0" applyAlignment="1" applyFont="1">
      <alignment horizontal="center" shrinkToFit="0" wrapText="1"/>
    </xf>
    <xf borderId="0" fillId="2" fontId="9" numFmtId="0" xfId="0" applyAlignment="1" applyFont="1">
      <alignment horizontal="center" readingOrder="0" vertical="center"/>
    </xf>
    <xf borderId="0" fillId="3" fontId="2" numFmtId="0" xfId="0" applyAlignment="1" applyFont="1">
      <alignment horizontal="center" readingOrder="0" shrinkToFit="0" vertical="center" wrapText="1"/>
    </xf>
    <xf borderId="0" fillId="6" fontId="2" numFmtId="0" xfId="0" applyAlignment="1" applyFont="1">
      <alignment vertical="center"/>
    </xf>
    <xf borderId="0" fillId="6" fontId="2" numFmtId="0" xfId="0" applyAlignment="1" applyFont="1">
      <alignment shrinkToFit="0" vertical="center" wrapText="1"/>
    </xf>
    <xf borderId="0" fillId="7" fontId="2" numFmtId="0" xfId="0" applyAlignment="1" applyFont="1">
      <alignment readingOrder="0" shrinkToFit="0" vertical="center" wrapText="1"/>
    </xf>
    <xf borderId="0" fillId="7" fontId="2" numFmtId="0" xfId="0" applyAlignment="1" applyFont="1">
      <alignment readingOrder="0" vertical="center"/>
    </xf>
    <xf borderId="0" fillId="9" fontId="2" numFmtId="0" xfId="0" applyAlignment="1" applyFill="1" applyFont="1">
      <alignment shrinkToFit="0" wrapText="1"/>
    </xf>
    <xf borderId="0" fillId="10" fontId="2" numFmtId="0" xfId="0" applyAlignment="1" applyFill="1" applyFont="1">
      <alignment shrinkToFit="0" wrapText="1"/>
    </xf>
    <xf borderId="0" fillId="0" fontId="10" numFmtId="0" xfId="0" applyAlignment="1" applyFont="1">
      <alignment horizontal="center" vertical="bottom"/>
    </xf>
    <xf borderId="0" fillId="0" fontId="11" numFmtId="0" xfId="0" applyFont="1"/>
    <xf borderId="0" fillId="0" fontId="11" numFmtId="0" xfId="0" applyAlignment="1" applyFont="1">
      <alignment vertical="bottom"/>
    </xf>
    <xf borderId="0" fillId="0" fontId="11" numFmtId="0" xfId="0" applyFont="1"/>
    <xf borderId="0" fillId="11" fontId="12" numFmtId="0" xfId="0" applyAlignment="1" applyFill="1" applyFont="1">
      <alignment horizontal="center" vertical="bottom"/>
    </xf>
    <xf borderId="0" fillId="11" fontId="12" numFmtId="0" xfId="0" applyAlignment="1" applyFont="1">
      <alignment shrinkToFit="0" vertical="bottom" wrapText="1"/>
    </xf>
    <xf borderId="0" fillId="11" fontId="11" numFmtId="0" xfId="0" applyFont="1"/>
    <xf borderId="0" fillId="11" fontId="12" numFmtId="0" xfId="0" applyAlignment="1" applyFont="1">
      <alignment shrinkToFit="0" wrapText="1"/>
    </xf>
    <xf borderId="0" fillId="12" fontId="11" numFmtId="0" xfId="0" applyAlignment="1" applyFill="1" applyFont="1">
      <alignment shrinkToFit="0" vertical="bottom" wrapText="1"/>
    </xf>
    <xf borderId="0" fillId="12" fontId="11" numFmtId="0" xfId="0" applyAlignment="1" applyFont="1">
      <alignment shrinkToFit="0" wrapText="1"/>
    </xf>
    <xf borderId="0" fillId="13" fontId="11" numFmtId="0" xfId="0" applyFill="1" applyFont="1"/>
    <xf borderId="0" fillId="0" fontId="11" numFmtId="0" xfId="0" applyAlignment="1" applyFont="1">
      <alignment shrinkToFit="0" wrapText="1"/>
    </xf>
    <xf borderId="0" fillId="11" fontId="11" numFmtId="0" xfId="0" applyFont="1"/>
    <xf borderId="0" fillId="12" fontId="11" numFmtId="0" xfId="0" applyFont="1"/>
    <xf borderId="0" fillId="12" fontId="13" numFmtId="0" xfId="0" applyAlignment="1" applyFont="1">
      <alignment shrinkToFit="0" vertical="bottom" wrapText="1"/>
    </xf>
    <xf borderId="0" fillId="14" fontId="12" numFmtId="0" xfId="0" applyAlignment="1" applyFill="1" applyFont="1">
      <alignment horizontal="center" vertical="bottom"/>
    </xf>
    <xf borderId="0" fillId="14" fontId="14" numFmtId="0" xfId="0" applyAlignment="1" applyFont="1">
      <alignment shrinkToFit="0" vertical="bottom" wrapText="1"/>
    </xf>
    <xf borderId="0" fillId="14" fontId="12" numFmtId="0" xfId="0" applyAlignment="1" applyFont="1">
      <alignment shrinkToFit="0" vertical="bottom" wrapText="1"/>
    </xf>
    <xf borderId="0" fillId="14" fontId="11" numFmtId="0" xfId="0" applyFont="1"/>
    <xf borderId="0" fillId="14" fontId="12" numFmtId="0" xfId="0" applyAlignment="1" applyFont="1">
      <alignment shrinkToFit="0" wrapText="1"/>
    </xf>
    <xf borderId="0" fillId="15" fontId="11" numFmtId="0" xfId="0" applyAlignment="1" applyFill="1" applyFont="1">
      <alignment shrinkToFit="0" wrapText="1"/>
    </xf>
    <xf borderId="0" fillId="15" fontId="15" numFmtId="0" xfId="0" applyAlignment="1" applyFont="1">
      <alignment shrinkToFit="0" wrapText="1"/>
    </xf>
    <xf borderId="0" fillId="11" fontId="12" numFmtId="0" xfId="0" applyAlignment="1" applyFont="1">
      <alignment horizontal="center" vertical="bottom"/>
    </xf>
    <xf borderId="0" fillId="11" fontId="16"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wrapText="1"/>
    </xf>
    <xf borderId="0" fillId="12" fontId="13" numFmtId="0" xfId="0" applyAlignment="1" applyFont="1">
      <alignment shrinkToFit="0" vertical="bottom" wrapText="1"/>
    </xf>
    <xf borderId="0" fillId="13" fontId="11" numFmtId="0" xfId="0" applyAlignment="1" applyFont="1">
      <alignment vertical="bottom"/>
    </xf>
    <xf borderId="0" fillId="0" fontId="15" numFmtId="0" xfId="0" applyAlignment="1" applyFont="1">
      <alignment shrinkToFit="0" wrapText="1"/>
    </xf>
    <xf borderId="0" fillId="15" fontId="11" numFmtId="0" xfId="0" applyFont="1"/>
    <xf borderId="0" fillId="15" fontId="11" numFmtId="0" xfId="0" applyAlignment="1" applyFont="1">
      <alignment shrinkToFit="0" wrapText="1"/>
    </xf>
    <xf borderId="0" fillId="15" fontId="17" numFmtId="0" xfId="0" applyAlignment="1" applyFont="1">
      <alignment shrinkToFit="0" wrapText="1"/>
    </xf>
    <xf borderId="0" fillId="0" fontId="10" numFmtId="0" xfId="0" applyAlignment="1" applyFont="1">
      <alignment horizontal="center" vertical="bottom"/>
    </xf>
    <xf borderId="0" fillId="16" fontId="18" numFmtId="0" xfId="0" applyAlignment="1" applyFill="1" applyFont="1">
      <alignment horizontal="center" vertical="bottom"/>
    </xf>
    <xf borderId="0" fillId="16" fontId="12" numFmtId="0" xfId="0" applyAlignment="1" applyFont="1">
      <alignment shrinkToFit="0" vertical="bottom" wrapText="1"/>
    </xf>
    <xf borderId="0" fillId="16" fontId="11" numFmtId="0" xfId="0" applyFont="1"/>
    <xf borderId="0" fillId="16" fontId="12" numFmtId="0" xfId="0" applyAlignment="1" applyFont="1">
      <alignment shrinkToFit="0" wrapText="1"/>
    </xf>
    <xf borderId="0" fillId="11" fontId="19" numFmtId="0" xfId="0" applyAlignment="1" applyFont="1">
      <alignment horizontal="center" vertical="bottom"/>
    </xf>
    <xf borderId="0" fillId="12" fontId="11" numFmtId="164" xfId="0" applyAlignment="1" applyFont="1" applyNumberFormat="1">
      <alignment horizontal="right" shrinkToFit="0" wrapText="1"/>
    </xf>
    <xf borderId="0" fillId="12" fontId="11" numFmtId="165" xfId="0" applyAlignment="1" applyFont="1" applyNumberFormat="1">
      <alignment horizontal="right" shrinkToFit="0" wrapText="1"/>
    </xf>
    <xf borderId="0" fillId="12" fontId="11" numFmtId="166" xfId="0" applyAlignment="1" applyFont="1" applyNumberFormat="1">
      <alignment horizontal="right" shrinkToFit="0" wrapText="1"/>
    </xf>
    <xf borderId="0" fillId="12" fontId="13" numFmtId="0" xfId="0" applyAlignment="1" applyFont="1">
      <alignment vertical="bottom"/>
    </xf>
    <xf borderId="0" fillId="12" fontId="20" numFmtId="0" xfId="0" applyAlignment="1" applyFont="1">
      <alignment shrinkToFit="0" vertical="bottom" wrapText="1"/>
    </xf>
    <xf borderId="0" fillId="12" fontId="21" numFmtId="0" xfId="0" applyAlignment="1" applyFont="1">
      <alignment shrinkToFit="0" wrapText="1"/>
    </xf>
    <xf borderId="0" fillId="13" fontId="13" numFmtId="0" xfId="0" applyAlignment="1" applyFont="1">
      <alignment vertical="bottom"/>
    </xf>
    <xf borderId="0" fillId="12" fontId="13" numFmtId="0" xfId="0" applyAlignment="1" applyFont="1">
      <alignment shrinkToFit="0" wrapText="1"/>
    </xf>
    <xf borderId="0" fillId="16" fontId="12" numFmtId="0" xfId="0" applyAlignment="1" applyFont="1">
      <alignment horizontal="center" vertical="bottom"/>
    </xf>
    <xf borderId="0" fillId="16" fontId="22" numFmtId="0" xfId="0" applyAlignment="1" applyFont="1">
      <alignment shrinkToFit="0" vertical="bottom" wrapText="1"/>
    </xf>
    <xf borderId="0" fillId="14" fontId="23" numFmtId="0" xfId="0" applyAlignment="1" applyFont="1">
      <alignment horizontal="center" vertical="bottom"/>
    </xf>
    <xf borderId="0" fillId="12" fontId="11" numFmtId="0" xfId="0" applyAlignment="1" applyFont="1">
      <alignment shrinkToFit="0" wrapText="1"/>
    </xf>
    <xf borderId="0" fillId="0" fontId="6" numFmtId="0" xfId="0" applyAlignment="1" applyFont="1">
      <alignment vertical="bottom"/>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scription" TargetMode="External"/><Relationship Id="rId42" Type="http://schemas.openxmlformats.org/officeDocument/2006/relationships/hyperlink" Target="http://schema.org/identifier" TargetMode="External"/><Relationship Id="rId41" Type="http://schemas.openxmlformats.org/officeDocument/2006/relationships/hyperlink" Target="http://schema.org/Text" TargetMode="External"/><Relationship Id="rId44" Type="http://schemas.openxmlformats.org/officeDocument/2006/relationships/hyperlink" Target="http://schema.org/image" TargetMode="External"/><Relationship Id="rId43" Type="http://schemas.openxmlformats.org/officeDocument/2006/relationships/hyperlink" Target="https://bip.earlham.ac.uk/data_tables?model=trait_scores&amp;query[plant_scoring_units.id]=89583" TargetMode="External"/><Relationship Id="rId46" Type="http://schemas.openxmlformats.org/officeDocument/2006/relationships/hyperlink" Target="http://schema.org/Text" TargetMode="External"/><Relationship Id="rId45" Type="http://schemas.openxmlformats.org/officeDocument/2006/relationships/hyperlink" Target="http://schema.org/name"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48" Type="http://schemas.openxmlformats.org/officeDocument/2006/relationships/hyperlink" Target="http://schema.org/URL" TargetMode="External"/><Relationship Id="rId47" Type="http://schemas.openxmlformats.org/officeDocument/2006/relationships/hyperlink" Target="http://schema.org/sameAs" TargetMode="External"/><Relationship Id="rId49" Type="http://schemas.openxmlformats.org/officeDocument/2006/relationships/hyperlink" Target="http://www.brassica.bbsrc.ac.uk/IMSORB/"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isBasedOn" TargetMode="External"/><Relationship Id="rId30" Type="http://schemas.openxmlformats.org/officeDocument/2006/relationships/hyperlink" Target="http://schema.org/hasPart" TargetMode="External"/><Relationship Id="rId33" Type="http://schemas.openxmlformats.org/officeDocument/2006/relationships/hyperlink" Target="https://bip.earlham.ac.uk/data_tables?model=plant_trials&amp;query[id]=47" TargetMode="External"/><Relationship Id="rId32" Type="http://schemas.openxmlformats.org/officeDocument/2006/relationships/hyperlink" Target="http://schema.org/isPartOf" TargetMode="External"/><Relationship Id="rId35" Type="http://schemas.openxmlformats.org/officeDocument/2006/relationships/hyperlink" Target="https://schema.org/mentions" TargetMode="External"/><Relationship Id="rId34" Type="http://schemas.openxmlformats.org/officeDocument/2006/relationships/hyperlink" Target="http://schema.org/Thing" TargetMode="External"/><Relationship Id="rId37" Type="http://schemas.openxmlformats.org/officeDocument/2006/relationships/hyperlink" Target="https://schema.org/PropertyValue" TargetMode="External"/><Relationship Id="rId36" Type="http://schemas.openxmlformats.org/officeDocument/2006/relationships/hyperlink" Target="https://schema.org/additionalProperty" TargetMode="External"/><Relationship Id="rId39" Type="http://schemas.openxmlformats.org/officeDocument/2006/relationships/hyperlink" Target="http://schema.org/Text" TargetMode="External"/><Relationship Id="rId38" Type="http://schemas.openxmlformats.org/officeDocument/2006/relationships/hyperlink" Target="http://schema.org/alternateName" TargetMode="External"/><Relationship Id="rId20" Type="http://schemas.openxmlformats.org/officeDocument/2006/relationships/hyperlink" Target="https://www.ncbi.nlm.nih.gov/Taxonomy/Browser/wwwtax.cgi?mode=Info&amp;id=3708&amp;lvl=3&amp;lin=f&amp;keep=1&amp;srchmode=1&amp;unlock" TargetMode="External"/><Relationship Id="rId22" Type="http://schemas.openxmlformats.org/officeDocument/2006/relationships/hyperlink" Target="http://schema.org/citation" TargetMode="External"/><Relationship Id="rId21" Type="http://schemas.openxmlformats.org/officeDocument/2006/relationships/hyperlink" Target="https://www.ncbi.nlm.nih.gov/Taxonomy/Browser/wwwtax.cgi?mode=Info&amp;id=3708&amp;lvl=3&amp;lin=f&amp;keep=1&amp;srchmode=1&amp;unlock" TargetMode="External"/><Relationship Id="rId24" Type="http://schemas.openxmlformats.org/officeDocument/2006/relationships/hyperlink" Target="http://schema.org/dateModified" TargetMode="External"/><Relationship Id="rId23" Type="http://schemas.openxmlformats.org/officeDocument/2006/relationships/hyperlink" Target="http://schema.org/dateCreated" TargetMode="External"/><Relationship Id="rId26" Type="http://schemas.openxmlformats.org/officeDocument/2006/relationships/hyperlink" Target="http://schema.org/Date" TargetMode="External"/><Relationship Id="rId25" Type="http://schemas.openxmlformats.org/officeDocument/2006/relationships/hyperlink" Target="http://schema.org/datePublished" TargetMode="External"/><Relationship Id="rId28" Type="http://schemas.openxmlformats.org/officeDocument/2006/relationships/hyperlink" Target="http://schema.org/DataDownload" TargetMode="External"/><Relationship Id="rId27" Type="http://schemas.openxmlformats.org/officeDocument/2006/relationships/hyperlink" Target="http://schema.org/distribution" TargetMode="External"/><Relationship Id="rId29" Type="http://schemas.openxmlformats.org/officeDocument/2006/relationships/hyperlink" Target="https://bip.earlham.ac.uk/trial_scorings/47.zip" TargetMode="External"/><Relationship Id="rId51" Type="http://schemas.openxmlformats.org/officeDocument/2006/relationships/hyperlink" Target="http://schema.org/URL" TargetMode="External"/><Relationship Id="rId50" Type="http://schemas.openxmlformats.org/officeDocument/2006/relationships/hyperlink" Target="http://schema.org/url" TargetMode="External"/><Relationship Id="rId53" Type="http://schemas.openxmlformats.org/officeDocument/2006/relationships/hyperlink" Target="https://bip.earlham.ac.uk/data_tables?model=trait_scores&amp;query[plant_scoring_units.id]=89583" TargetMode="External"/><Relationship Id="rId52" Type="http://schemas.openxmlformats.org/officeDocument/2006/relationships/hyperlink" Target="https://bip.earlham.ac.uk/data_tables?model=plant_trials&amp;query[id][]=47"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54" Type="http://schemas.openxmlformats.org/officeDocument/2006/relationships/drawing" Target="../drawings/drawing1.xm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hing"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c r="B1" s="3"/>
      <c r="C1" s="4"/>
      <c r="D1" s="3"/>
      <c r="E1" s="3"/>
      <c r="F1" s="3"/>
      <c r="G1" s="3"/>
      <c r="H1" s="5" t="s">
        <v>2</v>
      </c>
      <c r="K1" s="15" t="s">
        <v>2</v>
      </c>
      <c r="N1" s="5" t="s">
        <v>2</v>
      </c>
      <c r="Q1" s="15" t="s">
        <v>2</v>
      </c>
      <c r="T1" s="5" t="s">
        <v>2</v>
      </c>
      <c r="W1" s="15" t="s">
        <v>2</v>
      </c>
      <c r="Z1" s="5" t="s">
        <v>2</v>
      </c>
      <c r="AC1" s="15" t="s">
        <v>2</v>
      </c>
      <c r="AF1" s="5" t="s">
        <v>2</v>
      </c>
      <c r="AI1" s="15" t="s">
        <v>2</v>
      </c>
      <c r="AL1" s="5" t="s">
        <v>2</v>
      </c>
      <c r="AO1" s="15" t="s">
        <v>2</v>
      </c>
      <c r="AR1" s="5" t="s">
        <v>2</v>
      </c>
      <c r="AU1" s="15" t="s">
        <v>2</v>
      </c>
      <c r="AX1" s="5" t="s">
        <v>2</v>
      </c>
      <c r="BA1" s="15" t="s">
        <v>2</v>
      </c>
      <c r="BD1" s="5" t="s">
        <v>2</v>
      </c>
    </row>
    <row r="2">
      <c r="A2" s="3"/>
      <c r="B2" s="3"/>
      <c r="C2" s="4"/>
      <c r="D2" s="3"/>
      <c r="E2" s="3"/>
      <c r="F2" s="3"/>
      <c r="G2" s="3"/>
      <c r="H2" s="19" t="s">
        <v>9</v>
      </c>
      <c r="K2" s="20" t="s">
        <v>9</v>
      </c>
      <c r="N2" s="21" t="s">
        <v>9</v>
      </c>
      <c r="Q2" s="20" t="s">
        <v>9</v>
      </c>
      <c r="T2" s="21" t="s">
        <v>9</v>
      </c>
      <c r="W2" s="20" t="s">
        <v>9</v>
      </c>
      <c r="Z2" s="21" t="s">
        <v>9</v>
      </c>
      <c r="AC2" s="20" t="s">
        <v>9</v>
      </c>
      <c r="AF2" s="21" t="s">
        <v>9</v>
      </c>
      <c r="AI2" s="20" t="s">
        <v>9</v>
      </c>
      <c r="AL2" s="21" t="s">
        <v>9</v>
      </c>
      <c r="AO2" s="20" t="s">
        <v>9</v>
      </c>
      <c r="AR2" s="21" t="s">
        <v>9</v>
      </c>
      <c r="AU2" s="20" t="s">
        <v>9</v>
      </c>
      <c r="AX2" s="21" t="s">
        <v>9</v>
      </c>
      <c r="BA2" s="20" t="s">
        <v>9</v>
      </c>
      <c r="BD2" s="21" t="s">
        <v>9</v>
      </c>
    </row>
    <row r="3">
      <c r="A3" s="3"/>
      <c r="B3" s="3"/>
      <c r="C3" s="4"/>
      <c r="D3" s="3"/>
      <c r="E3" s="3"/>
      <c r="F3" s="3"/>
      <c r="G3" s="3"/>
      <c r="H3" s="5" t="s">
        <v>10</v>
      </c>
      <c r="K3" s="15" t="s">
        <v>10</v>
      </c>
      <c r="N3" s="5" t="s">
        <v>10</v>
      </c>
      <c r="Q3" s="15" t="s">
        <v>10</v>
      </c>
      <c r="T3" s="5" t="s">
        <v>10</v>
      </c>
      <c r="W3" s="15" t="s">
        <v>10</v>
      </c>
      <c r="Z3" s="5" t="s">
        <v>10</v>
      </c>
      <c r="AC3" s="22" t="s">
        <v>10</v>
      </c>
      <c r="AF3" s="5" t="s">
        <v>10</v>
      </c>
      <c r="AI3" s="22" t="s">
        <v>10</v>
      </c>
      <c r="AL3" s="5" t="s">
        <v>10</v>
      </c>
      <c r="AO3" s="22" t="s">
        <v>10</v>
      </c>
      <c r="AR3" s="5" t="s">
        <v>10</v>
      </c>
      <c r="AU3" s="22" t="s">
        <v>10</v>
      </c>
      <c r="AX3" s="5" t="s">
        <v>10</v>
      </c>
      <c r="BA3" s="22" t="s">
        <v>10</v>
      </c>
      <c r="BD3" s="5" t="s">
        <v>10</v>
      </c>
    </row>
    <row r="4">
      <c r="A4" s="23" t="s">
        <v>0</v>
      </c>
      <c r="D4" s="24" t="s">
        <v>1</v>
      </c>
    </row>
    <row r="5">
      <c r="A5" s="25" t="s">
        <v>3</v>
      </c>
      <c r="B5" s="25" t="s">
        <v>4</v>
      </c>
      <c r="C5" s="26" t="s">
        <v>5</v>
      </c>
      <c r="D5" s="27" t="s">
        <v>11</v>
      </c>
      <c r="E5" s="27" t="s">
        <v>12</v>
      </c>
      <c r="F5" s="28" t="s">
        <v>13</v>
      </c>
      <c r="G5" s="28" t="s">
        <v>14</v>
      </c>
      <c r="H5" s="29" t="s">
        <v>15</v>
      </c>
      <c r="I5" s="29" t="s">
        <v>16</v>
      </c>
      <c r="J5" s="29" t="s">
        <v>17</v>
      </c>
      <c r="K5" s="30" t="s">
        <v>15</v>
      </c>
      <c r="L5" s="30" t="s">
        <v>16</v>
      </c>
      <c r="M5" s="30" t="s">
        <v>17</v>
      </c>
      <c r="N5" s="29" t="s">
        <v>15</v>
      </c>
      <c r="O5" s="29" t="s">
        <v>16</v>
      </c>
      <c r="P5" s="29" t="s">
        <v>17</v>
      </c>
      <c r="Q5" s="30" t="s">
        <v>15</v>
      </c>
      <c r="R5" s="30" t="s">
        <v>16</v>
      </c>
      <c r="S5" s="30" t="s">
        <v>17</v>
      </c>
      <c r="T5" s="29" t="s">
        <v>15</v>
      </c>
      <c r="U5" s="29" t="s">
        <v>16</v>
      </c>
      <c r="V5" s="29" t="s">
        <v>17</v>
      </c>
      <c r="W5" s="30" t="s">
        <v>15</v>
      </c>
      <c r="X5" s="30" t="s">
        <v>16</v>
      </c>
      <c r="Y5" s="30" t="s">
        <v>17</v>
      </c>
      <c r="Z5" s="29" t="s">
        <v>15</v>
      </c>
      <c r="AA5" s="29" t="s">
        <v>16</v>
      </c>
      <c r="AB5" s="29" t="s">
        <v>17</v>
      </c>
      <c r="AC5" s="30" t="s">
        <v>15</v>
      </c>
      <c r="AD5" s="30" t="s">
        <v>16</v>
      </c>
      <c r="AE5" s="30" t="s">
        <v>17</v>
      </c>
      <c r="AF5" s="29" t="s">
        <v>15</v>
      </c>
      <c r="AG5" s="29" t="s">
        <v>16</v>
      </c>
      <c r="AH5" s="29" t="s">
        <v>17</v>
      </c>
      <c r="AI5" s="30" t="s">
        <v>15</v>
      </c>
      <c r="AJ5" s="30" t="s">
        <v>16</v>
      </c>
      <c r="AK5" s="30" t="s">
        <v>17</v>
      </c>
      <c r="AL5" s="29" t="s">
        <v>15</v>
      </c>
      <c r="AM5" s="29" t="s">
        <v>16</v>
      </c>
      <c r="AN5" s="29" t="s">
        <v>17</v>
      </c>
      <c r="AO5" s="30" t="s">
        <v>15</v>
      </c>
      <c r="AP5" s="30" t="s">
        <v>16</v>
      </c>
      <c r="AQ5" s="30" t="s">
        <v>17</v>
      </c>
      <c r="AR5" s="29" t="s">
        <v>15</v>
      </c>
      <c r="AS5" s="29" t="s">
        <v>16</v>
      </c>
      <c r="AT5" s="29" t="s">
        <v>17</v>
      </c>
      <c r="AU5" s="30" t="s">
        <v>15</v>
      </c>
      <c r="AV5" s="30" t="s">
        <v>16</v>
      </c>
      <c r="AW5" s="30" t="s">
        <v>17</v>
      </c>
      <c r="AX5" s="29" t="s">
        <v>15</v>
      </c>
      <c r="AY5" s="29" t="s">
        <v>16</v>
      </c>
      <c r="AZ5" s="29" t="s">
        <v>17</v>
      </c>
      <c r="BA5" s="30" t="s">
        <v>15</v>
      </c>
      <c r="BB5" s="30" t="s">
        <v>16</v>
      </c>
      <c r="BC5" s="30" t="s">
        <v>17</v>
      </c>
      <c r="BD5" s="29" t="s">
        <v>15</v>
      </c>
      <c r="BE5" s="29" t="s">
        <v>16</v>
      </c>
      <c r="BF5" s="29" t="s">
        <v>17</v>
      </c>
    </row>
    <row r="6">
      <c r="A6" s="31" t="s">
        <v>18</v>
      </c>
      <c r="D6" s="32"/>
      <c r="E6" s="32"/>
      <c r="F6" s="32"/>
      <c r="G6" s="32"/>
      <c r="H6" s="33"/>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row>
    <row r="7">
      <c r="A7" s="35" t="s">
        <v>19</v>
      </c>
      <c r="B7" s="36" t="s">
        <v>20</v>
      </c>
      <c r="C7" s="36" t="s">
        <v>21</v>
      </c>
      <c r="D7" s="37"/>
      <c r="E7" s="38" t="s">
        <v>22</v>
      </c>
      <c r="F7" s="38" t="s">
        <v>23</v>
      </c>
      <c r="G7" s="37"/>
      <c r="H7" s="39" t="s">
        <v>24</v>
      </c>
      <c r="I7" s="40" t="s">
        <v>25</v>
      </c>
      <c r="J7" s="40" t="s">
        <v>26</v>
      </c>
      <c r="K7" s="41"/>
      <c r="L7" s="41"/>
      <c r="M7" s="41" t="s">
        <v>27</v>
      </c>
      <c r="N7" s="34"/>
      <c r="O7" s="34"/>
      <c r="P7" s="34" t="s">
        <v>28</v>
      </c>
      <c r="Q7" s="41"/>
      <c r="R7" s="41"/>
      <c r="S7" s="41" t="s">
        <v>27</v>
      </c>
      <c r="T7" s="34"/>
      <c r="U7" s="34"/>
      <c r="V7" s="34" t="s">
        <v>28</v>
      </c>
      <c r="W7" s="34"/>
      <c r="X7" s="34"/>
      <c r="Y7" s="34" t="s">
        <v>28</v>
      </c>
      <c r="Z7" s="34" t="s">
        <v>29</v>
      </c>
      <c r="AA7" s="34"/>
      <c r="AB7" s="34"/>
      <c r="AC7" s="34"/>
      <c r="AD7" s="34"/>
      <c r="AE7" s="42" t="s">
        <v>28</v>
      </c>
      <c r="AF7" s="34"/>
      <c r="AG7" s="34"/>
      <c r="AH7" s="34" t="s">
        <v>28</v>
      </c>
      <c r="AI7" s="34"/>
      <c r="AJ7" s="34"/>
      <c r="AK7" s="34" t="s">
        <v>28</v>
      </c>
      <c r="AL7" s="34"/>
      <c r="AM7" s="34"/>
      <c r="AN7" s="34" t="s">
        <v>28</v>
      </c>
      <c r="AO7" s="34"/>
      <c r="AP7" s="34"/>
      <c r="AQ7" s="34"/>
      <c r="AR7" s="34"/>
      <c r="AS7" s="34"/>
      <c r="AT7" s="34"/>
      <c r="AU7" s="34"/>
      <c r="AV7" s="34"/>
      <c r="AW7" s="34"/>
      <c r="AX7" s="34"/>
      <c r="AY7" s="34"/>
      <c r="AZ7" s="34"/>
      <c r="BA7" s="34"/>
      <c r="BB7" s="34"/>
      <c r="BC7" s="34"/>
      <c r="BD7" s="34"/>
      <c r="BE7" s="34"/>
      <c r="BF7" s="34"/>
    </row>
    <row r="8">
      <c r="A8" s="35" t="s">
        <v>30</v>
      </c>
      <c r="B8" s="36" t="s">
        <v>31</v>
      </c>
      <c r="C8" s="36" t="s">
        <v>32</v>
      </c>
      <c r="D8" s="37"/>
      <c r="E8" s="38" t="s">
        <v>22</v>
      </c>
      <c r="F8" s="38" t="s">
        <v>23</v>
      </c>
      <c r="G8" s="43"/>
      <c r="H8" s="39" t="s">
        <v>33</v>
      </c>
      <c r="I8" s="40" t="s">
        <v>34</v>
      </c>
      <c r="J8" s="40" t="s">
        <v>26</v>
      </c>
      <c r="K8" s="44"/>
      <c r="L8" s="40" t="s">
        <v>35</v>
      </c>
      <c r="M8" s="40" t="s">
        <v>26</v>
      </c>
      <c r="N8" s="40" t="s">
        <v>36</v>
      </c>
      <c r="O8" s="40" t="s">
        <v>37</v>
      </c>
      <c r="P8" s="40" t="s">
        <v>26</v>
      </c>
      <c r="Q8" s="44"/>
      <c r="R8" s="44"/>
      <c r="S8" s="40" t="s">
        <v>27</v>
      </c>
      <c r="T8" s="40" t="s">
        <v>36</v>
      </c>
      <c r="U8" s="40" t="s">
        <v>37</v>
      </c>
      <c r="V8" s="40" t="s">
        <v>26</v>
      </c>
      <c r="W8" s="45" t="s">
        <v>36</v>
      </c>
      <c r="X8" s="40" t="s">
        <v>37</v>
      </c>
      <c r="Y8" s="40" t="s">
        <v>26</v>
      </c>
      <c r="Z8" s="34"/>
      <c r="AA8" s="34"/>
      <c r="AB8" s="34"/>
      <c r="AC8" s="34"/>
      <c r="AD8" s="34"/>
      <c r="AE8" s="42" t="s">
        <v>28</v>
      </c>
      <c r="AF8" s="34"/>
      <c r="AG8" s="34"/>
      <c r="AH8" s="34" t="s">
        <v>28</v>
      </c>
      <c r="AI8" s="34"/>
      <c r="AJ8" s="34"/>
      <c r="AK8" s="34" t="s">
        <v>28</v>
      </c>
      <c r="AL8" s="34"/>
      <c r="AM8" s="34"/>
      <c r="AN8" s="34" t="s">
        <v>28</v>
      </c>
      <c r="AO8" s="34"/>
      <c r="AP8" s="34"/>
      <c r="AQ8" s="34"/>
      <c r="AR8" s="34"/>
      <c r="AS8" s="34"/>
      <c r="AT8" s="34"/>
      <c r="AU8" s="34"/>
      <c r="AV8" s="34"/>
      <c r="AW8" s="34"/>
      <c r="AX8" s="34"/>
      <c r="AY8" s="34"/>
      <c r="AZ8" s="34"/>
      <c r="BA8" s="34"/>
      <c r="BB8" s="34"/>
      <c r="BC8" s="34"/>
      <c r="BD8" s="34"/>
      <c r="BE8" s="34"/>
      <c r="BF8" s="34"/>
    </row>
    <row r="9">
      <c r="A9" s="46" t="s">
        <v>38</v>
      </c>
      <c r="B9" s="47" t="s">
        <v>39</v>
      </c>
      <c r="C9" s="48" t="s">
        <v>40</v>
      </c>
      <c r="D9" s="49"/>
      <c r="E9" s="50" t="s">
        <v>41</v>
      </c>
      <c r="F9" s="50" t="s">
        <v>23</v>
      </c>
      <c r="G9" s="49"/>
      <c r="H9" s="39"/>
      <c r="I9" s="40" t="s">
        <v>42</v>
      </c>
      <c r="J9" s="40" t="s">
        <v>26</v>
      </c>
      <c r="K9" s="44"/>
      <c r="L9" s="40" t="s">
        <v>42</v>
      </c>
      <c r="M9" s="40" t="s">
        <v>26</v>
      </c>
      <c r="N9" s="40" t="s">
        <v>43</v>
      </c>
      <c r="O9" s="40" t="s">
        <v>42</v>
      </c>
      <c r="P9" s="40" t="s">
        <v>26</v>
      </c>
      <c r="Q9" s="44"/>
      <c r="R9" s="40" t="s">
        <v>44</v>
      </c>
      <c r="S9" s="40" t="s">
        <v>26</v>
      </c>
      <c r="T9" s="40" t="s">
        <v>43</v>
      </c>
      <c r="U9" s="40" t="s">
        <v>45</v>
      </c>
      <c r="V9" s="40" t="s">
        <v>26</v>
      </c>
      <c r="W9" s="40" t="s">
        <v>43</v>
      </c>
      <c r="X9" s="40" t="s">
        <v>45</v>
      </c>
      <c r="Y9" s="40" t="s">
        <v>26</v>
      </c>
      <c r="Z9" s="34"/>
      <c r="AA9" s="34"/>
      <c r="AB9" s="34"/>
      <c r="AC9" s="51" t="s">
        <v>46</v>
      </c>
      <c r="AD9" s="52" t="s">
        <v>47</v>
      </c>
      <c r="AE9" s="51" t="s">
        <v>48</v>
      </c>
      <c r="AF9" s="51" t="s">
        <v>46</v>
      </c>
      <c r="AG9" s="51" t="s">
        <v>49</v>
      </c>
      <c r="AH9" s="51" t="s">
        <v>48</v>
      </c>
      <c r="AI9" s="51" t="s">
        <v>50</v>
      </c>
      <c r="AJ9" s="51" t="s">
        <v>51</v>
      </c>
      <c r="AK9" s="51" t="s">
        <v>48</v>
      </c>
      <c r="AL9" s="51" t="s">
        <v>46</v>
      </c>
      <c r="AM9" s="51" t="s">
        <v>52</v>
      </c>
      <c r="AN9" s="51" t="s">
        <v>48</v>
      </c>
      <c r="AO9" s="34"/>
      <c r="AP9" s="34"/>
      <c r="AQ9" s="34"/>
      <c r="AR9" s="34"/>
      <c r="AS9" s="34"/>
      <c r="AT9" s="34"/>
      <c r="AU9" s="34"/>
      <c r="AV9" s="34"/>
      <c r="AW9" s="34"/>
      <c r="AX9" s="34"/>
      <c r="AY9" s="34"/>
      <c r="AZ9" s="34"/>
      <c r="BA9" s="34"/>
      <c r="BB9" s="34"/>
      <c r="BC9" s="34"/>
      <c r="BD9" s="34"/>
      <c r="BE9" s="34"/>
      <c r="BF9" s="34"/>
    </row>
    <row r="10">
      <c r="A10" s="53" t="s">
        <v>53</v>
      </c>
      <c r="B10" s="54" t="s">
        <v>54</v>
      </c>
      <c r="C10" s="55" t="s">
        <v>55</v>
      </c>
      <c r="D10" s="43"/>
      <c r="E10" s="56" t="s">
        <v>22</v>
      </c>
      <c r="F10" s="56" t="s">
        <v>23</v>
      </c>
      <c r="G10" s="43"/>
      <c r="H10" s="39" t="s">
        <v>56</v>
      </c>
      <c r="I10" s="40" t="s">
        <v>57</v>
      </c>
      <c r="J10" s="40" t="s">
        <v>26</v>
      </c>
      <c r="K10" s="40" t="s">
        <v>58</v>
      </c>
      <c r="L10" s="40" t="s">
        <v>59</v>
      </c>
      <c r="M10" s="40" t="s">
        <v>26</v>
      </c>
      <c r="N10" s="40" t="s">
        <v>60</v>
      </c>
      <c r="O10" s="40" t="s">
        <v>61</v>
      </c>
      <c r="P10" s="40" t="s">
        <v>26</v>
      </c>
      <c r="Q10" s="44"/>
      <c r="R10" s="44"/>
      <c r="S10" s="44"/>
      <c r="T10" s="40" t="s">
        <v>60</v>
      </c>
      <c r="U10" s="40" t="s">
        <v>61</v>
      </c>
      <c r="V10" s="40" t="s">
        <v>26</v>
      </c>
      <c r="W10" s="40" t="s">
        <v>60</v>
      </c>
      <c r="X10" s="40" t="s">
        <v>61</v>
      </c>
      <c r="Y10" s="40" t="s">
        <v>26</v>
      </c>
      <c r="Z10" s="34"/>
      <c r="AA10" s="34"/>
      <c r="AB10" s="34"/>
      <c r="AC10" s="57" t="s">
        <v>62</v>
      </c>
      <c r="AD10" s="40" t="s">
        <v>63</v>
      </c>
      <c r="AE10" s="40" t="s">
        <v>26</v>
      </c>
      <c r="AF10" s="40" t="s">
        <v>64</v>
      </c>
      <c r="AG10" s="40" t="s">
        <v>65</v>
      </c>
      <c r="AH10" s="40" t="s">
        <v>26</v>
      </c>
      <c r="AI10" s="40" t="s">
        <v>66</v>
      </c>
      <c r="AJ10" s="40" t="s">
        <v>63</v>
      </c>
      <c r="AK10" s="40" t="s">
        <v>26</v>
      </c>
      <c r="AL10" s="34"/>
      <c r="AM10" s="34"/>
      <c r="AN10" s="34" t="s">
        <v>28</v>
      </c>
      <c r="AO10" s="34"/>
      <c r="AP10" s="34"/>
      <c r="AQ10" s="34"/>
      <c r="AR10" s="34"/>
      <c r="AS10" s="34"/>
      <c r="AT10" s="34"/>
      <c r="AU10" s="34"/>
      <c r="AV10" s="34"/>
      <c r="AW10" s="34"/>
      <c r="AX10" s="34"/>
      <c r="AY10" s="34"/>
      <c r="AZ10" s="34"/>
      <c r="BA10" s="34"/>
      <c r="BB10" s="34"/>
      <c r="BC10" s="34"/>
      <c r="BD10" s="34"/>
      <c r="BE10" s="34"/>
      <c r="BF10" s="34"/>
    </row>
    <row r="11">
      <c r="A11" s="35" t="s">
        <v>67</v>
      </c>
      <c r="B11" s="36" t="s">
        <v>68</v>
      </c>
      <c r="C11" s="36" t="s">
        <v>69</v>
      </c>
      <c r="D11" s="43"/>
      <c r="E11" s="56" t="s">
        <v>22</v>
      </c>
      <c r="F11" s="56" t="s">
        <v>23</v>
      </c>
      <c r="G11" s="43"/>
      <c r="H11" s="58"/>
      <c r="I11" s="41"/>
      <c r="J11" s="41" t="s">
        <v>27</v>
      </c>
      <c r="K11" s="41"/>
      <c r="L11" s="41"/>
      <c r="M11" s="41" t="s">
        <v>27</v>
      </c>
      <c r="N11" s="34"/>
      <c r="O11" s="34"/>
      <c r="P11" s="34" t="s">
        <v>28</v>
      </c>
      <c r="Q11" s="41"/>
      <c r="R11" s="41"/>
      <c r="S11" s="41"/>
      <c r="T11" s="34"/>
      <c r="U11" s="34"/>
      <c r="V11" s="34" t="s">
        <v>28</v>
      </c>
      <c r="W11" s="40" t="s">
        <v>70</v>
      </c>
      <c r="X11" s="40" t="s">
        <v>71</v>
      </c>
      <c r="Y11" s="40" t="s">
        <v>26</v>
      </c>
      <c r="Z11" s="34"/>
      <c r="AA11" s="34"/>
      <c r="AB11" s="34"/>
      <c r="AC11" s="34"/>
      <c r="AD11" s="34"/>
      <c r="AE11" s="42" t="s">
        <v>28</v>
      </c>
      <c r="AF11" s="34"/>
      <c r="AG11" s="34"/>
      <c r="AH11" s="34" t="s">
        <v>28</v>
      </c>
      <c r="AI11" s="59" t="s">
        <v>72</v>
      </c>
      <c r="AJ11" s="34"/>
      <c r="AK11" s="34"/>
      <c r="AL11" s="34"/>
      <c r="AM11" s="34"/>
      <c r="AN11" s="34" t="s">
        <v>28</v>
      </c>
      <c r="AO11" s="34"/>
      <c r="AP11" s="34"/>
      <c r="AQ11" s="34"/>
      <c r="AR11" s="34"/>
      <c r="AS11" s="34"/>
      <c r="AT11" s="34"/>
      <c r="AU11" s="34"/>
      <c r="AV11" s="34"/>
      <c r="AW11" s="34"/>
      <c r="AX11" s="34"/>
      <c r="AY11" s="34"/>
      <c r="AZ11" s="34"/>
      <c r="BA11" s="34"/>
      <c r="BB11" s="34"/>
      <c r="BC11" s="34"/>
      <c r="BD11" s="34"/>
      <c r="BE11" s="34"/>
      <c r="BF11" s="34"/>
    </row>
    <row r="12">
      <c r="A12" s="53" t="s">
        <v>73</v>
      </c>
      <c r="B12" s="55" t="s">
        <v>74</v>
      </c>
      <c r="C12" s="55" t="s">
        <v>75</v>
      </c>
      <c r="D12" s="43"/>
      <c r="E12" s="56" t="s">
        <v>22</v>
      </c>
      <c r="F12" s="56" t="s">
        <v>23</v>
      </c>
      <c r="G12" s="43"/>
      <c r="H12" s="58"/>
      <c r="I12" s="41"/>
      <c r="J12" s="41" t="s">
        <v>27</v>
      </c>
      <c r="K12" s="41"/>
      <c r="L12" s="41"/>
      <c r="M12" s="41" t="s">
        <v>27</v>
      </c>
      <c r="N12" s="34"/>
      <c r="O12" s="34"/>
      <c r="P12" s="34" t="s">
        <v>28</v>
      </c>
      <c r="Q12" s="41"/>
      <c r="R12" s="41"/>
      <c r="S12" s="41" t="s">
        <v>27</v>
      </c>
      <c r="T12" s="34"/>
      <c r="U12" s="34"/>
      <c r="V12" s="34" t="s">
        <v>28</v>
      </c>
      <c r="W12" s="34"/>
      <c r="X12" s="34"/>
      <c r="Y12" s="34" t="s">
        <v>28</v>
      </c>
      <c r="Z12" s="34"/>
      <c r="AA12" s="34"/>
      <c r="AB12" s="34"/>
      <c r="AC12" s="34"/>
      <c r="AD12" s="34"/>
      <c r="AE12" s="42" t="s">
        <v>28</v>
      </c>
      <c r="AF12" s="40" t="s">
        <v>76</v>
      </c>
      <c r="AG12" s="40" t="s">
        <v>77</v>
      </c>
      <c r="AH12" s="40" t="s">
        <v>26</v>
      </c>
      <c r="AI12" s="40" t="s">
        <v>76</v>
      </c>
      <c r="AJ12" s="40" t="s">
        <v>77</v>
      </c>
      <c r="AK12" s="40" t="s">
        <v>26</v>
      </c>
      <c r="AL12" s="40" t="s">
        <v>76</v>
      </c>
      <c r="AM12" s="40" t="s">
        <v>77</v>
      </c>
      <c r="AN12" s="40" t="s">
        <v>26</v>
      </c>
      <c r="AO12" s="34"/>
      <c r="AP12" s="34"/>
      <c r="AQ12" s="34"/>
      <c r="AR12" s="34"/>
      <c r="AS12" s="34"/>
      <c r="AT12" s="34"/>
      <c r="AU12" s="34"/>
      <c r="AV12" s="34"/>
      <c r="AW12" s="34"/>
      <c r="AX12" s="34"/>
      <c r="AY12" s="34"/>
      <c r="AZ12" s="34"/>
      <c r="BA12" s="34"/>
      <c r="BB12" s="34"/>
      <c r="BC12" s="34"/>
      <c r="BD12" s="34"/>
      <c r="BE12" s="34"/>
      <c r="BF12" s="34"/>
    </row>
    <row r="13">
      <c r="A13" s="53" t="s">
        <v>78</v>
      </c>
      <c r="B13" s="55" t="s">
        <v>79</v>
      </c>
      <c r="C13" s="55" t="s">
        <v>80</v>
      </c>
      <c r="D13" s="43"/>
      <c r="E13" s="56" t="s">
        <v>22</v>
      </c>
      <c r="F13" s="56" t="s">
        <v>23</v>
      </c>
      <c r="G13" s="43"/>
      <c r="H13" s="58" t="s">
        <v>81</v>
      </c>
      <c r="I13" s="41"/>
      <c r="J13" s="41" t="s">
        <v>27</v>
      </c>
      <c r="K13" s="40" t="s">
        <v>81</v>
      </c>
      <c r="L13" s="40" t="s">
        <v>82</v>
      </c>
      <c r="M13" s="40" t="s">
        <v>26</v>
      </c>
      <c r="N13" s="40" t="s">
        <v>81</v>
      </c>
      <c r="O13" s="40" t="s">
        <v>83</v>
      </c>
      <c r="P13" s="40" t="s">
        <v>26</v>
      </c>
      <c r="Q13" s="44"/>
      <c r="R13" s="44"/>
      <c r="S13" s="40" t="s">
        <v>27</v>
      </c>
      <c r="T13" s="34"/>
      <c r="U13" s="34"/>
      <c r="V13" s="34" t="s">
        <v>28</v>
      </c>
      <c r="W13" s="51" t="s">
        <v>84</v>
      </c>
      <c r="X13" s="60"/>
      <c r="Y13" s="51" t="s">
        <v>48</v>
      </c>
      <c r="Z13" s="34"/>
      <c r="AA13" s="34"/>
      <c r="AB13" s="34"/>
      <c r="AC13" s="34"/>
      <c r="AD13" s="34"/>
      <c r="AE13" s="42" t="s">
        <v>28</v>
      </c>
      <c r="AF13" s="34"/>
      <c r="AG13" s="34"/>
      <c r="AH13" s="34" t="s">
        <v>28</v>
      </c>
      <c r="AI13" s="34"/>
      <c r="AJ13" s="34"/>
      <c r="AK13" s="34" t="s">
        <v>28</v>
      </c>
      <c r="AL13" s="34"/>
      <c r="AM13" s="34"/>
      <c r="AN13" s="34" t="s">
        <v>28</v>
      </c>
      <c r="AO13" s="34"/>
      <c r="AP13" s="34"/>
      <c r="AQ13" s="34"/>
      <c r="AR13" s="34"/>
      <c r="AS13" s="34"/>
      <c r="AT13" s="34"/>
      <c r="AU13" s="34"/>
      <c r="AV13" s="34"/>
      <c r="AW13" s="34"/>
      <c r="AX13" s="34"/>
      <c r="AY13" s="34"/>
      <c r="AZ13" s="34"/>
      <c r="BA13" s="34"/>
      <c r="BB13" s="34"/>
      <c r="BC13" s="34"/>
      <c r="BD13" s="34"/>
      <c r="BE13" s="34"/>
      <c r="BF13" s="34"/>
    </row>
    <row r="14">
      <c r="A14" s="53" t="s">
        <v>85</v>
      </c>
      <c r="B14" s="55" t="s">
        <v>86</v>
      </c>
      <c r="C14" s="55" t="s">
        <v>87</v>
      </c>
      <c r="D14" s="43"/>
      <c r="E14" s="56" t="s">
        <v>22</v>
      </c>
      <c r="F14" s="56" t="s">
        <v>23</v>
      </c>
      <c r="G14" s="43"/>
      <c r="H14" s="58"/>
      <c r="I14" s="41"/>
      <c r="J14" s="41" t="s">
        <v>27</v>
      </c>
      <c r="K14" s="41"/>
      <c r="L14" s="41"/>
      <c r="M14" s="41" t="s">
        <v>27</v>
      </c>
      <c r="N14" s="34"/>
      <c r="O14" s="34"/>
      <c r="P14" s="34" t="s">
        <v>28</v>
      </c>
      <c r="Q14" s="41"/>
      <c r="R14" s="41"/>
      <c r="S14" s="41" t="s">
        <v>27</v>
      </c>
      <c r="T14" s="34"/>
      <c r="U14" s="34"/>
      <c r="V14" s="34" t="s">
        <v>28</v>
      </c>
      <c r="W14" s="34"/>
      <c r="X14" s="34"/>
      <c r="Y14" s="34" t="s">
        <v>28</v>
      </c>
      <c r="Z14" s="34"/>
      <c r="AA14" s="34"/>
      <c r="AB14" s="34"/>
      <c r="AC14" s="34"/>
      <c r="AD14" s="34"/>
      <c r="AE14" s="42" t="s">
        <v>28</v>
      </c>
      <c r="AF14" s="34"/>
      <c r="AG14" s="34"/>
      <c r="AH14" s="34" t="s">
        <v>28</v>
      </c>
      <c r="AI14" s="34"/>
      <c r="AJ14" s="34"/>
      <c r="AK14" s="34" t="s">
        <v>28</v>
      </c>
      <c r="AL14" s="34" t="s">
        <v>88</v>
      </c>
      <c r="AM14" s="34"/>
      <c r="AN14" s="34" t="s">
        <v>28</v>
      </c>
      <c r="AO14" s="34"/>
      <c r="AP14" s="34"/>
      <c r="AQ14" s="34"/>
      <c r="AR14" s="34"/>
      <c r="AS14" s="34"/>
      <c r="AT14" s="34"/>
      <c r="AU14" s="34"/>
      <c r="AV14" s="34"/>
      <c r="AW14" s="34"/>
      <c r="AX14" s="34"/>
      <c r="AY14" s="34"/>
      <c r="AZ14" s="34"/>
      <c r="BA14" s="34"/>
      <c r="BB14" s="34"/>
      <c r="BC14" s="34"/>
      <c r="BD14" s="34"/>
      <c r="BE14" s="34"/>
      <c r="BF14" s="34"/>
    </row>
    <row r="15">
      <c r="A15" s="53" t="s">
        <v>89</v>
      </c>
      <c r="B15" s="55" t="s">
        <v>90</v>
      </c>
      <c r="C15" s="55" t="s">
        <v>91</v>
      </c>
      <c r="D15" s="43"/>
      <c r="E15" s="56" t="s">
        <v>22</v>
      </c>
      <c r="F15" s="56" t="s">
        <v>23</v>
      </c>
      <c r="G15" s="56" t="s">
        <v>92</v>
      </c>
      <c r="H15" s="39" t="s">
        <v>93</v>
      </c>
      <c r="I15" s="40" t="s">
        <v>94</v>
      </c>
      <c r="J15" s="40" t="s">
        <v>26</v>
      </c>
      <c r="K15" s="39" t="s">
        <v>95</v>
      </c>
      <c r="L15" s="40" t="s">
        <v>96</v>
      </c>
      <c r="M15" s="40" t="s">
        <v>26</v>
      </c>
      <c r="N15" s="40" t="s">
        <v>97</v>
      </c>
      <c r="O15" s="40" t="s">
        <v>94</v>
      </c>
      <c r="P15" s="40" t="s">
        <v>26</v>
      </c>
      <c r="Q15" s="39" t="s">
        <v>95</v>
      </c>
      <c r="R15" s="40" t="s">
        <v>94</v>
      </c>
      <c r="S15" s="40" t="s">
        <v>26</v>
      </c>
      <c r="T15" s="51" t="s">
        <v>97</v>
      </c>
      <c r="U15" s="60"/>
      <c r="V15" s="51" t="s">
        <v>48</v>
      </c>
      <c r="W15" s="51" t="s">
        <v>97</v>
      </c>
      <c r="X15" s="60"/>
      <c r="Y15" s="51" t="s">
        <v>48</v>
      </c>
      <c r="Z15" s="34"/>
      <c r="AA15" s="34"/>
      <c r="AB15" s="34"/>
      <c r="AC15" s="34"/>
      <c r="AD15" s="34"/>
      <c r="AE15" s="42" t="s">
        <v>28</v>
      </c>
      <c r="AF15" s="61" t="s">
        <v>98</v>
      </c>
      <c r="AG15" s="62" t="s">
        <v>99</v>
      </c>
      <c r="AH15" s="51" t="s">
        <v>48</v>
      </c>
      <c r="AI15" s="61" t="s">
        <v>98</v>
      </c>
      <c r="AJ15" s="62" t="s">
        <v>99</v>
      </c>
      <c r="AK15" s="51" t="s">
        <v>48</v>
      </c>
      <c r="AL15" s="34"/>
      <c r="AM15" s="34"/>
      <c r="AN15" s="34" t="s">
        <v>28</v>
      </c>
      <c r="AO15" s="34"/>
      <c r="AP15" s="34"/>
      <c r="AQ15" s="34"/>
      <c r="AR15" s="34"/>
      <c r="AS15" s="34"/>
      <c r="AT15" s="34"/>
      <c r="AU15" s="34"/>
      <c r="AV15" s="34"/>
      <c r="AW15" s="34"/>
      <c r="AX15" s="34"/>
      <c r="AY15" s="34"/>
      <c r="AZ15" s="34"/>
      <c r="BA15" s="34"/>
      <c r="BB15" s="34"/>
      <c r="BC15" s="34"/>
      <c r="BD15" s="34"/>
      <c r="BE15" s="34"/>
      <c r="BF15" s="34"/>
    </row>
    <row r="16">
      <c r="A16" s="63" t="s">
        <v>100</v>
      </c>
      <c r="D16" s="34"/>
      <c r="E16" s="34"/>
      <c r="F16" s="34"/>
      <c r="G16" s="34"/>
      <c r="H16" s="3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row>
    <row r="17">
      <c r="A17" s="64" t="s">
        <v>101</v>
      </c>
      <c r="B17" s="65" t="s">
        <v>102</v>
      </c>
      <c r="C17" s="65" t="s">
        <v>103</v>
      </c>
      <c r="D17" s="66"/>
      <c r="E17" s="67" t="s">
        <v>104</v>
      </c>
      <c r="F17" s="67" t="s">
        <v>23</v>
      </c>
      <c r="G17" s="66"/>
      <c r="H17" s="39" t="s">
        <v>105</v>
      </c>
      <c r="I17" s="40" t="s">
        <v>106</v>
      </c>
      <c r="J17" s="40" t="s">
        <v>26</v>
      </c>
      <c r="K17" s="41"/>
      <c r="L17" s="44"/>
      <c r="M17" s="41" t="s">
        <v>27</v>
      </c>
      <c r="N17" s="34"/>
      <c r="O17" s="34"/>
      <c r="P17" s="34" t="s">
        <v>28</v>
      </c>
      <c r="Q17" s="41"/>
      <c r="R17" s="44" t="s">
        <v>107</v>
      </c>
      <c r="S17" s="41" t="s">
        <v>26</v>
      </c>
      <c r="T17" s="40" t="s">
        <v>108</v>
      </c>
      <c r="U17" s="40" t="s">
        <v>109</v>
      </c>
      <c r="V17" s="40" t="s">
        <v>26</v>
      </c>
      <c r="W17" s="40" t="s">
        <v>108</v>
      </c>
      <c r="X17" s="40" t="s">
        <v>110</v>
      </c>
      <c r="Y17" s="40" t="s">
        <v>26</v>
      </c>
      <c r="Z17" s="34"/>
      <c r="AA17" s="34"/>
      <c r="AB17" s="34"/>
      <c r="AC17" s="34"/>
      <c r="AD17" s="34"/>
      <c r="AE17" s="42" t="s">
        <v>28</v>
      </c>
      <c r="AF17" s="51" t="s">
        <v>111</v>
      </c>
      <c r="AG17" s="60"/>
      <c r="AH17" s="51" t="s">
        <v>48</v>
      </c>
      <c r="AI17" s="59" t="s">
        <v>112</v>
      </c>
      <c r="AJ17" s="34"/>
      <c r="AK17" s="34"/>
      <c r="AL17" s="34"/>
      <c r="AM17" s="34"/>
      <c r="AN17" s="34" t="s">
        <v>28</v>
      </c>
      <c r="AO17" s="34"/>
      <c r="AP17" s="34"/>
      <c r="AQ17" s="34"/>
      <c r="AR17" s="34"/>
      <c r="AS17" s="34"/>
      <c r="AT17" s="34"/>
      <c r="AU17" s="34"/>
      <c r="AV17" s="34"/>
      <c r="AW17" s="34"/>
      <c r="AX17" s="34"/>
      <c r="AY17" s="34"/>
      <c r="AZ17" s="34"/>
      <c r="BA17" s="34"/>
      <c r="BB17" s="34"/>
      <c r="BC17" s="34"/>
      <c r="BD17" s="34"/>
      <c r="BE17" s="34"/>
      <c r="BF17" s="34"/>
    </row>
    <row r="18">
      <c r="A18" s="68" t="s">
        <v>113</v>
      </c>
      <c r="B18" s="55" t="s">
        <v>114</v>
      </c>
      <c r="C18" s="55" t="s">
        <v>115</v>
      </c>
      <c r="D18" s="43"/>
      <c r="E18" s="56" t="s">
        <v>22</v>
      </c>
      <c r="F18" s="56" t="s">
        <v>116</v>
      </c>
      <c r="G18" s="43"/>
      <c r="H18" s="39" t="s">
        <v>117</v>
      </c>
      <c r="I18" s="40" t="s">
        <v>118</v>
      </c>
      <c r="J18" s="40" t="s">
        <v>26</v>
      </c>
      <c r="K18" s="41"/>
      <c r="L18" s="58"/>
      <c r="M18" s="41" t="s">
        <v>27</v>
      </c>
      <c r="N18" s="40" t="s">
        <v>119</v>
      </c>
      <c r="O18" s="40" t="s">
        <v>118</v>
      </c>
      <c r="P18" s="40" t="s">
        <v>26</v>
      </c>
      <c r="Q18" s="41"/>
      <c r="R18" s="58" t="s">
        <v>120</v>
      </c>
      <c r="S18" s="41" t="s">
        <v>26</v>
      </c>
      <c r="T18" s="51" t="s">
        <v>119</v>
      </c>
      <c r="U18" s="60"/>
      <c r="V18" s="51" t="s">
        <v>48</v>
      </c>
      <c r="W18" s="51" t="s">
        <v>119</v>
      </c>
      <c r="X18" s="60"/>
      <c r="Y18" s="51" t="s">
        <v>48</v>
      </c>
      <c r="Z18" s="34"/>
      <c r="AA18" s="34"/>
      <c r="AB18" s="34"/>
      <c r="AC18" s="40" t="s">
        <v>121</v>
      </c>
      <c r="AD18" s="69">
        <v>42524.3584837963</v>
      </c>
      <c r="AE18" s="51" t="s">
        <v>48</v>
      </c>
      <c r="AF18" s="40" t="s">
        <v>121</v>
      </c>
      <c r="AG18" s="69">
        <v>42524.3584837963</v>
      </c>
      <c r="AH18" s="40" t="s">
        <v>26</v>
      </c>
      <c r="AI18" s="40" t="s">
        <v>122</v>
      </c>
      <c r="AJ18" s="70">
        <v>1998.0</v>
      </c>
      <c r="AK18" s="40" t="s">
        <v>26</v>
      </c>
      <c r="AL18" s="40" t="s">
        <v>123</v>
      </c>
      <c r="AM18" s="70">
        <v>42527.672154979424</v>
      </c>
      <c r="AN18" s="40" t="s">
        <v>26</v>
      </c>
      <c r="AO18" s="34"/>
      <c r="AP18" s="34"/>
      <c r="AQ18" s="34"/>
      <c r="AR18" s="34"/>
      <c r="AS18" s="34"/>
      <c r="AT18" s="34"/>
      <c r="AU18" s="34"/>
      <c r="AV18" s="34"/>
      <c r="AW18" s="34"/>
      <c r="AX18" s="34"/>
      <c r="AY18" s="34"/>
      <c r="AZ18" s="34"/>
      <c r="BA18" s="34"/>
      <c r="BB18" s="34"/>
      <c r="BC18" s="34"/>
      <c r="BD18" s="34"/>
      <c r="BE18" s="34"/>
      <c r="BF18" s="34"/>
    </row>
    <row r="19">
      <c r="A19" s="68" t="s">
        <v>124</v>
      </c>
      <c r="B19" s="55" t="s">
        <v>114</v>
      </c>
      <c r="C19" s="55" t="s">
        <v>125</v>
      </c>
      <c r="D19" s="43"/>
      <c r="E19" s="56" t="s">
        <v>22</v>
      </c>
      <c r="F19" s="56" t="s">
        <v>116</v>
      </c>
      <c r="G19" s="43"/>
      <c r="H19" s="39" t="s">
        <v>126</v>
      </c>
      <c r="I19" s="40" t="s">
        <v>127</v>
      </c>
      <c r="J19" s="40" t="s">
        <v>26</v>
      </c>
      <c r="K19" s="41"/>
      <c r="L19" s="58"/>
      <c r="M19" s="41" t="s">
        <v>27</v>
      </c>
      <c r="N19" s="40" t="s">
        <v>128</v>
      </c>
      <c r="O19" s="40" t="s">
        <v>127</v>
      </c>
      <c r="P19" s="40" t="s">
        <v>26</v>
      </c>
      <c r="Q19" s="41"/>
      <c r="R19" s="58" t="s">
        <v>129</v>
      </c>
      <c r="S19" s="41" t="s">
        <v>26</v>
      </c>
      <c r="T19" s="51" t="s">
        <v>128</v>
      </c>
      <c r="U19" s="60"/>
      <c r="V19" s="51" t="s">
        <v>48</v>
      </c>
      <c r="W19" s="51" t="s">
        <v>128</v>
      </c>
      <c r="X19" s="60"/>
      <c r="Y19" s="51" t="s">
        <v>48</v>
      </c>
      <c r="Z19" s="34"/>
      <c r="AA19" s="34"/>
      <c r="AB19" s="34"/>
      <c r="AC19" s="34"/>
      <c r="AD19" s="34"/>
      <c r="AE19" s="42" t="s">
        <v>28</v>
      </c>
      <c r="AF19" s="40" t="s">
        <v>130</v>
      </c>
      <c r="AG19" s="71">
        <v>42535.68262731482</v>
      </c>
      <c r="AH19" s="40" t="s">
        <v>26</v>
      </c>
      <c r="AI19" s="40" t="s">
        <v>131</v>
      </c>
      <c r="AJ19" s="70">
        <v>42535.682624757595</v>
      </c>
      <c r="AK19" s="40" t="s">
        <v>26</v>
      </c>
      <c r="AL19" s="40" t="s">
        <v>132</v>
      </c>
      <c r="AM19" s="70">
        <v>42535.68054459495</v>
      </c>
      <c r="AN19" s="40" t="s">
        <v>26</v>
      </c>
      <c r="AO19" s="34"/>
      <c r="AP19" s="34"/>
      <c r="AQ19" s="34"/>
      <c r="AR19" s="34"/>
      <c r="AS19" s="34"/>
      <c r="AT19" s="34"/>
      <c r="AU19" s="34"/>
      <c r="AV19" s="34"/>
      <c r="AW19" s="34"/>
      <c r="AX19" s="34"/>
      <c r="AY19" s="34"/>
      <c r="AZ19" s="34"/>
      <c r="BA19" s="34"/>
      <c r="BB19" s="34"/>
      <c r="BC19" s="34"/>
      <c r="BD19" s="34"/>
      <c r="BE19" s="34"/>
      <c r="BF19" s="34"/>
    </row>
    <row r="20">
      <c r="A20" s="68" t="s">
        <v>133</v>
      </c>
      <c r="B20" s="54" t="s">
        <v>134</v>
      </c>
      <c r="C20" s="55" t="s">
        <v>135</v>
      </c>
      <c r="D20" s="43"/>
      <c r="E20" s="56" t="s">
        <v>22</v>
      </c>
      <c r="F20" s="56" t="s">
        <v>116</v>
      </c>
      <c r="G20" s="43"/>
      <c r="H20" s="58"/>
      <c r="I20" s="41"/>
      <c r="J20" s="41" t="s">
        <v>27</v>
      </c>
      <c r="K20" s="41"/>
      <c r="L20" s="58"/>
      <c r="M20" s="41" t="s">
        <v>27</v>
      </c>
      <c r="N20" s="40" t="s">
        <v>136</v>
      </c>
      <c r="O20" s="40" t="s">
        <v>137</v>
      </c>
      <c r="P20" s="40" t="s">
        <v>26</v>
      </c>
      <c r="Q20" s="41"/>
      <c r="R20" s="58" t="s">
        <v>138</v>
      </c>
      <c r="S20" s="41" t="s">
        <v>26</v>
      </c>
      <c r="T20" s="51" t="s">
        <v>136</v>
      </c>
      <c r="U20" s="60"/>
      <c r="V20" s="51" t="s">
        <v>48</v>
      </c>
      <c r="W20" s="51" t="s">
        <v>136</v>
      </c>
      <c r="X20" s="60"/>
      <c r="Y20" s="51" t="s">
        <v>48</v>
      </c>
      <c r="Z20" s="34"/>
      <c r="AA20" s="34"/>
      <c r="AB20" s="34"/>
      <c r="AC20" s="34"/>
      <c r="AD20" s="34"/>
      <c r="AE20" s="42" t="s">
        <v>28</v>
      </c>
      <c r="AF20" s="34"/>
      <c r="AG20" s="34"/>
      <c r="AH20" s="34" t="s">
        <v>28</v>
      </c>
      <c r="AI20" s="34"/>
      <c r="AJ20" s="34"/>
      <c r="AK20" s="34" t="s">
        <v>28</v>
      </c>
      <c r="AL20" s="34"/>
      <c r="AM20" s="34"/>
      <c r="AN20" s="34" t="s">
        <v>28</v>
      </c>
      <c r="AO20" s="34"/>
      <c r="AP20" s="34"/>
      <c r="AQ20" s="34"/>
      <c r="AR20" s="34"/>
      <c r="AS20" s="34"/>
      <c r="AT20" s="34"/>
      <c r="AU20" s="34"/>
      <c r="AV20" s="34"/>
      <c r="AW20" s="34"/>
      <c r="AX20" s="34"/>
      <c r="AY20" s="34"/>
      <c r="AZ20" s="34"/>
      <c r="BA20" s="34"/>
      <c r="BB20" s="34"/>
      <c r="BC20" s="34"/>
      <c r="BD20" s="34"/>
      <c r="BE20" s="34"/>
      <c r="BF20" s="34"/>
    </row>
    <row r="21">
      <c r="A21" s="68" t="s">
        <v>139</v>
      </c>
      <c r="B21" s="54" t="s">
        <v>140</v>
      </c>
      <c r="C21" s="55" t="s">
        <v>141</v>
      </c>
      <c r="D21" s="43"/>
      <c r="E21" s="56" t="s">
        <v>22</v>
      </c>
      <c r="F21" s="56" t="s">
        <v>23</v>
      </c>
      <c r="G21" s="43"/>
      <c r="H21" s="72" t="s">
        <v>142</v>
      </c>
      <c r="I21" s="40" t="s">
        <v>143</v>
      </c>
      <c r="J21" s="40" t="s">
        <v>26</v>
      </c>
      <c r="K21" s="40" t="s">
        <v>144</v>
      </c>
      <c r="L21" s="73" t="s">
        <v>145</v>
      </c>
      <c r="M21" s="40" t="s">
        <v>26</v>
      </c>
      <c r="N21" s="40" t="s">
        <v>81</v>
      </c>
      <c r="O21" s="40" t="s">
        <v>143</v>
      </c>
      <c r="P21" s="40" t="s">
        <v>26</v>
      </c>
      <c r="Q21" s="40" t="s">
        <v>144</v>
      </c>
      <c r="R21" s="73" t="s">
        <v>146</v>
      </c>
      <c r="S21" s="40" t="s">
        <v>26</v>
      </c>
      <c r="T21" s="34"/>
      <c r="U21" s="34"/>
      <c r="V21" s="34" t="s">
        <v>28</v>
      </c>
      <c r="W21" s="40" t="s">
        <v>84</v>
      </c>
      <c r="X21" s="40" t="s">
        <v>147</v>
      </c>
      <c r="Y21" s="40" t="s">
        <v>26</v>
      </c>
      <c r="Z21" s="34"/>
      <c r="AA21" s="34"/>
      <c r="AB21" s="34"/>
      <c r="AC21" s="34"/>
      <c r="AD21" s="34"/>
      <c r="AE21" s="42" t="s">
        <v>28</v>
      </c>
      <c r="AF21" s="34"/>
      <c r="AG21" s="34"/>
      <c r="AH21" s="34" t="s">
        <v>28</v>
      </c>
      <c r="AI21" s="34"/>
      <c r="AJ21" s="34"/>
      <c r="AK21" s="34" t="s">
        <v>28</v>
      </c>
      <c r="AL21" s="40" t="s">
        <v>148</v>
      </c>
      <c r="AM21" s="74" t="s">
        <v>149</v>
      </c>
      <c r="AN21" s="40" t="s">
        <v>26</v>
      </c>
      <c r="AO21" s="34"/>
      <c r="AP21" s="34"/>
      <c r="AQ21" s="34"/>
      <c r="AR21" s="34"/>
      <c r="AS21" s="34"/>
      <c r="AT21" s="34"/>
      <c r="AU21" s="34"/>
      <c r="AV21" s="34"/>
      <c r="AW21" s="34"/>
      <c r="AX21" s="34"/>
      <c r="AY21" s="34"/>
      <c r="AZ21" s="34"/>
      <c r="BA21" s="34"/>
      <c r="BB21" s="34"/>
      <c r="BC21" s="34"/>
      <c r="BD21" s="34"/>
      <c r="BE21" s="34"/>
      <c r="BF21" s="34"/>
    </row>
    <row r="22">
      <c r="A22" s="68" t="s">
        <v>150</v>
      </c>
      <c r="B22" s="55" t="s">
        <v>151</v>
      </c>
      <c r="C22" s="55" t="s">
        <v>152</v>
      </c>
      <c r="D22" s="43"/>
      <c r="E22" s="56" t="s">
        <v>22</v>
      </c>
      <c r="F22" s="56" t="s">
        <v>23</v>
      </c>
      <c r="G22" s="43"/>
      <c r="H22" s="75" t="s">
        <v>153</v>
      </c>
      <c r="I22" s="41"/>
      <c r="J22" s="41" t="s">
        <v>27</v>
      </c>
      <c r="K22" s="41"/>
      <c r="L22" s="41"/>
      <c r="M22" s="41" t="s">
        <v>27</v>
      </c>
      <c r="N22" s="40" t="s">
        <v>154</v>
      </c>
      <c r="O22" s="40" t="s">
        <v>155</v>
      </c>
      <c r="P22" s="40" t="s">
        <v>26</v>
      </c>
      <c r="Q22" s="41"/>
      <c r="R22" s="41" t="s">
        <v>156</v>
      </c>
      <c r="S22" s="41" t="s">
        <v>26</v>
      </c>
      <c r="T22" s="34"/>
      <c r="U22" s="34"/>
      <c r="V22" s="34"/>
      <c r="W22" s="34"/>
      <c r="X22" s="34"/>
      <c r="Y22" s="34"/>
      <c r="Z22" s="34"/>
      <c r="AA22" s="34"/>
      <c r="AB22" s="34"/>
      <c r="AC22" s="76" t="s">
        <v>157</v>
      </c>
      <c r="AD22" s="40" t="s">
        <v>158</v>
      </c>
      <c r="AE22" s="40" t="s">
        <v>26</v>
      </c>
      <c r="AF22" s="59" t="s">
        <v>159</v>
      </c>
      <c r="AG22" s="34"/>
      <c r="AH22" s="34"/>
      <c r="AI22" s="59" t="s">
        <v>160</v>
      </c>
      <c r="AJ22" s="34"/>
      <c r="AK22" s="34"/>
      <c r="AL22" s="34"/>
      <c r="AM22" s="34"/>
      <c r="AN22" s="34" t="s">
        <v>28</v>
      </c>
      <c r="AO22" s="34"/>
      <c r="AP22" s="34"/>
      <c r="AQ22" s="34"/>
      <c r="AR22" s="34"/>
      <c r="AS22" s="34"/>
      <c r="AT22" s="34"/>
      <c r="AU22" s="34"/>
      <c r="AV22" s="34"/>
      <c r="AW22" s="34"/>
      <c r="AX22" s="34"/>
      <c r="AY22" s="34"/>
      <c r="AZ22" s="34"/>
      <c r="BA22" s="34"/>
      <c r="BB22" s="34"/>
      <c r="BC22" s="34"/>
      <c r="BD22" s="34"/>
      <c r="BE22" s="34"/>
      <c r="BF22" s="34"/>
    </row>
    <row r="23">
      <c r="A23" s="68" t="s">
        <v>161</v>
      </c>
      <c r="B23" s="55" t="s">
        <v>68</v>
      </c>
      <c r="C23" s="55" t="s">
        <v>162</v>
      </c>
      <c r="D23" s="43"/>
      <c r="E23" s="56" t="s">
        <v>22</v>
      </c>
      <c r="F23" s="56" t="s">
        <v>23</v>
      </c>
      <c r="G23" s="43"/>
      <c r="H23" s="58"/>
      <c r="I23" s="41"/>
      <c r="J23" s="41" t="s">
        <v>27</v>
      </c>
      <c r="K23" s="41"/>
      <c r="L23" s="41"/>
      <c r="M23" s="41" t="s">
        <v>27</v>
      </c>
      <c r="N23" s="34"/>
      <c r="O23" s="34"/>
      <c r="P23" s="34" t="s">
        <v>28</v>
      </c>
      <c r="Q23" s="41"/>
      <c r="R23" s="41" t="s">
        <v>163</v>
      </c>
      <c r="S23" s="41" t="s">
        <v>26</v>
      </c>
      <c r="T23" s="40" t="s">
        <v>164</v>
      </c>
      <c r="U23" s="40" t="s">
        <v>165</v>
      </c>
      <c r="V23" s="40" t="s">
        <v>26</v>
      </c>
      <c r="W23" s="34"/>
      <c r="X23" s="34"/>
      <c r="Y23" s="34" t="s">
        <v>28</v>
      </c>
      <c r="Z23" s="34"/>
      <c r="AA23" s="34"/>
      <c r="AB23" s="34"/>
      <c r="AC23" s="34"/>
      <c r="AD23" s="34"/>
      <c r="AE23" s="42" t="s">
        <v>28</v>
      </c>
      <c r="AF23" s="34"/>
      <c r="AG23" s="34"/>
      <c r="AH23" s="34" t="s">
        <v>28</v>
      </c>
      <c r="AI23" s="59" t="s">
        <v>166</v>
      </c>
      <c r="AJ23" s="34"/>
      <c r="AK23" s="34"/>
      <c r="AL23" s="34"/>
      <c r="AM23" s="34"/>
      <c r="AN23" s="34" t="s">
        <v>28</v>
      </c>
      <c r="AO23" s="34"/>
      <c r="AP23" s="34"/>
      <c r="AQ23" s="34"/>
      <c r="AR23" s="34"/>
      <c r="AS23" s="34"/>
      <c r="AT23" s="34"/>
      <c r="AU23" s="34"/>
      <c r="AV23" s="34"/>
      <c r="AW23" s="34"/>
      <c r="AX23" s="34"/>
      <c r="AY23" s="34"/>
      <c r="AZ23" s="34"/>
      <c r="BA23" s="34"/>
      <c r="BB23" s="34"/>
      <c r="BC23" s="34"/>
      <c r="BD23" s="34"/>
      <c r="BE23" s="34"/>
      <c r="BF23" s="34"/>
    </row>
    <row r="24">
      <c r="A24" s="68" t="s">
        <v>167</v>
      </c>
      <c r="B24" s="55" t="s">
        <v>151</v>
      </c>
      <c r="C24" s="55" t="s">
        <v>168</v>
      </c>
      <c r="D24" s="43"/>
      <c r="E24" s="56" t="s">
        <v>22</v>
      </c>
      <c r="F24" s="56" t="s">
        <v>23</v>
      </c>
      <c r="G24" s="43"/>
      <c r="H24" s="39" t="s">
        <v>169</v>
      </c>
      <c r="I24" s="40" t="s">
        <v>170</v>
      </c>
      <c r="J24" s="40" t="s">
        <v>26</v>
      </c>
      <c r="K24" s="41"/>
      <c r="L24" s="41"/>
      <c r="M24" s="41" t="s">
        <v>27</v>
      </c>
      <c r="N24" s="34"/>
      <c r="O24" s="34"/>
      <c r="P24" s="34" t="s">
        <v>28</v>
      </c>
      <c r="Q24" s="41"/>
      <c r="R24" s="41"/>
      <c r="S24" s="41"/>
      <c r="T24" s="40" t="s">
        <v>154</v>
      </c>
      <c r="U24" s="40" t="s">
        <v>171</v>
      </c>
      <c r="V24" s="40" t="s">
        <v>26</v>
      </c>
      <c r="W24" s="40" t="s">
        <v>154</v>
      </c>
      <c r="X24" s="40" t="s">
        <v>171</v>
      </c>
      <c r="Y24" s="40" t="s">
        <v>26</v>
      </c>
      <c r="Z24" s="34"/>
      <c r="AA24" s="34"/>
      <c r="AB24" s="34"/>
      <c r="AC24" s="34"/>
      <c r="AD24" s="34"/>
      <c r="AE24" s="42" t="s">
        <v>28</v>
      </c>
      <c r="AF24" s="52" t="s">
        <v>172</v>
      </c>
      <c r="AG24" s="60"/>
      <c r="AH24" s="51" t="s">
        <v>48</v>
      </c>
      <c r="AI24" s="34"/>
      <c r="AJ24" s="34"/>
      <c r="AK24" s="34" t="s">
        <v>28</v>
      </c>
      <c r="AL24" s="40" t="s">
        <v>173</v>
      </c>
      <c r="AM24" s="74" t="s">
        <v>174</v>
      </c>
      <c r="AN24" s="40" t="s">
        <v>26</v>
      </c>
      <c r="AO24" s="34"/>
      <c r="AP24" s="34"/>
      <c r="AQ24" s="34"/>
      <c r="AR24" s="34"/>
      <c r="AS24" s="34"/>
      <c r="AT24" s="34"/>
      <c r="AU24" s="34"/>
      <c r="AV24" s="34"/>
      <c r="AW24" s="34"/>
      <c r="AX24" s="34"/>
      <c r="AY24" s="34"/>
      <c r="AZ24" s="34"/>
      <c r="BA24" s="34"/>
      <c r="BB24" s="34"/>
      <c r="BC24" s="34"/>
      <c r="BD24" s="34"/>
      <c r="BE24" s="34"/>
      <c r="BF24" s="34"/>
    </row>
    <row r="25">
      <c r="A25" s="68" t="str">
        <f>HYPERLINK("http://schema.org/location","location")</f>
        <v>location</v>
      </c>
      <c r="B25" s="55" t="s">
        <v>175</v>
      </c>
      <c r="C25" s="55" t="s">
        <v>176</v>
      </c>
      <c r="D25" s="43"/>
      <c r="E25" s="56" t="s">
        <v>22</v>
      </c>
      <c r="F25" s="56" t="s">
        <v>23</v>
      </c>
      <c r="G25" s="43"/>
      <c r="H25" s="58"/>
      <c r="I25" s="41"/>
      <c r="J25" s="41" t="s">
        <v>27</v>
      </c>
      <c r="K25" s="41"/>
      <c r="L25" s="41"/>
      <c r="M25" s="41" t="s">
        <v>27</v>
      </c>
      <c r="N25" s="34"/>
      <c r="O25" s="34"/>
      <c r="P25" s="34" t="s">
        <v>28</v>
      </c>
      <c r="Q25" s="41"/>
      <c r="R25" s="41"/>
      <c r="S25" s="41"/>
      <c r="T25" s="34"/>
      <c r="U25" s="34"/>
      <c r="V25" s="34" t="s">
        <v>28</v>
      </c>
      <c r="W25" s="34"/>
      <c r="X25" s="34"/>
      <c r="Y25" s="34" t="s">
        <v>28</v>
      </c>
      <c r="Z25" s="34"/>
      <c r="AA25" s="34"/>
      <c r="AB25" s="34"/>
      <c r="AC25" s="34"/>
      <c r="AD25" s="34"/>
      <c r="AE25" s="42" t="s">
        <v>28</v>
      </c>
      <c r="AF25" s="40" t="s">
        <v>177</v>
      </c>
      <c r="AG25" s="40" t="s">
        <v>178</v>
      </c>
      <c r="AH25" s="40" t="s">
        <v>26</v>
      </c>
      <c r="AI25" s="34"/>
      <c r="AJ25" s="34"/>
      <c r="AK25" s="34" t="s">
        <v>28</v>
      </c>
      <c r="AL25" s="51" t="s">
        <v>179</v>
      </c>
      <c r="AM25" s="51" t="s">
        <v>180</v>
      </c>
      <c r="AN25" s="51" t="s">
        <v>48</v>
      </c>
      <c r="AO25" s="34"/>
      <c r="AP25" s="34"/>
      <c r="AQ25" s="34"/>
      <c r="AR25" s="34"/>
      <c r="AS25" s="34"/>
      <c r="AT25" s="34"/>
      <c r="AU25" s="34"/>
      <c r="AV25" s="34"/>
      <c r="AW25" s="34"/>
      <c r="AX25" s="34"/>
      <c r="AY25" s="34"/>
      <c r="AZ25" s="34"/>
      <c r="BA25" s="34"/>
      <c r="BB25" s="34"/>
      <c r="BC25" s="34"/>
      <c r="BD25" s="34"/>
      <c r="BE25" s="34"/>
      <c r="BF25" s="34"/>
    </row>
    <row r="26">
      <c r="A26" s="68" t="str">
        <f>HYPERLINK("http://pending.schema.org/measurementTechnique","measurementTechnique")</f>
        <v>measurementTechnique</v>
      </c>
      <c r="B26" s="56" t="s">
        <v>181</v>
      </c>
      <c r="C26" s="56" t="s">
        <v>182</v>
      </c>
      <c r="D26" s="43"/>
      <c r="E26" s="56" t="s">
        <v>22</v>
      </c>
      <c r="F26" s="56" t="s">
        <v>23</v>
      </c>
      <c r="G26" s="43"/>
      <c r="H26" s="58"/>
      <c r="I26" s="41"/>
      <c r="J26" s="41" t="s">
        <v>27</v>
      </c>
      <c r="K26" s="40" t="s">
        <v>183</v>
      </c>
      <c r="L26" s="73" t="s">
        <v>184</v>
      </c>
      <c r="M26" s="40" t="s">
        <v>26</v>
      </c>
      <c r="N26" s="34"/>
      <c r="O26" s="34"/>
      <c r="P26" s="34" t="s">
        <v>28</v>
      </c>
      <c r="Q26" s="40" t="s">
        <v>183</v>
      </c>
      <c r="R26" s="73" t="s">
        <v>184</v>
      </c>
      <c r="S26" s="40" t="s">
        <v>26</v>
      </c>
      <c r="T26" s="34"/>
      <c r="U26" s="34"/>
      <c r="V26" s="34" t="s">
        <v>28</v>
      </c>
      <c r="W26" s="40" t="s">
        <v>84</v>
      </c>
      <c r="X26" s="40" t="s">
        <v>185</v>
      </c>
      <c r="Y26" s="40" t="s">
        <v>26</v>
      </c>
      <c r="Z26" s="34"/>
      <c r="AA26" s="34"/>
      <c r="AB26" s="34"/>
      <c r="AC26" s="34"/>
      <c r="AD26" s="34"/>
      <c r="AE26" s="42" t="s">
        <v>28</v>
      </c>
      <c r="AF26" s="40" t="s">
        <v>186</v>
      </c>
      <c r="AG26" s="40" t="s">
        <v>187</v>
      </c>
      <c r="AH26" s="40" t="s">
        <v>26</v>
      </c>
      <c r="AI26" s="34"/>
      <c r="AJ26" s="34"/>
      <c r="AK26" s="34" t="s">
        <v>28</v>
      </c>
      <c r="AL26" s="40" t="s">
        <v>188</v>
      </c>
      <c r="AM26" s="40" t="s">
        <v>189</v>
      </c>
      <c r="AN26" s="40" t="s">
        <v>26</v>
      </c>
      <c r="AO26" s="34"/>
      <c r="AP26" s="34"/>
      <c r="AQ26" s="34"/>
      <c r="AR26" s="34"/>
      <c r="AS26" s="34"/>
      <c r="AT26" s="34"/>
      <c r="AU26" s="34"/>
      <c r="AV26" s="34"/>
      <c r="AW26" s="34"/>
      <c r="AX26" s="34"/>
      <c r="AY26" s="34"/>
      <c r="AZ26" s="34"/>
      <c r="BA26" s="34"/>
      <c r="BB26" s="34"/>
      <c r="BC26" s="34"/>
      <c r="BD26" s="34"/>
      <c r="BE26" s="34"/>
      <c r="BF26" s="34"/>
    </row>
    <row r="27">
      <c r="A27" s="63" t="s">
        <v>190</v>
      </c>
      <c r="D27" s="34"/>
      <c r="E27" s="34"/>
      <c r="F27" s="34"/>
      <c r="G27" s="34"/>
      <c r="H27" s="3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row>
    <row r="28">
      <c r="A28" s="77" t="s">
        <v>191</v>
      </c>
      <c r="B28" s="78" t="s">
        <v>54</v>
      </c>
      <c r="C28" s="78" t="s">
        <v>192</v>
      </c>
      <c r="D28" s="66"/>
      <c r="E28" s="67" t="s">
        <v>104</v>
      </c>
      <c r="F28" s="67" t="s">
        <v>116</v>
      </c>
      <c r="G28" s="66"/>
      <c r="H28" s="39" t="s">
        <v>193</v>
      </c>
      <c r="I28" s="40" t="s">
        <v>194</v>
      </c>
      <c r="J28" s="40" t="s">
        <v>26</v>
      </c>
      <c r="K28" s="41"/>
      <c r="L28" s="41"/>
      <c r="M28" s="41" t="s">
        <v>27</v>
      </c>
      <c r="N28" s="40" t="s">
        <v>195</v>
      </c>
      <c r="O28" s="40" t="s">
        <v>194</v>
      </c>
      <c r="P28" s="40" t="s">
        <v>26</v>
      </c>
      <c r="Q28" s="41"/>
      <c r="R28" s="41"/>
      <c r="S28" s="41" t="s">
        <v>27</v>
      </c>
      <c r="T28" s="34"/>
      <c r="U28" s="34"/>
      <c r="V28" s="34" t="s">
        <v>28</v>
      </c>
      <c r="W28" s="40" t="s">
        <v>196</v>
      </c>
      <c r="X28" s="40" t="s">
        <v>197</v>
      </c>
      <c r="Y28" s="40" t="s">
        <v>26</v>
      </c>
      <c r="Z28" s="34"/>
      <c r="AA28" s="34"/>
      <c r="AB28" s="34"/>
      <c r="AC28" s="34"/>
      <c r="AD28" s="34"/>
      <c r="AE28" s="42" t="s">
        <v>28</v>
      </c>
      <c r="AF28" s="34"/>
      <c r="AG28" s="34"/>
      <c r="AH28" s="34" t="s">
        <v>28</v>
      </c>
      <c r="AI28" s="34"/>
      <c r="AJ28" s="34"/>
      <c r="AK28" s="34" t="s">
        <v>28</v>
      </c>
      <c r="AL28" s="34"/>
      <c r="AM28" s="34"/>
      <c r="AN28" s="34" t="s">
        <v>28</v>
      </c>
      <c r="AO28" s="34"/>
      <c r="AP28" s="34"/>
      <c r="AQ28" s="34"/>
      <c r="AR28" s="34"/>
      <c r="AS28" s="34"/>
      <c r="AT28" s="34"/>
      <c r="AU28" s="34"/>
      <c r="AV28" s="34"/>
      <c r="AW28" s="34"/>
      <c r="AX28" s="34"/>
      <c r="AY28" s="34"/>
      <c r="AZ28" s="34"/>
      <c r="BA28" s="34"/>
      <c r="BB28" s="34"/>
      <c r="BC28" s="34"/>
      <c r="BD28" s="34"/>
      <c r="BE28" s="34"/>
      <c r="BF28" s="34"/>
    </row>
    <row r="29">
      <c r="A29" s="63" t="s">
        <v>198</v>
      </c>
      <c r="D29" s="34"/>
      <c r="E29" s="34"/>
      <c r="F29" s="34"/>
      <c r="G29" s="34"/>
      <c r="H29" s="33"/>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row>
    <row r="30">
      <c r="A30" s="68" t="s">
        <v>199</v>
      </c>
      <c r="B30" s="54" t="s">
        <v>200</v>
      </c>
      <c r="C30" s="55" t="s">
        <v>201</v>
      </c>
      <c r="D30" s="43"/>
      <c r="E30" s="56" t="s">
        <v>22</v>
      </c>
      <c r="F30" s="56" t="s">
        <v>23</v>
      </c>
      <c r="G30" s="43"/>
      <c r="H30" s="58"/>
      <c r="I30" s="41"/>
      <c r="J30" s="41" t="s">
        <v>27</v>
      </c>
      <c r="K30" s="40" t="s">
        <v>202</v>
      </c>
      <c r="L30" s="44" t="s">
        <v>203</v>
      </c>
      <c r="M30" s="40" t="s">
        <v>26</v>
      </c>
      <c r="N30" s="34"/>
      <c r="O30" s="34"/>
      <c r="P30" s="34" t="s">
        <v>28</v>
      </c>
      <c r="Q30" s="40" t="s">
        <v>202</v>
      </c>
      <c r="R30" s="44" t="s">
        <v>203</v>
      </c>
      <c r="S30" s="40" t="s">
        <v>26</v>
      </c>
      <c r="T30" s="34"/>
      <c r="U30" s="34"/>
      <c r="V30" s="34" t="s">
        <v>28</v>
      </c>
      <c r="W30" s="34"/>
      <c r="X30" s="34"/>
      <c r="Y30" s="34" t="s">
        <v>28</v>
      </c>
      <c r="Z30" s="34"/>
      <c r="AA30" s="34"/>
      <c r="AB30" s="34"/>
      <c r="AC30" s="34"/>
      <c r="AD30" s="34"/>
      <c r="AE30" s="34"/>
      <c r="AF30" s="34"/>
      <c r="AG30" s="34"/>
      <c r="AH30" s="34"/>
      <c r="AI30" s="40" t="s">
        <v>204</v>
      </c>
      <c r="AJ30" s="40" t="s">
        <v>205</v>
      </c>
      <c r="AK30" s="40" t="s">
        <v>26</v>
      </c>
      <c r="AL30" s="34"/>
      <c r="AM30" s="34"/>
      <c r="AN30" s="34"/>
      <c r="AO30" s="34"/>
      <c r="AP30" s="34"/>
      <c r="AQ30" s="34"/>
      <c r="AR30" s="34"/>
      <c r="AS30" s="34"/>
      <c r="AT30" s="34"/>
      <c r="AU30" s="34"/>
      <c r="AV30" s="34"/>
      <c r="AW30" s="34"/>
      <c r="AX30" s="34"/>
      <c r="AY30" s="34"/>
      <c r="AZ30" s="34"/>
      <c r="BA30" s="34"/>
      <c r="BB30" s="34"/>
      <c r="BC30" s="34"/>
      <c r="BD30" s="34"/>
      <c r="BE30" s="34"/>
      <c r="BF30" s="34"/>
    </row>
    <row r="31">
      <c r="A31" s="64" t="s">
        <v>206</v>
      </c>
      <c r="B31" s="78" t="s">
        <v>39</v>
      </c>
      <c r="C31" s="65" t="s">
        <v>207</v>
      </c>
      <c r="D31" s="66"/>
      <c r="E31" s="67" t="s">
        <v>104</v>
      </c>
      <c r="F31" s="67" t="s">
        <v>23</v>
      </c>
      <c r="G31" s="66"/>
      <c r="H31" s="39" t="s">
        <v>208</v>
      </c>
      <c r="I31" s="40" t="s">
        <v>209</v>
      </c>
      <c r="J31" s="40" t="s">
        <v>26</v>
      </c>
      <c r="K31" s="41"/>
      <c r="L31" s="41"/>
      <c r="M31" s="41" t="s">
        <v>27</v>
      </c>
      <c r="N31" s="40" t="s">
        <v>210</v>
      </c>
      <c r="O31" s="40" t="s">
        <v>211</v>
      </c>
      <c r="P31" s="40" t="s">
        <v>26</v>
      </c>
      <c r="Q31" s="41"/>
      <c r="R31" s="41"/>
      <c r="S31" s="41" t="s">
        <v>27</v>
      </c>
      <c r="T31" s="40" t="s">
        <v>210</v>
      </c>
      <c r="U31" s="44"/>
      <c r="V31" s="40" t="s">
        <v>26</v>
      </c>
      <c r="W31" s="40" t="s">
        <v>210</v>
      </c>
      <c r="X31" s="44"/>
      <c r="Y31" s="40" t="s">
        <v>26</v>
      </c>
      <c r="Z31" s="34"/>
      <c r="AA31" s="34"/>
      <c r="AB31" s="34"/>
      <c r="AC31" s="34"/>
      <c r="AD31" s="34"/>
      <c r="AE31" s="42" t="s">
        <v>28</v>
      </c>
      <c r="AF31" s="34"/>
      <c r="AG31" s="34"/>
      <c r="AH31" s="34" t="s">
        <v>28</v>
      </c>
      <c r="AI31" s="51" t="s">
        <v>212</v>
      </c>
      <c r="AJ31" s="51"/>
      <c r="AK31" s="51" t="s">
        <v>48</v>
      </c>
      <c r="AL31" s="34"/>
      <c r="AM31" s="34"/>
      <c r="AN31" s="34" t="s">
        <v>28</v>
      </c>
      <c r="AO31" s="34"/>
      <c r="AP31" s="34"/>
      <c r="AQ31" s="34"/>
      <c r="AR31" s="34"/>
      <c r="AS31" s="34"/>
      <c r="AT31" s="34"/>
      <c r="AU31" s="34"/>
      <c r="AV31" s="34"/>
      <c r="AW31" s="34"/>
      <c r="AX31" s="34"/>
      <c r="AY31" s="34"/>
      <c r="AZ31" s="34"/>
      <c r="BA31" s="34"/>
      <c r="BB31" s="34"/>
      <c r="BC31" s="34"/>
      <c r="BD31" s="34"/>
      <c r="BE31" s="34"/>
      <c r="BF31" s="34"/>
    </row>
    <row r="32">
      <c r="A32" s="64" t="s">
        <v>213</v>
      </c>
      <c r="B32" s="78" t="s">
        <v>39</v>
      </c>
      <c r="C32" s="65" t="s">
        <v>214</v>
      </c>
      <c r="D32" s="66"/>
      <c r="E32" s="67" t="s">
        <v>104</v>
      </c>
      <c r="F32" s="67" t="s">
        <v>116</v>
      </c>
      <c r="G32" s="66"/>
      <c r="H32" s="39" t="s">
        <v>215</v>
      </c>
      <c r="I32" s="40" t="s">
        <v>216</v>
      </c>
      <c r="J32" s="40" t="s">
        <v>26</v>
      </c>
      <c r="K32" s="41"/>
      <c r="L32" s="41"/>
      <c r="M32" s="41" t="s">
        <v>27</v>
      </c>
      <c r="N32" s="40" t="s">
        <v>213</v>
      </c>
      <c r="O32" s="40" t="s">
        <v>217</v>
      </c>
      <c r="P32" s="40" t="s">
        <v>26</v>
      </c>
      <c r="Q32" s="41"/>
      <c r="R32" s="41"/>
      <c r="S32" s="41" t="s">
        <v>27</v>
      </c>
      <c r="T32" s="40" t="s">
        <v>213</v>
      </c>
      <c r="U32" s="40" t="s">
        <v>218</v>
      </c>
      <c r="V32" s="40" t="s">
        <v>26</v>
      </c>
      <c r="W32" s="40" t="s">
        <v>213</v>
      </c>
      <c r="X32" s="40" t="s">
        <v>219</v>
      </c>
      <c r="Y32" s="40" t="s">
        <v>26</v>
      </c>
      <c r="Z32" s="34"/>
      <c r="AA32" s="34"/>
      <c r="AB32" s="34"/>
      <c r="AC32" s="52" t="s">
        <v>220</v>
      </c>
      <c r="AD32" s="60"/>
      <c r="AE32" s="51" t="s">
        <v>48</v>
      </c>
      <c r="AF32" s="40" t="s">
        <v>186</v>
      </c>
      <c r="AG32" s="40" t="s">
        <v>221</v>
      </c>
      <c r="AH32" s="40" t="s">
        <v>26</v>
      </c>
      <c r="AI32" s="40" t="s">
        <v>222</v>
      </c>
      <c r="AJ32" s="40" t="s">
        <v>223</v>
      </c>
      <c r="AK32" s="40" t="s">
        <v>26</v>
      </c>
      <c r="AL32" s="34"/>
      <c r="AM32" s="34"/>
      <c r="AN32" s="34" t="s">
        <v>28</v>
      </c>
      <c r="AO32" s="34"/>
      <c r="AP32" s="34"/>
      <c r="AQ32" s="34"/>
      <c r="AR32" s="34"/>
      <c r="AS32" s="34"/>
      <c r="AT32" s="34"/>
      <c r="AU32" s="34"/>
      <c r="AV32" s="34"/>
      <c r="AW32" s="34"/>
      <c r="AX32" s="34"/>
      <c r="AY32" s="34"/>
      <c r="AZ32" s="34"/>
      <c r="BA32" s="34"/>
      <c r="BB32" s="34"/>
      <c r="BC32" s="34"/>
      <c r="BD32" s="34"/>
      <c r="BE32" s="34"/>
      <c r="BF32" s="34"/>
    </row>
    <row r="33">
      <c r="A33" s="79" t="s">
        <v>224</v>
      </c>
      <c r="B33" s="48" t="s">
        <v>225</v>
      </c>
      <c r="C33" s="48" t="s">
        <v>226</v>
      </c>
      <c r="D33" s="49"/>
      <c r="E33" s="50" t="s">
        <v>41</v>
      </c>
      <c r="F33" s="50" t="s">
        <v>116</v>
      </c>
      <c r="G33" s="49"/>
      <c r="H33" s="39" t="s">
        <v>227</v>
      </c>
      <c r="I33" s="40" t="s">
        <v>228</v>
      </c>
      <c r="J33" s="40" t="s">
        <v>26</v>
      </c>
      <c r="K33" s="40" t="s">
        <v>229</v>
      </c>
      <c r="L33" s="73" t="s">
        <v>230</v>
      </c>
      <c r="M33" s="40" t="s">
        <v>26</v>
      </c>
      <c r="N33" s="40" t="s">
        <v>227</v>
      </c>
      <c r="O33" s="40" t="s">
        <v>228</v>
      </c>
      <c r="P33" s="40" t="s">
        <v>26</v>
      </c>
      <c r="Q33" s="40" t="s">
        <v>229</v>
      </c>
      <c r="R33" s="73" t="s">
        <v>231</v>
      </c>
      <c r="S33" s="40" t="s">
        <v>26</v>
      </c>
      <c r="T33" s="40" t="s">
        <v>227</v>
      </c>
      <c r="U33" s="40" t="s">
        <v>232</v>
      </c>
      <c r="V33" s="40" t="s">
        <v>26</v>
      </c>
      <c r="W33" s="40" t="s">
        <v>227</v>
      </c>
      <c r="X33" s="40" t="s">
        <v>233</v>
      </c>
      <c r="Y33" s="40" t="s">
        <v>26</v>
      </c>
      <c r="Z33" s="34"/>
      <c r="AA33" s="34"/>
      <c r="AB33" s="34"/>
      <c r="AC33" s="52" t="s">
        <v>220</v>
      </c>
      <c r="AD33" s="60"/>
      <c r="AE33" s="51" t="s">
        <v>48</v>
      </c>
      <c r="AF33" s="80" t="s">
        <v>234</v>
      </c>
      <c r="AG33" s="40" t="s">
        <v>235</v>
      </c>
      <c r="AH33" s="40" t="s">
        <v>26</v>
      </c>
      <c r="AI33" s="40" t="s">
        <v>236</v>
      </c>
      <c r="AJ33" s="40" t="s">
        <v>237</v>
      </c>
      <c r="AK33" s="40" t="s">
        <v>26</v>
      </c>
      <c r="AL33" s="40" t="s">
        <v>238</v>
      </c>
      <c r="AM33" s="74" t="s">
        <v>239</v>
      </c>
      <c r="AN33" s="40" t="s">
        <v>26</v>
      </c>
      <c r="AO33" s="34"/>
      <c r="AP33" s="34"/>
      <c r="AQ33" s="34"/>
      <c r="AR33" s="34"/>
      <c r="AS33" s="34"/>
      <c r="AT33" s="34"/>
      <c r="AU33" s="34"/>
      <c r="AV33" s="34"/>
      <c r="AW33" s="34"/>
      <c r="AX33" s="34"/>
      <c r="AY33" s="34"/>
      <c r="AZ33" s="34"/>
      <c r="BA33" s="34"/>
      <c r="BB33" s="34"/>
      <c r="BC33" s="34"/>
      <c r="BD33" s="34"/>
      <c r="BE33" s="34"/>
      <c r="BF33" s="34"/>
    </row>
    <row r="34">
      <c r="A34" s="68" t="s">
        <v>240</v>
      </c>
      <c r="B34" s="55" t="s">
        <v>241</v>
      </c>
      <c r="C34" s="55" t="s">
        <v>242</v>
      </c>
      <c r="D34" s="43"/>
      <c r="E34" s="56" t="s">
        <v>22</v>
      </c>
      <c r="F34" s="56" t="s">
        <v>23</v>
      </c>
      <c r="G34" s="43"/>
      <c r="H34" s="39" t="s">
        <v>243</v>
      </c>
      <c r="I34" s="40" t="s">
        <v>244</v>
      </c>
      <c r="J34" s="40" t="s">
        <v>26</v>
      </c>
      <c r="K34" s="40" t="s">
        <v>245</v>
      </c>
      <c r="L34" s="40" t="s">
        <v>246</v>
      </c>
      <c r="M34" s="40" t="s">
        <v>26</v>
      </c>
      <c r="N34" s="34"/>
      <c r="O34" s="34"/>
      <c r="P34" s="34" t="s">
        <v>28</v>
      </c>
      <c r="Q34" s="44"/>
      <c r="R34" s="44"/>
      <c r="S34" s="44"/>
      <c r="T34" s="34"/>
      <c r="U34" s="34"/>
      <c r="V34" s="34" t="s">
        <v>28</v>
      </c>
      <c r="W34" s="34"/>
      <c r="X34" s="34"/>
      <c r="Y34" s="34" t="s">
        <v>28</v>
      </c>
      <c r="Z34" s="34"/>
      <c r="AA34" s="34"/>
      <c r="AB34" s="34"/>
      <c r="AC34" s="34"/>
      <c r="AD34" s="34"/>
      <c r="AE34" s="42" t="s">
        <v>28</v>
      </c>
      <c r="AF34" s="40" t="s">
        <v>247</v>
      </c>
      <c r="AG34" s="40"/>
      <c r="AH34" s="40" t="s">
        <v>26</v>
      </c>
      <c r="AI34" s="34"/>
      <c r="AJ34" s="34"/>
      <c r="AK34" s="34" t="s">
        <v>28</v>
      </c>
      <c r="AL34" s="34"/>
      <c r="AM34" s="34"/>
      <c r="AN34" s="34" t="s">
        <v>28</v>
      </c>
      <c r="AO34" s="34"/>
      <c r="AP34" s="34"/>
      <c r="AQ34" s="34"/>
      <c r="AR34" s="34"/>
      <c r="AS34" s="34"/>
      <c r="AT34" s="34"/>
      <c r="AU34" s="34"/>
      <c r="AV34" s="34"/>
      <c r="AW34" s="34"/>
      <c r="AX34" s="34"/>
      <c r="AY34" s="34"/>
      <c r="AZ34" s="34"/>
      <c r="BA34" s="34"/>
      <c r="BB34" s="34"/>
      <c r="BC34" s="34"/>
      <c r="BD34" s="34"/>
      <c r="BE34" s="34"/>
      <c r="BF34" s="34"/>
    </row>
    <row r="35">
      <c r="A35" s="64" t="s">
        <v>248</v>
      </c>
      <c r="B35" s="78" t="s">
        <v>39</v>
      </c>
      <c r="C35" s="65" t="s">
        <v>249</v>
      </c>
      <c r="D35" s="66"/>
      <c r="E35" s="67" t="s">
        <v>104</v>
      </c>
      <c r="F35" s="67" t="s">
        <v>116</v>
      </c>
      <c r="G35" s="66"/>
      <c r="H35" s="39" t="s">
        <v>250</v>
      </c>
      <c r="I35" s="40" t="s">
        <v>251</v>
      </c>
      <c r="J35" s="40" t="s">
        <v>26</v>
      </c>
      <c r="K35" s="40" t="s">
        <v>252</v>
      </c>
      <c r="L35" s="73" t="s">
        <v>251</v>
      </c>
      <c r="M35" s="40" t="s">
        <v>26</v>
      </c>
      <c r="N35" s="40" t="s">
        <v>248</v>
      </c>
      <c r="O35" s="40" t="s">
        <v>251</v>
      </c>
      <c r="P35" s="40" t="s">
        <v>26</v>
      </c>
      <c r="Q35" s="40" t="s">
        <v>253</v>
      </c>
      <c r="R35" s="73" t="s">
        <v>254</v>
      </c>
      <c r="S35" s="40" t="s">
        <v>26</v>
      </c>
      <c r="T35" s="40" t="s">
        <v>248</v>
      </c>
      <c r="U35" s="40" t="s">
        <v>255</v>
      </c>
      <c r="V35" s="40" t="s">
        <v>26</v>
      </c>
      <c r="W35" s="40" t="s">
        <v>248</v>
      </c>
      <c r="X35" s="40" t="s">
        <v>256</v>
      </c>
      <c r="Y35" s="40" t="s">
        <v>26</v>
      </c>
      <c r="Z35" s="34"/>
      <c r="AA35" s="34"/>
      <c r="AB35" s="34"/>
      <c r="AC35" s="40" t="s">
        <v>257</v>
      </c>
      <c r="AD35" s="40" t="s">
        <v>258</v>
      </c>
      <c r="AE35" s="40" t="s">
        <v>26</v>
      </c>
      <c r="AF35" s="40" t="s">
        <v>259</v>
      </c>
      <c r="AG35" s="40" t="s">
        <v>260</v>
      </c>
      <c r="AH35" s="40" t="s">
        <v>26</v>
      </c>
      <c r="AI35" s="40" t="s">
        <v>236</v>
      </c>
      <c r="AJ35" s="40" t="s">
        <v>237</v>
      </c>
      <c r="AK35" s="40" t="s">
        <v>26</v>
      </c>
      <c r="AL35" s="40" t="s">
        <v>261</v>
      </c>
      <c r="AM35" s="40" t="s">
        <v>262</v>
      </c>
      <c r="AN35" s="40" t="s">
        <v>26</v>
      </c>
      <c r="AO35" s="34"/>
      <c r="AP35" s="34"/>
      <c r="AQ35" s="34"/>
      <c r="AR35" s="34"/>
      <c r="AS35" s="34"/>
      <c r="AT35" s="34"/>
      <c r="AU35" s="34"/>
      <c r="AV35" s="34"/>
      <c r="AW35" s="34"/>
      <c r="AX35" s="34"/>
      <c r="AY35" s="34"/>
      <c r="AZ35" s="34"/>
      <c r="BA35" s="34"/>
      <c r="BB35" s="34"/>
      <c r="BC35" s="34"/>
      <c r="BD35" s="34"/>
      <c r="BE35" s="34"/>
      <c r="BF35" s="34"/>
    </row>
    <row r="36">
      <c r="A36" s="68" t="s">
        <v>263</v>
      </c>
      <c r="B36" s="54" t="s">
        <v>264</v>
      </c>
      <c r="C36" s="55" t="s">
        <v>265</v>
      </c>
      <c r="D36" s="43"/>
      <c r="E36" s="56" t="s">
        <v>22</v>
      </c>
      <c r="F36" s="56" t="s">
        <v>23</v>
      </c>
      <c r="G36" s="43"/>
      <c r="H36" s="39"/>
      <c r="I36" s="40" t="s">
        <v>266</v>
      </c>
      <c r="J36" s="40" t="s">
        <v>26</v>
      </c>
      <c r="K36" s="41"/>
      <c r="L36" s="41"/>
      <c r="M36" s="41" t="s">
        <v>27</v>
      </c>
      <c r="N36" s="40" t="s">
        <v>195</v>
      </c>
      <c r="O36" s="40" t="s">
        <v>267</v>
      </c>
      <c r="P36" s="40" t="s">
        <v>26</v>
      </c>
      <c r="Q36" s="41"/>
      <c r="R36" s="41"/>
      <c r="S36" s="41"/>
      <c r="T36" s="40"/>
      <c r="U36" s="44"/>
      <c r="V36" s="40" t="s">
        <v>26</v>
      </c>
      <c r="W36" s="40" t="s">
        <v>195</v>
      </c>
      <c r="X36" s="44"/>
      <c r="Y36" s="40" t="s">
        <v>26</v>
      </c>
      <c r="Z36" s="34"/>
      <c r="AA36" s="34"/>
      <c r="AB36" s="34"/>
      <c r="AC36" s="34"/>
      <c r="AD36" s="34"/>
      <c r="AE36" s="42" t="s">
        <v>28</v>
      </c>
      <c r="AF36" s="52" t="s">
        <v>268</v>
      </c>
      <c r="AG36" s="62" t="s">
        <v>269</v>
      </c>
      <c r="AH36" s="51" t="s">
        <v>48</v>
      </c>
      <c r="AI36" s="51"/>
      <c r="AJ36" s="34"/>
      <c r="AK36" s="34" t="s">
        <v>28</v>
      </c>
      <c r="AL36" s="34"/>
      <c r="AM36" s="34"/>
      <c r="AN36" s="34" t="s">
        <v>28</v>
      </c>
      <c r="AO36" s="34"/>
      <c r="AP36" s="34"/>
      <c r="AQ36" s="34"/>
      <c r="AR36" s="34"/>
      <c r="AS36" s="34"/>
      <c r="AT36" s="34"/>
      <c r="AU36" s="34"/>
      <c r="AV36" s="34"/>
      <c r="AW36" s="34"/>
      <c r="AX36" s="34"/>
      <c r="AY36" s="34"/>
      <c r="AZ36" s="34"/>
      <c r="BA36" s="34"/>
      <c r="BB36" s="34"/>
      <c r="BC36" s="34"/>
      <c r="BD36" s="34"/>
      <c r="BE36" s="34"/>
      <c r="BF36" s="34"/>
    </row>
    <row r="37">
      <c r="A37" s="68" t="s">
        <v>270</v>
      </c>
      <c r="B37" s="54" t="s">
        <v>264</v>
      </c>
      <c r="C37" s="55" t="s">
        <v>271</v>
      </c>
      <c r="D37" s="43"/>
      <c r="E37" s="56" t="s">
        <v>22</v>
      </c>
      <c r="F37" s="56" t="s">
        <v>116</v>
      </c>
      <c r="G37" s="43"/>
      <c r="H37" s="39"/>
      <c r="I37" s="40" t="s">
        <v>272</v>
      </c>
      <c r="J37" s="40" t="s">
        <v>26</v>
      </c>
      <c r="K37" s="44"/>
      <c r="L37" s="73" t="s">
        <v>273</v>
      </c>
      <c r="M37" s="40" t="s">
        <v>26</v>
      </c>
      <c r="N37" s="40"/>
      <c r="O37" s="40" t="s">
        <v>274</v>
      </c>
      <c r="P37" s="40" t="s">
        <v>26</v>
      </c>
      <c r="Q37" s="44"/>
      <c r="R37" s="73" t="s">
        <v>275</v>
      </c>
      <c r="S37" s="40" t="s">
        <v>26</v>
      </c>
      <c r="T37" s="40"/>
      <c r="U37" s="44"/>
      <c r="V37" s="40" t="s">
        <v>26</v>
      </c>
      <c r="W37" s="40"/>
      <c r="X37" s="44"/>
      <c r="Y37" s="40" t="s">
        <v>26</v>
      </c>
      <c r="Z37" s="34"/>
      <c r="AA37" s="34"/>
      <c r="AB37" s="34"/>
      <c r="AC37" s="34"/>
      <c r="AD37" s="34"/>
      <c r="AE37" s="42" t="s">
        <v>28</v>
      </c>
      <c r="AF37" s="40" t="s">
        <v>264</v>
      </c>
      <c r="AG37" s="74" t="s">
        <v>276</v>
      </c>
      <c r="AH37" s="40" t="s">
        <v>26</v>
      </c>
      <c r="AI37" s="34"/>
      <c r="AJ37" s="34"/>
      <c r="AK37" s="34" t="s">
        <v>28</v>
      </c>
      <c r="AL37" s="40" t="s">
        <v>238</v>
      </c>
      <c r="AM37" s="74" t="s">
        <v>239</v>
      </c>
      <c r="AN37" s="40" t="s">
        <v>26</v>
      </c>
      <c r="AO37" s="34"/>
      <c r="AP37" s="34"/>
      <c r="AQ37" s="34"/>
      <c r="AR37" s="34"/>
      <c r="AS37" s="34"/>
      <c r="AT37" s="34"/>
      <c r="AU37" s="34"/>
      <c r="AV37" s="34"/>
      <c r="AW37" s="34"/>
      <c r="AX37" s="34"/>
      <c r="AY37" s="34"/>
      <c r="AZ37" s="34"/>
      <c r="BA37" s="34"/>
      <c r="BB37" s="34"/>
      <c r="BC37" s="34"/>
      <c r="BD37" s="34"/>
      <c r="BE37" s="34"/>
      <c r="BF37" s="34"/>
    </row>
    <row r="38">
      <c r="A38" s="17"/>
      <c r="B38" s="17"/>
      <c r="C38" s="17"/>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c r="A39" s="17"/>
      <c r="B39" s="17"/>
      <c r="C39" s="17"/>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c r="A40" s="17"/>
      <c r="B40" s="17"/>
      <c r="C40" s="17"/>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c r="A41" s="17"/>
      <c r="B41" s="17"/>
      <c r="C41" s="17"/>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c r="A42" s="17"/>
      <c r="B42" s="17"/>
      <c r="C42" s="17"/>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c r="A43" s="17"/>
      <c r="B43" s="17"/>
      <c r="C43" s="17"/>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c r="A44" s="17"/>
      <c r="B44" s="17"/>
      <c r="C44" s="17"/>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row>
    <row r="45">
      <c r="A45" s="17"/>
      <c r="B45" s="17"/>
      <c r="C45" s="17"/>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c r="A46" s="17"/>
      <c r="B46" s="17"/>
      <c r="C46" s="17"/>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c r="A47" s="17"/>
      <c r="B47" s="17"/>
      <c r="C47" s="17"/>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c r="A48" s="17"/>
      <c r="B48" s="17"/>
      <c r="C48" s="17"/>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c r="A49" s="17"/>
      <c r="B49" s="17"/>
      <c r="C49" s="17"/>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c r="A50" s="17"/>
      <c r="B50" s="17"/>
      <c r="C50" s="17"/>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c r="A51" s="17"/>
      <c r="B51" s="17"/>
      <c r="C51" s="17"/>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c r="A52" s="17"/>
      <c r="B52" s="17"/>
      <c r="C52" s="17"/>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c r="A53" s="17"/>
      <c r="B53" s="17"/>
      <c r="C53" s="17"/>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row>
    <row r="54">
      <c r="A54" s="17"/>
      <c r="B54" s="17"/>
      <c r="C54" s="17"/>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c r="A55" s="17"/>
      <c r="B55" s="17"/>
      <c r="C55" s="17"/>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c r="A56" s="17"/>
      <c r="B56" s="17"/>
      <c r="C56" s="17"/>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c r="A57" s="17"/>
      <c r="B57" s="17"/>
      <c r="C57" s="17"/>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c r="A58" s="17"/>
      <c r="B58" s="17"/>
      <c r="C58" s="17"/>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c r="A59" s="17"/>
      <c r="B59" s="17"/>
      <c r="C59" s="17"/>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c r="A60" s="17"/>
      <c r="B60" s="17"/>
      <c r="C60" s="17"/>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c r="A61" s="17"/>
      <c r="B61" s="17"/>
      <c r="C61" s="17"/>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c r="A62" s="17"/>
      <c r="B62" s="17"/>
      <c r="C62" s="17"/>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row>
    <row r="63">
      <c r="A63" s="17"/>
      <c r="B63" s="17"/>
      <c r="C63" s="17"/>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c r="A64" s="17"/>
      <c r="B64" s="17"/>
      <c r="C64" s="17"/>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c r="A65" s="17"/>
      <c r="B65" s="17"/>
      <c r="C65" s="17"/>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c r="A66" s="17"/>
      <c r="B66" s="17"/>
      <c r="C66" s="17"/>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c r="A67" s="17"/>
      <c r="B67" s="17"/>
      <c r="C67" s="17"/>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c r="A68" s="17"/>
      <c r="B68" s="17"/>
      <c r="C68" s="17"/>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c r="A69" s="17"/>
      <c r="B69" s="17"/>
      <c r="C69" s="17"/>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c r="A70" s="17"/>
      <c r="B70" s="17"/>
      <c r="C70" s="17"/>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c r="A71" s="17"/>
      <c r="B71" s="17"/>
      <c r="C71" s="17"/>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row>
    <row r="72">
      <c r="A72" s="17"/>
      <c r="B72" s="17"/>
      <c r="C72" s="17"/>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c r="A73" s="17"/>
      <c r="B73" s="17"/>
      <c r="C73" s="17"/>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c r="A74" s="17"/>
      <c r="B74" s="17"/>
      <c r="C74" s="17"/>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c r="A75" s="17"/>
      <c r="B75" s="17"/>
      <c r="C75" s="17"/>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c r="A76" s="17"/>
      <c r="B76" s="17"/>
      <c r="C76" s="17"/>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c r="A77" s="17"/>
      <c r="B77" s="17"/>
      <c r="C77" s="17"/>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c r="A78" s="17"/>
      <c r="B78" s="17"/>
      <c r="C78" s="17"/>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c r="A79" s="17"/>
      <c r="B79" s="17"/>
      <c r="C79" s="17"/>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c r="A80" s="17"/>
      <c r="B80" s="17"/>
      <c r="C80" s="17"/>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c r="A81" s="17"/>
      <c r="B81" s="17"/>
      <c r="C81" s="17"/>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c r="A82" s="17"/>
      <c r="B82" s="17"/>
      <c r="C82" s="17"/>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c r="A83" s="17"/>
      <c r="B83" s="17"/>
      <c r="C83" s="17"/>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c r="A84" s="17"/>
      <c r="B84" s="17"/>
      <c r="C84" s="17"/>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c r="A85" s="17"/>
      <c r="B85" s="17"/>
      <c r="C85" s="17"/>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c r="A86" s="17"/>
      <c r="B86" s="17"/>
      <c r="C86" s="17"/>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c r="A87" s="17"/>
      <c r="B87" s="17"/>
      <c r="C87" s="17"/>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c r="A88" s="17"/>
      <c r="B88" s="17"/>
      <c r="C88" s="17"/>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c r="A89" s="17"/>
      <c r="B89" s="17"/>
      <c r="C89" s="17"/>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row>
    <row r="90">
      <c r="A90" s="17"/>
      <c r="B90" s="17"/>
      <c r="C90" s="17"/>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c r="A91" s="17"/>
      <c r="B91" s="17"/>
      <c r="C91" s="17"/>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c r="A92" s="17"/>
      <c r="B92" s="17"/>
      <c r="C92" s="17"/>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c r="A93" s="17"/>
      <c r="B93" s="17"/>
      <c r="C93" s="17"/>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c r="A94" s="17"/>
      <c r="B94" s="17"/>
      <c r="C94" s="17"/>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c r="A95" s="17"/>
      <c r="B95" s="17"/>
      <c r="C95" s="17"/>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c r="A96" s="17"/>
      <c r="B96" s="17"/>
      <c r="C96" s="17"/>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c r="A97" s="17"/>
      <c r="B97" s="17"/>
      <c r="C97" s="17"/>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c r="A98" s="17"/>
      <c r="B98" s="17"/>
      <c r="C98" s="17"/>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row>
    <row r="99">
      <c r="A99" s="17"/>
      <c r="B99" s="17"/>
      <c r="C99" s="17"/>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c r="A100" s="17"/>
      <c r="B100" s="17"/>
      <c r="C100" s="17"/>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c r="A101" s="17"/>
      <c r="B101" s="17"/>
      <c r="C101" s="17"/>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c r="A102" s="17"/>
      <c r="B102" s="17"/>
      <c r="C102" s="17"/>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c r="A103" s="17"/>
      <c r="B103" s="17"/>
      <c r="C103" s="17"/>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c r="A104" s="17"/>
      <c r="B104" s="17"/>
      <c r="C104" s="17"/>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c r="A105" s="17"/>
      <c r="B105" s="17"/>
      <c r="C105" s="17"/>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c r="A106" s="17"/>
      <c r="B106" s="17"/>
      <c r="C106" s="17"/>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c r="A107" s="17"/>
      <c r="B107" s="17"/>
      <c r="C107" s="17"/>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c r="A108" s="17"/>
      <c r="B108" s="17"/>
      <c r="C108" s="17"/>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c r="A109" s="17"/>
      <c r="B109" s="17"/>
      <c r="C109" s="17"/>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c r="A110" s="17"/>
      <c r="B110" s="17"/>
      <c r="C110" s="17"/>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c r="A111" s="17"/>
      <c r="B111" s="17"/>
      <c r="C111" s="17"/>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c r="A112" s="17"/>
      <c r="B112" s="17"/>
      <c r="C112" s="17"/>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c r="A113" s="17"/>
      <c r="B113" s="17"/>
      <c r="C113" s="17"/>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c r="A114" s="17"/>
      <c r="B114" s="17"/>
      <c r="C114" s="17"/>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c r="A115" s="17"/>
      <c r="B115" s="17"/>
      <c r="C115" s="17"/>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c r="A116" s="17"/>
      <c r="B116" s="17"/>
      <c r="C116" s="17"/>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row>
    <row r="117">
      <c r="A117" s="17"/>
      <c r="B117" s="17"/>
      <c r="C117" s="17"/>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c r="A118" s="17"/>
      <c r="B118" s="17"/>
      <c r="C118" s="17"/>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c r="A119" s="17"/>
      <c r="B119" s="17"/>
      <c r="C119" s="17"/>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c r="A120" s="17"/>
      <c r="B120" s="17"/>
      <c r="C120" s="17"/>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c r="A121" s="17"/>
      <c r="B121" s="17"/>
      <c r="C121" s="17"/>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c r="A122" s="17"/>
      <c r="B122" s="17"/>
      <c r="C122" s="17"/>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c r="A123" s="17"/>
      <c r="B123" s="17"/>
      <c r="C123" s="17"/>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c r="A124" s="17"/>
      <c r="B124" s="17"/>
      <c r="C124" s="17"/>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c r="A125" s="17"/>
      <c r="B125" s="17"/>
      <c r="C125" s="17"/>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row>
    <row r="126">
      <c r="A126" s="17"/>
      <c r="B126" s="17"/>
      <c r="C126" s="17"/>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c r="A127" s="17"/>
      <c r="B127" s="17"/>
      <c r="C127" s="17"/>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c r="A128" s="17"/>
      <c r="B128" s="17"/>
      <c r="C128" s="17"/>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c r="A129" s="17"/>
      <c r="B129" s="17"/>
      <c r="C129" s="17"/>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c r="A130" s="17"/>
      <c r="B130" s="17"/>
      <c r="C130" s="17"/>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c r="A131" s="17"/>
      <c r="B131" s="17"/>
      <c r="C131" s="17"/>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c r="A132" s="17"/>
      <c r="B132" s="17"/>
      <c r="C132" s="17"/>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c r="A133" s="17"/>
      <c r="B133" s="17"/>
      <c r="C133" s="17"/>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c r="A134" s="17"/>
      <c r="B134" s="17"/>
      <c r="C134" s="17"/>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row>
    <row r="135">
      <c r="A135" s="17"/>
      <c r="B135" s="17"/>
      <c r="C135" s="17"/>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c r="A136" s="17"/>
      <c r="B136" s="17"/>
      <c r="C136" s="17"/>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c r="A137" s="17"/>
      <c r="B137" s="17"/>
      <c r="C137" s="17"/>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c r="A138" s="17"/>
      <c r="B138" s="17"/>
      <c r="C138" s="17"/>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c r="A139" s="17"/>
      <c r="B139" s="17"/>
      <c r="C139" s="17"/>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c r="A140" s="17"/>
      <c r="B140" s="17"/>
      <c r="C140" s="17"/>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c r="A141" s="17"/>
      <c r="B141" s="17"/>
      <c r="C141" s="17"/>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c r="A142" s="17"/>
      <c r="B142" s="17"/>
      <c r="C142" s="17"/>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c r="A143" s="17"/>
      <c r="B143" s="17"/>
      <c r="C143" s="17"/>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row>
    <row r="144">
      <c r="A144" s="17"/>
      <c r="B144" s="17"/>
      <c r="C144" s="17"/>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c r="A145" s="17"/>
      <c r="B145" s="17"/>
      <c r="C145" s="17"/>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c r="A146" s="17"/>
      <c r="B146" s="17"/>
      <c r="C146" s="17"/>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c r="A147" s="17"/>
      <c r="B147" s="17"/>
      <c r="C147" s="17"/>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c r="A148" s="17"/>
      <c r="B148" s="17"/>
      <c r="C148" s="17"/>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c r="A149" s="17"/>
      <c r="B149" s="17"/>
      <c r="C149" s="17"/>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c r="A150" s="17"/>
      <c r="B150" s="17"/>
      <c r="C150" s="17"/>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c r="A151" s="17"/>
      <c r="B151" s="17"/>
      <c r="C151" s="17"/>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c r="A152" s="17"/>
      <c r="B152" s="17"/>
      <c r="C152" s="17"/>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c r="A153" s="17"/>
      <c r="B153" s="17"/>
      <c r="C153" s="17"/>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c r="A154" s="17"/>
      <c r="B154" s="17"/>
      <c r="C154" s="17"/>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c r="A155" s="17"/>
      <c r="B155" s="17"/>
      <c r="C155" s="17"/>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c r="A156" s="17"/>
      <c r="B156" s="17"/>
      <c r="C156" s="17"/>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c r="A157" s="17"/>
      <c r="B157" s="17"/>
      <c r="C157" s="17"/>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c r="A158" s="17"/>
      <c r="B158" s="17"/>
      <c r="C158" s="17"/>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c r="A159" s="17"/>
      <c r="B159" s="17"/>
      <c r="C159" s="17"/>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c r="A160" s="17"/>
      <c r="B160" s="17"/>
      <c r="C160" s="17"/>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c r="A161" s="17"/>
      <c r="B161" s="17"/>
      <c r="C161" s="17"/>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c r="A162" s="17"/>
      <c r="B162" s="17"/>
      <c r="C162" s="17"/>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c r="A163" s="17"/>
      <c r="B163" s="17"/>
      <c r="C163" s="17"/>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c r="A164" s="17"/>
      <c r="B164" s="17"/>
      <c r="C164" s="17"/>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c r="A165" s="17"/>
      <c r="B165" s="17"/>
      <c r="C165" s="17"/>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c r="A166" s="17"/>
      <c r="B166" s="17"/>
      <c r="C166" s="17"/>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row>
    <row r="167">
      <c r="A167" s="17"/>
      <c r="B167" s="17"/>
      <c r="C167" s="17"/>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row>
    <row r="168">
      <c r="A168" s="17"/>
      <c r="B168" s="17"/>
      <c r="C168" s="17"/>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row>
    <row r="169">
      <c r="A169" s="17"/>
      <c r="B169" s="17"/>
      <c r="C169" s="17"/>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row>
    <row r="170">
      <c r="A170" s="17"/>
      <c r="B170" s="17"/>
      <c r="C170" s="17"/>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row>
    <row r="171">
      <c r="A171" s="17"/>
      <c r="B171" s="17"/>
      <c r="C171" s="17"/>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row>
    <row r="172">
      <c r="A172" s="17"/>
      <c r="B172" s="17"/>
      <c r="C172" s="17"/>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row>
    <row r="173">
      <c r="A173" s="17"/>
      <c r="B173" s="17"/>
      <c r="C173" s="17"/>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row>
    <row r="174">
      <c r="A174" s="17"/>
      <c r="B174" s="17"/>
      <c r="C174" s="17"/>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row>
    <row r="175">
      <c r="A175" s="17"/>
      <c r="B175" s="17"/>
      <c r="C175" s="17"/>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row>
    <row r="176">
      <c r="A176" s="17"/>
      <c r="B176" s="17"/>
      <c r="C176" s="17"/>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row>
    <row r="177">
      <c r="A177" s="17"/>
      <c r="B177" s="17"/>
      <c r="C177" s="17"/>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row>
    <row r="178">
      <c r="A178" s="17"/>
      <c r="B178" s="17"/>
      <c r="C178" s="17"/>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row>
    <row r="179">
      <c r="A179" s="17"/>
      <c r="B179" s="17"/>
      <c r="C179" s="17"/>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row>
    <row r="180">
      <c r="A180" s="17"/>
      <c r="B180" s="17"/>
      <c r="C180" s="17"/>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row>
    <row r="181">
      <c r="A181" s="17"/>
      <c r="B181" s="17"/>
      <c r="C181" s="17"/>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row>
    <row r="182">
      <c r="A182" s="17"/>
      <c r="B182" s="17"/>
      <c r="C182" s="17"/>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row>
    <row r="183">
      <c r="A183" s="17"/>
      <c r="B183" s="17"/>
      <c r="C183" s="17"/>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row>
    <row r="184">
      <c r="A184" s="17"/>
      <c r="B184" s="17"/>
      <c r="C184" s="17"/>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row>
    <row r="185">
      <c r="A185" s="17"/>
      <c r="B185" s="17"/>
      <c r="C185" s="17"/>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row>
    <row r="186">
      <c r="A186" s="17"/>
      <c r="B186" s="17"/>
      <c r="C186" s="17"/>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row>
    <row r="187">
      <c r="A187" s="17"/>
      <c r="B187" s="17"/>
      <c r="C187" s="17"/>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row>
    <row r="188">
      <c r="A188" s="17"/>
      <c r="B188" s="17"/>
      <c r="C188" s="17"/>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row>
    <row r="189">
      <c r="A189" s="17"/>
      <c r="B189" s="17"/>
      <c r="C189" s="17"/>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row>
    <row r="190">
      <c r="A190" s="17"/>
      <c r="B190" s="17"/>
      <c r="C190" s="17"/>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row>
    <row r="191">
      <c r="A191" s="17"/>
      <c r="B191" s="17"/>
      <c r="C191" s="17"/>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row>
    <row r="192">
      <c r="A192" s="17"/>
      <c r="B192" s="17"/>
      <c r="C192" s="17"/>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row>
    <row r="193">
      <c r="A193" s="17"/>
      <c r="B193" s="17"/>
      <c r="C193" s="17"/>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row>
    <row r="194">
      <c r="A194" s="17"/>
      <c r="B194" s="17"/>
      <c r="C194" s="17"/>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row>
    <row r="195">
      <c r="A195" s="17"/>
      <c r="B195" s="17"/>
      <c r="C195" s="17"/>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row>
    <row r="196">
      <c r="A196" s="17"/>
      <c r="B196" s="17"/>
      <c r="C196" s="17"/>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row>
    <row r="197">
      <c r="A197" s="17"/>
      <c r="B197" s="17"/>
      <c r="C197" s="17"/>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row>
    <row r="198">
      <c r="A198" s="17"/>
      <c r="B198" s="17"/>
      <c r="C198" s="17"/>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row>
    <row r="199">
      <c r="A199" s="17"/>
      <c r="B199" s="17"/>
      <c r="C199" s="17"/>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row>
    <row r="200">
      <c r="A200" s="17"/>
      <c r="B200" s="17"/>
      <c r="C200" s="17"/>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row>
    <row r="201">
      <c r="A201" s="17"/>
      <c r="B201" s="17"/>
      <c r="C201" s="17"/>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row>
    <row r="202">
      <c r="A202" s="17"/>
      <c r="B202" s="17"/>
      <c r="C202" s="17"/>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row>
    <row r="203">
      <c r="A203" s="17"/>
      <c r="B203" s="17"/>
      <c r="C203" s="17"/>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row>
    <row r="204">
      <c r="A204" s="17"/>
      <c r="B204" s="17"/>
      <c r="C204" s="17"/>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row>
    <row r="205">
      <c r="A205" s="17"/>
      <c r="B205" s="17"/>
      <c r="C205" s="17"/>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row>
    <row r="206">
      <c r="A206" s="17"/>
      <c r="B206" s="17"/>
      <c r="C206" s="17"/>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1"/>
      <c r="AY206" s="81"/>
      <c r="AZ206" s="81"/>
      <c r="BA206" s="81"/>
      <c r="BB206" s="81"/>
      <c r="BC206" s="81"/>
      <c r="BD206" s="81"/>
      <c r="BE206" s="81"/>
      <c r="BF206" s="81"/>
    </row>
    <row r="207">
      <c r="A207" s="17"/>
      <c r="B207" s="17"/>
      <c r="C207" s="17"/>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row>
    <row r="208">
      <c r="A208" s="17"/>
      <c r="B208" s="17"/>
      <c r="C208" s="17"/>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row>
    <row r="209">
      <c r="A209" s="17"/>
      <c r="B209" s="17"/>
      <c r="C209" s="17"/>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row>
    <row r="210">
      <c r="A210" s="17"/>
      <c r="B210" s="17"/>
      <c r="C210" s="17"/>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row>
    <row r="211">
      <c r="A211" s="17"/>
      <c r="B211" s="17"/>
      <c r="C211" s="17"/>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row>
    <row r="212">
      <c r="A212" s="17"/>
      <c r="B212" s="17"/>
      <c r="C212" s="17"/>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row>
    <row r="213">
      <c r="A213" s="17"/>
      <c r="B213" s="17"/>
      <c r="C213" s="17"/>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row>
    <row r="214">
      <c r="A214" s="17"/>
      <c r="B214" s="17"/>
      <c r="C214" s="17"/>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row>
    <row r="215">
      <c r="A215" s="17"/>
      <c r="B215" s="17"/>
      <c r="C215" s="17"/>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row>
    <row r="216">
      <c r="A216" s="17"/>
      <c r="B216" s="17"/>
      <c r="C216" s="17"/>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row>
    <row r="217">
      <c r="A217" s="17"/>
      <c r="B217" s="17"/>
      <c r="C217" s="17"/>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row>
    <row r="218">
      <c r="A218" s="17"/>
      <c r="B218" s="17"/>
      <c r="C218" s="17"/>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1"/>
      <c r="AY218" s="81"/>
      <c r="AZ218" s="81"/>
      <c r="BA218" s="81"/>
      <c r="BB218" s="81"/>
      <c r="BC218" s="81"/>
      <c r="BD218" s="81"/>
      <c r="BE218" s="81"/>
      <c r="BF218" s="81"/>
    </row>
    <row r="219">
      <c r="A219" s="17"/>
      <c r="B219" s="17"/>
      <c r="C219" s="17"/>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1"/>
      <c r="AY219" s="81"/>
      <c r="AZ219" s="81"/>
      <c r="BA219" s="81"/>
      <c r="BB219" s="81"/>
      <c r="BC219" s="81"/>
      <c r="BD219" s="81"/>
      <c r="BE219" s="81"/>
      <c r="BF219" s="81"/>
    </row>
    <row r="220">
      <c r="A220" s="17"/>
      <c r="B220" s="17"/>
      <c r="C220" s="17"/>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1"/>
      <c r="AY220" s="81"/>
      <c r="AZ220" s="81"/>
      <c r="BA220" s="81"/>
      <c r="BB220" s="81"/>
      <c r="BC220" s="81"/>
      <c r="BD220" s="81"/>
      <c r="BE220" s="81"/>
      <c r="BF220" s="81"/>
    </row>
    <row r="221">
      <c r="A221" s="17"/>
      <c r="B221" s="17"/>
      <c r="C221" s="17"/>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1"/>
      <c r="AY221" s="81"/>
      <c r="AZ221" s="81"/>
      <c r="BA221" s="81"/>
      <c r="BB221" s="81"/>
      <c r="BC221" s="81"/>
      <c r="BD221" s="81"/>
      <c r="BE221" s="81"/>
      <c r="BF221" s="81"/>
    </row>
    <row r="222">
      <c r="A222" s="17"/>
      <c r="B222" s="17"/>
      <c r="C222" s="17"/>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1"/>
      <c r="AY222" s="81"/>
      <c r="AZ222" s="81"/>
      <c r="BA222" s="81"/>
      <c r="BB222" s="81"/>
      <c r="BC222" s="81"/>
      <c r="BD222" s="81"/>
      <c r="BE222" s="81"/>
      <c r="BF222" s="81"/>
    </row>
    <row r="223">
      <c r="A223" s="17"/>
      <c r="B223" s="17"/>
      <c r="C223" s="17"/>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1"/>
      <c r="AY223" s="81"/>
      <c r="AZ223" s="81"/>
      <c r="BA223" s="81"/>
      <c r="BB223" s="81"/>
      <c r="BC223" s="81"/>
      <c r="BD223" s="81"/>
      <c r="BE223" s="81"/>
      <c r="BF223" s="81"/>
    </row>
    <row r="224">
      <c r="A224" s="17"/>
      <c r="B224" s="17"/>
      <c r="C224" s="17"/>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1"/>
      <c r="AY224" s="81"/>
      <c r="AZ224" s="81"/>
      <c r="BA224" s="81"/>
      <c r="BB224" s="81"/>
      <c r="BC224" s="81"/>
      <c r="BD224" s="81"/>
      <c r="BE224" s="81"/>
      <c r="BF224" s="81"/>
    </row>
    <row r="225">
      <c r="A225" s="17"/>
      <c r="B225" s="17"/>
      <c r="C225" s="17"/>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1"/>
      <c r="AY225" s="81"/>
      <c r="AZ225" s="81"/>
      <c r="BA225" s="81"/>
      <c r="BB225" s="81"/>
      <c r="BC225" s="81"/>
      <c r="BD225" s="81"/>
      <c r="BE225" s="81"/>
      <c r="BF225" s="81"/>
    </row>
    <row r="226">
      <c r="A226" s="17"/>
      <c r="B226" s="17"/>
      <c r="C226" s="17"/>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1"/>
      <c r="AY226" s="81"/>
      <c r="AZ226" s="81"/>
      <c r="BA226" s="81"/>
      <c r="BB226" s="81"/>
      <c r="BC226" s="81"/>
      <c r="BD226" s="81"/>
      <c r="BE226" s="81"/>
      <c r="BF226" s="81"/>
    </row>
    <row r="227">
      <c r="A227" s="17"/>
      <c r="B227" s="17"/>
      <c r="C227" s="17"/>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1"/>
      <c r="AY227" s="81"/>
      <c r="AZ227" s="81"/>
      <c r="BA227" s="81"/>
      <c r="BB227" s="81"/>
      <c r="BC227" s="81"/>
      <c r="BD227" s="81"/>
      <c r="BE227" s="81"/>
      <c r="BF227" s="81"/>
    </row>
    <row r="228">
      <c r="A228" s="17"/>
      <c r="B228" s="17"/>
      <c r="C228" s="17"/>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1"/>
      <c r="AY228" s="81"/>
      <c r="AZ228" s="81"/>
      <c r="BA228" s="81"/>
      <c r="BB228" s="81"/>
      <c r="BC228" s="81"/>
      <c r="BD228" s="81"/>
      <c r="BE228" s="81"/>
      <c r="BF228" s="81"/>
    </row>
    <row r="229">
      <c r="A229" s="17"/>
      <c r="B229" s="17"/>
      <c r="C229" s="17"/>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1"/>
      <c r="AY229" s="81"/>
      <c r="AZ229" s="81"/>
      <c r="BA229" s="81"/>
      <c r="BB229" s="81"/>
      <c r="BC229" s="81"/>
      <c r="BD229" s="81"/>
      <c r="BE229" s="81"/>
      <c r="BF229" s="81"/>
    </row>
    <row r="230">
      <c r="A230" s="17"/>
      <c r="B230" s="17"/>
      <c r="C230" s="17"/>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1"/>
      <c r="AY230" s="81"/>
      <c r="AZ230" s="81"/>
      <c r="BA230" s="81"/>
      <c r="BB230" s="81"/>
      <c r="BC230" s="81"/>
      <c r="BD230" s="81"/>
      <c r="BE230" s="81"/>
      <c r="BF230" s="81"/>
    </row>
    <row r="231">
      <c r="A231" s="17"/>
      <c r="B231" s="17"/>
      <c r="C231" s="17"/>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1"/>
      <c r="AY231" s="81"/>
      <c r="AZ231" s="81"/>
      <c r="BA231" s="81"/>
      <c r="BB231" s="81"/>
      <c r="BC231" s="81"/>
      <c r="BD231" s="81"/>
      <c r="BE231" s="81"/>
      <c r="BF231" s="81"/>
    </row>
    <row r="232">
      <c r="A232" s="17"/>
      <c r="B232" s="17"/>
      <c r="C232" s="17"/>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1"/>
      <c r="AY232" s="81"/>
      <c r="AZ232" s="81"/>
      <c r="BA232" s="81"/>
      <c r="BB232" s="81"/>
      <c r="BC232" s="81"/>
      <c r="BD232" s="81"/>
      <c r="BE232" s="81"/>
      <c r="BF232" s="81"/>
    </row>
    <row r="233">
      <c r="A233" s="17"/>
      <c r="B233" s="17"/>
      <c r="C233" s="17"/>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1"/>
      <c r="AY233" s="81"/>
      <c r="AZ233" s="81"/>
      <c r="BA233" s="81"/>
      <c r="BB233" s="81"/>
      <c r="BC233" s="81"/>
      <c r="BD233" s="81"/>
      <c r="BE233" s="81"/>
      <c r="BF233" s="81"/>
    </row>
    <row r="234">
      <c r="A234" s="17"/>
      <c r="B234" s="17"/>
      <c r="C234" s="17"/>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1"/>
      <c r="AY234" s="81"/>
      <c r="AZ234" s="81"/>
      <c r="BA234" s="81"/>
      <c r="BB234" s="81"/>
      <c r="BC234" s="81"/>
      <c r="BD234" s="81"/>
      <c r="BE234" s="81"/>
      <c r="BF234" s="81"/>
    </row>
    <row r="235">
      <c r="A235" s="17"/>
      <c r="B235" s="17"/>
      <c r="C235" s="17"/>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1"/>
      <c r="BF235" s="81"/>
    </row>
    <row r="236">
      <c r="A236" s="17"/>
      <c r="B236" s="17"/>
      <c r="C236" s="17"/>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row>
    <row r="237">
      <c r="A237" s="17"/>
      <c r="B237" s="17"/>
      <c r="C237" s="17"/>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1"/>
      <c r="AY237" s="81"/>
      <c r="AZ237" s="81"/>
      <c r="BA237" s="81"/>
      <c r="BB237" s="81"/>
      <c r="BC237" s="81"/>
      <c r="BD237" s="81"/>
      <c r="BE237" s="81"/>
      <c r="BF237" s="81"/>
    </row>
    <row r="238">
      <c r="A238" s="17"/>
      <c r="B238" s="17"/>
      <c r="C238" s="17"/>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1"/>
      <c r="AY238" s="81"/>
      <c r="AZ238" s="81"/>
      <c r="BA238" s="81"/>
      <c r="BB238" s="81"/>
      <c r="BC238" s="81"/>
      <c r="BD238" s="81"/>
      <c r="BE238" s="81"/>
      <c r="BF238" s="81"/>
    </row>
    <row r="239">
      <c r="A239" s="17"/>
      <c r="B239" s="17"/>
      <c r="C239" s="17"/>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1"/>
      <c r="AY239" s="81"/>
      <c r="AZ239" s="81"/>
      <c r="BA239" s="81"/>
      <c r="BB239" s="81"/>
      <c r="BC239" s="81"/>
      <c r="BD239" s="81"/>
      <c r="BE239" s="81"/>
      <c r="BF239" s="81"/>
    </row>
    <row r="240">
      <c r="A240" s="17"/>
      <c r="B240" s="17"/>
      <c r="C240" s="17"/>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1"/>
      <c r="AY240" s="81"/>
      <c r="AZ240" s="81"/>
      <c r="BA240" s="81"/>
      <c r="BB240" s="81"/>
      <c r="BC240" s="81"/>
      <c r="BD240" s="81"/>
      <c r="BE240" s="81"/>
      <c r="BF240" s="81"/>
    </row>
    <row r="241">
      <c r="A241" s="17"/>
      <c r="B241" s="17"/>
      <c r="C241" s="17"/>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1"/>
      <c r="AY241" s="81"/>
      <c r="AZ241" s="81"/>
      <c r="BA241" s="81"/>
      <c r="BB241" s="81"/>
      <c r="BC241" s="81"/>
      <c r="BD241" s="81"/>
      <c r="BE241" s="81"/>
      <c r="BF241" s="81"/>
    </row>
    <row r="242">
      <c r="A242" s="17"/>
      <c r="B242" s="17"/>
      <c r="C242" s="17"/>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1"/>
      <c r="AY242" s="81"/>
      <c r="AZ242" s="81"/>
      <c r="BA242" s="81"/>
      <c r="BB242" s="81"/>
      <c r="BC242" s="81"/>
      <c r="BD242" s="81"/>
      <c r="BE242" s="81"/>
      <c r="BF242" s="81"/>
    </row>
    <row r="243">
      <c r="A243" s="17"/>
      <c r="B243" s="17"/>
      <c r="C243" s="17"/>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1"/>
      <c r="AY243" s="81"/>
      <c r="AZ243" s="81"/>
      <c r="BA243" s="81"/>
      <c r="BB243" s="81"/>
      <c r="BC243" s="81"/>
      <c r="BD243" s="81"/>
      <c r="BE243" s="81"/>
      <c r="BF243" s="81"/>
    </row>
    <row r="244">
      <c r="A244" s="17"/>
      <c r="B244" s="17"/>
      <c r="C244" s="17"/>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1"/>
      <c r="AY244" s="81"/>
      <c r="AZ244" s="81"/>
      <c r="BA244" s="81"/>
      <c r="BB244" s="81"/>
      <c r="BC244" s="81"/>
      <c r="BD244" s="81"/>
      <c r="BE244" s="81"/>
      <c r="BF244" s="81"/>
    </row>
    <row r="245">
      <c r="A245" s="17"/>
      <c r="B245" s="17"/>
      <c r="C245" s="17"/>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1"/>
      <c r="AY245" s="81"/>
      <c r="AZ245" s="81"/>
      <c r="BA245" s="81"/>
      <c r="BB245" s="81"/>
      <c r="BC245" s="81"/>
      <c r="BD245" s="81"/>
      <c r="BE245" s="81"/>
      <c r="BF245" s="81"/>
    </row>
    <row r="246">
      <c r="A246" s="17"/>
      <c r="B246" s="17"/>
      <c r="C246" s="17"/>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1"/>
      <c r="AY246" s="81"/>
      <c r="AZ246" s="81"/>
      <c r="BA246" s="81"/>
      <c r="BB246" s="81"/>
      <c r="BC246" s="81"/>
      <c r="BD246" s="81"/>
      <c r="BE246" s="81"/>
      <c r="BF246" s="81"/>
    </row>
    <row r="247">
      <c r="A247" s="17"/>
      <c r="B247" s="17"/>
      <c r="C247" s="17"/>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1"/>
      <c r="AY247" s="81"/>
      <c r="AZ247" s="81"/>
      <c r="BA247" s="81"/>
      <c r="BB247" s="81"/>
      <c r="BC247" s="81"/>
      <c r="BD247" s="81"/>
      <c r="BE247" s="81"/>
      <c r="BF247" s="81"/>
    </row>
    <row r="248">
      <c r="A248" s="17"/>
      <c r="B248" s="17"/>
      <c r="C248" s="17"/>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1"/>
      <c r="AY248" s="81"/>
      <c r="AZ248" s="81"/>
      <c r="BA248" s="81"/>
      <c r="BB248" s="81"/>
      <c r="BC248" s="81"/>
      <c r="BD248" s="81"/>
      <c r="BE248" s="81"/>
      <c r="BF248" s="81"/>
    </row>
    <row r="249">
      <c r="A249" s="17"/>
      <c r="B249" s="17"/>
      <c r="C249" s="17"/>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1"/>
      <c r="AY249" s="81"/>
      <c r="AZ249" s="81"/>
      <c r="BA249" s="81"/>
      <c r="BB249" s="81"/>
      <c r="BC249" s="81"/>
      <c r="BD249" s="81"/>
      <c r="BE249" s="81"/>
      <c r="BF249" s="81"/>
    </row>
    <row r="250">
      <c r="A250" s="17"/>
      <c r="B250" s="17"/>
      <c r="C250" s="17"/>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1"/>
      <c r="AY250" s="81"/>
      <c r="AZ250" s="81"/>
      <c r="BA250" s="81"/>
      <c r="BB250" s="81"/>
      <c r="BC250" s="81"/>
      <c r="BD250" s="81"/>
      <c r="BE250" s="81"/>
      <c r="BF250" s="81"/>
    </row>
    <row r="251">
      <c r="A251" s="17"/>
      <c r="B251" s="17"/>
      <c r="C251" s="17"/>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1"/>
      <c r="AY251" s="81"/>
      <c r="AZ251" s="81"/>
      <c r="BA251" s="81"/>
      <c r="BB251" s="81"/>
      <c r="BC251" s="81"/>
      <c r="BD251" s="81"/>
      <c r="BE251" s="81"/>
      <c r="BF251" s="81"/>
    </row>
    <row r="252">
      <c r="A252" s="17"/>
      <c r="B252" s="17"/>
      <c r="C252" s="17"/>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row>
    <row r="253">
      <c r="A253" s="17"/>
      <c r="B253" s="17"/>
      <c r="C253" s="17"/>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1"/>
      <c r="AY253" s="81"/>
      <c r="AZ253" s="81"/>
      <c r="BA253" s="81"/>
      <c r="BB253" s="81"/>
      <c r="BC253" s="81"/>
      <c r="BD253" s="81"/>
      <c r="BE253" s="81"/>
      <c r="BF253" s="81"/>
    </row>
    <row r="254">
      <c r="A254" s="17"/>
      <c r="B254" s="17"/>
      <c r="C254" s="17"/>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1"/>
      <c r="AY254" s="81"/>
      <c r="AZ254" s="81"/>
      <c r="BA254" s="81"/>
      <c r="BB254" s="81"/>
      <c r="BC254" s="81"/>
      <c r="BD254" s="81"/>
      <c r="BE254" s="81"/>
      <c r="BF254" s="81"/>
    </row>
    <row r="255">
      <c r="A255" s="17"/>
      <c r="B255" s="17"/>
      <c r="C255" s="17"/>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1"/>
      <c r="AY255" s="81"/>
      <c r="AZ255" s="81"/>
      <c r="BA255" s="81"/>
      <c r="BB255" s="81"/>
      <c r="BC255" s="81"/>
      <c r="BD255" s="81"/>
      <c r="BE255" s="81"/>
      <c r="BF255" s="81"/>
    </row>
    <row r="256">
      <c r="A256" s="17"/>
      <c r="B256" s="17"/>
      <c r="C256" s="17"/>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1"/>
      <c r="AY256" s="81"/>
      <c r="AZ256" s="81"/>
      <c r="BA256" s="81"/>
      <c r="BB256" s="81"/>
      <c r="BC256" s="81"/>
      <c r="BD256" s="81"/>
      <c r="BE256" s="81"/>
      <c r="BF256" s="81"/>
    </row>
    <row r="257">
      <c r="A257" s="17"/>
      <c r="B257" s="17"/>
      <c r="C257" s="17"/>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1"/>
      <c r="AY257" s="81"/>
      <c r="AZ257" s="81"/>
      <c r="BA257" s="81"/>
      <c r="BB257" s="81"/>
      <c r="BC257" s="81"/>
      <c r="BD257" s="81"/>
      <c r="BE257" s="81"/>
      <c r="BF257" s="81"/>
    </row>
    <row r="258">
      <c r="A258" s="17"/>
      <c r="B258" s="17"/>
      <c r="C258" s="17"/>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row>
    <row r="259">
      <c r="A259" s="17"/>
      <c r="B259" s="17"/>
      <c r="C259" s="17"/>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1"/>
      <c r="AY259" s="81"/>
      <c r="AZ259" s="81"/>
      <c r="BA259" s="81"/>
      <c r="BB259" s="81"/>
      <c r="BC259" s="81"/>
      <c r="BD259" s="81"/>
      <c r="BE259" s="81"/>
      <c r="BF259" s="81"/>
    </row>
    <row r="260">
      <c r="A260" s="17"/>
      <c r="B260" s="17"/>
      <c r="C260" s="17"/>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row>
    <row r="261">
      <c r="A261" s="17"/>
      <c r="B261" s="17"/>
      <c r="C261" s="17"/>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row>
    <row r="262">
      <c r="A262" s="17"/>
      <c r="B262" s="17"/>
      <c r="C262" s="17"/>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1"/>
      <c r="AY262" s="81"/>
      <c r="AZ262" s="81"/>
      <c r="BA262" s="81"/>
      <c r="BB262" s="81"/>
      <c r="BC262" s="81"/>
      <c r="BD262" s="81"/>
      <c r="BE262" s="81"/>
      <c r="BF262" s="81"/>
    </row>
    <row r="263">
      <c r="A263" s="17"/>
      <c r="B263" s="17"/>
      <c r="C263" s="17"/>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1"/>
      <c r="AY263" s="81"/>
      <c r="AZ263" s="81"/>
      <c r="BA263" s="81"/>
      <c r="BB263" s="81"/>
      <c r="BC263" s="81"/>
      <c r="BD263" s="81"/>
      <c r="BE263" s="81"/>
      <c r="BF263" s="81"/>
    </row>
    <row r="264">
      <c r="A264" s="17"/>
      <c r="B264" s="17"/>
      <c r="C264" s="17"/>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1"/>
      <c r="AY264" s="81"/>
      <c r="AZ264" s="81"/>
      <c r="BA264" s="81"/>
      <c r="BB264" s="81"/>
      <c r="BC264" s="81"/>
      <c r="BD264" s="81"/>
      <c r="BE264" s="81"/>
      <c r="BF264" s="81"/>
    </row>
    <row r="265">
      <c r="A265" s="17"/>
      <c r="B265" s="17"/>
      <c r="C265" s="17"/>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row>
    <row r="266">
      <c r="A266" s="17"/>
      <c r="B266" s="17"/>
      <c r="C266" s="17"/>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1"/>
      <c r="AY266" s="81"/>
      <c r="AZ266" s="81"/>
      <c r="BA266" s="81"/>
      <c r="BB266" s="81"/>
      <c r="BC266" s="81"/>
      <c r="BD266" s="81"/>
      <c r="BE266" s="81"/>
      <c r="BF266" s="81"/>
    </row>
    <row r="267">
      <c r="A267" s="17"/>
      <c r="B267" s="17"/>
      <c r="C267" s="17"/>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1"/>
      <c r="AY267" s="81"/>
      <c r="AZ267" s="81"/>
      <c r="BA267" s="81"/>
      <c r="BB267" s="81"/>
      <c r="BC267" s="81"/>
      <c r="BD267" s="81"/>
      <c r="BE267" s="81"/>
      <c r="BF267" s="81"/>
    </row>
    <row r="268">
      <c r="A268" s="17"/>
      <c r="B268" s="17"/>
      <c r="C268" s="17"/>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1"/>
      <c r="AY268" s="81"/>
      <c r="AZ268" s="81"/>
      <c r="BA268" s="81"/>
      <c r="BB268" s="81"/>
      <c r="BC268" s="81"/>
      <c r="BD268" s="81"/>
      <c r="BE268" s="81"/>
      <c r="BF268" s="81"/>
    </row>
    <row r="269">
      <c r="A269" s="17"/>
      <c r="B269" s="17"/>
      <c r="C269" s="17"/>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1"/>
      <c r="AY269" s="81"/>
      <c r="AZ269" s="81"/>
      <c r="BA269" s="81"/>
      <c r="BB269" s="81"/>
      <c r="BC269" s="81"/>
      <c r="BD269" s="81"/>
      <c r="BE269" s="81"/>
      <c r="BF269" s="81"/>
    </row>
    <row r="270">
      <c r="A270" s="17"/>
      <c r="B270" s="17"/>
      <c r="C270" s="17"/>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1"/>
      <c r="AY270" s="81"/>
      <c r="AZ270" s="81"/>
      <c r="BA270" s="81"/>
      <c r="BB270" s="81"/>
      <c r="BC270" s="81"/>
      <c r="BD270" s="81"/>
      <c r="BE270" s="81"/>
      <c r="BF270" s="81"/>
    </row>
    <row r="271">
      <c r="A271" s="17"/>
      <c r="B271" s="17"/>
      <c r="C271" s="17"/>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row>
    <row r="272">
      <c r="A272" s="17"/>
      <c r="B272" s="17"/>
      <c r="C272" s="17"/>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1"/>
      <c r="AY272" s="81"/>
      <c r="AZ272" s="81"/>
      <c r="BA272" s="81"/>
      <c r="BB272" s="81"/>
      <c r="BC272" s="81"/>
      <c r="BD272" s="81"/>
      <c r="BE272" s="81"/>
      <c r="BF272" s="81"/>
    </row>
    <row r="273">
      <c r="A273" s="17"/>
      <c r="B273" s="17"/>
      <c r="C273" s="17"/>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row>
    <row r="274">
      <c r="A274" s="17"/>
      <c r="B274" s="17"/>
      <c r="C274" s="17"/>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row>
    <row r="275">
      <c r="A275" s="17"/>
      <c r="B275" s="17"/>
      <c r="C275" s="17"/>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1"/>
      <c r="AY275" s="81"/>
      <c r="AZ275" s="81"/>
      <c r="BA275" s="81"/>
      <c r="BB275" s="81"/>
      <c r="BC275" s="81"/>
      <c r="BD275" s="81"/>
      <c r="BE275" s="81"/>
      <c r="BF275" s="81"/>
    </row>
    <row r="276">
      <c r="A276" s="17"/>
      <c r="B276" s="17"/>
      <c r="C276" s="17"/>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1"/>
      <c r="AY276" s="81"/>
      <c r="AZ276" s="81"/>
      <c r="BA276" s="81"/>
      <c r="BB276" s="81"/>
      <c r="BC276" s="81"/>
      <c r="BD276" s="81"/>
      <c r="BE276" s="81"/>
      <c r="BF276" s="81"/>
    </row>
    <row r="277">
      <c r="A277" s="17"/>
      <c r="B277" s="17"/>
      <c r="C277" s="17"/>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1"/>
      <c r="AY277" s="81"/>
      <c r="AZ277" s="81"/>
      <c r="BA277" s="81"/>
      <c r="BB277" s="81"/>
      <c r="BC277" s="81"/>
      <c r="BD277" s="81"/>
      <c r="BE277" s="81"/>
      <c r="BF277" s="81"/>
    </row>
    <row r="278">
      <c r="A278" s="17"/>
      <c r="B278" s="17"/>
      <c r="C278" s="17"/>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1"/>
      <c r="AY278" s="81"/>
      <c r="AZ278" s="81"/>
      <c r="BA278" s="81"/>
      <c r="BB278" s="81"/>
      <c r="BC278" s="81"/>
      <c r="BD278" s="81"/>
      <c r="BE278" s="81"/>
      <c r="BF278" s="81"/>
    </row>
    <row r="279">
      <c r="A279" s="17"/>
      <c r="B279" s="17"/>
      <c r="C279" s="17"/>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1"/>
      <c r="AY279" s="81"/>
      <c r="AZ279" s="81"/>
      <c r="BA279" s="81"/>
      <c r="BB279" s="81"/>
      <c r="BC279" s="81"/>
      <c r="BD279" s="81"/>
      <c r="BE279" s="81"/>
      <c r="BF279" s="81"/>
    </row>
    <row r="280">
      <c r="A280" s="17"/>
      <c r="B280" s="17"/>
      <c r="C280" s="17"/>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1"/>
      <c r="AY280" s="81"/>
      <c r="AZ280" s="81"/>
      <c r="BA280" s="81"/>
      <c r="BB280" s="81"/>
      <c r="BC280" s="81"/>
      <c r="BD280" s="81"/>
      <c r="BE280" s="81"/>
      <c r="BF280" s="81"/>
    </row>
    <row r="281">
      <c r="A281" s="17"/>
      <c r="B281" s="17"/>
      <c r="C281" s="17"/>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1"/>
      <c r="AY281" s="81"/>
      <c r="AZ281" s="81"/>
      <c r="BA281" s="81"/>
      <c r="BB281" s="81"/>
      <c r="BC281" s="81"/>
      <c r="BD281" s="81"/>
      <c r="BE281" s="81"/>
      <c r="BF281" s="81"/>
    </row>
    <row r="282">
      <c r="A282" s="17"/>
      <c r="B282" s="17"/>
      <c r="C282" s="17"/>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1"/>
      <c r="AY282" s="81"/>
      <c r="AZ282" s="81"/>
      <c r="BA282" s="81"/>
      <c r="BB282" s="81"/>
      <c r="BC282" s="81"/>
      <c r="BD282" s="81"/>
      <c r="BE282" s="81"/>
      <c r="BF282" s="81"/>
    </row>
    <row r="283">
      <c r="A283" s="17"/>
      <c r="B283" s="17"/>
      <c r="C283" s="17"/>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1"/>
      <c r="AY283" s="81"/>
      <c r="AZ283" s="81"/>
      <c r="BA283" s="81"/>
      <c r="BB283" s="81"/>
      <c r="BC283" s="81"/>
      <c r="BD283" s="81"/>
      <c r="BE283" s="81"/>
      <c r="BF283" s="81"/>
    </row>
    <row r="284">
      <c r="A284" s="17"/>
      <c r="B284" s="17"/>
      <c r="C284" s="17"/>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1"/>
      <c r="AY284" s="81"/>
      <c r="AZ284" s="81"/>
      <c r="BA284" s="81"/>
      <c r="BB284" s="81"/>
      <c r="BC284" s="81"/>
      <c r="BD284" s="81"/>
      <c r="BE284" s="81"/>
      <c r="BF284" s="81"/>
    </row>
    <row r="285">
      <c r="A285" s="17"/>
      <c r="B285" s="17"/>
      <c r="C285" s="17"/>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1"/>
      <c r="AY285" s="81"/>
      <c r="AZ285" s="81"/>
      <c r="BA285" s="81"/>
      <c r="BB285" s="81"/>
      <c r="BC285" s="81"/>
      <c r="BD285" s="81"/>
      <c r="BE285" s="81"/>
      <c r="BF285" s="81"/>
    </row>
    <row r="286">
      <c r="A286" s="17"/>
      <c r="B286" s="17"/>
      <c r="C286" s="17"/>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1"/>
      <c r="AY286" s="81"/>
      <c r="AZ286" s="81"/>
      <c r="BA286" s="81"/>
      <c r="BB286" s="81"/>
      <c r="BC286" s="81"/>
      <c r="BD286" s="81"/>
      <c r="BE286" s="81"/>
      <c r="BF286" s="81"/>
    </row>
    <row r="287">
      <c r="A287" s="17"/>
      <c r="B287" s="17"/>
      <c r="C287" s="17"/>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1"/>
      <c r="AY287" s="81"/>
      <c r="AZ287" s="81"/>
      <c r="BA287" s="81"/>
      <c r="BB287" s="81"/>
      <c r="BC287" s="81"/>
      <c r="BD287" s="81"/>
      <c r="BE287" s="81"/>
      <c r="BF287" s="81"/>
    </row>
    <row r="288">
      <c r="A288" s="17"/>
      <c r="B288" s="17"/>
      <c r="C288" s="17"/>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row>
    <row r="289">
      <c r="A289" s="17"/>
      <c r="B289" s="17"/>
      <c r="C289" s="17"/>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1"/>
      <c r="AY289" s="81"/>
      <c r="AZ289" s="81"/>
      <c r="BA289" s="81"/>
      <c r="BB289" s="81"/>
      <c r="BC289" s="81"/>
      <c r="BD289" s="81"/>
      <c r="BE289" s="81"/>
      <c r="BF289" s="81"/>
    </row>
    <row r="290">
      <c r="A290" s="17"/>
      <c r="B290" s="17"/>
      <c r="C290" s="17"/>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1"/>
      <c r="AY290" s="81"/>
      <c r="AZ290" s="81"/>
      <c r="BA290" s="81"/>
      <c r="BB290" s="81"/>
      <c r="BC290" s="81"/>
      <c r="BD290" s="81"/>
      <c r="BE290" s="81"/>
      <c r="BF290" s="81"/>
    </row>
    <row r="291">
      <c r="A291" s="17"/>
      <c r="B291" s="17"/>
      <c r="C291" s="17"/>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row>
    <row r="292">
      <c r="A292" s="17"/>
      <c r="B292" s="17"/>
      <c r="C292" s="17"/>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row>
    <row r="293">
      <c r="A293" s="17"/>
      <c r="B293" s="17"/>
      <c r="C293" s="17"/>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row>
    <row r="294">
      <c r="A294" s="17"/>
      <c r="B294" s="17"/>
      <c r="C294" s="17"/>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row>
    <row r="295">
      <c r="A295" s="17"/>
      <c r="B295" s="17"/>
      <c r="C295" s="17"/>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row>
    <row r="296">
      <c r="A296" s="17"/>
      <c r="B296" s="17"/>
      <c r="C296" s="17"/>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row>
    <row r="297">
      <c r="A297" s="17"/>
      <c r="B297" s="17"/>
      <c r="C297" s="17"/>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row>
    <row r="298">
      <c r="A298" s="17"/>
      <c r="B298" s="17"/>
      <c r="C298" s="17"/>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row>
    <row r="299">
      <c r="A299" s="17"/>
      <c r="B299" s="17"/>
      <c r="C299" s="17"/>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row>
    <row r="300">
      <c r="A300" s="17"/>
      <c r="B300" s="17"/>
      <c r="C300" s="17"/>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row>
    <row r="301">
      <c r="A301" s="17"/>
      <c r="B301" s="17"/>
      <c r="C301" s="17"/>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row>
    <row r="302">
      <c r="A302" s="17"/>
      <c r="B302" s="17"/>
      <c r="C302" s="17"/>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row>
    <row r="303">
      <c r="A303" s="17"/>
      <c r="B303" s="17"/>
      <c r="C303" s="17"/>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row>
    <row r="304">
      <c r="A304" s="17"/>
      <c r="B304" s="17"/>
      <c r="C304" s="17"/>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row>
    <row r="305">
      <c r="A305" s="17"/>
      <c r="B305" s="17"/>
      <c r="C305" s="17"/>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row>
    <row r="306">
      <c r="A306" s="17"/>
      <c r="B306" s="17"/>
      <c r="C306" s="17"/>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1"/>
      <c r="AY306" s="81"/>
      <c r="AZ306" s="81"/>
      <c r="BA306" s="81"/>
      <c r="BB306" s="81"/>
      <c r="BC306" s="81"/>
      <c r="BD306" s="81"/>
      <c r="BE306" s="81"/>
      <c r="BF306" s="81"/>
    </row>
    <row r="307">
      <c r="A307" s="17"/>
      <c r="B307" s="17"/>
      <c r="C307" s="17"/>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row>
    <row r="308">
      <c r="A308" s="17"/>
      <c r="B308" s="17"/>
      <c r="C308" s="17"/>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row>
    <row r="309">
      <c r="A309" s="17"/>
      <c r="B309" s="17"/>
      <c r="C309" s="17"/>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row>
    <row r="310">
      <c r="A310" s="17"/>
      <c r="B310" s="17"/>
      <c r="C310" s="17"/>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row>
    <row r="311">
      <c r="A311" s="17"/>
      <c r="B311" s="17"/>
      <c r="C311" s="17"/>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row>
    <row r="312">
      <c r="A312" s="17"/>
      <c r="B312" s="17"/>
      <c r="C312" s="17"/>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row>
    <row r="313">
      <c r="A313" s="17"/>
      <c r="B313" s="17"/>
      <c r="C313" s="17"/>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row>
    <row r="314">
      <c r="A314" s="17"/>
      <c r="B314" s="17"/>
      <c r="C314" s="17"/>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row>
    <row r="315">
      <c r="A315" s="17"/>
      <c r="B315" s="17"/>
      <c r="C315" s="17"/>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1"/>
      <c r="AY315" s="81"/>
      <c r="AZ315" s="81"/>
      <c r="BA315" s="81"/>
      <c r="BB315" s="81"/>
      <c r="BC315" s="81"/>
      <c r="BD315" s="81"/>
      <c r="BE315" s="81"/>
      <c r="BF315" s="81"/>
    </row>
    <row r="316">
      <c r="A316" s="17"/>
      <c r="B316" s="17"/>
      <c r="C316" s="17"/>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1"/>
      <c r="AY316" s="81"/>
      <c r="AZ316" s="81"/>
      <c r="BA316" s="81"/>
      <c r="BB316" s="81"/>
      <c r="BC316" s="81"/>
      <c r="BD316" s="81"/>
      <c r="BE316" s="81"/>
      <c r="BF316" s="81"/>
    </row>
    <row r="317">
      <c r="A317" s="17"/>
      <c r="B317" s="17"/>
      <c r="C317" s="17"/>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1"/>
      <c r="AY317" s="81"/>
      <c r="AZ317" s="81"/>
      <c r="BA317" s="81"/>
      <c r="BB317" s="81"/>
      <c r="BC317" s="81"/>
      <c r="BD317" s="81"/>
      <c r="BE317" s="81"/>
      <c r="BF317" s="81"/>
    </row>
    <row r="318">
      <c r="A318" s="17"/>
      <c r="B318" s="17"/>
      <c r="C318" s="17"/>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1"/>
      <c r="AY318" s="81"/>
      <c r="AZ318" s="81"/>
      <c r="BA318" s="81"/>
      <c r="BB318" s="81"/>
      <c r="BC318" s="81"/>
      <c r="BD318" s="81"/>
      <c r="BE318" s="81"/>
      <c r="BF318" s="81"/>
    </row>
    <row r="319">
      <c r="A319" s="17"/>
      <c r="B319" s="17"/>
      <c r="C319" s="17"/>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1"/>
      <c r="AY319" s="81"/>
      <c r="AZ319" s="81"/>
      <c r="BA319" s="81"/>
      <c r="BB319" s="81"/>
      <c r="BC319" s="81"/>
      <c r="BD319" s="81"/>
      <c r="BE319" s="81"/>
      <c r="BF319" s="81"/>
    </row>
    <row r="320">
      <c r="A320" s="17"/>
      <c r="B320" s="17"/>
      <c r="C320" s="17"/>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1"/>
      <c r="AY320" s="81"/>
      <c r="AZ320" s="81"/>
      <c r="BA320" s="81"/>
      <c r="BB320" s="81"/>
      <c r="BC320" s="81"/>
      <c r="BD320" s="81"/>
      <c r="BE320" s="81"/>
      <c r="BF320" s="81"/>
    </row>
    <row r="321">
      <c r="A321" s="17"/>
      <c r="B321" s="17"/>
      <c r="C321" s="17"/>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1"/>
      <c r="AY321" s="81"/>
      <c r="AZ321" s="81"/>
      <c r="BA321" s="81"/>
      <c r="BB321" s="81"/>
      <c r="BC321" s="81"/>
      <c r="BD321" s="81"/>
      <c r="BE321" s="81"/>
      <c r="BF321" s="81"/>
    </row>
    <row r="322">
      <c r="A322" s="17"/>
      <c r="B322" s="17"/>
      <c r="C322" s="17"/>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1"/>
      <c r="AY322" s="81"/>
      <c r="AZ322" s="81"/>
      <c r="BA322" s="81"/>
      <c r="BB322" s="81"/>
      <c r="BC322" s="81"/>
      <c r="BD322" s="81"/>
      <c r="BE322" s="81"/>
      <c r="BF322" s="81"/>
    </row>
    <row r="323">
      <c r="A323" s="17"/>
      <c r="B323" s="17"/>
      <c r="C323" s="17"/>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1"/>
      <c r="AY323" s="81"/>
      <c r="AZ323" s="81"/>
      <c r="BA323" s="81"/>
      <c r="BB323" s="81"/>
      <c r="BC323" s="81"/>
      <c r="BD323" s="81"/>
      <c r="BE323" s="81"/>
      <c r="BF323" s="81"/>
    </row>
    <row r="324">
      <c r="A324" s="17"/>
      <c r="B324" s="17"/>
      <c r="C324" s="17"/>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1"/>
      <c r="AY324" s="81"/>
      <c r="AZ324" s="81"/>
      <c r="BA324" s="81"/>
      <c r="BB324" s="81"/>
      <c r="BC324" s="81"/>
      <c r="BD324" s="81"/>
      <c r="BE324" s="81"/>
      <c r="BF324" s="81"/>
    </row>
    <row r="325">
      <c r="A325" s="17"/>
      <c r="B325" s="17"/>
      <c r="C325" s="17"/>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1"/>
      <c r="AY325" s="81"/>
      <c r="AZ325" s="81"/>
      <c r="BA325" s="81"/>
      <c r="BB325" s="81"/>
      <c r="BC325" s="81"/>
      <c r="BD325" s="81"/>
      <c r="BE325" s="81"/>
      <c r="BF325" s="81"/>
    </row>
    <row r="326">
      <c r="A326" s="17"/>
      <c r="B326" s="17"/>
      <c r="C326" s="17"/>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1"/>
      <c r="AY326" s="81"/>
      <c r="AZ326" s="81"/>
      <c r="BA326" s="81"/>
      <c r="BB326" s="81"/>
      <c r="BC326" s="81"/>
      <c r="BD326" s="81"/>
      <c r="BE326" s="81"/>
      <c r="BF326" s="81"/>
    </row>
    <row r="327">
      <c r="A327" s="17"/>
      <c r="B327" s="17"/>
      <c r="C327" s="17"/>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1"/>
      <c r="AY327" s="81"/>
      <c r="AZ327" s="81"/>
      <c r="BA327" s="81"/>
      <c r="BB327" s="81"/>
      <c r="BC327" s="81"/>
      <c r="BD327" s="81"/>
      <c r="BE327" s="81"/>
      <c r="BF327" s="81"/>
    </row>
    <row r="328">
      <c r="A328" s="17"/>
      <c r="B328" s="17"/>
      <c r="C328" s="17"/>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1"/>
      <c r="AY328" s="81"/>
      <c r="AZ328" s="81"/>
      <c r="BA328" s="81"/>
      <c r="BB328" s="81"/>
      <c r="BC328" s="81"/>
      <c r="BD328" s="81"/>
      <c r="BE328" s="81"/>
      <c r="BF328" s="81"/>
    </row>
    <row r="329">
      <c r="A329" s="17"/>
      <c r="B329" s="17"/>
      <c r="C329" s="17"/>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1"/>
      <c r="AY329" s="81"/>
      <c r="AZ329" s="81"/>
      <c r="BA329" s="81"/>
      <c r="BB329" s="81"/>
      <c r="BC329" s="81"/>
      <c r="BD329" s="81"/>
      <c r="BE329" s="81"/>
      <c r="BF329" s="81"/>
    </row>
    <row r="330">
      <c r="A330" s="17"/>
      <c r="B330" s="17"/>
      <c r="C330" s="17"/>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row>
    <row r="331">
      <c r="A331" s="17"/>
      <c r="B331" s="17"/>
      <c r="C331" s="17"/>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row>
    <row r="332">
      <c r="A332" s="17"/>
      <c r="B332" s="17"/>
      <c r="C332" s="17"/>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row>
    <row r="333">
      <c r="A333" s="17"/>
      <c r="B333" s="17"/>
      <c r="C333" s="17"/>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row>
    <row r="334">
      <c r="A334" s="17"/>
      <c r="B334" s="17"/>
      <c r="C334" s="17"/>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row>
    <row r="335">
      <c r="A335" s="17"/>
      <c r="B335" s="17"/>
      <c r="C335" s="17"/>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row>
    <row r="336">
      <c r="A336" s="17"/>
      <c r="B336" s="17"/>
      <c r="C336" s="17"/>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row>
    <row r="337">
      <c r="A337" s="17"/>
      <c r="B337" s="17"/>
      <c r="C337" s="17"/>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row>
    <row r="338">
      <c r="A338" s="17"/>
      <c r="B338" s="17"/>
      <c r="C338" s="17"/>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row>
    <row r="339">
      <c r="A339" s="17"/>
      <c r="B339" s="17"/>
      <c r="C339" s="17"/>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row>
    <row r="340">
      <c r="A340" s="17"/>
      <c r="B340" s="17"/>
      <c r="C340" s="17"/>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row>
    <row r="341">
      <c r="A341" s="17"/>
      <c r="B341" s="17"/>
      <c r="C341" s="17"/>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row>
    <row r="342">
      <c r="A342" s="17"/>
      <c r="B342" s="17"/>
      <c r="C342" s="17"/>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row>
    <row r="343">
      <c r="A343" s="17"/>
      <c r="B343" s="17"/>
      <c r="C343" s="17"/>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row>
    <row r="344">
      <c r="A344" s="17"/>
      <c r="B344" s="17"/>
      <c r="C344" s="17"/>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1"/>
      <c r="AY344" s="81"/>
      <c r="AZ344" s="81"/>
      <c r="BA344" s="81"/>
      <c r="BB344" s="81"/>
      <c r="BC344" s="81"/>
      <c r="BD344" s="81"/>
      <c r="BE344" s="81"/>
      <c r="BF344" s="81"/>
    </row>
    <row r="345">
      <c r="A345" s="17"/>
      <c r="B345" s="17"/>
      <c r="C345" s="17"/>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row>
    <row r="346">
      <c r="A346" s="17"/>
      <c r="B346" s="17"/>
      <c r="C346" s="17"/>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row>
    <row r="347">
      <c r="A347" s="17"/>
      <c r="B347" s="17"/>
      <c r="C347" s="17"/>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row>
    <row r="348">
      <c r="A348" s="17"/>
      <c r="B348" s="17"/>
      <c r="C348" s="17"/>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row>
    <row r="349">
      <c r="A349" s="17"/>
      <c r="B349" s="17"/>
      <c r="C349" s="17"/>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row>
    <row r="350">
      <c r="A350" s="17"/>
      <c r="B350" s="17"/>
      <c r="C350" s="17"/>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row>
    <row r="351">
      <c r="A351" s="17"/>
      <c r="B351" s="17"/>
      <c r="C351" s="17"/>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row>
    <row r="352">
      <c r="A352" s="17"/>
      <c r="B352" s="17"/>
      <c r="C352" s="17"/>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row>
    <row r="353">
      <c r="A353" s="17"/>
      <c r="B353" s="17"/>
      <c r="C353" s="17"/>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row>
    <row r="354">
      <c r="A354" s="17"/>
      <c r="B354" s="17"/>
      <c r="C354" s="17"/>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row>
    <row r="355">
      <c r="A355" s="17"/>
      <c r="B355" s="17"/>
      <c r="C355" s="17"/>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row>
    <row r="356">
      <c r="A356" s="17"/>
      <c r="B356" s="17"/>
      <c r="C356" s="17"/>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row>
    <row r="357">
      <c r="A357" s="17"/>
      <c r="B357" s="17"/>
      <c r="C357" s="17"/>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row>
    <row r="358">
      <c r="A358" s="17"/>
      <c r="B358" s="17"/>
      <c r="C358" s="17"/>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row>
    <row r="359">
      <c r="A359" s="17"/>
      <c r="B359" s="17"/>
      <c r="C359" s="17"/>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row>
    <row r="360">
      <c r="A360" s="17"/>
      <c r="B360" s="17"/>
      <c r="C360" s="17"/>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row>
    <row r="361">
      <c r="A361" s="17"/>
      <c r="B361" s="17"/>
      <c r="C361" s="17"/>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row>
    <row r="362">
      <c r="A362" s="17"/>
      <c r="B362" s="17"/>
      <c r="C362" s="17"/>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row>
    <row r="363">
      <c r="A363" s="17"/>
      <c r="B363" s="17"/>
      <c r="C363" s="17"/>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1"/>
      <c r="AY363" s="81"/>
      <c r="AZ363" s="81"/>
      <c r="BA363" s="81"/>
      <c r="BB363" s="81"/>
      <c r="BC363" s="81"/>
      <c r="BD363" s="81"/>
      <c r="BE363" s="81"/>
      <c r="BF363" s="81"/>
    </row>
    <row r="364">
      <c r="A364" s="17"/>
      <c r="B364" s="17"/>
      <c r="C364" s="17"/>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1"/>
      <c r="AY364" s="81"/>
      <c r="AZ364" s="81"/>
      <c r="BA364" s="81"/>
      <c r="BB364" s="81"/>
      <c r="BC364" s="81"/>
      <c r="BD364" s="81"/>
      <c r="BE364" s="81"/>
      <c r="BF364" s="81"/>
    </row>
    <row r="365">
      <c r="A365" s="17"/>
      <c r="B365" s="17"/>
      <c r="C365" s="17"/>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1"/>
      <c r="AY365" s="81"/>
      <c r="AZ365" s="81"/>
      <c r="BA365" s="81"/>
      <c r="BB365" s="81"/>
      <c r="BC365" s="81"/>
      <c r="BD365" s="81"/>
      <c r="BE365" s="81"/>
      <c r="BF365" s="81"/>
    </row>
    <row r="366">
      <c r="A366" s="17"/>
      <c r="B366" s="17"/>
      <c r="C366" s="17"/>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row>
    <row r="367">
      <c r="A367" s="17"/>
      <c r="B367" s="17"/>
      <c r="C367" s="17"/>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row>
    <row r="368">
      <c r="A368" s="17"/>
      <c r="B368" s="17"/>
      <c r="C368" s="17"/>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row>
    <row r="369">
      <c r="A369" s="17"/>
      <c r="B369" s="17"/>
      <c r="C369" s="17"/>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row>
    <row r="370">
      <c r="A370" s="17"/>
      <c r="B370" s="17"/>
      <c r="C370" s="17"/>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row>
    <row r="371">
      <c r="A371" s="17"/>
      <c r="B371" s="17"/>
      <c r="C371" s="17"/>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1"/>
      <c r="AY371" s="81"/>
      <c r="AZ371" s="81"/>
      <c r="BA371" s="81"/>
      <c r="BB371" s="81"/>
      <c r="BC371" s="81"/>
      <c r="BD371" s="81"/>
      <c r="BE371" s="81"/>
      <c r="BF371" s="81"/>
    </row>
    <row r="372">
      <c r="A372" s="17"/>
      <c r="B372" s="17"/>
      <c r="C372" s="17"/>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row>
    <row r="373">
      <c r="A373" s="17"/>
      <c r="B373" s="17"/>
      <c r="C373" s="17"/>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row>
    <row r="374">
      <c r="A374" s="17"/>
      <c r="B374" s="17"/>
      <c r="C374" s="17"/>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row>
    <row r="375">
      <c r="A375" s="17"/>
      <c r="B375" s="17"/>
      <c r="C375" s="17"/>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row>
    <row r="376">
      <c r="A376" s="17"/>
      <c r="B376" s="17"/>
      <c r="C376" s="17"/>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row>
    <row r="377">
      <c r="A377" s="17"/>
      <c r="B377" s="17"/>
      <c r="C377" s="17"/>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row>
    <row r="378">
      <c r="A378" s="17"/>
      <c r="B378" s="17"/>
      <c r="C378" s="17"/>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1"/>
      <c r="AY378" s="81"/>
      <c r="AZ378" s="81"/>
      <c r="BA378" s="81"/>
      <c r="BB378" s="81"/>
      <c r="BC378" s="81"/>
      <c r="BD378" s="81"/>
      <c r="BE378" s="81"/>
      <c r="BF378" s="81"/>
    </row>
    <row r="379">
      <c r="A379" s="17"/>
      <c r="B379" s="17"/>
      <c r="C379" s="17"/>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1"/>
      <c r="AY379" s="81"/>
      <c r="AZ379" s="81"/>
      <c r="BA379" s="81"/>
      <c r="BB379" s="81"/>
      <c r="BC379" s="81"/>
      <c r="BD379" s="81"/>
      <c r="BE379" s="81"/>
      <c r="BF379" s="81"/>
    </row>
    <row r="380">
      <c r="A380" s="17"/>
      <c r="B380" s="17"/>
      <c r="C380" s="17"/>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1"/>
      <c r="AY380" s="81"/>
      <c r="AZ380" s="81"/>
      <c r="BA380" s="81"/>
      <c r="BB380" s="81"/>
      <c r="BC380" s="81"/>
      <c r="BD380" s="81"/>
      <c r="BE380" s="81"/>
      <c r="BF380" s="81"/>
    </row>
    <row r="381">
      <c r="A381" s="17"/>
      <c r="B381" s="17"/>
      <c r="C381" s="17"/>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1"/>
      <c r="AY381" s="81"/>
      <c r="AZ381" s="81"/>
      <c r="BA381" s="81"/>
      <c r="BB381" s="81"/>
      <c r="BC381" s="81"/>
      <c r="BD381" s="81"/>
      <c r="BE381" s="81"/>
      <c r="BF381" s="81"/>
    </row>
    <row r="382">
      <c r="A382" s="17"/>
      <c r="B382" s="17"/>
      <c r="C382" s="17"/>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1"/>
      <c r="AY382" s="81"/>
      <c r="AZ382" s="81"/>
      <c r="BA382" s="81"/>
      <c r="BB382" s="81"/>
      <c r="BC382" s="81"/>
      <c r="BD382" s="81"/>
      <c r="BE382" s="81"/>
      <c r="BF382" s="81"/>
    </row>
    <row r="383">
      <c r="A383" s="17"/>
      <c r="B383" s="17"/>
      <c r="C383" s="17"/>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1"/>
      <c r="AY383" s="81"/>
      <c r="AZ383" s="81"/>
      <c r="BA383" s="81"/>
      <c r="BB383" s="81"/>
      <c r="BC383" s="81"/>
      <c r="BD383" s="81"/>
      <c r="BE383" s="81"/>
      <c r="BF383" s="81"/>
    </row>
    <row r="384">
      <c r="A384" s="17"/>
      <c r="B384" s="17"/>
      <c r="C384" s="17"/>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1"/>
      <c r="AY384" s="81"/>
      <c r="AZ384" s="81"/>
      <c r="BA384" s="81"/>
      <c r="BB384" s="81"/>
      <c r="BC384" s="81"/>
      <c r="BD384" s="81"/>
      <c r="BE384" s="81"/>
      <c r="BF384" s="81"/>
    </row>
    <row r="385">
      <c r="A385" s="17"/>
      <c r="B385" s="17"/>
      <c r="C385" s="17"/>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1"/>
      <c r="AY385" s="81"/>
      <c r="AZ385" s="81"/>
      <c r="BA385" s="81"/>
      <c r="BB385" s="81"/>
      <c r="BC385" s="81"/>
      <c r="BD385" s="81"/>
      <c r="BE385" s="81"/>
      <c r="BF385" s="81"/>
    </row>
    <row r="386">
      <c r="A386" s="17"/>
      <c r="B386" s="17"/>
      <c r="C386" s="17"/>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1"/>
      <c r="AY386" s="81"/>
      <c r="AZ386" s="81"/>
      <c r="BA386" s="81"/>
      <c r="BB386" s="81"/>
      <c r="BC386" s="81"/>
      <c r="BD386" s="81"/>
      <c r="BE386" s="81"/>
      <c r="BF386" s="81"/>
    </row>
    <row r="387">
      <c r="A387" s="17"/>
      <c r="B387" s="17"/>
      <c r="C387" s="17"/>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row>
    <row r="388">
      <c r="A388" s="17"/>
      <c r="B388" s="17"/>
      <c r="C388" s="17"/>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1"/>
      <c r="AY388" s="81"/>
      <c r="AZ388" s="81"/>
      <c r="BA388" s="81"/>
      <c r="BB388" s="81"/>
      <c r="BC388" s="81"/>
      <c r="BD388" s="81"/>
      <c r="BE388" s="81"/>
      <c r="BF388" s="81"/>
    </row>
    <row r="389">
      <c r="A389" s="17"/>
      <c r="B389" s="17"/>
      <c r="C389" s="17"/>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1"/>
      <c r="AY389" s="81"/>
      <c r="AZ389" s="81"/>
      <c r="BA389" s="81"/>
      <c r="BB389" s="81"/>
      <c r="BC389" s="81"/>
      <c r="BD389" s="81"/>
      <c r="BE389" s="81"/>
      <c r="BF389" s="81"/>
    </row>
    <row r="390">
      <c r="A390" s="17"/>
      <c r="B390" s="17"/>
      <c r="C390" s="17"/>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row>
    <row r="391">
      <c r="A391" s="17"/>
      <c r="B391" s="17"/>
      <c r="C391" s="17"/>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1"/>
      <c r="AY391" s="81"/>
      <c r="AZ391" s="81"/>
      <c r="BA391" s="81"/>
      <c r="BB391" s="81"/>
      <c r="BC391" s="81"/>
      <c r="BD391" s="81"/>
      <c r="BE391" s="81"/>
      <c r="BF391" s="81"/>
    </row>
    <row r="392">
      <c r="A392" s="17"/>
      <c r="B392" s="17"/>
      <c r="C392" s="17"/>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1"/>
      <c r="AY392" s="81"/>
      <c r="AZ392" s="81"/>
      <c r="BA392" s="81"/>
      <c r="BB392" s="81"/>
      <c r="BC392" s="81"/>
      <c r="BD392" s="81"/>
      <c r="BE392" s="81"/>
      <c r="BF392" s="81"/>
    </row>
    <row r="393">
      <c r="A393" s="17"/>
      <c r="B393" s="17"/>
      <c r="C393" s="17"/>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row>
    <row r="394">
      <c r="A394" s="17"/>
      <c r="B394" s="17"/>
      <c r="C394" s="17"/>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1"/>
      <c r="AY394" s="81"/>
      <c r="AZ394" s="81"/>
      <c r="BA394" s="81"/>
      <c r="BB394" s="81"/>
      <c r="BC394" s="81"/>
      <c r="BD394" s="81"/>
      <c r="BE394" s="81"/>
      <c r="BF394" s="81"/>
    </row>
    <row r="395">
      <c r="A395" s="17"/>
      <c r="B395" s="17"/>
      <c r="C395" s="17"/>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1"/>
      <c r="AY395" s="81"/>
      <c r="AZ395" s="81"/>
      <c r="BA395" s="81"/>
      <c r="BB395" s="81"/>
      <c r="BC395" s="81"/>
      <c r="BD395" s="81"/>
      <c r="BE395" s="81"/>
      <c r="BF395" s="81"/>
    </row>
    <row r="396">
      <c r="A396" s="17"/>
      <c r="B396" s="17"/>
      <c r="C396" s="17"/>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1"/>
      <c r="AY396" s="81"/>
      <c r="AZ396" s="81"/>
      <c r="BA396" s="81"/>
      <c r="BB396" s="81"/>
      <c r="BC396" s="81"/>
      <c r="BD396" s="81"/>
      <c r="BE396" s="81"/>
      <c r="BF396" s="81"/>
    </row>
    <row r="397">
      <c r="A397" s="17"/>
      <c r="B397" s="17"/>
      <c r="C397" s="17"/>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row>
    <row r="398">
      <c r="A398" s="17"/>
      <c r="B398" s="17"/>
      <c r="C398" s="17"/>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1"/>
      <c r="AY398" s="81"/>
      <c r="AZ398" s="81"/>
      <c r="BA398" s="81"/>
      <c r="BB398" s="81"/>
      <c r="BC398" s="81"/>
      <c r="BD398" s="81"/>
      <c r="BE398" s="81"/>
      <c r="BF398" s="81"/>
    </row>
    <row r="399">
      <c r="A399" s="17"/>
      <c r="B399" s="17"/>
      <c r="C399" s="17"/>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1"/>
      <c r="AY399" s="81"/>
      <c r="AZ399" s="81"/>
      <c r="BA399" s="81"/>
      <c r="BB399" s="81"/>
      <c r="BC399" s="81"/>
      <c r="BD399" s="81"/>
      <c r="BE399" s="81"/>
      <c r="BF399" s="81"/>
    </row>
    <row r="400">
      <c r="A400" s="17"/>
      <c r="B400" s="17"/>
      <c r="C400" s="17"/>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row>
    <row r="401">
      <c r="A401" s="17"/>
      <c r="B401" s="17"/>
      <c r="C401" s="17"/>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1"/>
      <c r="AY401" s="81"/>
      <c r="AZ401" s="81"/>
      <c r="BA401" s="81"/>
      <c r="BB401" s="81"/>
      <c r="BC401" s="81"/>
      <c r="BD401" s="81"/>
      <c r="BE401" s="81"/>
      <c r="BF401" s="81"/>
    </row>
    <row r="402">
      <c r="A402" s="17"/>
      <c r="B402" s="17"/>
      <c r="C402" s="17"/>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1"/>
      <c r="AY402" s="81"/>
      <c r="AZ402" s="81"/>
      <c r="BA402" s="81"/>
      <c r="BB402" s="81"/>
      <c r="BC402" s="81"/>
      <c r="BD402" s="81"/>
      <c r="BE402" s="81"/>
      <c r="BF402" s="81"/>
    </row>
    <row r="403">
      <c r="A403" s="17"/>
      <c r="B403" s="17"/>
      <c r="C403" s="17"/>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row>
    <row r="404">
      <c r="A404" s="17"/>
      <c r="B404" s="17"/>
      <c r="C404" s="17"/>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1"/>
      <c r="AY404" s="81"/>
      <c r="AZ404" s="81"/>
      <c r="BA404" s="81"/>
      <c r="BB404" s="81"/>
      <c r="BC404" s="81"/>
      <c r="BD404" s="81"/>
      <c r="BE404" s="81"/>
      <c r="BF404" s="81"/>
    </row>
    <row r="405">
      <c r="A405" s="17"/>
      <c r="B405" s="17"/>
      <c r="C405" s="17"/>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1"/>
      <c r="AY405" s="81"/>
      <c r="AZ405" s="81"/>
      <c r="BA405" s="81"/>
      <c r="BB405" s="81"/>
      <c r="BC405" s="81"/>
      <c r="BD405" s="81"/>
      <c r="BE405" s="81"/>
      <c r="BF405" s="81"/>
    </row>
    <row r="406">
      <c r="A406" s="17"/>
      <c r="B406" s="17"/>
      <c r="C406" s="17"/>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1"/>
      <c r="AY406" s="81"/>
      <c r="AZ406" s="81"/>
      <c r="BA406" s="81"/>
      <c r="BB406" s="81"/>
      <c r="BC406" s="81"/>
      <c r="BD406" s="81"/>
      <c r="BE406" s="81"/>
      <c r="BF406" s="81"/>
    </row>
    <row r="407">
      <c r="A407" s="17"/>
      <c r="B407" s="17"/>
      <c r="C407" s="17"/>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1"/>
      <c r="AY407" s="81"/>
      <c r="AZ407" s="81"/>
      <c r="BA407" s="81"/>
      <c r="BB407" s="81"/>
      <c r="BC407" s="81"/>
      <c r="BD407" s="81"/>
      <c r="BE407" s="81"/>
      <c r="BF407" s="81"/>
    </row>
    <row r="408">
      <c r="A408" s="17"/>
      <c r="B408" s="17"/>
      <c r="C408" s="17"/>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1"/>
      <c r="AY408" s="81"/>
      <c r="AZ408" s="81"/>
      <c r="BA408" s="81"/>
      <c r="BB408" s="81"/>
      <c r="BC408" s="81"/>
      <c r="BD408" s="81"/>
      <c r="BE408" s="81"/>
      <c r="BF408" s="81"/>
    </row>
    <row r="409">
      <c r="A409" s="17"/>
      <c r="B409" s="17"/>
      <c r="C409" s="17"/>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1"/>
      <c r="AY409" s="81"/>
      <c r="AZ409" s="81"/>
      <c r="BA409" s="81"/>
      <c r="BB409" s="81"/>
      <c r="BC409" s="81"/>
      <c r="BD409" s="81"/>
      <c r="BE409" s="81"/>
      <c r="BF409" s="81"/>
    </row>
    <row r="410">
      <c r="A410" s="17"/>
      <c r="B410" s="17"/>
      <c r="C410" s="17"/>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1"/>
      <c r="AY410" s="81"/>
      <c r="AZ410" s="81"/>
      <c r="BA410" s="81"/>
      <c r="BB410" s="81"/>
      <c r="BC410" s="81"/>
      <c r="BD410" s="81"/>
      <c r="BE410" s="81"/>
      <c r="BF410" s="81"/>
    </row>
    <row r="411">
      <c r="A411" s="17"/>
      <c r="B411" s="17"/>
      <c r="C411" s="17"/>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1"/>
      <c r="AY411" s="81"/>
      <c r="AZ411" s="81"/>
      <c r="BA411" s="81"/>
      <c r="BB411" s="81"/>
      <c r="BC411" s="81"/>
      <c r="BD411" s="81"/>
      <c r="BE411" s="81"/>
      <c r="BF411" s="81"/>
    </row>
    <row r="412">
      <c r="A412" s="17"/>
      <c r="B412" s="17"/>
      <c r="C412" s="17"/>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1"/>
      <c r="AY412" s="81"/>
      <c r="AZ412" s="81"/>
      <c r="BA412" s="81"/>
      <c r="BB412" s="81"/>
      <c r="BC412" s="81"/>
      <c r="BD412" s="81"/>
      <c r="BE412" s="81"/>
      <c r="BF412" s="81"/>
    </row>
    <row r="413">
      <c r="A413" s="17"/>
      <c r="B413" s="17"/>
      <c r="C413" s="17"/>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1"/>
      <c r="AY413" s="81"/>
      <c r="AZ413" s="81"/>
      <c r="BA413" s="81"/>
      <c r="BB413" s="81"/>
      <c r="BC413" s="81"/>
      <c r="BD413" s="81"/>
      <c r="BE413" s="81"/>
      <c r="BF413" s="81"/>
    </row>
    <row r="414">
      <c r="A414" s="17"/>
      <c r="B414" s="17"/>
      <c r="C414" s="17"/>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1"/>
      <c r="AY414" s="81"/>
      <c r="AZ414" s="81"/>
      <c r="BA414" s="81"/>
      <c r="BB414" s="81"/>
      <c r="BC414" s="81"/>
      <c r="BD414" s="81"/>
      <c r="BE414" s="81"/>
      <c r="BF414" s="81"/>
    </row>
    <row r="415">
      <c r="A415" s="17"/>
      <c r="B415" s="17"/>
      <c r="C415" s="17"/>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1"/>
      <c r="AY415" s="81"/>
      <c r="AZ415" s="81"/>
      <c r="BA415" s="81"/>
      <c r="BB415" s="81"/>
      <c r="BC415" s="81"/>
      <c r="BD415" s="81"/>
      <c r="BE415" s="81"/>
      <c r="BF415" s="81"/>
    </row>
    <row r="416">
      <c r="A416" s="17"/>
      <c r="B416" s="17"/>
      <c r="C416" s="17"/>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row>
    <row r="417">
      <c r="A417" s="17"/>
      <c r="B417" s="17"/>
      <c r="C417" s="17"/>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1"/>
      <c r="AY417" s="81"/>
      <c r="AZ417" s="81"/>
      <c r="BA417" s="81"/>
      <c r="BB417" s="81"/>
      <c r="BC417" s="81"/>
      <c r="BD417" s="81"/>
      <c r="BE417" s="81"/>
      <c r="BF417" s="81"/>
    </row>
    <row r="418">
      <c r="A418" s="17"/>
      <c r="B418" s="17"/>
      <c r="C418" s="17"/>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row>
    <row r="419">
      <c r="A419" s="17"/>
      <c r="B419" s="17"/>
      <c r="C419" s="17"/>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row>
    <row r="420">
      <c r="A420" s="17"/>
      <c r="B420" s="17"/>
      <c r="C420" s="17"/>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1"/>
      <c r="AY420" s="81"/>
      <c r="AZ420" s="81"/>
      <c r="BA420" s="81"/>
      <c r="BB420" s="81"/>
      <c r="BC420" s="81"/>
      <c r="BD420" s="81"/>
      <c r="BE420" s="81"/>
      <c r="BF420" s="81"/>
    </row>
    <row r="421">
      <c r="A421" s="17"/>
      <c r="B421" s="17"/>
      <c r="C421" s="17"/>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row>
    <row r="422">
      <c r="A422" s="17"/>
      <c r="B422" s="17"/>
      <c r="C422" s="17"/>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row>
    <row r="423">
      <c r="A423" s="17"/>
      <c r="B423" s="17"/>
      <c r="C423" s="17"/>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1"/>
      <c r="AY423" s="81"/>
      <c r="AZ423" s="81"/>
      <c r="BA423" s="81"/>
      <c r="BB423" s="81"/>
      <c r="BC423" s="81"/>
      <c r="BD423" s="81"/>
      <c r="BE423" s="81"/>
      <c r="BF423" s="81"/>
    </row>
    <row r="424">
      <c r="A424" s="17"/>
      <c r="B424" s="17"/>
      <c r="C424" s="17"/>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row>
    <row r="425">
      <c r="A425" s="17"/>
      <c r="B425" s="17"/>
      <c r="C425" s="17"/>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1"/>
      <c r="AY425" s="81"/>
      <c r="AZ425" s="81"/>
      <c r="BA425" s="81"/>
      <c r="BB425" s="81"/>
      <c r="BC425" s="81"/>
      <c r="BD425" s="81"/>
      <c r="BE425" s="81"/>
      <c r="BF425" s="81"/>
    </row>
    <row r="426">
      <c r="A426" s="17"/>
      <c r="B426" s="17"/>
      <c r="C426" s="17"/>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row>
    <row r="427">
      <c r="A427" s="17"/>
      <c r="B427" s="17"/>
      <c r="C427" s="17"/>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row>
    <row r="428">
      <c r="A428" s="17"/>
      <c r="B428" s="17"/>
      <c r="C428" s="17"/>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row>
    <row r="429">
      <c r="A429" s="17"/>
      <c r="B429" s="17"/>
      <c r="C429" s="17"/>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row>
    <row r="430">
      <c r="A430" s="17"/>
      <c r="B430" s="17"/>
      <c r="C430" s="17"/>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row>
    <row r="431">
      <c r="A431" s="17"/>
      <c r="B431" s="17"/>
      <c r="C431" s="17"/>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1"/>
      <c r="AY431" s="81"/>
      <c r="AZ431" s="81"/>
      <c r="BA431" s="81"/>
      <c r="BB431" s="81"/>
      <c r="BC431" s="81"/>
      <c r="BD431" s="81"/>
      <c r="BE431" s="81"/>
      <c r="BF431" s="81"/>
    </row>
    <row r="432">
      <c r="A432" s="17"/>
      <c r="B432" s="17"/>
      <c r="C432" s="17"/>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1"/>
      <c r="AY432" s="81"/>
      <c r="AZ432" s="81"/>
      <c r="BA432" s="81"/>
      <c r="BB432" s="81"/>
      <c r="BC432" s="81"/>
      <c r="BD432" s="81"/>
      <c r="BE432" s="81"/>
      <c r="BF432" s="81"/>
    </row>
    <row r="433">
      <c r="A433" s="17"/>
      <c r="B433" s="17"/>
      <c r="C433" s="17"/>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1"/>
      <c r="AY433" s="81"/>
      <c r="AZ433" s="81"/>
      <c r="BA433" s="81"/>
      <c r="BB433" s="81"/>
      <c r="BC433" s="81"/>
      <c r="BD433" s="81"/>
      <c r="BE433" s="81"/>
      <c r="BF433" s="81"/>
    </row>
    <row r="434">
      <c r="A434" s="17"/>
      <c r="B434" s="17"/>
      <c r="C434" s="17"/>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row>
    <row r="435">
      <c r="A435" s="17"/>
      <c r="B435" s="17"/>
      <c r="C435" s="17"/>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1"/>
      <c r="AY435" s="81"/>
      <c r="AZ435" s="81"/>
      <c r="BA435" s="81"/>
      <c r="BB435" s="81"/>
      <c r="BC435" s="81"/>
      <c r="BD435" s="81"/>
      <c r="BE435" s="81"/>
      <c r="BF435" s="81"/>
    </row>
    <row r="436">
      <c r="A436" s="17"/>
      <c r="B436" s="17"/>
      <c r="C436" s="17"/>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row>
    <row r="437">
      <c r="A437" s="17"/>
      <c r="B437" s="17"/>
      <c r="C437" s="17"/>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row>
    <row r="438">
      <c r="A438" s="17"/>
      <c r="B438" s="17"/>
      <c r="C438" s="17"/>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1"/>
      <c r="AY438" s="81"/>
      <c r="AZ438" s="81"/>
      <c r="BA438" s="81"/>
      <c r="BB438" s="81"/>
      <c r="BC438" s="81"/>
      <c r="BD438" s="81"/>
      <c r="BE438" s="81"/>
      <c r="BF438" s="81"/>
    </row>
    <row r="439">
      <c r="A439" s="17"/>
      <c r="B439" s="17"/>
      <c r="C439" s="17"/>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1"/>
      <c r="AY439" s="81"/>
      <c r="AZ439" s="81"/>
      <c r="BA439" s="81"/>
      <c r="BB439" s="81"/>
      <c r="BC439" s="81"/>
      <c r="BD439" s="81"/>
      <c r="BE439" s="81"/>
      <c r="BF439" s="81"/>
    </row>
    <row r="440">
      <c r="A440" s="17"/>
      <c r="B440" s="17"/>
      <c r="C440" s="17"/>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1"/>
      <c r="AY440" s="81"/>
      <c r="AZ440" s="81"/>
      <c r="BA440" s="81"/>
      <c r="BB440" s="81"/>
      <c r="BC440" s="81"/>
      <c r="BD440" s="81"/>
      <c r="BE440" s="81"/>
      <c r="BF440" s="81"/>
    </row>
    <row r="441">
      <c r="A441" s="17"/>
      <c r="B441" s="17"/>
      <c r="C441" s="17"/>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1"/>
      <c r="AY441" s="81"/>
      <c r="AZ441" s="81"/>
      <c r="BA441" s="81"/>
      <c r="BB441" s="81"/>
      <c r="BC441" s="81"/>
      <c r="BD441" s="81"/>
      <c r="BE441" s="81"/>
      <c r="BF441" s="81"/>
    </row>
    <row r="442">
      <c r="A442" s="17"/>
      <c r="B442" s="17"/>
      <c r="C442" s="17"/>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1"/>
      <c r="AY442" s="81"/>
      <c r="AZ442" s="81"/>
      <c r="BA442" s="81"/>
      <c r="BB442" s="81"/>
      <c r="BC442" s="81"/>
      <c r="BD442" s="81"/>
      <c r="BE442" s="81"/>
      <c r="BF442" s="81"/>
    </row>
    <row r="443">
      <c r="A443" s="17"/>
      <c r="B443" s="17"/>
      <c r="C443" s="17"/>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1"/>
      <c r="AY443" s="81"/>
      <c r="AZ443" s="81"/>
      <c r="BA443" s="81"/>
      <c r="BB443" s="81"/>
      <c r="BC443" s="81"/>
      <c r="BD443" s="81"/>
      <c r="BE443" s="81"/>
      <c r="BF443" s="81"/>
    </row>
    <row r="444">
      <c r="A444" s="17"/>
      <c r="B444" s="17"/>
      <c r="C444" s="17"/>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1"/>
      <c r="AY444" s="81"/>
      <c r="AZ444" s="81"/>
      <c r="BA444" s="81"/>
      <c r="BB444" s="81"/>
      <c r="BC444" s="81"/>
      <c r="BD444" s="81"/>
      <c r="BE444" s="81"/>
      <c r="BF444" s="81"/>
    </row>
    <row r="445">
      <c r="A445" s="17"/>
      <c r="B445" s="17"/>
      <c r="C445" s="17"/>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1"/>
      <c r="AY445" s="81"/>
      <c r="AZ445" s="81"/>
      <c r="BA445" s="81"/>
      <c r="BB445" s="81"/>
      <c r="BC445" s="81"/>
      <c r="BD445" s="81"/>
      <c r="BE445" s="81"/>
      <c r="BF445" s="81"/>
    </row>
    <row r="446">
      <c r="A446" s="17"/>
      <c r="B446" s="17"/>
      <c r="C446" s="17"/>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1"/>
      <c r="AY446" s="81"/>
      <c r="AZ446" s="81"/>
      <c r="BA446" s="81"/>
      <c r="BB446" s="81"/>
      <c r="BC446" s="81"/>
      <c r="BD446" s="81"/>
      <c r="BE446" s="81"/>
      <c r="BF446" s="81"/>
    </row>
    <row r="447">
      <c r="A447" s="17"/>
      <c r="B447" s="17"/>
      <c r="C447" s="17"/>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1"/>
      <c r="AY447" s="81"/>
      <c r="AZ447" s="81"/>
      <c r="BA447" s="81"/>
      <c r="BB447" s="81"/>
      <c r="BC447" s="81"/>
      <c r="BD447" s="81"/>
      <c r="BE447" s="81"/>
      <c r="BF447" s="81"/>
    </row>
    <row r="448">
      <c r="A448" s="17"/>
      <c r="B448" s="17"/>
      <c r="C448" s="17"/>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1"/>
      <c r="AY448" s="81"/>
      <c r="AZ448" s="81"/>
      <c r="BA448" s="81"/>
      <c r="BB448" s="81"/>
      <c r="BC448" s="81"/>
      <c r="BD448" s="81"/>
      <c r="BE448" s="81"/>
      <c r="BF448" s="81"/>
    </row>
    <row r="449">
      <c r="A449" s="17"/>
      <c r="B449" s="17"/>
      <c r="C449" s="17"/>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1"/>
      <c r="AY449" s="81"/>
      <c r="AZ449" s="81"/>
      <c r="BA449" s="81"/>
      <c r="BB449" s="81"/>
      <c r="BC449" s="81"/>
      <c r="BD449" s="81"/>
      <c r="BE449" s="81"/>
      <c r="BF449" s="81"/>
    </row>
    <row r="450">
      <c r="A450" s="17"/>
      <c r="B450" s="17"/>
      <c r="C450" s="17"/>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1"/>
      <c r="AY450" s="81"/>
      <c r="AZ450" s="81"/>
      <c r="BA450" s="81"/>
      <c r="BB450" s="81"/>
      <c r="BC450" s="81"/>
      <c r="BD450" s="81"/>
      <c r="BE450" s="81"/>
      <c r="BF450" s="81"/>
    </row>
    <row r="451">
      <c r="A451" s="17"/>
      <c r="B451" s="17"/>
      <c r="C451" s="17"/>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1"/>
      <c r="AY451" s="81"/>
      <c r="AZ451" s="81"/>
      <c r="BA451" s="81"/>
      <c r="BB451" s="81"/>
      <c r="BC451" s="81"/>
      <c r="BD451" s="81"/>
      <c r="BE451" s="81"/>
      <c r="BF451" s="81"/>
    </row>
    <row r="452">
      <c r="A452" s="17"/>
      <c r="B452" s="17"/>
      <c r="C452" s="17"/>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1"/>
      <c r="AY452" s="81"/>
      <c r="AZ452" s="81"/>
      <c r="BA452" s="81"/>
      <c r="BB452" s="81"/>
      <c r="BC452" s="81"/>
      <c r="BD452" s="81"/>
      <c r="BE452" s="81"/>
      <c r="BF452" s="81"/>
    </row>
    <row r="453">
      <c r="A453" s="17"/>
      <c r="B453" s="17"/>
      <c r="C453" s="17"/>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1"/>
      <c r="AY453" s="81"/>
      <c r="AZ453" s="81"/>
      <c r="BA453" s="81"/>
      <c r="BB453" s="81"/>
      <c r="BC453" s="81"/>
      <c r="BD453" s="81"/>
      <c r="BE453" s="81"/>
      <c r="BF453" s="81"/>
    </row>
    <row r="454">
      <c r="A454" s="17"/>
      <c r="B454" s="17"/>
      <c r="C454" s="17"/>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1"/>
      <c r="AY454" s="81"/>
      <c r="AZ454" s="81"/>
      <c r="BA454" s="81"/>
      <c r="BB454" s="81"/>
      <c r="BC454" s="81"/>
      <c r="BD454" s="81"/>
      <c r="BE454" s="81"/>
      <c r="BF454" s="81"/>
    </row>
    <row r="455">
      <c r="A455" s="17"/>
      <c r="B455" s="17"/>
      <c r="C455" s="17"/>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1"/>
      <c r="AY455" s="81"/>
      <c r="AZ455" s="81"/>
      <c r="BA455" s="81"/>
      <c r="BB455" s="81"/>
      <c r="BC455" s="81"/>
      <c r="BD455" s="81"/>
      <c r="BE455" s="81"/>
      <c r="BF455" s="81"/>
    </row>
    <row r="456">
      <c r="A456" s="17"/>
      <c r="B456" s="17"/>
      <c r="C456" s="17"/>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1"/>
      <c r="AY456" s="81"/>
      <c r="AZ456" s="81"/>
      <c r="BA456" s="81"/>
      <c r="BB456" s="81"/>
      <c r="BC456" s="81"/>
      <c r="BD456" s="81"/>
      <c r="BE456" s="81"/>
      <c r="BF456" s="81"/>
    </row>
    <row r="457">
      <c r="A457" s="17"/>
      <c r="B457" s="17"/>
      <c r="C457" s="17"/>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1"/>
      <c r="AY457" s="81"/>
      <c r="AZ457" s="81"/>
      <c r="BA457" s="81"/>
      <c r="BB457" s="81"/>
      <c r="BC457" s="81"/>
      <c r="BD457" s="81"/>
      <c r="BE457" s="81"/>
      <c r="BF457" s="81"/>
    </row>
    <row r="458">
      <c r="A458" s="17"/>
      <c r="B458" s="17"/>
      <c r="C458" s="17"/>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1"/>
      <c r="AY458" s="81"/>
      <c r="AZ458" s="81"/>
      <c r="BA458" s="81"/>
      <c r="BB458" s="81"/>
      <c r="BC458" s="81"/>
      <c r="BD458" s="81"/>
      <c r="BE458" s="81"/>
      <c r="BF458" s="81"/>
    </row>
    <row r="459">
      <c r="A459" s="17"/>
      <c r="B459" s="17"/>
      <c r="C459" s="17"/>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1"/>
      <c r="AY459" s="81"/>
      <c r="AZ459" s="81"/>
      <c r="BA459" s="81"/>
      <c r="BB459" s="81"/>
      <c r="BC459" s="81"/>
      <c r="BD459" s="81"/>
      <c r="BE459" s="81"/>
      <c r="BF459" s="81"/>
    </row>
    <row r="460">
      <c r="A460" s="17"/>
      <c r="B460" s="17"/>
      <c r="C460" s="17"/>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1"/>
      <c r="AY460" s="81"/>
      <c r="AZ460" s="81"/>
      <c r="BA460" s="81"/>
      <c r="BB460" s="81"/>
      <c r="BC460" s="81"/>
      <c r="BD460" s="81"/>
      <c r="BE460" s="81"/>
      <c r="BF460" s="81"/>
    </row>
    <row r="461">
      <c r="A461" s="17"/>
      <c r="B461" s="17"/>
      <c r="C461" s="17"/>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row>
    <row r="462">
      <c r="A462" s="17"/>
      <c r="B462" s="17"/>
      <c r="C462" s="17"/>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1"/>
      <c r="AY462" s="81"/>
      <c r="AZ462" s="81"/>
      <c r="BA462" s="81"/>
      <c r="BB462" s="81"/>
      <c r="BC462" s="81"/>
      <c r="BD462" s="81"/>
      <c r="BE462" s="81"/>
      <c r="BF462" s="81"/>
    </row>
    <row r="463">
      <c r="A463" s="17"/>
      <c r="B463" s="17"/>
      <c r="C463" s="17"/>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row>
    <row r="464">
      <c r="A464" s="17"/>
      <c r="B464" s="17"/>
      <c r="C464" s="17"/>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row>
    <row r="465">
      <c r="A465" s="17"/>
      <c r="B465" s="17"/>
      <c r="C465" s="17"/>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row>
    <row r="466">
      <c r="A466" s="17"/>
      <c r="B466" s="17"/>
      <c r="C466" s="17"/>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row>
    <row r="467">
      <c r="A467" s="17"/>
      <c r="B467" s="17"/>
      <c r="C467" s="17"/>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1"/>
      <c r="AY467" s="81"/>
      <c r="AZ467" s="81"/>
      <c r="BA467" s="81"/>
      <c r="BB467" s="81"/>
      <c r="BC467" s="81"/>
      <c r="BD467" s="81"/>
      <c r="BE467" s="81"/>
      <c r="BF467" s="81"/>
    </row>
    <row r="468">
      <c r="A468" s="17"/>
      <c r="B468" s="17"/>
      <c r="C468" s="17"/>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1"/>
      <c r="AY468" s="81"/>
      <c r="AZ468" s="81"/>
      <c r="BA468" s="81"/>
      <c r="BB468" s="81"/>
      <c r="BC468" s="81"/>
      <c r="BD468" s="81"/>
      <c r="BE468" s="81"/>
      <c r="BF468" s="81"/>
    </row>
    <row r="469">
      <c r="A469" s="17"/>
      <c r="B469" s="17"/>
      <c r="C469" s="17"/>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1"/>
      <c r="AY469" s="81"/>
      <c r="AZ469" s="81"/>
      <c r="BA469" s="81"/>
      <c r="BB469" s="81"/>
      <c r="BC469" s="81"/>
      <c r="BD469" s="81"/>
      <c r="BE469" s="81"/>
      <c r="BF469" s="81"/>
    </row>
    <row r="470">
      <c r="A470" s="17"/>
      <c r="B470" s="17"/>
      <c r="C470" s="17"/>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1"/>
      <c r="AY470" s="81"/>
      <c r="AZ470" s="81"/>
      <c r="BA470" s="81"/>
      <c r="BB470" s="81"/>
      <c r="BC470" s="81"/>
      <c r="BD470" s="81"/>
      <c r="BE470" s="81"/>
      <c r="BF470" s="81"/>
    </row>
    <row r="471">
      <c r="A471" s="17"/>
      <c r="B471" s="17"/>
      <c r="C471" s="17"/>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1"/>
      <c r="AY471" s="81"/>
      <c r="AZ471" s="81"/>
      <c r="BA471" s="81"/>
      <c r="BB471" s="81"/>
      <c r="BC471" s="81"/>
      <c r="BD471" s="81"/>
      <c r="BE471" s="81"/>
      <c r="BF471" s="81"/>
    </row>
    <row r="472">
      <c r="A472" s="17"/>
      <c r="B472" s="17"/>
      <c r="C472" s="17"/>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1"/>
      <c r="AY472" s="81"/>
      <c r="AZ472" s="81"/>
      <c r="BA472" s="81"/>
      <c r="BB472" s="81"/>
      <c r="BC472" s="81"/>
      <c r="BD472" s="81"/>
      <c r="BE472" s="81"/>
      <c r="BF472" s="81"/>
    </row>
    <row r="473">
      <c r="A473" s="17"/>
      <c r="B473" s="17"/>
      <c r="C473" s="17"/>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1"/>
      <c r="AY473" s="81"/>
      <c r="AZ473" s="81"/>
      <c r="BA473" s="81"/>
      <c r="BB473" s="81"/>
      <c r="BC473" s="81"/>
      <c r="BD473" s="81"/>
      <c r="BE473" s="81"/>
      <c r="BF473" s="81"/>
    </row>
    <row r="474">
      <c r="A474" s="17"/>
      <c r="B474" s="17"/>
      <c r="C474" s="17"/>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1"/>
      <c r="AY474" s="81"/>
      <c r="AZ474" s="81"/>
      <c r="BA474" s="81"/>
      <c r="BB474" s="81"/>
      <c r="BC474" s="81"/>
      <c r="BD474" s="81"/>
      <c r="BE474" s="81"/>
      <c r="BF474" s="81"/>
    </row>
    <row r="475">
      <c r="A475" s="17"/>
      <c r="B475" s="17"/>
      <c r="C475" s="17"/>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1"/>
      <c r="AY475" s="81"/>
      <c r="AZ475" s="81"/>
      <c r="BA475" s="81"/>
      <c r="BB475" s="81"/>
      <c r="BC475" s="81"/>
      <c r="BD475" s="81"/>
      <c r="BE475" s="81"/>
      <c r="BF475" s="81"/>
    </row>
    <row r="476">
      <c r="A476" s="17"/>
      <c r="B476" s="17"/>
      <c r="C476" s="17"/>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1"/>
      <c r="AY476" s="81"/>
      <c r="AZ476" s="81"/>
      <c r="BA476" s="81"/>
      <c r="BB476" s="81"/>
      <c r="BC476" s="81"/>
      <c r="BD476" s="81"/>
      <c r="BE476" s="81"/>
      <c r="BF476" s="81"/>
    </row>
    <row r="477">
      <c r="A477" s="17"/>
      <c r="B477" s="17"/>
      <c r="C477" s="17"/>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1"/>
      <c r="AY477" s="81"/>
      <c r="AZ477" s="81"/>
      <c r="BA477" s="81"/>
      <c r="BB477" s="81"/>
      <c r="BC477" s="81"/>
      <c r="BD477" s="81"/>
      <c r="BE477" s="81"/>
      <c r="BF477" s="81"/>
    </row>
    <row r="478">
      <c r="A478" s="17"/>
      <c r="B478" s="17"/>
      <c r="C478" s="17"/>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1"/>
      <c r="AY478" s="81"/>
      <c r="AZ478" s="81"/>
      <c r="BA478" s="81"/>
      <c r="BB478" s="81"/>
      <c r="BC478" s="81"/>
      <c r="BD478" s="81"/>
      <c r="BE478" s="81"/>
      <c r="BF478" s="81"/>
    </row>
    <row r="479">
      <c r="A479" s="17"/>
      <c r="B479" s="17"/>
      <c r="C479" s="17"/>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1"/>
      <c r="AY479" s="81"/>
      <c r="AZ479" s="81"/>
      <c r="BA479" s="81"/>
      <c r="BB479" s="81"/>
      <c r="BC479" s="81"/>
      <c r="BD479" s="81"/>
      <c r="BE479" s="81"/>
      <c r="BF479" s="81"/>
    </row>
    <row r="480">
      <c r="A480" s="17"/>
      <c r="B480" s="17"/>
      <c r="C480" s="17"/>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1"/>
      <c r="AY480" s="81"/>
      <c r="AZ480" s="81"/>
      <c r="BA480" s="81"/>
      <c r="BB480" s="81"/>
      <c r="BC480" s="81"/>
      <c r="BD480" s="81"/>
      <c r="BE480" s="81"/>
      <c r="BF480" s="81"/>
    </row>
    <row r="481">
      <c r="A481" s="17"/>
      <c r="B481" s="17"/>
      <c r="C481" s="17"/>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1"/>
      <c r="AY481" s="81"/>
      <c r="AZ481" s="81"/>
      <c r="BA481" s="81"/>
      <c r="BB481" s="81"/>
      <c r="BC481" s="81"/>
      <c r="BD481" s="81"/>
      <c r="BE481" s="81"/>
      <c r="BF481" s="81"/>
    </row>
    <row r="482">
      <c r="A482" s="17"/>
      <c r="B482" s="17"/>
      <c r="C482" s="17"/>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1"/>
      <c r="AY482" s="81"/>
      <c r="AZ482" s="81"/>
      <c r="BA482" s="81"/>
      <c r="BB482" s="81"/>
      <c r="BC482" s="81"/>
      <c r="BD482" s="81"/>
      <c r="BE482" s="81"/>
      <c r="BF482" s="81"/>
    </row>
    <row r="483">
      <c r="A483" s="17"/>
      <c r="B483" s="17"/>
      <c r="C483" s="17"/>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1"/>
      <c r="AY483" s="81"/>
      <c r="AZ483" s="81"/>
      <c r="BA483" s="81"/>
      <c r="BB483" s="81"/>
      <c r="BC483" s="81"/>
      <c r="BD483" s="81"/>
      <c r="BE483" s="81"/>
      <c r="BF483" s="81"/>
    </row>
    <row r="484">
      <c r="A484" s="17"/>
      <c r="B484" s="17"/>
      <c r="C484" s="17"/>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1"/>
      <c r="AY484" s="81"/>
      <c r="AZ484" s="81"/>
      <c r="BA484" s="81"/>
      <c r="BB484" s="81"/>
      <c r="BC484" s="81"/>
      <c r="BD484" s="81"/>
      <c r="BE484" s="81"/>
      <c r="BF484" s="81"/>
    </row>
    <row r="485">
      <c r="A485" s="17"/>
      <c r="B485" s="17"/>
      <c r="C485" s="17"/>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1"/>
      <c r="AY485" s="81"/>
      <c r="AZ485" s="81"/>
      <c r="BA485" s="81"/>
      <c r="BB485" s="81"/>
      <c r="BC485" s="81"/>
      <c r="BD485" s="81"/>
      <c r="BE485" s="81"/>
      <c r="BF485" s="81"/>
    </row>
    <row r="486">
      <c r="A486" s="17"/>
      <c r="B486" s="17"/>
      <c r="C486" s="17"/>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1"/>
      <c r="AY486" s="81"/>
      <c r="AZ486" s="81"/>
      <c r="BA486" s="81"/>
      <c r="BB486" s="81"/>
      <c r="BC486" s="81"/>
      <c r="BD486" s="81"/>
      <c r="BE486" s="81"/>
      <c r="BF486" s="81"/>
    </row>
    <row r="487">
      <c r="A487" s="17"/>
      <c r="B487" s="17"/>
      <c r="C487" s="17"/>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1"/>
      <c r="AY487" s="81"/>
      <c r="AZ487" s="81"/>
      <c r="BA487" s="81"/>
      <c r="BB487" s="81"/>
      <c r="BC487" s="81"/>
      <c r="BD487" s="81"/>
      <c r="BE487" s="81"/>
      <c r="BF487" s="81"/>
    </row>
    <row r="488">
      <c r="A488" s="17"/>
      <c r="B488" s="17"/>
      <c r="C488" s="17"/>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1"/>
      <c r="AY488" s="81"/>
      <c r="AZ488" s="81"/>
      <c r="BA488" s="81"/>
      <c r="BB488" s="81"/>
      <c r="BC488" s="81"/>
      <c r="BD488" s="81"/>
      <c r="BE488" s="81"/>
      <c r="BF488" s="81"/>
    </row>
    <row r="489">
      <c r="A489" s="17"/>
      <c r="B489" s="17"/>
      <c r="C489" s="17"/>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1"/>
      <c r="AY489" s="81"/>
      <c r="AZ489" s="81"/>
      <c r="BA489" s="81"/>
      <c r="BB489" s="81"/>
      <c r="BC489" s="81"/>
      <c r="BD489" s="81"/>
      <c r="BE489" s="81"/>
      <c r="BF489" s="81"/>
    </row>
    <row r="490">
      <c r="A490" s="17"/>
      <c r="B490" s="17"/>
      <c r="C490" s="17"/>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1"/>
      <c r="AY490" s="81"/>
      <c r="AZ490" s="81"/>
      <c r="BA490" s="81"/>
      <c r="BB490" s="81"/>
      <c r="BC490" s="81"/>
      <c r="BD490" s="81"/>
      <c r="BE490" s="81"/>
      <c r="BF490" s="81"/>
    </row>
    <row r="491">
      <c r="A491" s="17"/>
      <c r="B491" s="17"/>
      <c r="C491" s="17"/>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1"/>
      <c r="AY491" s="81"/>
      <c r="AZ491" s="81"/>
      <c r="BA491" s="81"/>
      <c r="BB491" s="81"/>
      <c r="BC491" s="81"/>
      <c r="BD491" s="81"/>
      <c r="BE491" s="81"/>
      <c r="BF491" s="81"/>
    </row>
    <row r="492">
      <c r="A492" s="17"/>
      <c r="B492" s="17"/>
      <c r="C492" s="17"/>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1"/>
      <c r="AY492" s="81"/>
      <c r="AZ492" s="81"/>
      <c r="BA492" s="81"/>
      <c r="BB492" s="81"/>
      <c r="BC492" s="81"/>
      <c r="BD492" s="81"/>
      <c r="BE492" s="81"/>
      <c r="BF492" s="81"/>
    </row>
    <row r="493">
      <c r="A493" s="17"/>
      <c r="B493" s="17"/>
      <c r="C493" s="17"/>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1"/>
      <c r="AY493" s="81"/>
      <c r="AZ493" s="81"/>
      <c r="BA493" s="81"/>
      <c r="BB493" s="81"/>
      <c r="BC493" s="81"/>
      <c r="BD493" s="81"/>
      <c r="BE493" s="81"/>
      <c r="BF493" s="81"/>
    </row>
    <row r="494">
      <c r="A494" s="17"/>
      <c r="B494" s="17"/>
      <c r="C494" s="17"/>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1"/>
      <c r="AY494" s="81"/>
      <c r="AZ494" s="81"/>
      <c r="BA494" s="81"/>
      <c r="BB494" s="81"/>
      <c r="BC494" s="81"/>
      <c r="BD494" s="81"/>
      <c r="BE494" s="81"/>
      <c r="BF494" s="81"/>
    </row>
    <row r="495">
      <c r="A495" s="17"/>
      <c r="B495" s="17"/>
      <c r="C495" s="17"/>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1"/>
      <c r="AY495" s="81"/>
      <c r="AZ495" s="81"/>
      <c r="BA495" s="81"/>
      <c r="BB495" s="81"/>
      <c r="BC495" s="81"/>
      <c r="BD495" s="81"/>
      <c r="BE495" s="81"/>
      <c r="BF495" s="81"/>
    </row>
    <row r="496">
      <c r="A496" s="17"/>
      <c r="B496" s="17"/>
      <c r="C496" s="17"/>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1"/>
      <c r="AY496" s="81"/>
      <c r="AZ496" s="81"/>
      <c r="BA496" s="81"/>
      <c r="BB496" s="81"/>
      <c r="BC496" s="81"/>
      <c r="BD496" s="81"/>
      <c r="BE496" s="81"/>
      <c r="BF496" s="81"/>
    </row>
    <row r="497">
      <c r="A497" s="17"/>
      <c r="B497" s="17"/>
      <c r="C497" s="17"/>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1"/>
      <c r="AY497" s="81"/>
      <c r="AZ497" s="81"/>
      <c r="BA497" s="81"/>
      <c r="BB497" s="81"/>
      <c r="BC497" s="81"/>
      <c r="BD497" s="81"/>
      <c r="BE497" s="81"/>
      <c r="BF497" s="81"/>
    </row>
    <row r="498">
      <c r="A498" s="17"/>
      <c r="B498" s="17"/>
      <c r="C498" s="17"/>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1"/>
      <c r="AY498" s="81"/>
      <c r="AZ498" s="81"/>
      <c r="BA498" s="81"/>
      <c r="BB498" s="81"/>
      <c r="BC498" s="81"/>
      <c r="BD498" s="81"/>
      <c r="BE498" s="81"/>
      <c r="BF498" s="81"/>
    </row>
    <row r="499">
      <c r="A499" s="17"/>
      <c r="B499" s="17"/>
      <c r="C499" s="17"/>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1"/>
      <c r="AY499" s="81"/>
      <c r="AZ499" s="81"/>
      <c r="BA499" s="81"/>
      <c r="BB499" s="81"/>
      <c r="BC499" s="81"/>
      <c r="BD499" s="81"/>
      <c r="BE499" s="81"/>
      <c r="BF499" s="81"/>
    </row>
    <row r="500">
      <c r="A500" s="17"/>
      <c r="B500" s="17"/>
      <c r="C500" s="17"/>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1"/>
      <c r="AY500" s="81"/>
      <c r="AZ500" s="81"/>
      <c r="BA500" s="81"/>
      <c r="BB500" s="81"/>
      <c r="BC500" s="81"/>
      <c r="BD500" s="81"/>
      <c r="BE500" s="81"/>
      <c r="BF500" s="81"/>
    </row>
    <row r="501">
      <c r="A501" s="17"/>
      <c r="B501" s="17"/>
      <c r="C501" s="17"/>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1"/>
      <c r="AY501" s="81"/>
      <c r="AZ501" s="81"/>
      <c r="BA501" s="81"/>
      <c r="BB501" s="81"/>
      <c r="BC501" s="81"/>
      <c r="BD501" s="81"/>
      <c r="BE501" s="81"/>
      <c r="BF501" s="81"/>
    </row>
    <row r="502">
      <c r="A502" s="17"/>
      <c r="B502" s="17"/>
      <c r="C502" s="17"/>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1"/>
      <c r="AY502" s="81"/>
      <c r="AZ502" s="81"/>
      <c r="BA502" s="81"/>
      <c r="BB502" s="81"/>
      <c r="BC502" s="81"/>
      <c r="BD502" s="81"/>
      <c r="BE502" s="81"/>
      <c r="BF502" s="81"/>
    </row>
    <row r="503">
      <c r="A503" s="17"/>
      <c r="B503" s="17"/>
      <c r="C503" s="17"/>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1"/>
      <c r="AY503" s="81"/>
      <c r="AZ503" s="81"/>
      <c r="BA503" s="81"/>
      <c r="BB503" s="81"/>
      <c r="BC503" s="81"/>
      <c r="BD503" s="81"/>
      <c r="BE503" s="81"/>
      <c r="BF503" s="81"/>
    </row>
    <row r="504">
      <c r="A504" s="17"/>
      <c r="B504" s="17"/>
      <c r="C504" s="17"/>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1"/>
      <c r="AY504" s="81"/>
      <c r="AZ504" s="81"/>
      <c r="BA504" s="81"/>
      <c r="BB504" s="81"/>
      <c r="BC504" s="81"/>
      <c r="BD504" s="81"/>
      <c r="BE504" s="81"/>
      <c r="BF504" s="81"/>
    </row>
    <row r="505">
      <c r="A505" s="17"/>
      <c r="B505" s="17"/>
      <c r="C505" s="17"/>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1"/>
      <c r="AY505" s="81"/>
      <c r="AZ505" s="81"/>
      <c r="BA505" s="81"/>
      <c r="BB505" s="81"/>
      <c r="BC505" s="81"/>
      <c r="BD505" s="81"/>
      <c r="BE505" s="81"/>
      <c r="BF505" s="81"/>
    </row>
    <row r="506">
      <c r="A506" s="17"/>
      <c r="B506" s="17"/>
      <c r="C506" s="17"/>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1"/>
      <c r="AY506" s="81"/>
      <c r="AZ506" s="81"/>
      <c r="BA506" s="81"/>
      <c r="BB506" s="81"/>
      <c r="BC506" s="81"/>
      <c r="BD506" s="81"/>
      <c r="BE506" s="81"/>
      <c r="BF506" s="81"/>
    </row>
    <row r="507">
      <c r="A507" s="17"/>
      <c r="B507" s="17"/>
      <c r="C507" s="17"/>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1"/>
      <c r="AY507" s="81"/>
      <c r="AZ507" s="81"/>
      <c r="BA507" s="81"/>
      <c r="BB507" s="81"/>
      <c r="BC507" s="81"/>
      <c r="BD507" s="81"/>
      <c r="BE507" s="81"/>
      <c r="BF507" s="81"/>
    </row>
    <row r="508">
      <c r="A508" s="17"/>
      <c r="B508" s="17"/>
      <c r="C508" s="17"/>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1"/>
      <c r="AY508" s="81"/>
      <c r="AZ508" s="81"/>
      <c r="BA508" s="81"/>
      <c r="BB508" s="81"/>
      <c r="BC508" s="81"/>
      <c r="BD508" s="81"/>
      <c r="BE508" s="81"/>
      <c r="BF508" s="81"/>
    </row>
    <row r="509">
      <c r="A509" s="17"/>
      <c r="B509" s="17"/>
      <c r="C509" s="17"/>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1"/>
      <c r="AY509" s="81"/>
      <c r="AZ509" s="81"/>
      <c r="BA509" s="81"/>
      <c r="BB509" s="81"/>
      <c r="BC509" s="81"/>
      <c r="BD509" s="81"/>
      <c r="BE509" s="81"/>
      <c r="BF509" s="81"/>
    </row>
    <row r="510">
      <c r="A510" s="17"/>
      <c r="B510" s="17"/>
      <c r="C510" s="17"/>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1"/>
      <c r="AY510" s="81"/>
      <c r="AZ510" s="81"/>
      <c r="BA510" s="81"/>
      <c r="BB510" s="81"/>
      <c r="BC510" s="81"/>
      <c r="BD510" s="81"/>
      <c r="BE510" s="81"/>
      <c r="BF510" s="81"/>
    </row>
    <row r="511">
      <c r="A511" s="17"/>
      <c r="B511" s="17"/>
      <c r="C511" s="17"/>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1"/>
      <c r="AY511" s="81"/>
      <c r="AZ511" s="81"/>
      <c r="BA511" s="81"/>
      <c r="BB511" s="81"/>
      <c r="BC511" s="81"/>
      <c r="BD511" s="81"/>
      <c r="BE511" s="81"/>
      <c r="BF511" s="81"/>
    </row>
    <row r="512">
      <c r="A512" s="17"/>
      <c r="B512" s="17"/>
      <c r="C512" s="17"/>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1"/>
      <c r="AY512" s="81"/>
      <c r="AZ512" s="81"/>
      <c r="BA512" s="81"/>
      <c r="BB512" s="81"/>
      <c r="BC512" s="81"/>
      <c r="BD512" s="81"/>
      <c r="BE512" s="81"/>
      <c r="BF512" s="81"/>
    </row>
    <row r="513">
      <c r="A513" s="17"/>
      <c r="B513" s="17"/>
      <c r="C513" s="17"/>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1"/>
      <c r="AY513" s="81"/>
      <c r="AZ513" s="81"/>
      <c r="BA513" s="81"/>
      <c r="BB513" s="81"/>
      <c r="BC513" s="81"/>
      <c r="BD513" s="81"/>
      <c r="BE513" s="81"/>
      <c r="BF513" s="81"/>
    </row>
    <row r="514">
      <c r="A514" s="17"/>
      <c r="B514" s="17"/>
      <c r="C514" s="17"/>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1"/>
      <c r="AY514" s="81"/>
      <c r="AZ514" s="81"/>
      <c r="BA514" s="81"/>
      <c r="BB514" s="81"/>
      <c r="BC514" s="81"/>
      <c r="BD514" s="81"/>
      <c r="BE514" s="81"/>
      <c r="BF514" s="81"/>
    </row>
    <row r="515">
      <c r="A515" s="17"/>
      <c r="B515" s="17"/>
      <c r="C515" s="17"/>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1"/>
      <c r="AY515" s="81"/>
      <c r="AZ515" s="81"/>
      <c r="BA515" s="81"/>
      <c r="BB515" s="81"/>
      <c r="BC515" s="81"/>
      <c r="BD515" s="81"/>
      <c r="BE515" s="81"/>
      <c r="BF515" s="81"/>
    </row>
    <row r="516">
      <c r="A516" s="17"/>
      <c r="B516" s="17"/>
      <c r="C516" s="17"/>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1"/>
      <c r="AY516" s="81"/>
      <c r="AZ516" s="81"/>
      <c r="BA516" s="81"/>
      <c r="BB516" s="81"/>
      <c r="BC516" s="81"/>
      <c r="BD516" s="81"/>
      <c r="BE516" s="81"/>
      <c r="BF516" s="81"/>
    </row>
    <row r="517">
      <c r="A517" s="17"/>
      <c r="B517" s="17"/>
      <c r="C517" s="17"/>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1"/>
      <c r="AY517" s="81"/>
      <c r="AZ517" s="81"/>
      <c r="BA517" s="81"/>
      <c r="BB517" s="81"/>
      <c r="BC517" s="81"/>
      <c r="BD517" s="81"/>
      <c r="BE517" s="81"/>
      <c r="BF517" s="81"/>
    </row>
    <row r="518">
      <c r="A518" s="17"/>
      <c r="B518" s="17"/>
      <c r="C518" s="17"/>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1"/>
      <c r="AY518" s="81"/>
      <c r="AZ518" s="81"/>
      <c r="BA518" s="81"/>
      <c r="BB518" s="81"/>
      <c r="BC518" s="81"/>
      <c r="BD518" s="81"/>
      <c r="BE518" s="81"/>
      <c r="BF518" s="81"/>
    </row>
    <row r="519">
      <c r="A519" s="17"/>
      <c r="B519" s="17"/>
      <c r="C519" s="17"/>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1"/>
      <c r="AY519" s="81"/>
      <c r="AZ519" s="81"/>
      <c r="BA519" s="81"/>
      <c r="BB519" s="81"/>
      <c r="BC519" s="81"/>
      <c r="BD519" s="81"/>
      <c r="BE519" s="81"/>
      <c r="BF519" s="81"/>
    </row>
    <row r="520">
      <c r="A520" s="17"/>
      <c r="B520" s="17"/>
      <c r="C520" s="17"/>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1"/>
      <c r="AY520" s="81"/>
      <c r="AZ520" s="81"/>
      <c r="BA520" s="81"/>
      <c r="BB520" s="81"/>
      <c r="BC520" s="81"/>
      <c r="BD520" s="81"/>
      <c r="BE520" s="81"/>
      <c r="BF520" s="81"/>
    </row>
    <row r="521">
      <c r="A521" s="17"/>
      <c r="B521" s="17"/>
      <c r="C521" s="17"/>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1"/>
      <c r="AY521" s="81"/>
      <c r="AZ521" s="81"/>
      <c r="BA521" s="81"/>
      <c r="BB521" s="81"/>
      <c r="BC521" s="81"/>
      <c r="BD521" s="81"/>
      <c r="BE521" s="81"/>
      <c r="BF521" s="81"/>
    </row>
    <row r="522">
      <c r="A522" s="17"/>
      <c r="B522" s="17"/>
      <c r="C522" s="17"/>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1"/>
      <c r="AY522" s="81"/>
      <c r="AZ522" s="81"/>
      <c r="BA522" s="81"/>
      <c r="BB522" s="81"/>
      <c r="BC522" s="81"/>
      <c r="BD522" s="81"/>
      <c r="BE522" s="81"/>
      <c r="BF522" s="81"/>
    </row>
    <row r="523">
      <c r="A523" s="17"/>
      <c r="B523" s="17"/>
      <c r="C523" s="17"/>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1"/>
      <c r="AY523" s="81"/>
      <c r="AZ523" s="81"/>
      <c r="BA523" s="81"/>
      <c r="BB523" s="81"/>
      <c r="BC523" s="81"/>
      <c r="BD523" s="81"/>
      <c r="BE523" s="81"/>
      <c r="BF523" s="81"/>
    </row>
    <row r="524">
      <c r="A524" s="17"/>
      <c r="B524" s="17"/>
      <c r="C524" s="17"/>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1"/>
      <c r="AY524" s="81"/>
      <c r="AZ524" s="81"/>
      <c r="BA524" s="81"/>
      <c r="BB524" s="81"/>
      <c r="BC524" s="81"/>
      <c r="BD524" s="81"/>
      <c r="BE524" s="81"/>
      <c r="BF524" s="81"/>
    </row>
    <row r="525">
      <c r="A525" s="17"/>
      <c r="B525" s="17"/>
      <c r="C525" s="17"/>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1"/>
      <c r="AY525" s="81"/>
      <c r="AZ525" s="81"/>
      <c r="BA525" s="81"/>
      <c r="BB525" s="81"/>
      <c r="BC525" s="81"/>
      <c r="BD525" s="81"/>
      <c r="BE525" s="81"/>
      <c r="BF525" s="81"/>
    </row>
    <row r="526">
      <c r="A526" s="17"/>
      <c r="B526" s="17"/>
      <c r="C526" s="17"/>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1"/>
      <c r="AY526" s="81"/>
      <c r="AZ526" s="81"/>
      <c r="BA526" s="81"/>
      <c r="BB526" s="81"/>
      <c r="BC526" s="81"/>
      <c r="BD526" s="81"/>
      <c r="BE526" s="81"/>
      <c r="BF526" s="81"/>
    </row>
    <row r="527">
      <c r="A527" s="17"/>
      <c r="B527" s="17"/>
      <c r="C527" s="17"/>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1"/>
      <c r="AY527" s="81"/>
      <c r="AZ527" s="81"/>
      <c r="BA527" s="81"/>
      <c r="BB527" s="81"/>
      <c r="BC527" s="81"/>
      <c r="BD527" s="81"/>
      <c r="BE527" s="81"/>
      <c r="BF527" s="81"/>
    </row>
    <row r="528">
      <c r="A528" s="17"/>
      <c r="B528" s="17"/>
      <c r="C528" s="17"/>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1"/>
      <c r="AY528" s="81"/>
      <c r="AZ528" s="81"/>
      <c r="BA528" s="81"/>
      <c r="BB528" s="81"/>
      <c r="BC528" s="81"/>
      <c r="BD528" s="81"/>
      <c r="BE528" s="81"/>
      <c r="BF528" s="81"/>
    </row>
    <row r="529">
      <c r="A529" s="17"/>
      <c r="B529" s="17"/>
      <c r="C529" s="17"/>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1"/>
      <c r="AY529" s="81"/>
      <c r="AZ529" s="81"/>
      <c r="BA529" s="81"/>
      <c r="BB529" s="81"/>
      <c r="BC529" s="81"/>
      <c r="BD529" s="81"/>
      <c r="BE529" s="81"/>
      <c r="BF529" s="81"/>
    </row>
    <row r="530">
      <c r="A530" s="17"/>
      <c r="B530" s="17"/>
      <c r="C530" s="17"/>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1"/>
      <c r="AY530" s="81"/>
      <c r="AZ530" s="81"/>
      <c r="BA530" s="81"/>
      <c r="BB530" s="81"/>
      <c r="BC530" s="81"/>
      <c r="BD530" s="81"/>
      <c r="BE530" s="81"/>
      <c r="BF530" s="81"/>
    </row>
    <row r="531">
      <c r="A531" s="17"/>
      <c r="B531" s="17"/>
      <c r="C531" s="17"/>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1"/>
      <c r="AY531" s="81"/>
      <c r="AZ531" s="81"/>
      <c r="BA531" s="81"/>
      <c r="BB531" s="81"/>
      <c r="BC531" s="81"/>
      <c r="BD531" s="81"/>
      <c r="BE531" s="81"/>
      <c r="BF531" s="81"/>
    </row>
    <row r="532">
      <c r="A532" s="17"/>
      <c r="B532" s="17"/>
      <c r="C532" s="17"/>
      <c r="D532" s="81"/>
      <c r="E532" s="81"/>
      <c r="F532" s="81"/>
      <c r="G532" s="81"/>
      <c r="H532" s="81"/>
      <c r="I532" s="81"/>
      <c r="J532" s="81"/>
      <c r="K532" s="81"/>
      <c r="L532" s="81"/>
      <c r="M532" s="82"/>
      <c r="N532" s="81"/>
      <c r="O532" s="81"/>
      <c r="P532" s="82"/>
      <c r="Q532" s="81"/>
      <c r="R532" s="81"/>
      <c r="S532" s="82"/>
      <c r="T532" s="81"/>
      <c r="U532" s="81"/>
      <c r="V532" s="82"/>
      <c r="W532" s="81"/>
      <c r="X532" s="81"/>
      <c r="Y532" s="82"/>
      <c r="Z532" s="81"/>
      <c r="AA532" s="81"/>
      <c r="AB532" s="82"/>
      <c r="AC532" s="81"/>
      <c r="AD532" s="81"/>
      <c r="AE532" s="82"/>
      <c r="AF532" s="81"/>
      <c r="AG532" s="81"/>
      <c r="AH532" s="82"/>
      <c r="AI532" s="81"/>
      <c r="AJ532" s="81"/>
      <c r="AK532" s="82"/>
      <c r="AL532" s="81"/>
      <c r="AM532" s="81"/>
      <c r="AN532" s="82"/>
      <c r="AO532" s="81"/>
      <c r="AP532" s="81"/>
      <c r="AQ532" s="82"/>
      <c r="AR532" s="81"/>
      <c r="AS532" s="81"/>
      <c r="AT532" s="82"/>
      <c r="AU532" s="81"/>
      <c r="AV532" s="81"/>
      <c r="AW532" s="82"/>
      <c r="AX532" s="81"/>
      <c r="AY532" s="81"/>
      <c r="AZ532" s="82"/>
      <c r="BA532" s="81"/>
      <c r="BB532" s="81"/>
      <c r="BC532" s="82"/>
      <c r="BD532" s="81"/>
      <c r="BE532" s="81"/>
      <c r="BF532" s="82"/>
    </row>
    <row r="533">
      <c r="A533" s="17"/>
      <c r="B533" s="17"/>
      <c r="C533" s="17"/>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1"/>
      <c r="AY533" s="81"/>
      <c r="AZ533" s="81"/>
      <c r="BA533" s="81"/>
      <c r="BB533" s="81"/>
      <c r="BC533" s="81"/>
      <c r="BD533" s="81"/>
      <c r="BE533" s="81"/>
      <c r="BF533" s="81"/>
    </row>
    <row r="534">
      <c r="A534" s="17"/>
      <c r="B534" s="17"/>
      <c r="C534" s="17"/>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1"/>
      <c r="AY534" s="81"/>
      <c r="AZ534" s="81"/>
      <c r="BA534" s="81"/>
      <c r="BB534" s="81"/>
      <c r="BC534" s="81"/>
      <c r="BD534" s="81"/>
      <c r="BE534" s="81"/>
      <c r="BF534" s="81"/>
    </row>
    <row r="535">
      <c r="A535" s="17"/>
      <c r="B535" s="17"/>
      <c r="C535" s="17"/>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1"/>
      <c r="AY535" s="81"/>
      <c r="AZ535" s="81"/>
      <c r="BA535" s="81"/>
      <c r="BB535" s="81"/>
      <c r="BC535" s="81"/>
      <c r="BD535" s="81"/>
      <c r="BE535" s="81"/>
      <c r="BF535" s="81"/>
    </row>
    <row r="536">
      <c r="A536" s="17"/>
      <c r="B536" s="17"/>
      <c r="C536" s="17"/>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1"/>
      <c r="AY536" s="81"/>
      <c r="AZ536" s="81"/>
      <c r="BA536" s="81"/>
      <c r="BB536" s="81"/>
      <c r="BC536" s="81"/>
      <c r="BD536" s="81"/>
      <c r="BE536" s="81"/>
      <c r="BF536" s="81"/>
    </row>
    <row r="537">
      <c r="A537" s="17"/>
      <c r="B537" s="17"/>
      <c r="C537" s="17"/>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1"/>
      <c r="AY537" s="81"/>
      <c r="AZ537" s="81"/>
      <c r="BA537" s="81"/>
      <c r="BB537" s="81"/>
      <c r="BC537" s="81"/>
      <c r="BD537" s="81"/>
      <c r="BE537" s="81"/>
      <c r="BF537" s="81"/>
    </row>
    <row r="538">
      <c r="A538" s="17"/>
      <c r="B538" s="17"/>
      <c r="C538" s="17"/>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1"/>
      <c r="AY538" s="81"/>
      <c r="AZ538" s="81"/>
      <c r="BA538" s="81"/>
      <c r="BB538" s="81"/>
      <c r="BC538" s="81"/>
      <c r="BD538" s="81"/>
      <c r="BE538" s="81"/>
      <c r="BF538" s="81"/>
    </row>
    <row r="539">
      <c r="A539" s="17"/>
      <c r="B539" s="17"/>
      <c r="C539" s="17"/>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1"/>
      <c r="AY539" s="81"/>
      <c r="AZ539" s="81"/>
      <c r="BA539" s="81"/>
      <c r="BB539" s="81"/>
      <c r="BC539" s="81"/>
      <c r="BD539" s="81"/>
      <c r="BE539" s="81"/>
      <c r="BF539" s="81"/>
    </row>
    <row r="540">
      <c r="A540" s="17"/>
      <c r="B540" s="17"/>
      <c r="C540" s="17"/>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1"/>
      <c r="AY540" s="81"/>
      <c r="AZ540" s="81"/>
      <c r="BA540" s="81"/>
      <c r="BB540" s="81"/>
      <c r="BC540" s="81"/>
      <c r="BD540" s="81"/>
      <c r="BE540" s="81"/>
      <c r="BF540" s="81"/>
    </row>
    <row r="541">
      <c r="A541" s="17"/>
      <c r="B541" s="17"/>
      <c r="C541" s="17"/>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1"/>
      <c r="AY541" s="81"/>
      <c r="AZ541" s="81"/>
      <c r="BA541" s="81"/>
      <c r="BB541" s="81"/>
      <c r="BC541" s="81"/>
      <c r="BD541" s="81"/>
      <c r="BE541" s="81"/>
      <c r="BF541" s="81"/>
    </row>
    <row r="542">
      <c r="A542" s="17"/>
      <c r="B542" s="17"/>
      <c r="C542" s="17"/>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1"/>
      <c r="AY542" s="81"/>
      <c r="AZ542" s="81"/>
      <c r="BA542" s="81"/>
      <c r="BB542" s="81"/>
      <c r="BC542" s="81"/>
      <c r="BD542" s="81"/>
      <c r="BE542" s="81"/>
      <c r="BF542" s="81"/>
    </row>
    <row r="543">
      <c r="A543" s="17"/>
      <c r="B543" s="17"/>
      <c r="C543" s="17"/>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1"/>
      <c r="AY543" s="81"/>
      <c r="AZ543" s="81"/>
      <c r="BA543" s="81"/>
      <c r="BB543" s="81"/>
      <c r="BC543" s="81"/>
      <c r="BD543" s="81"/>
      <c r="BE543" s="81"/>
      <c r="BF543" s="81"/>
    </row>
    <row r="544">
      <c r="A544" s="17"/>
      <c r="B544" s="17"/>
      <c r="C544" s="17"/>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1"/>
      <c r="AY544" s="81"/>
      <c r="AZ544" s="81"/>
      <c r="BA544" s="81"/>
      <c r="BB544" s="81"/>
      <c r="BC544" s="81"/>
      <c r="BD544" s="81"/>
      <c r="BE544" s="81"/>
      <c r="BF544" s="81"/>
    </row>
    <row r="545">
      <c r="A545" s="17"/>
      <c r="B545" s="17"/>
      <c r="C545" s="17"/>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1"/>
      <c r="AY545" s="81"/>
      <c r="AZ545" s="81"/>
      <c r="BA545" s="81"/>
      <c r="BB545" s="81"/>
      <c r="BC545" s="81"/>
      <c r="BD545" s="81"/>
      <c r="BE545" s="81"/>
      <c r="BF545" s="81"/>
    </row>
    <row r="546">
      <c r="A546" s="17"/>
      <c r="B546" s="17"/>
      <c r="C546" s="17"/>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1"/>
      <c r="AY546" s="81"/>
      <c r="AZ546" s="81"/>
      <c r="BA546" s="81"/>
      <c r="BB546" s="81"/>
      <c r="BC546" s="81"/>
      <c r="BD546" s="81"/>
      <c r="BE546" s="81"/>
      <c r="BF546" s="81"/>
    </row>
    <row r="547">
      <c r="A547" s="17"/>
      <c r="B547" s="17"/>
      <c r="C547" s="17"/>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1"/>
      <c r="AY547" s="81"/>
      <c r="AZ547" s="81"/>
      <c r="BA547" s="81"/>
      <c r="BB547" s="81"/>
      <c r="BC547" s="81"/>
      <c r="BD547" s="81"/>
      <c r="BE547" s="81"/>
      <c r="BF547" s="81"/>
    </row>
    <row r="548">
      <c r="A548" s="17"/>
      <c r="B548" s="17"/>
      <c r="C548" s="17"/>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1"/>
      <c r="AY548" s="81"/>
      <c r="AZ548" s="81"/>
      <c r="BA548" s="81"/>
      <c r="BB548" s="81"/>
      <c r="BC548" s="81"/>
      <c r="BD548" s="81"/>
      <c r="BE548" s="81"/>
      <c r="BF548" s="81"/>
    </row>
    <row r="549">
      <c r="A549" s="17"/>
      <c r="B549" s="17"/>
      <c r="C549" s="17"/>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1"/>
      <c r="AY549" s="81"/>
      <c r="AZ549" s="81"/>
      <c r="BA549" s="81"/>
      <c r="BB549" s="81"/>
      <c r="BC549" s="81"/>
      <c r="BD549" s="81"/>
      <c r="BE549" s="81"/>
      <c r="BF549" s="81"/>
    </row>
    <row r="550">
      <c r="A550" s="17"/>
      <c r="B550" s="17"/>
      <c r="C550" s="17"/>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1"/>
      <c r="AY550" s="81"/>
      <c r="AZ550" s="81"/>
      <c r="BA550" s="81"/>
      <c r="BB550" s="81"/>
      <c r="BC550" s="81"/>
      <c r="BD550" s="81"/>
      <c r="BE550" s="81"/>
      <c r="BF550" s="81"/>
    </row>
    <row r="551">
      <c r="A551" s="17"/>
      <c r="B551" s="17"/>
      <c r="C551" s="17"/>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1"/>
      <c r="AY551" s="81"/>
      <c r="AZ551" s="81"/>
      <c r="BA551" s="81"/>
      <c r="BB551" s="81"/>
      <c r="BC551" s="81"/>
      <c r="BD551" s="81"/>
      <c r="BE551" s="81"/>
      <c r="BF551" s="81"/>
    </row>
    <row r="552">
      <c r="A552" s="17"/>
      <c r="B552" s="17"/>
      <c r="C552" s="17"/>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1"/>
      <c r="AY552" s="81"/>
      <c r="AZ552" s="81"/>
      <c r="BA552" s="81"/>
      <c r="BB552" s="81"/>
      <c r="BC552" s="81"/>
      <c r="BD552" s="81"/>
      <c r="BE552" s="81"/>
      <c r="BF552" s="81"/>
    </row>
    <row r="553">
      <c r="A553" s="17"/>
      <c r="B553" s="17"/>
      <c r="C553" s="17"/>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1"/>
      <c r="AY553" s="81"/>
      <c r="AZ553" s="81"/>
      <c r="BA553" s="81"/>
      <c r="BB553" s="81"/>
      <c r="BC553" s="81"/>
      <c r="BD553" s="81"/>
      <c r="BE553" s="81"/>
      <c r="BF553" s="81"/>
    </row>
    <row r="554">
      <c r="A554" s="17"/>
      <c r="B554" s="17"/>
      <c r="C554" s="17"/>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1"/>
      <c r="AY554" s="81"/>
      <c r="AZ554" s="81"/>
      <c r="BA554" s="81"/>
      <c r="BB554" s="81"/>
      <c r="BC554" s="81"/>
      <c r="BD554" s="81"/>
      <c r="BE554" s="81"/>
      <c r="BF554" s="81"/>
    </row>
    <row r="555">
      <c r="A555" s="17"/>
      <c r="B555" s="17"/>
      <c r="C555" s="17"/>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1"/>
      <c r="AY555" s="81"/>
      <c r="AZ555" s="81"/>
      <c r="BA555" s="81"/>
      <c r="BB555" s="81"/>
      <c r="BC555" s="81"/>
      <c r="BD555" s="81"/>
      <c r="BE555" s="81"/>
      <c r="BF555" s="81"/>
    </row>
    <row r="556">
      <c r="A556" s="17"/>
      <c r="B556" s="17"/>
      <c r="C556" s="17"/>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1"/>
      <c r="AY556" s="81"/>
      <c r="AZ556" s="81"/>
      <c r="BA556" s="81"/>
      <c r="BB556" s="81"/>
      <c r="BC556" s="81"/>
      <c r="BD556" s="81"/>
      <c r="BE556" s="81"/>
      <c r="BF556" s="81"/>
    </row>
    <row r="557">
      <c r="A557" s="17"/>
      <c r="B557" s="17"/>
      <c r="C557" s="17"/>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1"/>
      <c r="AY557" s="81"/>
      <c r="AZ557" s="81"/>
      <c r="BA557" s="81"/>
      <c r="BB557" s="81"/>
      <c r="BC557" s="81"/>
      <c r="BD557" s="81"/>
      <c r="BE557" s="81"/>
      <c r="BF557" s="81"/>
    </row>
    <row r="558">
      <c r="A558" s="17"/>
      <c r="B558" s="17"/>
      <c r="C558" s="17"/>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1"/>
      <c r="AY558" s="81"/>
      <c r="AZ558" s="81"/>
      <c r="BA558" s="81"/>
      <c r="BB558" s="81"/>
      <c r="BC558" s="81"/>
      <c r="BD558" s="81"/>
      <c r="BE558" s="81"/>
      <c r="BF558" s="81"/>
    </row>
    <row r="559">
      <c r="A559" s="17"/>
      <c r="B559" s="17"/>
      <c r="C559" s="17"/>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1"/>
      <c r="AY559" s="81"/>
      <c r="AZ559" s="81"/>
      <c r="BA559" s="81"/>
      <c r="BB559" s="81"/>
      <c r="BC559" s="81"/>
      <c r="BD559" s="81"/>
      <c r="BE559" s="81"/>
      <c r="BF559" s="81"/>
    </row>
    <row r="560">
      <c r="A560" s="17"/>
      <c r="B560" s="17"/>
      <c r="C560" s="17"/>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1"/>
      <c r="AY560" s="81"/>
      <c r="AZ560" s="81"/>
      <c r="BA560" s="81"/>
      <c r="BB560" s="81"/>
      <c r="BC560" s="81"/>
      <c r="BD560" s="81"/>
      <c r="BE560" s="81"/>
      <c r="BF560" s="81"/>
    </row>
    <row r="561">
      <c r="A561" s="17"/>
      <c r="B561" s="17"/>
      <c r="C561" s="17"/>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1"/>
      <c r="AY561" s="81"/>
      <c r="AZ561" s="81"/>
      <c r="BA561" s="81"/>
      <c r="BB561" s="81"/>
      <c r="BC561" s="81"/>
      <c r="BD561" s="81"/>
      <c r="BE561" s="81"/>
      <c r="BF561" s="81"/>
    </row>
    <row r="562">
      <c r="A562" s="17"/>
      <c r="B562" s="17"/>
      <c r="C562" s="17"/>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1"/>
      <c r="AY562" s="81"/>
      <c r="AZ562" s="81"/>
      <c r="BA562" s="81"/>
      <c r="BB562" s="81"/>
      <c r="BC562" s="81"/>
      <c r="BD562" s="81"/>
      <c r="BE562" s="81"/>
      <c r="BF562" s="81"/>
    </row>
    <row r="563">
      <c r="A563" s="17"/>
      <c r="B563" s="17"/>
      <c r="C563" s="17"/>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1"/>
      <c r="AY563" s="81"/>
      <c r="AZ563" s="81"/>
      <c r="BA563" s="81"/>
      <c r="BB563" s="81"/>
      <c r="BC563" s="81"/>
      <c r="BD563" s="81"/>
      <c r="BE563" s="81"/>
      <c r="BF563" s="81"/>
    </row>
    <row r="564">
      <c r="A564" s="17"/>
      <c r="B564" s="17"/>
      <c r="C564" s="17"/>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1"/>
      <c r="AY564" s="81"/>
      <c r="AZ564" s="81"/>
      <c r="BA564" s="81"/>
      <c r="BB564" s="81"/>
      <c r="BC564" s="81"/>
      <c r="BD564" s="81"/>
      <c r="BE564" s="81"/>
      <c r="BF564" s="81"/>
    </row>
    <row r="565">
      <c r="A565" s="17"/>
      <c r="B565" s="17"/>
      <c r="C565" s="17"/>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1"/>
      <c r="AY565" s="81"/>
      <c r="AZ565" s="81"/>
      <c r="BA565" s="81"/>
      <c r="BB565" s="81"/>
      <c r="BC565" s="81"/>
      <c r="BD565" s="81"/>
      <c r="BE565" s="81"/>
      <c r="BF565" s="81"/>
    </row>
    <row r="566">
      <c r="A566" s="17"/>
      <c r="B566" s="17"/>
      <c r="C566" s="17"/>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81"/>
      <c r="AW566" s="81"/>
      <c r="AX566" s="81"/>
      <c r="AY566" s="81"/>
      <c r="AZ566" s="81"/>
      <c r="BA566" s="81"/>
      <c r="BB566" s="81"/>
      <c r="BC566" s="81"/>
      <c r="BD566" s="81"/>
      <c r="BE566" s="81"/>
      <c r="BF566" s="81"/>
    </row>
    <row r="567">
      <c r="A567" s="17"/>
      <c r="B567" s="17"/>
      <c r="C567" s="17"/>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c r="AQ567" s="81"/>
      <c r="AR567" s="81"/>
      <c r="AS567" s="81"/>
      <c r="AT567" s="81"/>
      <c r="AU567" s="81"/>
      <c r="AV567" s="81"/>
      <c r="AW567" s="81"/>
      <c r="AX567" s="81"/>
      <c r="AY567" s="81"/>
      <c r="AZ567" s="81"/>
      <c r="BA567" s="81"/>
      <c r="BB567" s="81"/>
      <c r="BC567" s="81"/>
      <c r="BD567" s="81"/>
      <c r="BE567" s="81"/>
      <c r="BF567" s="81"/>
    </row>
    <row r="568">
      <c r="A568" s="17"/>
      <c r="B568" s="17"/>
      <c r="C568" s="17"/>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81"/>
      <c r="AV568" s="81"/>
      <c r="AW568" s="81"/>
      <c r="AX568" s="81"/>
      <c r="AY568" s="81"/>
      <c r="AZ568" s="81"/>
      <c r="BA568" s="81"/>
      <c r="BB568" s="81"/>
      <c r="BC568" s="81"/>
      <c r="BD568" s="81"/>
      <c r="BE568" s="81"/>
      <c r="BF568" s="81"/>
    </row>
    <row r="569">
      <c r="A569" s="17"/>
      <c r="B569" s="17"/>
      <c r="C569" s="17"/>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81"/>
      <c r="AV569" s="81"/>
      <c r="AW569" s="81"/>
      <c r="AX569" s="81"/>
      <c r="AY569" s="81"/>
      <c r="AZ569" s="81"/>
      <c r="BA569" s="81"/>
      <c r="BB569" s="81"/>
      <c r="BC569" s="81"/>
      <c r="BD569" s="81"/>
      <c r="BE569" s="81"/>
      <c r="BF569" s="81"/>
    </row>
    <row r="570">
      <c r="A570" s="17"/>
      <c r="B570" s="17"/>
      <c r="C570" s="17"/>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81"/>
      <c r="AV570" s="81"/>
      <c r="AW570" s="81"/>
      <c r="AX570" s="81"/>
      <c r="AY570" s="81"/>
      <c r="AZ570" s="81"/>
      <c r="BA570" s="81"/>
      <c r="BB570" s="81"/>
      <c r="BC570" s="81"/>
      <c r="BD570" s="81"/>
      <c r="BE570" s="81"/>
      <c r="BF570" s="81"/>
    </row>
    <row r="571">
      <c r="A571" s="17"/>
      <c r="B571" s="17"/>
      <c r="C571" s="17"/>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81"/>
      <c r="AV571" s="81"/>
      <c r="AW571" s="81"/>
      <c r="AX571" s="81"/>
      <c r="AY571" s="81"/>
      <c r="AZ571" s="81"/>
      <c r="BA571" s="81"/>
      <c r="BB571" s="81"/>
      <c r="BC571" s="81"/>
      <c r="BD571" s="81"/>
      <c r="BE571" s="81"/>
      <c r="BF571" s="81"/>
    </row>
    <row r="572">
      <c r="A572" s="17"/>
      <c r="B572" s="17"/>
      <c r="C572" s="17"/>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81"/>
      <c r="AV572" s="81"/>
      <c r="AW572" s="81"/>
      <c r="AX572" s="81"/>
      <c r="AY572" s="81"/>
      <c r="AZ572" s="81"/>
      <c r="BA572" s="81"/>
      <c r="BB572" s="81"/>
      <c r="BC572" s="81"/>
      <c r="BD572" s="81"/>
      <c r="BE572" s="81"/>
      <c r="BF572" s="81"/>
    </row>
    <row r="573">
      <c r="A573" s="17"/>
      <c r="B573" s="17"/>
      <c r="C573" s="17"/>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81"/>
      <c r="AV573" s="81"/>
      <c r="AW573" s="81"/>
      <c r="AX573" s="81"/>
      <c r="AY573" s="81"/>
      <c r="AZ573" s="81"/>
      <c r="BA573" s="81"/>
      <c r="BB573" s="81"/>
      <c r="BC573" s="81"/>
      <c r="BD573" s="81"/>
      <c r="BE573" s="81"/>
      <c r="BF573" s="81"/>
    </row>
    <row r="574">
      <c r="A574" s="17"/>
      <c r="B574" s="17"/>
      <c r="C574" s="17"/>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81"/>
      <c r="AV574" s="81"/>
      <c r="AW574" s="81"/>
      <c r="AX574" s="81"/>
      <c r="AY574" s="81"/>
      <c r="AZ574" s="81"/>
      <c r="BA574" s="81"/>
      <c r="BB574" s="81"/>
      <c r="BC574" s="81"/>
      <c r="BD574" s="81"/>
      <c r="BE574" s="81"/>
      <c r="BF574" s="81"/>
    </row>
    <row r="575">
      <c r="A575" s="17"/>
      <c r="B575" s="17"/>
      <c r="C575" s="17"/>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81"/>
      <c r="AV575" s="81"/>
      <c r="AW575" s="81"/>
      <c r="AX575" s="81"/>
      <c r="AY575" s="81"/>
      <c r="AZ575" s="81"/>
      <c r="BA575" s="81"/>
      <c r="BB575" s="81"/>
      <c r="BC575" s="81"/>
      <c r="BD575" s="81"/>
      <c r="BE575" s="81"/>
      <c r="BF575" s="81"/>
    </row>
    <row r="576">
      <c r="A576" s="17"/>
      <c r="B576" s="17"/>
      <c r="C576" s="17"/>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81"/>
      <c r="AV576" s="81"/>
      <c r="AW576" s="81"/>
      <c r="AX576" s="81"/>
      <c r="AY576" s="81"/>
      <c r="AZ576" s="81"/>
      <c r="BA576" s="81"/>
      <c r="BB576" s="81"/>
      <c r="BC576" s="81"/>
      <c r="BD576" s="81"/>
      <c r="BE576" s="81"/>
      <c r="BF576" s="81"/>
    </row>
    <row r="577">
      <c r="A577" s="17"/>
      <c r="B577" s="17"/>
      <c r="C577" s="17"/>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81"/>
      <c r="AV577" s="81"/>
      <c r="AW577" s="81"/>
      <c r="AX577" s="81"/>
      <c r="AY577" s="81"/>
      <c r="AZ577" s="81"/>
      <c r="BA577" s="81"/>
      <c r="BB577" s="81"/>
      <c r="BC577" s="81"/>
      <c r="BD577" s="81"/>
      <c r="BE577" s="81"/>
      <c r="BF577" s="81"/>
    </row>
    <row r="578">
      <c r="A578" s="17"/>
      <c r="B578" s="17"/>
      <c r="C578" s="17"/>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81"/>
      <c r="AV578" s="81"/>
      <c r="AW578" s="81"/>
      <c r="AX578" s="81"/>
      <c r="AY578" s="81"/>
      <c r="AZ578" s="81"/>
      <c r="BA578" s="81"/>
      <c r="BB578" s="81"/>
      <c r="BC578" s="81"/>
      <c r="BD578" s="81"/>
      <c r="BE578" s="81"/>
      <c r="BF578" s="81"/>
    </row>
    <row r="579">
      <c r="A579" s="17"/>
      <c r="B579" s="17"/>
      <c r="C579" s="17"/>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81"/>
      <c r="AV579" s="81"/>
      <c r="AW579" s="81"/>
      <c r="AX579" s="81"/>
      <c r="AY579" s="81"/>
      <c r="AZ579" s="81"/>
      <c r="BA579" s="81"/>
      <c r="BB579" s="81"/>
      <c r="BC579" s="81"/>
      <c r="BD579" s="81"/>
      <c r="BE579" s="81"/>
      <c r="BF579" s="81"/>
    </row>
    <row r="580">
      <c r="A580" s="17"/>
      <c r="B580" s="17"/>
      <c r="C580" s="17"/>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81"/>
      <c r="AV580" s="81"/>
      <c r="AW580" s="81"/>
      <c r="AX580" s="81"/>
      <c r="AY580" s="81"/>
      <c r="AZ580" s="81"/>
      <c r="BA580" s="81"/>
      <c r="BB580" s="81"/>
      <c r="BC580" s="81"/>
      <c r="BD580" s="81"/>
      <c r="BE580" s="81"/>
      <c r="BF580" s="81"/>
    </row>
    <row r="581">
      <c r="A581" s="17"/>
      <c r="B581" s="17"/>
      <c r="C581" s="17"/>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81"/>
      <c r="AV581" s="81"/>
      <c r="AW581" s="81"/>
      <c r="AX581" s="81"/>
      <c r="AY581" s="81"/>
      <c r="AZ581" s="81"/>
      <c r="BA581" s="81"/>
      <c r="BB581" s="81"/>
      <c r="BC581" s="81"/>
      <c r="BD581" s="81"/>
      <c r="BE581" s="81"/>
      <c r="BF581" s="81"/>
    </row>
    <row r="582">
      <c r="A582" s="17"/>
      <c r="B582" s="17"/>
      <c r="C582" s="17"/>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81"/>
      <c r="AV582" s="81"/>
      <c r="AW582" s="81"/>
      <c r="AX582" s="81"/>
      <c r="AY582" s="81"/>
      <c r="AZ582" s="81"/>
      <c r="BA582" s="81"/>
      <c r="BB582" s="81"/>
      <c r="BC582" s="81"/>
      <c r="BD582" s="81"/>
      <c r="BE582" s="81"/>
      <c r="BF582" s="81"/>
    </row>
    <row r="583">
      <c r="A583" s="17"/>
      <c r="B583" s="17"/>
      <c r="C583" s="17"/>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c r="AQ583" s="81"/>
      <c r="AR583" s="81"/>
      <c r="AS583" s="81"/>
      <c r="AT583" s="81"/>
      <c r="AU583" s="81"/>
      <c r="AV583" s="81"/>
      <c r="AW583" s="81"/>
      <c r="AX583" s="81"/>
      <c r="AY583" s="81"/>
      <c r="AZ583" s="81"/>
      <c r="BA583" s="81"/>
      <c r="BB583" s="81"/>
      <c r="BC583" s="81"/>
      <c r="BD583" s="81"/>
      <c r="BE583" s="81"/>
      <c r="BF583" s="81"/>
    </row>
    <row r="584">
      <c r="A584" s="17"/>
      <c r="B584" s="17"/>
      <c r="C584" s="17"/>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81"/>
      <c r="AW584" s="81"/>
      <c r="AX584" s="81"/>
      <c r="AY584" s="81"/>
      <c r="AZ584" s="81"/>
      <c r="BA584" s="81"/>
      <c r="BB584" s="81"/>
      <c r="BC584" s="81"/>
      <c r="BD584" s="81"/>
      <c r="BE584" s="81"/>
      <c r="BF584" s="81"/>
    </row>
    <row r="585">
      <c r="A585" s="17"/>
      <c r="B585" s="17"/>
      <c r="C585" s="17"/>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81"/>
      <c r="AW585" s="81"/>
      <c r="AX585" s="81"/>
      <c r="AY585" s="81"/>
      <c r="AZ585" s="81"/>
      <c r="BA585" s="81"/>
      <c r="BB585" s="81"/>
      <c r="BC585" s="81"/>
      <c r="BD585" s="81"/>
      <c r="BE585" s="81"/>
      <c r="BF585" s="81"/>
    </row>
    <row r="586">
      <c r="A586" s="17"/>
      <c r="B586" s="17"/>
      <c r="C586" s="17"/>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81"/>
      <c r="AW586" s="81"/>
      <c r="AX586" s="81"/>
      <c r="AY586" s="81"/>
      <c r="AZ586" s="81"/>
      <c r="BA586" s="81"/>
      <c r="BB586" s="81"/>
      <c r="BC586" s="81"/>
      <c r="BD586" s="81"/>
      <c r="BE586" s="81"/>
      <c r="BF586" s="81"/>
    </row>
    <row r="587">
      <c r="A587" s="17"/>
      <c r="B587" s="17"/>
      <c r="C587" s="17"/>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81"/>
      <c r="AW587" s="81"/>
      <c r="AX587" s="81"/>
      <c r="AY587" s="81"/>
      <c r="AZ587" s="81"/>
      <c r="BA587" s="81"/>
      <c r="BB587" s="81"/>
      <c r="BC587" s="81"/>
      <c r="BD587" s="81"/>
      <c r="BE587" s="81"/>
      <c r="BF587" s="81"/>
    </row>
    <row r="588">
      <c r="A588" s="17"/>
      <c r="B588" s="17"/>
      <c r="C588" s="17"/>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81"/>
      <c r="AW588" s="81"/>
      <c r="AX588" s="81"/>
      <c r="AY588" s="81"/>
      <c r="AZ588" s="81"/>
      <c r="BA588" s="81"/>
      <c r="BB588" s="81"/>
      <c r="BC588" s="81"/>
      <c r="BD588" s="81"/>
      <c r="BE588" s="81"/>
      <c r="BF588" s="81"/>
    </row>
    <row r="589">
      <c r="A589" s="17"/>
      <c r="B589" s="17"/>
      <c r="C589" s="17"/>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81"/>
      <c r="AW589" s="81"/>
      <c r="AX589" s="81"/>
      <c r="AY589" s="81"/>
      <c r="AZ589" s="81"/>
      <c r="BA589" s="81"/>
      <c r="BB589" s="81"/>
      <c r="BC589" s="81"/>
      <c r="BD589" s="81"/>
      <c r="BE589" s="81"/>
      <c r="BF589" s="81"/>
    </row>
    <row r="590">
      <c r="A590" s="17"/>
      <c r="B590" s="17"/>
      <c r="C590" s="17"/>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81"/>
      <c r="AW590" s="81"/>
      <c r="AX590" s="81"/>
      <c r="AY590" s="81"/>
      <c r="AZ590" s="81"/>
      <c r="BA590" s="81"/>
      <c r="BB590" s="81"/>
      <c r="BC590" s="81"/>
      <c r="BD590" s="81"/>
      <c r="BE590" s="81"/>
      <c r="BF590" s="81"/>
    </row>
    <row r="591">
      <c r="A591" s="17"/>
      <c r="B591" s="17"/>
      <c r="C591" s="17"/>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81"/>
      <c r="AW591" s="81"/>
      <c r="AX591" s="81"/>
      <c r="AY591" s="81"/>
      <c r="AZ591" s="81"/>
      <c r="BA591" s="81"/>
      <c r="BB591" s="81"/>
      <c r="BC591" s="81"/>
      <c r="BD591" s="81"/>
      <c r="BE591" s="81"/>
      <c r="BF591" s="81"/>
    </row>
    <row r="592">
      <c r="A592" s="17"/>
      <c r="B592" s="17"/>
      <c r="C592" s="17"/>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c r="AQ592" s="81"/>
      <c r="AR592" s="81"/>
      <c r="AS592" s="81"/>
      <c r="AT592" s="81"/>
      <c r="AU592" s="81"/>
      <c r="AV592" s="81"/>
      <c r="AW592" s="81"/>
      <c r="AX592" s="81"/>
      <c r="AY592" s="81"/>
      <c r="AZ592" s="81"/>
      <c r="BA592" s="81"/>
      <c r="BB592" s="81"/>
      <c r="BC592" s="81"/>
      <c r="BD592" s="81"/>
      <c r="BE592" s="81"/>
      <c r="BF592" s="81"/>
    </row>
    <row r="593">
      <c r="A593" s="17"/>
      <c r="B593" s="17"/>
      <c r="C593" s="17"/>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81"/>
      <c r="AV593" s="81"/>
      <c r="AW593" s="81"/>
      <c r="AX593" s="81"/>
      <c r="AY593" s="81"/>
      <c r="AZ593" s="81"/>
      <c r="BA593" s="81"/>
      <c r="BB593" s="81"/>
      <c r="BC593" s="81"/>
      <c r="BD593" s="81"/>
      <c r="BE593" s="81"/>
      <c r="BF593" s="81"/>
    </row>
    <row r="594">
      <c r="A594" s="17"/>
      <c r="B594" s="17"/>
      <c r="C594" s="17"/>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81"/>
      <c r="AV594" s="81"/>
      <c r="AW594" s="81"/>
      <c r="AX594" s="81"/>
      <c r="AY594" s="81"/>
      <c r="AZ594" s="81"/>
      <c r="BA594" s="81"/>
      <c r="BB594" s="81"/>
      <c r="BC594" s="81"/>
      <c r="BD594" s="81"/>
      <c r="BE594" s="81"/>
      <c r="BF594" s="81"/>
    </row>
    <row r="595">
      <c r="A595" s="17"/>
      <c r="B595" s="17"/>
      <c r="C595" s="17"/>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81"/>
      <c r="AV595" s="81"/>
      <c r="AW595" s="81"/>
      <c r="AX595" s="81"/>
      <c r="AY595" s="81"/>
      <c r="AZ595" s="81"/>
      <c r="BA595" s="81"/>
      <c r="BB595" s="81"/>
      <c r="BC595" s="81"/>
      <c r="BD595" s="81"/>
      <c r="BE595" s="81"/>
      <c r="BF595" s="81"/>
    </row>
    <row r="596">
      <c r="A596" s="17"/>
      <c r="B596" s="17"/>
      <c r="C596" s="17"/>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81"/>
      <c r="AV596" s="81"/>
      <c r="AW596" s="81"/>
      <c r="AX596" s="81"/>
      <c r="AY596" s="81"/>
      <c r="AZ596" s="81"/>
      <c r="BA596" s="81"/>
      <c r="BB596" s="81"/>
      <c r="BC596" s="81"/>
      <c r="BD596" s="81"/>
      <c r="BE596" s="81"/>
      <c r="BF596" s="81"/>
    </row>
    <row r="597">
      <c r="A597" s="17"/>
      <c r="B597" s="17"/>
      <c r="C597" s="17"/>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81"/>
      <c r="AV597" s="81"/>
      <c r="AW597" s="81"/>
      <c r="AX597" s="81"/>
      <c r="AY597" s="81"/>
      <c r="AZ597" s="81"/>
      <c r="BA597" s="81"/>
      <c r="BB597" s="81"/>
      <c r="BC597" s="81"/>
      <c r="BD597" s="81"/>
      <c r="BE597" s="81"/>
      <c r="BF597" s="81"/>
    </row>
    <row r="598">
      <c r="A598" s="17"/>
      <c r="B598" s="17"/>
      <c r="C598" s="17"/>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81"/>
      <c r="AV598" s="81"/>
      <c r="AW598" s="81"/>
      <c r="AX598" s="81"/>
      <c r="AY598" s="81"/>
      <c r="AZ598" s="81"/>
      <c r="BA598" s="81"/>
      <c r="BB598" s="81"/>
      <c r="BC598" s="81"/>
      <c r="BD598" s="81"/>
      <c r="BE598" s="81"/>
      <c r="BF598" s="81"/>
    </row>
    <row r="599">
      <c r="A599" s="17"/>
      <c r="B599" s="17"/>
      <c r="C599" s="17"/>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81"/>
      <c r="AV599" s="81"/>
      <c r="AW599" s="81"/>
      <c r="AX599" s="81"/>
      <c r="AY599" s="81"/>
      <c r="AZ599" s="81"/>
      <c r="BA599" s="81"/>
      <c r="BB599" s="81"/>
      <c r="BC599" s="81"/>
      <c r="BD599" s="81"/>
      <c r="BE599" s="81"/>
      <c r="BF599" s="81"/>
    </row>
    <row r="600">
      <c r="A600" s="17"/>
      <c r="B600" s="17"/>
      <c r="C600" s="17"/>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81"/>
      <c r="AV600" s="81"/>
      <c r="AW600" s="81"/>
      <c r="AX600" s="81"/>
      <c r="AY600" s="81"/>
      <c r="AZ600" s="81"/>
      <c r="BA600" s="81"/>
      <c r="BB600" s="81"/>
      <c r="BC600" s="81"/>
      <c r="BD600" s="81"/>
      <c r="BE600" s="81"/>
      <c r="BF600" s="81"/>
    </row>
    <row r="601">
      <c r="A601" s="17"/>
      <c r="B601" s="17"/>
      <c r="C601" s="17"/>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81"/>
      <c r="AV601" s="81"/>
      <c r="AW601" s="81"/>
      <c r="AX601" s="81"/>
      <c r="AY601" s="81"/>
      <c r="AZ601" s="81"/>
      <c r="BA601" s="81"/>
      <c r="BB601" s="81"/>
      <c r="BC601" s="81"/>
      <c r="BD601" s="81"/>
      <c r="BE601" s="81"/>
      <c r="BF601" s="81"/>
    </row>
    <row r="602">
      <c r="A602" s="17"/>
      <c r="B602" s="17"/>
      <c r="C602" s="17"/>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81"/>
      <c r="AV602" s="81"/>
      <c r="AW602" s="81"/>
      <c r="AX602" s="81"/>
      <c r="AY602" s="81"/>
      <c r="AZ602" s="81"/>
      <c r="BA602" s="81"/>
      <c r="BB602" s="81"/>
      <c r="BC602" s="81"/>
      <c r="BD602" s="81"/>
      <c r="BE602" s="81"/>
      <c r="BF602" s="81"/>
    </row>
    <row r="603">
      <c r="A603" s="17"/>
      <c r="B603" s="17"/>
      <c r="C603" s="17"/>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row>
    <row r="604">
      <c r="A604" s="17"/>
      <c r="B604" s="17"/>
      <c r="C604" s="17"/>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81"/>
      <c r="AV604" s="81"/>
      <c r="AW604" s="81"/>
      <c r="AX604" s="81"/>
      <c r="AY604" s="81"/>
      <c r="AZ604" s="81"/>
      <c r="BA604" s="81"/>
      <c r="BB604" s="81"/>
      <c r="BC604" s="81"/>
      <c r="BD604" s="81"/>
      <c r="BE604" s="81"/>
      <c r="BF604" s="81"/>
    </row>
    <row r="605">
      <c r="A605" s="17"/>
      <c r="B605" s="17"/>
      <c r="C605" s="17"/>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row>
    <row r="606">
      <c r="A606" s="17"/>
      <c r="B606" s="17"/>
      <c r="C606" s="17"/>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81"/>
      <c r="AW606" s="81"/>
      <c r="AX606" s="81"/>
      <c r="AY606" s="81"/>
      <c r="AZ606" s="81"/>
      <c r="BA606" s="81"/>
      <c r="BB606" s="81"/>
      <c r="BC606" s="81"/>
      <c r="BD606" s="81"/>
      <c r="BE606" s="81"/>
      <c r="BF606" s="81"/>
    </row>
    <row r="607">
      <c r="A607" s="17"/>
      <c r="B607" s="17"/>
      <c r="C607" s="17"/>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81"/>
      <c r="AW607" s="81"/>
      <c r="AX607" s="81"/>
      <c r="AY607" s="81"/>
      <c r="AZ607" s="81"/>
      <c r="BA607" s="81"/>
      <c r="BB607" s="81"/>
      <c r="BC607" s="81"/>
      <c r="BD607" s="81"/>
      <c r="BE607" s="81"/>
      <c r="BF607" s="81"/>
    </row>
    <row r="608">
      <c r="A608" s="17"/>
      <c r="B608" s="17"/>
      <c r="C608" s="17"/>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81"/>
      <c r="AW608" s="81"/>
      <c r="AX608" s="81"/>
      <c r="AY608" s="81"/>
      <c r="AZ608" s="81"/>
      <c r="BA608" s="81"/>
      <c r="BB608" s="81"/>
      <c r="BC608" s="81"/>
      <c r="BD608" s="81"/>
      <c r="BE608" s="81"/>
      <c r="BF608" s="81"/>
    </row>
    <row r="609">
      <c r="A609" s="17"/>
      <c r="B609" s="17"/>
      <c r="C609" s="17"/>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81"/>
      <c r="AW609" s="81"/>
      <c r="AX609" s="81"/>
      <c r="AY609" s="81"/>
      <c r="AZ609" s="81"/>
      <c r="BA609" s="81"/>
      <c r="BB609" s="81"/>
      <c r="BC609" s="81"/>
      <c r="BD609" s="81"/>
      <c r="BE609" s="81"/>
      <c r="BF609" s="81"/>
    </row>
    <row r="610">
      <c r="A610" s="17"/>
      <c r="B610" s="17"/>
      <c r="C610" s="17"/>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81"/>
      <c r="AW610" s="81"/>
      <c r="AX610" s="81"/>
      <c r="AY610" s="81"/>
      <c r="AZ610" s="81"/>
      <c r="BA610" s="81"/>
      <c r="BB610" s="81"/>
      <c r="BC610" s="81"/>
      <c r="BD610" s="81"/>
      <c r="BE610" s="81"/>
      <c r="BF610" s="81"/>
    </row>
    <row r="611">
      <c r="A611" s="17"/>
      <c r="B611" s="17"/>
      <c r="C611" s="17"/>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81"/>
      <c r="AW611" s="81"/>
      <c r="AX611" s="81"/>
      <c r="AY611" s="81"/>
      <c r="AZ611" s="81"/>
      <c r="BA611" s="81"/>
      <c r="BB611" s="81"/>
      <c r="BC611" s="81"/>
      <c r="BD611" s="81"/>
      <c r="BE611" s="81"/>
      <c r="BF611" s="81"/>
    </row>
    <row r="612">
      <c r="A612" s="17"/>
      <c r="B612" s="17"/>
      <c r="C612" s="17"/>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81"/>
      <c r="AW612" s="81"/>
      <c r="AX612" s="81"/>
      <c r="AY612" s="81"/>
      <c r="AZ612" s="81"/>
      <c r="BA612" s="81"/>
      <c r="BB612" s="81"/>
      <c r="BC612" s="81"/>
      <c r="BD612" s="81"/>
      <c r="BE612" s="81"/>
      <c r="BF612" s="81"/>
    </row>
    <row r="613">
      <c r="A613" s="17"/>
      <c r="B613" s="17"/>
      <c r="C613" s="17"/>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81"/>
      <c r="AW613" s="81"/>
      <c r="AX613" s="81"/>
      <c r="AY613" s="81"/>
      <c r="AZ613" s="81"/>
      <c r="BA613" s="81"/>
      <c r="BB613" s="81"/>
      <c r="BC613" s="81"/>
      <c r="BD613" s="81"/>
      <c r="BE613" s="81"/>
      <c r="BF613" s="81"/>
    </row>
    <row r="614">
      <c r="A614" s="17"/>
      <c r="B614" s="17"/>
      <c r="C614" s="17"/>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81"/>
      <c r="AW614" s="81"/>
      <c r="AX614" s="81"/>
      <c r="AY614" s="81"/>
      <c r="AZ614" s="81"/>
      <c r="BA614" s="81"/>
      <c r="BB614" s="81"/>
      <c r="BC614" s="81"/>
      <c r="BD614" s="81"/>
      <c r="BE614" s="81"/>
      <c r="BF614" s="81"/>
    </row>
    <row r="615">
      <c r="A615" s="17"/>
      <c r="B615" s="17"/>
      <c r="C615" s="17"/>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81"/>
      <c r="AW615" s="81"/>
      <c r="AX615" s="81"/>
      <c r="AY615" s="81"/>
      <c r="AZ615" s="81"/>
      <c r="BA615" s="81"/>
      <c r="BB615" s="81"/>
      <c r="BC615" s="81"/>
      <c r="BD615" s="81"/>
      <c r="BE615" s="81"/>
      <c r="BF615" s="81"/>
    </row>
    <row r="616">
      <c r="A616" s="17"/>
      <c r="B616" s="17"/>
      <c r="C616" s="17"/>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81"/>
      <c r="AW616" s="81"/>
      <c r="AX616" s="81"/>
      <c r="AY616" s="81"/>
      <c r="AZ616" s="81"/>
      <c r="BA616" s="81"/>
      <c r="BB616" s="81"/>
      <c r="BC616" s="81"/>
      <c r="BD616" s="81"/>
      <c r="BE616" s="81"/>
      <c r="BF616" s="81"/>
    </row>
    <row r="617">
      <c r="A617" s="17"/>
      <c r="B617" s="17"/>
      <c r="C617" s="17"/>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81"/>
      <c r="AW617" s="81"/>
      <c r="AX617" s="81"/>
      <c r="AY617" s="81"/>
      <c r="AZ617" s="81"/>
      <c r="BA617" s="81"/>
      <c r="BB617" s="81"/>
      <c r="BC617" s="81"/>
      <c r="BD617" s="81"/>
      <c r="BE617" s="81"/>
      <c r="BF617" s="81"/>
    </row>
    <row r="618">
      <c r="A618" s="17"/>
      <c r="B618" s="17"/>
      <c r="C618" s="17"/>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81"/>
      <c r="AW618" s="81"/>
      <c r="AX618" s="81"/>
      <c r="AY618" s="81"/>
      <c r="AZ618" s="81"/>
      <c r="BA618" s="81"/>
      <c r="BB618" s="81"/>
      <c r="BC618" s="81"/>
      <c r="BD618" s="81"/>
      <c r="BE618" s="81"/>
      <c r="BF618" s="81"/>
    </row>
    <row r="619">
      <c r="A619" s="17"/>
      <c r="B619" s="17"/>
      <c r="C619" s="17"/>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81"/>
      <c r="AW619" s="81"/>
      <c r="AX619" s="81"/>
      <c r="AY619" s="81"/>
      <c r="AZ619" s="81"/>
      <c r="BA619" s="81"/>
      <c r="BB619" s="81"/>
      <c r="BC619" s="81"/>
      <c r="BD619" s="81"/>
      <c r="BE619" s="81"/>
      <c r="BF619" s="81"/>
    </row>
    <row r="620">
      <c r="A620" s="17"/>
      <c r="B620" s="17"/>
      <c r="C620" s="17"/>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c r="AQ620" s="81"/>
      <c r="AR620" s="81"/>
      <c r="AS620" s="81"/>
      <c r="AT620" s="81"/>
      <c r="AU620" s="81"/>
      <c r="AV620" s="81"/>
      <c r="AW620" s="81"/>
      <c r="AX620" s="81"/>
      <c r="AY620" s="81"/>
      <c r="AZ620" s="81"/>
      <c r="BA620" s="81"/>
      <c r="BB620" s="81"/>
      <c r="BC620" s="81"/>
      <c r="BD620" s="81"/>
      <c r="BE620" s="81"/>
      <c r="BF620" s="81"/>
    </row>
    <row r="621">
      <c r="A621" s="17"/>
      <c r="B621" s="17"/>
      <c r="C621" s="17"/>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c r="AQ621" s="81"/>
      <c r="AR621" s="81"/>
      <c r="AS621" s="81"/>
      <c r="AT621" s="81"/>
      <c r="AU621" s="81"/>
      <c r="AV621" s="81"/>
      <c r="AW621" s="81"/>
      <c r="AX621" s="81"/>
      <c r="AY621" s="81"/>
      <c r="AZ621" s="81"/>
      <c r="BA621" s="81"/>
      <c r="BB621" s="81"/>
      <c r="BC621" s="81"/>
      <c r="BD621" s="81"/>
      <c r="BE621" s="81"/>
      <c r="BF621" s="81"/>
    </row>
    <row r="622">
      <c r="A622" s="17"/>
      <c r="B622" s="17"/>
      <c r="C622" s="17"/>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c r="AQ622" s="81"/>
      <c r="AR622" s="81"/>
      <c r="AS622" s="81"/>
      <c r="AT622" s="81"/>
      <c r="AU622" s="81"/>
      <c r="AV622" s="81"/>
      <c r="AW622" s="81"/>
      <c r="AX622" s="81"/>
      <c r="AY622" s="81"/>
      <c r="AZ622" s="81"/>
      <c r="BA622" s="81"/>
      <c r="BB622" s="81"/>
      <c r="BC622" s="81"/>
      <c r="BD622" s="81"/>
      <c r="BE622" s="81"/>
      <c r="BF622" s="81"/>
    </row>
    <row r="623">
      <c r="A623" s="17"/>
      <c r="B623" s="17"/>
      <c r="C623" s="17"/>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c r="AQ623" s="81"/>
      <c r="AR623" s="81"/>
      <c r="AS623" s="81"/>
      <c r="AT623" s="81"/>
      <c r="AU623" s="81"/>
      <c r="AV623" s="81"/>
      <c r="AW623" s="81"/>
      <c r="AX623" s="81"/>
      <c r="AY623" s="81"/>
      <c r="AZ623" s="81"/>
      <c r="BA623" s="81"/>
      <c r="BB623" s="81"/>
      <c r="BC623" s="81"/>
      <c r="BD623" s="81"/>
      <c r="BE623" s="81"/>
      <c r="BF623" s="81"/>
    </row>
    <row r="624">
      <c r="A624" s="17"/>
      <c r="B624" s="17"/>
      <c r="C624" s="17"/>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c r="AQ624" s="81"/>
      <c r="AR624" s="81"/>
      <c r="AS624" s="81"/>
      <c r="AT624" s="81"/>
      <c r="AU624" s="81"/>
      <c r="AV624" s="81"/>
      <c r="AW624" s="81"/>
      <c r="AX624" s="81"/>
      <c r="AY624" s="81"/>
      <c r="AZ624" s="81"/>
      <c r="BA624" s="81"/>
      <c r="BB624" s="81"/>
      <c r="BC624" s="81"/>
      <c r="BD624" s="81"/>
      <c r="BE624" s="81"/>
      <c r="BF624" s="81"/>
    </row>
    <row r="625">
      <c r="A625" s="17"/>
      <c r="B625" s="17"/>
      <c r="C625" s="17"/>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c r="AQ625" s="81"/>
      <c r="AR625" s="81"/>
      <c r="AS625" s="81"/>
      <c r="AT625" s="81"/>
      <c r="AU625" s="81"/>
      <c r="AV625" s="81"/>
      <c r="AW625" s="81"/>
      <c r="AX625" s="81"/>
      <c r="AY625" s="81"/>
      <c r="AZ625" s="81"/>
      <c r="BA625" s="81"/>
      <c r="BB625" s="81"/>
      <c r="BC625" s="81"/>
      <c r="BD625" s="81"/>
      <c r="BE625" s="81"/>
      <c r="BF625" s="81"/>
    </row>
    <row r="626">
      <c r="A626" s="17"/>
      <c r="B626" s="17"/>
      <c r="C626" s="17"/>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81"/>
      <c r="AW626" s="81"/>
      <c r="AX626" s="81"/>
      <c r="AY626" s="81"/>
      <c r="AZ626" s="81"/>
      <c r="BA626" s="81"/>
      <c r="BB626" s="81"/>
      <c r="BC626" s="81"/>
      <c r="BD626" s="81"/>
      <c r="BE626" s="81"/>
      <c r="BF626" s="81"/>
    </row>
    <row r="627">
      <c r="A627" s="17"/>
      <c r="B627" s="17"/>
      <c r="C627" s="17"/>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81"/>
      <c r="AW627" s="81"/>
      <c r="AX627" s="81"/>
      <c r="AY627" s="81"/>
      <c r="AZ627" s="81"/>
      <c r="BA627" s="81"/>
      <c r="BB627" s="81"/>
      <c r="BC627" s="81"/>
      <c r="BD627" s="81"/>
      <c r="BE627" s="81"/>
      <c r="BF627" s="81"/>
    </row>
    <row r="628">
      <c r="A628" s="17"/>
      <c r="B628" s="17"/>
      <c r="C628" s="17"/>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81"/>
      <c r="AW628" s="81"/>
      <c r="AX628" s="81"/>
      <c r="AY628" s="81"/>
      <c r="AZ628" s="81"/>
      <c r="BA628" s="81"/>
      <c r="BB628" s="81"/>
      <c r="BC628" s="81"/>
      <c r="BD628" s="81"/>
      <c r="BE628" s="81"/>
      <c r="BF628" s="81"/>
    </row>
    <row r="629">
      <c r="A629" s="17"/>
      <c r="B629" s="17"/>
      <c r="C629" s="17"/>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row>
    <row r="630">
      <c r="A630" s="17"/>
      <c r="B630" s="17"/>
      <c r="C630" s="17"/>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row>
    <row r="631">
      <c r="A631" s="17"/>
      <c r="B631" s="17"/>
      <c r="C631" s="17"/>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row>
    <row r="632">
      <c r="A632" s="17"/>
      <c r="B632" s="17"/>
      <c r="C632" s="17"/>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row>
    <row r="633">
      <c r="A633" s="17"/>
      <c r="B633" s="17"/>
      <c r="C633" s="17"/>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row>
    <row r="634">
      <c r="A634" s="17"/>
      <c r="B634" s="17"/>
      <c r="C634" s="17"/>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row>
    <row r="635">
      <c r="A635" s="17"/>
      <c r="B635" s="17"/>
      <c r="C635" s="17"/>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c r="AQ635" s="81"/>
      <c r="AR635" s="81"/>
      <c r="AS635" s="81"/>
      <c r="AT635" s="81"/>
      <c r="AU635" s="81"/>
      <c r="AV635" s="81"/>
      <c r="AW635" s="81"/>
      <c r="AX635" s="81"/>
      <c r="AY635" s="81"/>
      <c r="AZ635" s="81"/>
      <c r="BA635" s="81"/>
      <c r="BB635" s="81"/>
      <c r="BC635" s="81"/>
      <c r="BD635" s="81"/>
      <c r="BE635" s="81"/>
      <c r="BF635" s="81"/>
    </row>
    <row r="636">
      <c r="A636" s="17"/>
      <c r="B636" s="17"/>
      <c r="C636" s="17"/>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81"/>
      <c r="AV636" s="81"/>
      <c r="AW636" s="81"/>
      <c r="AX636" s="81"/>
      <c r="AY636" s="81"/>
      <c r="AZ636" s="81"/>
      <c r="BA636" s="81"/>
      <c r="BB636" s="81"/>
      <c r="BC636" s="81"/>
      <c r="BD636" s="81"/>
      <c r="BE636" s="81"/>
      <c r="BF636" s="81"/>
    </row>
    <row r="637">
      <c r="A637" s="17"/>
      <c r="B637" s="17"/>
      <c r="C637" s="17"/>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c r="AQ637" s="81"/>
      <c r="AR637" s="81"/>
      <c r="AS637" s="81"/>
      <c r="AT637" s="81"/>
      <c r="AU637" s="81"/>
      <c r="AV637" s="81"/>
      <c r="AW637" s="81"/>
      <c r="AX637" s="81"/>
      <c r="AY637" s="81"/>
      <c r="AZ637" s="81"/>
      <c r="BA637" s="81"/>
      <c r="BB637" s="81"/>
      <c r="BC637" s="81"/>
      <c r="BD637" s="81"/>
      <c r="BE637" s="81"/>
      <c r="BF637" s="81"/>
    </row>
    <row r="638">
      <c r="A638" s="17"/>
      <c r="B638" s="17"/>
      <c r="C638" s="17"/>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c r="AQ638" s="81"/>
      <c r="AR638" s="81"/>
      <c r="AS638" s="81"/>
      <c r="AT638" s="81"/>
      <c r="AU638" s="81"/>
      <c r="AV638" s="81"/>
      <c r="AW638" s="81"/>
      <c r="AX638" s="81"/>
      <c r="AY638" s="81"/>
      <c r="AZ638" s="81"/>
      <c r="BA638" s="81"/>
      <c r="BB638" s="81"/>
      <c r="BC638" s="81"/>
      <c r="BD638" s="81"/>
      <c r="BE638" s="81"/>
      <c r="BF638" s="81"/>
    </row>
    <row r="639">
      <c r="A639" s="17"/>
      <c r="B639" s="17"/>
      <c r="C639" s="17"/>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c r="AQ639" s="81"/>
      <c r="AR639" s="81"/>
      <c r="AS639" s="81"/>
      <c r="AT639" s="81"/>
      <c r="AU639" s="81"/>
      <c r="AV639" s="81"/>
      <c r="AW639" s="81"/>
      <c r="AX639" s="81"/>
      <c r="AY639" s="81"/>
      <c r="AZ639" s="81"/>
      <c r="BA639" s="81"/>
      <c r="BB639" s="81"/>
      <c r="BC639" s="81"/>
      <c r="BD639" s="81"/>
      <c r="BE639" s="81"/>
      <c r="BF639" s="81"/>
    </row>
    <row r="640">
      <c r="A640" s="17"/>
      <c r="B640" s="17"/>
      <c r="C640" s="17"/>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81"/>
      <c r="AV640" s="81"/>
      <c r="AW640" s="81"/>
      <c r="AX640" s="81"/>
      <c r="AY640" s="81"/>
      <c r="AZ640" s="81"/>
      <c r="BA640" s="81"/>
      <c r="BB640" s="81"/>
      <c r="BC640" s="81"/>
      <c r="BD640" s="81"/>
      <c r="BE640" s="81"/>
      <c r="BF640" s="81"/>
    </row>
    <row r="641">
      <c r="A641" s="17"/>
      <c r="B641" s="17"/>
      <c r="C641" s="17"/>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81"/>
      <c r="AV641" s="81"/>
      <c r="AW641" s="81"/>
      <c r="AX641" s="81"/>
      <c r="AY641" s="81"/>
      <c r="AZ641" s="81"/>
      <c r="BA641" s="81"/>
      <c r="BB641" s="81"/>
      <c r="BC641" s="81"/>
      <c r="BD641" s="81"/>
      <c r="BE641" s="81"/>
      <c r="BF641" s="81"/>
    </row>
    <row r="642">
      <c r="A642" s="17"/>
      <c r="B642" s="17"/>
      <c r="C642" s="17"/>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81"/>
      <c r="AV642" s="81"/>
      <c r="AW642" s="81"/>
      <c r="AX642" s="81"/>
      <c r="AY642" s="81"/>
      <c r="AZ642" s="81"/>
      <c r="BA642" s="81"/>
      <c r="BB642" s="81"/>
      <c r="BC642" s="81"/>
      <c r="BD642" s="81"/>
      <c r="BE642" s="81"/>
      <c r="BF642" s="81"/>
    </row>
    <row r="643">
      <c r="A643" s="17"/>
      <c r="B643" s="17"/>
      <c r="C643" s="17"/>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row>
    <row r="644">
      <c r="A644" s="17"/>
      <c r="B644" s="17"/>
      <c r="C644" s="17"/>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c r="AQ644" s="81"/>
      <c r="AR644" s="81"/>
      <c r="AS644" s="81"/>
      <c r="AT644" s="81"/>
      <c r="AU644" s="81"/>
      <c r="AV644" s="81"/>
      <c r="AW644" s="81"/>
      <c r="AX644" s="81"/>
      <c r="AY644" s="81"/>
      <c r="AZ644" s="81"/>
      <c r="BA644" s="81"/>
      <c r="BB644" s="81"/>
      <c r="BC644" s="81"/>
      <c r="BD644" s="81"/>
      <c r="BE644" s="81"/>
      <c r="BF644" s="81"/>
    </row>
    <row r="645">
      <c r="A645" s="17"/>
      <c r="B645" s="17"/>
      <c r="C645" s="17"/>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81"/>
      <c r="AV645" s="81"/>
      <c r="AW645" s="81"/>
      <c r="AX645" s="81"/>
      <c r="AY645" s="81"/>
      <c r="AZ645" s="81"/>
      <c r="BA645" s="81"/>
      <c r="BB645" s="81"/>
      <c r="BC645" s="81"/>
      <c r="BD645" s="81"/>
      <c r="BE645" s="81"/>
      <c r="BF645" s="81"/>
    </row>
    <row r="646">
      <c r="A646" s="17"/>
      <c r="B646" s="17"/>
      <c r="C646" s="17"/>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row>
    <row r="647">
      <c r="A647" s="17"/>
      <c r="B647" s="17"/>
      <c r="C647" s="17"/>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81"/>
      <c r="AV647" s="81"/>
      <c r="AW647" s="81"/>
      <c r="AX647" s="81"/>
      <c r="AY647" s="81"/>
      <c r="AZ647" s="81"/>
      <c r="BA647" s="81"/>
      <c r="BB647" s="81"/>
      <c r="BC647" s="81"/>
      <c r="BD647" s="81"/>
      <c r="BE647" s="81"/>
      <c r="BF647" s="81"/>
    </row>
    <row r="648">
      <c r="A648" s="17"/>
      <c r="B648" s="17"/>
      <c r="C648" s="17"/>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81"/>
      <c r="AV648" s="81"/>
      <c r="AW648" s="81"/>
      <c r="AX648" s="81"/>
      <c r="AY648" s="81"/>
      <c r="AZ648" s="81"/>
      <c r="BA648" s="81"/>
      <c r="BB648" s="81"/>
      <c r="BC648" s="81"/>
      <c r="BD648" s="81"/>
      <c r="BE648" s="81"/>
      <c r="BF648" s="81"/>
    </row>
    <row r="649">
      <c r="A649" s="17"/>
      <c r="B649" s="17"/>
      <c r="C649" s="17"/>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81"/>
      <c r="AV649" s="81"/>
      <c r="AW649" s="81"/>
      <c r="AX649" s="81"/>
      <c r="AY649" s="81"/>
      <c r="AZ649" s="81"/>
      <c r="BA649" s="81"/>
      <c r="BB649" s="81"/>
      <c r="BC649" s="81"/>
      <c r="BD649" s="81"/>
      <c r="BE649" s="81"/>
      <c r="BF649" s="81"/>
    </row>
    <row r="650">
      <c r="A650" s="17"/>
      <c r="B650" s="17"/>
      <c r="C650" s="17"/>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81"/>
      <c r="AV650" s="81"/>
      <c r="AW650" s="81"/>
      <c r="AX650" s="81"/>
      <c r="AY650" s="81"/>
      <c r="AZ650" s="81"/>
      <c r="BA650" s="81"/>
      <c r="BB650" s="81"/>
      <c r="BC650" s="81"/>
      <c r="BD650" s="81"/>
      <c r="BE650" s="81"/>
      <c r="BF650" s="81"/>
    </row>
    <row r="651">
      <c r="A651" s="17"/>
      <c r="B651" s="17"/>
      <c r="C651" s="17"/>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81"/>
      <c r="AV651" s="81"/>
      <c r="AW651" s="81"/>
      <c r="AX651" s="81"/>
      <c r="AY651" s="81"/>
      <c r="AZ651" s="81"/>
      <c r="BA651" s="81"/>
      <c r="BB651" s="81"/>
      <c r="BC651" s="81"/>
      <c r="BD651" s="81"/>
      <c r="BE651" s="81"/>
      <c r="BF651" s="81"/>
    </row>
    <row r="652">
      <c r="A652" s="17"/>
      <c r="B652" s="17"/>
      <c r="C652" s="17"/>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81"/>
      <c r="AV652" s="81"/>
      <c r="AW652" s="81"/>
      <c r="AX652" s="81"/>
      <c r="AY652" s="81"/>
      <c r="AZ652" s="81"/>
      <c r="BA652" s="81"/>
      <c r="BB652" s="81"/>
      <c r="BC652" s="81"/>
      <c r="BD652" s="81"/>
      <c r="BE652" s="81"/>
      <c r="BF652" s="81"/>
    </row>
    <row r="653">
      <c r="A653" s="17"/>
      <c r="B653" s="17"/>
      <c r="C653" s="17"/>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81"/>
      <c r="AV653" s="81"/>
      <c r="AW653" s="81"/>
      <c r="AX653" s="81"/>
      <c r="AY653" s="81"/>
      <c r="AZ653" s="81"/>
      <c r="BA653" s="81"/>
      <c r="BB653" s="81"/>
      <c r="BC653" s="81"/>
      <c r="BD653" s="81"/>
      <c r="BE653" s="81"/>
      <c r="BF653" s="81"/>
    </row>
    <row r="654">
      <c r="A654" s="17"/>
      <c r="B654" s="17"/>
      <c r="C654" s="17"/>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81"/>
      <c r="AV654" s="81"/>
      <c r="AW654" s="81"/>
      <c r="AX654" s="81"/>
      <c r="AY654" s="81"/>
      <c r="AZ654" s="81"/>
      <c r="BA654" s="81"/>
      <c r="BB654" s="81"/>
      <c r="BC654" s="81"/>
      <c r="BD654" s="81"/>
      <c r="BE654" s="81"/>
      <c r="BF654" s="81"/>
    </row>
    <row r="655">
      <c r="A655" s="17"/>
      <c r="B655" s="17"/>
      <c r="C655" s="17"/>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81"/>
      <c r="AV655" s="81"/>
      <c r="AW655" s="81"/>
      <c r="AX655" s="81"/>
      <c r="AY655" s="81"/>
      <c r="AZ655" s="81"/>
      <c r="BA655" s="81"/>
      <c r="BB655" s="81"/>
      <c r="BC655" s="81"/>
      <c r="BD655" s="81"/>
      <c r="BE655" s="81"/>
      <c r="BF655" s="81"/>
    </row>
    <row r="656">
      <c r="A656" s="17"/>
      <c r="B656" s="17"/>
      <c r="C656" s="17"/>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81"/>
      <c r="AV656" s="81"/>
      <c r="AW656" s="81"/>
      <c r="AX656" s="81"/>
      <c r="AY656" s="81"/>
      <c r="AZ656" s="81"/>
      <c r="BA656" s="81"/>
      <c r="BB656" s="81"/>
      <c r="BC656" s="81"/>
      <c r="BD656" s="81"/>
      <c r="BE656" s="81"/>
      <c r="BF656" s="81"/>
    </row>
    <row r="657">
      <c r="A657" s="17"/>
      <c r="B657" s="17"/>
      <c r="C657" s="17"/>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81"/>
      <c r="AV657" s="81"/>
      <c r="AW657" s="81"/>
      <c r="AX657" s="81"/>
      <c r="AY657" s="81"/>
      <c r="AZ657" s="81"/>
      <c r="BA657" s="81"/>
      <c r="BB657" s="81"/>
      <c r="BC657" s="81"/>
      <c r="BD657" s="81"/>
      <c r="BE657" s="81"/>
      <c r="BF657" s="81"/>
    </row>
    <row r="658">
      <c r="A658" s="17"/>
      <c r="B658" s="17"/>
      <c r="C658" s="17"/>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81"/>
      <c r="AV658" s="81"/>
      <c r="AW658" s="81"/>
      <c r="AX658" s="81"/>
      <c r="AY658" s="81"/>
      <c r="AZ658" s="81"/>
      <c r="BA658" s="81"/>
      <c r="BB658" s="81"/>
      <c r="BC658" s="81"/>
      <c r="BD658" s="81"/>
      <c r="BE658" s="81"/>
      <c r="BF658" s="81"/>
    </row>
    <row r="659">
      <c r="A659" s="17"/>
      <c r="B659" s="17"/>
      <c r="C659" s="17"/>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81"/>
      <c r="AV659" s="81"/>
      <c r="AW659" s="81"/>
      <c r="AX659" s="81"/>
      <c r="AY659" s="81"/>
      <c r="AZ659" s="81"/>
      <c r="BA659" s="81"/>
      <c r="BB659" s="81"/>
      <c r="BC659" s="81"/>
      <c r="BD659" s="81"/>
      <c r="BE659" s="81"/>
      <c r="BF659" s="81"/>
    </row>
    <row r="660">
      <c r="A660" s="17"/>
      <c r="B660" s="17"/>
      <c r="C660" s="17"/>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81"/>
      <c r="AV660" s="81"/>
      <c r="AW660" s="81"/>
      <c r="AX660" s="81"/>
      <c r="AY660" s="81"/>
      <c r="AZ660" s="81"/>
      <c r="BA660" s="81"/>
      <c r="BB660" s="81"/>
      <c r="BC660" s="81"/>
      <c r="BD660" s="81"/>
      <c r="BE660" s="81"/>
      <c r="BF660" s="81"/>
    </row>
    <row r="661">
      <c r="A661" s="17"/>
      <c r="B661" s="17"/>
      <c r="C661" s="17"/>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81"/>
      <c r="AV661" s="81"/>
      <c r="AW661" s="81"/>
      <c r="AX661" s="81"/>
      <c r="AY661" s="81"/>
      <c r="AZ661" s="81"/>
      <c r="BA661" s="81"/>
      <c r="BB661" s="81"/>
      <c r="BC661" s="81"/>
      <c r="BD661" s="81"/>
      <c r="BE661" s="81"/>
      <c r="BF661" s="81"/>
    </row>
    <row r="662">
      <c r="A662" s="17"/>
      <c r="B662" s="17"/>
      <c r="C662" s="17"/>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81"/>
      <c r="AV662" s="81"/>
      <c r="AW662" s="81"/>
      <c r="AX662" s="81"/>
      <c r="AY662" s="81"/>
      <c r="AZ662" s="81"/>
      <c r="BA662" s="81"/>
      <c r="BB662" s="81"/>
      <c r="BC662" s="81"/>
      <c r="BD662" s="81"/>
      <c r="BE662" s="81"/>
      <c r="BF662" s="81"/>
    </row>
    <row r="663">
      <c r="A663" s="17"/>
      <c r="B663" s="17"/>
      <c r="C663" s="17"/>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81"/>
      <c r="AV663" s="81"/>
      <c r="AW663" s="81"/>
      <c r="AX663" s="81"/>
      <c r="AY663" s="81"/>
      <c r="AZ663" s="81"/>
      <c r="BA663" s="81"/>
      <c r="BB663" s="81"/>
      <c r="BC663" s="81"/>
      <c r="BD663" s="81"/>
      <c r="BE663" s="81"/>
      <c r="BF663" s="81"/>
    </row>
    <row r="664">
      <c r="A664" s="17"/>
      <c r="B664" s="17"/>
      <c r="C664" s="17"/>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81"/>
      <c r="AV664" s="81"/>
      <c r="AW664" s="81"/>
      <c r="AX664" s="81"/>
      <c r="AY664" s="81"/>
      <c r="AZ664" s="81"/>
      <c r="BA664" s="81"/>
      <c r="BB664" s="81"/>
      <c r="BC664" s="81"/>
      <c r="BD664" s="81"/>
      <c r="BE664" s="81"/>
      <c r="BF664" s="81"/>
    </row>
    <row r="665">
      <c r="A665" s="17"/>
      <c r="B665" s="17"/>
      <c r="C665" s="17"/>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81"/>
      <c r="AV665" s="81"/>
      <c r="AW665" s="81"/>
      <c r="AX665" s="81"/>
      <c r="AY665" s="81"/>
      <c r="AZ665" s="81"/>
      <c r="BA665" s="81"/>
      <c r="BB665" s="81"/>
      <c r="BC665" s="81"/>
      <c r="BD665" s="81"/>
      <c r="BE665" s="81"/>
      <c r="BF665" s="81"/>
    </row>
    <row r="666">
      <c r="A666" s="17"/>
      <c r="B666" s="17"/>
      <c r="C666" s="17"/>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81"/>
      <c r="AV666" s="81"/>
      <c r="AW666" s="81"/>
      <c r="AX666" s="81"/>
      <c r="AY666" s="81"/>
      <c r="AZ666" s="81"/>
      <c r="BA666" s="81"/>
      <c r="BB666" s="81"/>
      <c r="BC666" s="81"/>
      <c r="BD666" s="81"/>
      <c r="BE666" s="81"/>
      <c r="BF666" s="81"/>
    </row>
    <row r="667">
      <c r="A667" s="17"/>
      <c r="B667" s="17"/>
      <c r="C667" s="17"/>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81"/>
      <c r="AV667" s="81"/>
      <c r="AW667" s="81"/>
      <c r="AX667" s="81"/>
      <c r="AY667" s="81"/>
      <c r="AZ667" s="81"/>
      <c r="BA667" s="81"/>
      <c r="BB667" s="81"/>
      <c r="BC667" s="81"/>
      <c r="BD667" s="81"/>
      <c r="BE667" s="81"/>
      <c r="BF667" s="81"/>
    </row>
    <row r="668">
      <c r="A668" s="17"/>
      <c r="B668" s="17"/>
      <c r="C668" s="17"/>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c r="AQ668" s="81"/>
      <c r="AR668" s="81"/>
      <c r="AS668" s="81"/>
      <c r="AT668" s="81"/>
      <c r="AU668" s="81"/>
      <c r="AV668" s="81"/>
      <c r="AW668" s="81"/>
      <c r="AX668" s="81"/>
      <c r="AY668" s="81"/>
      <c r="AZ668" s="81"/>
      <c r="BA668" s="81"/>
      <c r="BB668" s="81"/>
      <c r="BC668" s="81"/>
      <c r="BD668" s="81"/>
      <c r="BE668" s="81"/>
      <c r="BF668" s="81"/>
    </row>
    <row r="669">
      <c r="A669" s="17"/>
      <c r="B669" s="17"/>
      <c r="C669" s="17"/>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81"/>
      <c r="AW669" s="81"/>
      <c r="AX669" s="81"/>
      <c r="AY669" s="81"/>
      <c r="AZ669" s="81"/>
      <c r="BA669" s="81"/>
      <c r="BB669" s="81"/>
      <c r="BC669" s="81"/>
      <c r="BD669" s="81"/>
      <c r="BE669" s="81"/>
      <c r="BF669" s="81"/>
    </row>
    <row r="670">
      <c r="A670" s="17"/>
      <c r="B670" s="17"/>
      <c r="C670" s="17"/>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c r="AQ670" s="81"/>
      <c r="AR670" s="81"/>
      <c r="AS670" s="81"/>
      <c r="AT670" s="81"/>
      <c r="AU670" s="81"/>
      <c r="AV670" s="81"/>
      <c r="AW670" s="81"/>
      <c r="AX670" s="81"/>
      <c r="AY670" s="81"/>
      <c r="AZ670" s="81"/>
      <c r="BA670" s="81"/>
      <c r="BB670" s="81"/>
      <c r="BC670" s="81"/>
      <c r="BD670" s="81"/>
      <c r="BE670" s="81"/>
      <c r="BF670" s="81"/>
    </row>
    <row r="671">
      <c r="A671" s="17"/>
      <c r="B671" s="17"/>
      <c r="C671" s="17"/>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81"/>
      <c r="AW671" s="81"/>
      <c r="AX671" s="81"/>
      <c r="AY671" s="81"/>
      <c r="AZ671" s="81"/>
      <c r="BA671" s="81"/>
      <c r="BB671" s="81"/>
      <c r="BC671" s="81"/>
      <c r="BD671" s="81"/>
      <c r="BE671" s="81"/>
      <c r="BF671" s="81"/>
    </row>
    <row r="672">
      <c r="A672" s="17"/>
      <c r="B672" s="17"/>
      <c r="C672" s="17"/>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81"/>
      <c r="AW672" s="81"/>
      <c r="AX672" s="81"/>
      <c r="AY672" s="81"/>
      <c r="AZ672" s="81"/>
      <c r="BA672" s="81"/>
      <c r="BB672" s="81"/>
      <c r="BC672" s="81"/>
      <c r="BD672" s="81"/>
      <c r="BE672" s="81"/>
      <c r="BF672" s="81"/>
    </row>
    <row r="673">
      <c r="A673" s="17"/>
      <c r="B673" s="17"/>
      <c r="C673" s="17"/>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81"/>
      <c r="AW673" s="81"/>
      <c r="AX673" s="81"/>
      <c r="AY673" s="81"/>
      <c r="AZ673" s="81"/>
      <c r="BA673" s="81"/>
      <c r="BB673" s="81"/>
      <c r="BC673" s="81"/>
      <c r="BD673" s="81"/>
      <c r="BE673" s="81"/>
      <c r="BF673" s="81"/>
    </row>
    <row r="674">
      <c r="A674" s="17"/>
      <c r="B674" s="17"/>
      <c r="C674" s="17"/>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c r="AQ674" s="81"/>
      <c r="AR674" s="81"/>
      <c r="AS674" s="81"/>
      <c r="AT674" s="81"/>
      <c r="AU674" s="81"/>
      <c r="AV674" s="81"/>
      <c r="AW674" s="81"/>
      <c r="AX674" s="81"/>
      <c r="AY674" s="81"/>
      <c r="AZ674" s="81"/>
      <c r="BA674" s="81"/>
      <c r="BB674" s="81"/>
      <c r="BC674" s="81"/>
      <c r="BD674" s="81"/>
      <c r="BE674" s="81"/>
      <c r="BF674" s="81"/>
    </row>
    <row r="675">
      <c r="A675" s="17"/>
      <c r="B675" s="17"/>
      <c r="C675" s="17"/>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81"/>
      <c r="AV675" s="81"/>
      <c r="AW675" s="81"/>
      <c r="AX675" s="81"/>
      <c r="AY675" s="81"/>
      <c r="AZ675" s="81"/>
      <c r="BA675" s="81"/>
      <c r="BB675" s="81"/>
      <c r="BC675" s="81"/>
      <c r="BD675" s="81"/>
      <c r="BE675" s="81"/>
      <c r="BF675" s="81"/>
    </row>
    <row r="676">
      <c r="A676" s="17"/>
      <c r="B676" s="17"/>
      <c r="C676" s="17"/>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81"/>
      <c r="AV676" s="81"/>
      <c r="AW676" s="81"/>
      <c r="AX676" s="81"/>
      <c r="AY676" s="81"/>
      <c r="AZ676" s="81"/>
      <c r="BA676" s="81"/>
      <c r="BB676" s="81"/>
      <c r="BC676" s="81"/>
      <c r="BD676" s="81"/>
      <c r="BE676" s="81"/>
      <c r="BF676" s="81"/>
    </row>
    <row r="677">
      <c r="A677" s="17"/>
      <c r="B677" s="17"/>
      <c r="C677" s="17"/>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81"/>
      <c r="AV677" s="81"/>
      <c r="AW677" s="81"/>
      <c r="AX677" s="81"/>
      <c r="AY677" s="81"/>
      <c r="AZ677" s="81"/>
      <c r="BA677" s="81"/>
      <c r="BB677" s="81"/>
      <c r="BC677" s="81"/>
      <c r="BD677" s="81"/>
      <c r="BE677" s="81"/>
      <c r="BF677" s="81"/>
    </row>
    <row r="678">
      <c r="A678" s="17"/>
      <c r="B678" s="17"/>
      <c r="C678" s="17"/>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81"/>
      <c r="AV678" s="81"/>
      <c r="AW678" s="81"/>
      <c r="AX678" s="81"/>
      <c r="AY678" s="81"/>
      <c r="AZ678" s="81"/>
      <c r="BA678" s="81"/>
      <c r="BB678" s="81"/>
      <c r="BC678" s="81"/>
      <c r="BD678" s="81"/>
      <c r="BE678" s="81"/>
      <c r="BF678" s="81"/>
    </row>
    <row r="679">
      <c r="A679" s="17"/>
      <c r="B679" s="17"/>
      <c r="C679" s="17"/>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81"/>
      <c r="AV679" s="81"/>
      <c r="AW679" s="81"/>
      <c r="AX679" s="81"/>
      <c r="AY679" s="81"/>
      <c r="AZ679" s="81"/>
      <c r="BA679" s="81"/>
      <c r="BB679" s="81"/>
      <c r="BC679" s="81"/>
      <c r="BD679" s="81"/>
      <c r="BE679" s="81"/>
      <c r="BF679" s="81"/>
    </row>
    <row r="680">
      <c r="A680" s="17"/>
      <c r="B680" s="17"/>
      <c r="C680" s="17"/>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81"/>
      <c r="AV680" s="81"/>
      <c r="AW680" s="81"/>
      <c r="AX680" s="81"/>
      <c r="AY680" s="81"/>
      <c r="AZ680" s="81"/>
      <c r="BA680" s="81"/>
      <c r="BB680" s="81"/>
      <c r="BC680" s="81"/>
      <c r="BD680" s="81"/>
      <c r="BE680" s="81"/>
      <c r="BF680" s="81"/>
    </row>
    <row r="681">
      <c r="A681" s="17"/>
      <c r="B681" s="17"/>
      <c r="C681" s="17"/>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81"/>
      <c r="AV681" s="81"/>
      <c r="AW681" s="81"/>
      <c r="AX681" s="81"/>
      <c r="AY681" s="81"/>
      <c r="AZ681" s="81"/>
      <c r="BA681" s="81"/>
      <c r="BB681" s="81"/>
      <c r="BC681" s="81"/>
      <c r="BD681" s="81"/>
      <c r="BE681" s="81"/>
      <c r="BF681" s="81"/>
    </row>
    <row r="682">
      <c r="A682" s="17"/>
      <c r="B682" s="17"/>
      <c r="C682" s="17"/>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81"/>
      <c r="AV682" s="81"/>
      <c r="AW682" s="81"/>
      <c r="AX682" s="81"/>
      <c r="AY682" s="81"/>
      <c r="AZ682" s="81"/>
      <c r="BA682" s="81"/>
      <c r="BB682" s="81"/>
      <c r="BC682" s="81"/>
      <c r="BD682" s="81"/>
      <c r="BE682" s="81"/>
      <c r="BF682" s="81"/>
    </row>
    <row r="683">
      <c r="A683" s="17"/>
      <c r="B683" s="17"/>
      <c r="C683" s="17"/>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81"/>
      <c r="AV683" s="81"/>
      <c r="AW683" s="81"/>
      <c r="AX683" s="81"/>
      <c r="AY683" s="81"/>
      <c r="AZ683" s="81"/>
      <c r="BA683" s="81"/>
      <c r="BB683" s="81"/>
      <c r="BC683" s="81"/>
      <c r="BD683" s="81"/>
      <c r="BE683" s="81"/>
      <c r="BF683" s="81"/>
    </row>
    <row r="684">
      <c r="A684" s="17"/>
      <c r="B684" s="17"/>
      <c r="C684" s="17"/>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81"/>
      <c r="AV684" s="81"/>
      <c r="AW684" s="81"/>
      <c r="AX684" s="81"/>
      <c r="AY684" s="81"/>
      <c r="AZ684" s="81"/>
      <c r="BA684" s="81"/>
      <c r="BB684" s="81"/>
      <c r="BC684" s="81"/>
      <c r="BD684" s="81"/>
      <c r="BE684" s="81"/>
      <c r="BF684" s="81"/>
    </row>
    <row r="685">
      <c r="A685" s="17"/>
      <c r="B685" s="17"/>
      <c r="C685" s="17"/>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81"/>
      <c r="AV685" s="81"/>
      <c r="AW685" s="81"/>
      <c r="AX685" s="81"/>
      <c r="AY685" s="81"/>
      <c r="AZ685" s="81"/>
      <c r="BA685" s="81"/>
      <c r="BB685" s="81"/>
      <c r="BC685" s="81"/>
      <c r="BD685" s="81"/>
      <c r="BE685" s="81"/>
      <c r="BF685" s="81"/>
    </row>
    <row r="686">
      <c r="A686" s="17"/>
      <c r="B686" s="17"/>
      <c r="C686" s="17"/>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81"/>
      <c r="AV686" s="81"/>
      <c r="AW686" s="81"/>
      <c r="AX686" s="81"/>
      <c r="AY686" s="81"/>
      <c r="AZ686" s="81"/>
      <c r="BA686" s="81"/>
      <c r="BB686" s="81"/>
      <c r="BC686" s="81"/>
      <c r="BD686" s="81"/>
      <c r="BE686" s="81"/>
      <c r="BF686" s="81"/>
    </row>
    <row r="687">
      <c r="A687" s="17"/>
      <c r="B687" s="17"/>
      <c r="C687" s="17"/>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81"/>
      <c r="AV687" s="81"/>
      <c r="AW687" s="81"/>
      <c r="AX687" s="81"/>
      <c r="AY687" s="81"/>
      <c r="AZ687" s="81"/>
      <c r="BA687" s="81"/>
      <c r="BB687" s="81"/>
      <c r="BC687" s="81"/>
      <c r="BD687" s="81"/>
      <c r="BE687" s="81"/>
      <c r="BF687" s="81"/>
    </row>
    <row r="688">
      <c r="A688" s="17"/>
      <c r="B688" s="17"/>
      <c r="C688" s="17"/>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81"/>
      <c r="AV688" s="81"/>
      <c r="AW688" s="81"/>
      <c r="AX688" s="81"/>
      <c r="AY688" s="81"/>
      <c r="AZ688" s="81"/>
      <c r="BA688" s="81"/>
      <c r="BB688" s="81"/>
      <c r="BC688" s="81"/>
      <c r="BD688" s="81"/>
      <c r="BE688" s="81"/>
      <c r="BF688" s="81"/>
    </row>
    <row r="689">
      <c r="A689" s="17"/>
      <c r="B689" s="17"/>
      <c r="C689" s="17"/>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c r="AQ689" s="81"/>
      <c r="AR689" s="81"/>
      <c r="AS689" s="81"/>
      <c r="AT689" s="81"/>
      <c r="AU689" s="81"/>
      <c r="AV689" s="81"/>
      <c r="AW689" s="81"/>
      <c r="AX689" s="81"/>
      <c r="AY689" s="81"/>
      <c r="AZ689" s="81"/>
      <c r="BA689" s="81"/>
      <c r="BB689" s="81"/>
      <c r="BC689" s="81"/>
      <c r="BD689" s="81"/>
      <c r="BE689" s="81"/>
      <c r="BF689" s="81"/>
    </row>
    <row r="690">
      <c r="A690" s="17"/>
      <c r="B690" s="17"/>
      <c r="C690" s="17"/>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81"/>
      <c r="AW690" s="81"/>
      <c r="AX690" s="81"/>
      <c r="AY690" s="81"/>
      <c r="AZ690" s="81"/>
      <c r="BA690" s="81"/>
      <c r="BB690" s="81"/>
      <c r="BC690" s="81"/>
      <c r="BD690" s="81"/>
      <c r="BE690" s="81"/>
      <c r="BF690" s="81"/>
    </row>
    <row r="691">
      <c r="A691" s="17"/>
      <c r="B691" s="17"/>
      <c r="C691" s="17"/>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81"/>
      <c r="AW691" s="81"/>
      <c r="AX691" s="81"/>
      <c r="AY691" s="81"/>
      <c r="AZ691" s="81"/>
      <c r="BA691" s="81"/>
      <c r="BB691" s="81"/>
      <c r="BC691" s="81"/>
      <c r="BD691" s="81"/>
      <c r="BE691" s="81"/>
      <c r="BF691" s="81"/>
    </row>
    <row r="692">
      <c r="A692" s="17"/>
      <c r="B692" s="17"/>
      <c r="C692" s="17"/>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81"/>
      <c r="AW692" s="81"/>
      <c r="AX692" s="81"/>
      <c r="AY692" s="81"/>
      <c r="AZ692" s="81"/>
      <c r="BA692" s="81"/>
      <c r="BB692" s="81"/>
      <c r="BC692" s="81"/>
      <c r="BD692" s="81"/>
      <c r="BE692" s="81"/>
      <c r="BF692" s="81"/>
    </row>
    <row r="693">
      <c r="A693" s="17"/>
      <c r="B693" s="17"/>
      <c r="C693" s="17"/>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81"/>
      <c r="AW693" s="81"/>
      <c r="AX693" s="81"/>
      <c r="AY693" s="81"/>
      <c r="AZ693" s="81"/>
      <c r="BA693" s="81"/>
      <c r="BB693" s="81"/>
      <c r="BC693" s="81"/>
      <c r="BD693" s="81"/>
      <c r="BE693" s="81"/>
      <c r="BF693" s="81"/>
    </row>
    <row r="694">
      <c r="A694" s="17"/>
      <c r="B694" s="17"/>
      <c r="C694" s="17"/>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c r="AQ694" s="81"/>
      <c r="AR694" s="81"/>
      <c r="AS694" s="81"/>
      <c r="AT694" s="81"/>
      <c r="AU694" s="81"/>
      <c r="AV694" s="81"/>
      <c r="AW694" s="81"/>
      <c r="AX694" s="81"/>
      <c r="AY694" s="81"/>
      <c r="AZ694" s="81"/>
      <c r="BA694" s="81"/>
      <c r="BB694" s="81"/>
      <c r="BC694" s="81"/>
      <c r="BD694" s="81"/>
      <c r="BE694" s="81"/>
      <c r="BF694" s="81"/>
    </row>
    <row r="695">
      <c r="A695" s="17"/>
      <c r="B695" s="17"/>
      <c r="C695" s="17"/>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81"/>
      <c r="AV695" s="81"/>
      <c r="AW695" s="81"/>
      <c r="AX695" s="81"/>
      <c r="AY695" s="81"/>
      <c r="AZ695" s="81"/>
      <c r="BA695" s="81"/>
      <c r="BB695" s="81"/>
      <c r="BC695" s="81"/>
      <c r="BD695" s="81"/>
      <c r="BE695" s="81"/>
      <c r="BF695" s="81"/>
    </row>
    <row r="696">
      <c r="A696" s="17"/>
      <c r="B696" s="17"/>
      <c r="C696" s="17"/>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81"/>
      <c r="AV696" s="81"/>
      <c r="AW696" s="81"/>
      <c r="AX696" s="81"/>
      <c r="AY696" s="81"/>
      <c r="AZ696" s="81"/>
      <c r="BA696" s="81"/>
      <c r="BB696" s="81"/>
      <c r="BC696" s="81"/>
      <c r="BD696" s="81"/>
      <c r="BE696" s="81"/>
      <c r="BF696" s="81"/>
    </row>
    <row r="697">
      <c r="A697" s="17"/>
      <c r="B697" s="17"/>
      <c r="C697" s="17"/>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81"/>
      <c r="AV697" s="81"/>
      <c r="AW697" s="81"/>
      <c r="AX697" s="81"/>
      <c r="AY697" s="81"/>
      <c r="AZ697" s="81"/>
      <c r="BA697" s="81"/>
      <c r="BB697" s="81"/>
      <c r="BC697" s="81"/>
      <c r="BD697" s="81"/>
      <c r="BE697" s="81"/>
      <c r="BF697" s="81"/>
    </row>
    <row r="698">
      <c r="A698" s="17"/>
      <c r="B698" s="17"/>
      <c r="C698" s="17"/>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81"/>
      <c r="AV698" s="81"/>
      <c r="AW698" s="81"/>
      <c r="AX698" s="81"/>
      <c r="AY698" s="81"/>
      <c r="AZ698" s="81"/>
      <c r="BA698" s="81"/>
      <c r="BB698" s="81"/>
      <c r="BC698" s="81"/>
      <c r="BD698" s="81"/>
      <c r="BE698" s="81"/>
      <c r="BF698" s="81"/>
    </row>
    <row r="699">
      <c r="A699" s="17"/>
      <c r="B699" s="17"/>
      <c r="C699" s="17"/>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81"/>
      <c r="AV699" s="81"/>
      <c r="AW699" s="81"/>
      <c r="AX699" s="81"/>
      <c r="AY699" s="81"/>
      <c r="AZ699" s="81"/>
      <c r="BA699" s="81"/>
      <c r="BB699" s="81"/>
      <c r="BC699" s="81"/>
      <c r="BD699" s="81"/>
      <c r="BE699" s="81"/>
      <c r="BF699" s="81"/>
    </row>
    <row r="700">
      <c r="A700" s="17"/>
      <c r="B700" s="17"/>
      <c r="C700" s="17"/>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81"/>
      <c r="AV700" s="81"/>
      <c r="AW700" s="81"/>
      <c r="AX700" s="81"/>
      <c r="AY700" s="81"/>
      <c r="AZ700" s="81"/>
      <c r="BA700" s="81"/>
      <c r="BB700" s="81"/>
      <c r="BC700" s="81"/>
      <c r="BD700" s="81"/>
      <c r="BE700" s="81"/>
      <c r="BF700" s="81"/>
    </row>
    <row r="701">
      <c r="A701" s="17"/>
      <c r="B701" s="17"/>
      <c r="C701" s="17"/>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81"/>
      <c r="AV701" s="81"/>
      <c r="AW701" s="81"/>
      <c r="AX701" s="81"/>
      <c r="AY701" s="81"/>
      <c r="AZ701" s="81"/>
      <c r="BA701" s="81"/>
      <c r="BB701" s="81"/>
      <c r="BC701" s="81"/>
      <c r="BD701" s="81"/>
      <c r="BE701" s="81"/>
      <c r="BF701" s="81"/>
    </row>
    <row r="702">
      <c r="A702" s="17"/>
      <c r="B702" s="17"/>
      <c r="C702" s="17"/>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81"/>
      <c r="AV702" s="81"/>
      <c r="AW702" s="81"/>
      <c r="AX702" s="81"/>
      <c r="AY702" s="81"/>
      <c r="AZ702" s="81"/>
      <c r="BA702" s="81"/>
      <c r="BB702" s="81"/>
      <c r="BC702" s="81"/>
      <c r="BD702" s="81"/>
      <c r="BE702" s="81"/>
      <c r="BF702" s="81"/>
    </row>
    <row r="703">
      <c r="A703" s="17"/>
      <c r="B703" s="17"/>
      <c r="C703" s="17"/>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81"/>
      <c r="AV703" s="81"/>
      <c r="AW703" s="81"/>
      <c r="AX703" s="81"/>
      <c r="AY703" s="81"/>
      <c r="AZ703" s="81"/>
      <c r="BA703" s="81"/>
      <c r="BB703" s="81"/>
      <c r="BC703" s="81"/>
      <c r="BD703" s="81"/>
      <c r="BE703" s="81"/>
      <c r="BF703" s="81"/>
    </row>
    <row r="704">
      <c r="A704" s="17"/>
      <c r="B704" s="17"/>
      <c r="C704" s="17"/>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81"/>
      <c r="AV704" s="81"/>
      <c r="AW704" s="81"/>
      <c r="AX704" s="81"/>
      <c r="AY704" s="81"/>
      <c r="AZ704" s="81"/>
      <c r="BA704" s="81"/>
      <c r="BB704" s="81"/>
      <c r="BC704" s="81"/>
      <c r="BD704" s="81"/>
      <c r="BE704" s="81"/>
      <c r="BF704" s="81"/>
    </row>
    <row r="705">
      <c r="A705" s="17"/>
      <c r="B705" s="17"/>
      <c r="C705" s="17"/>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81"/>
      <c r="AV705" s="81"/>
      <c r="AW705" s="81"/>
      <c r="AX705" s="81"/>
      <c r="AY705" s="81"/>
      <c r="AZ705" s="81"/>
      <c r="BA705" s="81"/>
      <c r="BB705" s="81"/>
      <c r="BC705" s="81"/>
      <c r="BD705" s="81"/>
      <c r="BE705" s="81"/>
      <c r="BF705" s="81"/>
    </row>
    <row r="706">
      <c r="A706" s="17"/>
      <c r="B706" s="17"/>
      <c r="C706" s="17"/>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81"/>
      <c r="AV706" s="81"/>
      <c r="AW706" s="81"/>
      <c r="AX706" s="81"/>
      <c r="AY706" s="81"/>
      <c r="AZ706" s="81"/>
      <c r="BA706" s="81"/>
      <c r="BB706" s="81"/>
      <c r="BC706" s="81"/>
      <c r="BD706" s="81"/>
      <c r="BE706" s="81"/>
      <c r="BF706" s="81"/>
    </row>
    <row r="707">
      <c r="A707" s="17"/>
      <c r="B707" s="17"/>
      <c r="C707" s="17"/>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c r="AQ707" s="81"/>
      <c r="AR707" s="81"/>
      <c r="AS707" s="81"/>
      <c r="AT707" s="81"/>
      <c r="AU707" s="81"/>
      <c r="AV707" s="81"/>
      <c r="AW707" s="81"/>
      <c r="AX707" s="81"/>
      <c r="AY707" s="81"/>
      <c r="AZ707" s="81"/>
      <c r="BA707" s="81"/>
      <c r="BB707" s="81"/>
      <c r="BC707" s="81"/>
      <c r="BD707" s="81"/>
      <c r="BE707" s="81"/>
      <c r="BF707" s="81"/>
    </row>
    <row r="708">
      <c r="A708" s="17"/>
      <c r="B708" s="17"/>
      <c r="C708" s="17"/>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81"/>
      <c r="AW708" s="81"/>
      <c r="AX708" s="81"/>
      <c r="AY708" s="81"/>
      <c r="AZ708" s="81"/>
      <c r="BA708" s="81"/>
      <c r="BB708" s="81"/>
      <c r="BC708" s="81"/>
      <c r="BD708" s="81"/>
      <c r="BE708" s="81"/>
      <c r="BF708" s="81"/>
    </row>
    <row r="709">
      <c r="A709" s="17"/>
      <c r="B709" s="17"/>
      <c r="C709" s="17"/>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81"/>
      <c r="AW709" s="81"/>
      <c r="AX709" s="81"/>
      <c r="AY709" s="81"/>
      <c r="AZ709" s="81"/>
      <c r="BA709" s="81"/>
      <c r="BB709" s="81"/>
      <c r="BC709" s="81"/>
      <c r="BD709" s="81"/>
      <c r="BE709" s="81"/>
      <c r="BF709" s="81"/>
    </row>
    <row r="710">
      <c r="A710" s="17"/>
      <c r="B710" s="17"/>
      <c r="C710" s="17"/>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81"/>
      <c r="AW710" s="81"/>
      <c r="AX710" s="81"/>
      <c r="AY710" s="81"/>
      <c r="AZ710" s="81"/>
      <c r="BA710" s="81"/>
      <c r="BB710" s="81"/>
      <c r="BC710" s="81"/>
      <c r="BD710" s="81"/>
      <c r="BE710" s="81"/>
      <c r="BF710" s="81"/>
    </row>
    <row r="711">
      <c r="A711" s="17"/>
      <c r="B711" s="17"/>
      <c r="C711" s="17"/>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c r="AQ711" s="81"/>
      <c r="AR711" s="81"/>
      <c r="AS711" s="81"/>
      <c r="AT711" s="81"/>
      <c r="AU711" s="81"/>
      <c r="AV711" s="81"/>
      <c r="AW711" s="81"/>
      <c r="AX711" s="81"/>
      <c r="AY711" s="81"/>
      <c r="AZ711" s="81"/>
      <c r="BA711" s="81"/>
      <c r="BB711" s="81"/>
      <c r="BC711" s="81"/>
      <c r="BD711" s="81"/>
      <c r="BE711" s="81"/>
      <c r="BF711" s="81"/>
    </row>
    <row r="712">
      <c r="A712" s="17"/>
      <c r="B712" s="17"/>
      <c r="C712" s="17"/>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c r="AQ712" s="81"/>
      <c r="AR712" s="81"/>
      <c r="AS712" s="81"/>
      <c r="AT712" s="81"/>
      <c r="AU712" s="81"/>
      <c r="AV712" s="81"/>
      <c r="AW712" s="81"/>
      <c r="AX712" s="81"/>
      <c r="AY712" s="81"/>
      <c r="AZ712" s="81"/>
      <c r="BA712" s="81"/>
      <c r="BB712" s="81"/>
      <c r="BC712" s="81"/>
      <c r="BD712" s="81"/>
      <c r="BE712" s="81"/>
      <c r="BF712" s="81"/>
    </row>
    <row r="713">
      <c r="A713" s="17"/>
      <c r="B713" s="17"/>
      <c r="C713" s="17"/>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c r="AQ713" s="81"/>
      <c r="AR713" s="81"/>
      <c r="AS713" s="81"/>
      <c r="AT713" s="81"/>
      <c r="AU713" s="81"/>
      <c r="AV713" s="81"/>
      <c r="AW713" s="81"/>
      <c r="AX713" s="81"/>
      <c r="AY713" s="81"/>
      <c r="AZ713" s="81"/>
      <c r="BA713" s="81"/>
      <c r="BB713" s="81"/>
      <c r="BC713" s="81"/>
      <c r="BD713" s="81"/>
      <c r="BE713" s="81"/>
      <c r="BF713" s="81"/>
    </row>
    <row r="714">
      <c r="A714" s="17"/>
      <c r="B714" s="17"/>
      <c r="C714" s="17"/>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c r="AQ714" s="81"/>
      <c r="AR714" s="81"/>
      <c r="AS714" s="81"/>
      <c r="AT714" s="81"/>
      <c r="AU714" s="81"/>
      <c r="AV714" s="81"/>
      <c r="AW714" s="81"/>
      <c r="AX714" s="81"/>
      <c r="AY714" s="81"/>
      <c r="AZ714" s="81"/>
      <c r="BA714" s="81"/>
      <c r="BB714" s="81"/>
      <c r="BC714" s="81"/>
      <c r="BD714" s="81"/>
      <c r="BE714" s="81"/>
      <c r="BF714" s="81"/>
    </row>
    <row r="715">
      <c r="A715" s="17"/>
      <c r="B715" s="17"/>
      <c r="C715" s="17"/>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c r="AQ715" s="81"/>
      <c r="AR715" s="81"/>
      <c r="AS715" s="81"/>
      <c r="AT715" s="81"/>
      <c r="AU715" s="81"/>
      <c r="AV715" s="81"/>
      <c r="AW715" s="81"/>
      <c r="AX715" s="81"/>
      <c r="AY715" s="81"/>
      <c r="AZ715" s="81"/>
      <c r="BA715" s="81"/>
      <c r="BB715" s="81"/>
      <c r="BC715" s="81"/>
      <c r="BD715" s="81"/>
      <c r="BE715" s="81"/>
      <c r="BF715" s="81"/>
    </row>
    <row r="716">
      <c r="A716" s="17"/>
      <c r="B716" s="17"/>
      <c r="C716" s="17"/>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c r="AQ716" s="81"/>
      <c r="AR716" s="81"/>
      <c r="AS716" s="81"/>
      <c r="AT716" s="81"/>
      <c r="AU716" s="81"/>
      <c r="AV716" s="81"/>
      <c r="AW716" s="81"/>
      <c r="AX716" s="81"/>
      <c r="AY716" s="81"/>
      <c r="AZ716" s="81"/>
      <c r="BA716" s="81"/>
      <c r="BB716" s="81"/>
      <c r="BC716" s="81"/>
      <c r="BD716" s="81"/>
      <c r="BE716" s="81"/>
      <c r="BF716" s="81"/>
    </row>
    <row r="717">
      <c r="A717" s="17"/>
      <c r="B717" s="17"/>
      <c r="C717" s="17"/>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c r="AQ717" s="81"/>
      <c r="AR717" s="81"/>
      <c r="AS717" s="81"/>
      <c r="AT717" s="81"/>
      <c r="AU717" s="81"/>
      <c r="AV717" s="81"/>
      <c r="AW717" s="81"/>
      <c r="AX717" s="81"/>
      <c r="AY717" s="81"/>
      <c r="AZ717" s="81"/>
      <c r="BA717" s="81"/>
      <c r="BB717" s="81"/>
      <c r="BC717" s="81"/>
      <c r="BD717" s="81"/>
      <c r="BE717" s="81"/>
      <c r="BF717" s="81"/>
    </row>
    <row r="718">
      <c r="A718" s="17"/>
      <c r="B718" s="17"/>
      <c r="C718" s="17"/>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c r="AQ718" s="81"/>
      <c r="AR718" s="81"/>
      <c r="AS718" s="81"/>
      <c r="AT718" s="81"/>
      <c r="AU718" s="81"/>
      <c r="AV718" s="81"/>
      <c r="AW718" s="81"/>
      <c r="AX718" s="81"/>
      <c r="AY718" s="81"/>
      <c r="AZ718" s="81"/>
      <c r="BA718" s="81"/>
      <c r="BB718" s="81"/>
      <c r="BC718" s="81"/>
      <c r="BD718" s="81"/>
      <c r="BE718" s="81"/>
      <c r="BF718" s="81"/>
    </row>
    <row r="719">
      <c r="A719" s="17"/>
      <c r="B719" s="17"/>
      <c r="C719" s="17"/>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c r="AQ719" s="81"/>
      <c r="AR719" s="81"/>
      <c r="AS719" s="81"/>
      <c r="AT719" s="81"/>
      <c r="AU719" s="81"/>
      <c r="AV719" s="81"/>
      <c r="AW719" s="81"/>
      <c r="AX719" s="81"/>
      <c r="AY719" s="81"/>
      <c r="AZ719" s="81"/>
      <c r="BA719" s="81"/>
      <c r="BB719" s="81"/>
      <c r="BC719" s="81"/>
      <c r="BD719" s="81"/>
      <c r="BE719" s="81"/>
      <c r="BF719" s="81"/>
    </row>
    <row r="720">
      <c r="A720" s="17"/>
      <c r="B720" s="17"/>
      <c r="C720" s="17"/>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c r="AQ720" s="81"/>
      <c r="AR720" s="81"/>
      <c r="AS720" s="81"/>
      <c r="AT720" s="81"/>
      <c r="AU720" s="81"/>
      <c r="AV720" s="81"/>
      <c r="AW720" s="81"/>
      <c r="AX720" s="81"/>
      <c r="AY720" s="81"/>
      <c r="AZ720" s="81"/>
      <c r="BA720" s="81"/>
      <c r="BB720" s="81"/>
      <c r="BC720" s="81"/>
      <c r="BD720" s="81"/>
      <c r="BE720" s="81"/>
      <c r="BF720" s="81"/>
    </row>
    <row r="721">
      <c r="A721" s="17"/>
      <c r="B721" s="17"/>
      <c r="C721" s="17"/>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c r="AQ721" s="81"/>
      <c r="AR721" s="81"/>
      <c r="AS721" s="81"/>
      <c r="AT721" s="81"/>
      <c r="AU721" s="81"/>
      <c r="AV721" s="81"/>
      <c r="AW721" s="81"/>
      <c r="AX721" s="81"/>
      <c r="AY721" s="81"/>
      <c r="AZ721" s="81"/>
      <c r="BA721" s="81"/>
      <c r="BB721" s="81"/>
      <c r="BC721" s="81"/>
      <c r="BD721" s="81"/>
      <c r="BE721" s="81"/>
      <c r="BF721" s="81"/>
    </row>
    <row r="722">
      <c r="A722" s="17"/>
      <c r="B722" s="17"/>
      <c r="C722" s="17"/>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c r="AQ722" s="81"/>
      <c r="AR722" s="81"/>
      <c r="AS722" s="81"/>
      <c r="AT722" s="81"/>
      <c r="AU722" s="81"/>
      <c r="AV722" s="81"/>
      <c r="AW722" s="81"/>
      <c r="AX722" s="81"/>
      <c r="AY722" s="81"/>
      <c r="AZ722" s="81"/>
      <c r="BA722" s="81"/>
      <c r="BB722" s="81"/>
      <c r="BC722" s="81"/>
      <c r="BD722" s="81"/>
      <c r="BE722" s="81"/>
      <c r="BF722" s="81"/>
    </row>
    <row r="723">
      <c r="A723" s="17"/>
      <c r="B723" s="17"/>
      <c r="C723" s="17"/>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c r="AQ723" s="81"/>
      <c r="AR723" s="81"/>
      <c r="AS723" s="81"/>
      <c r="AT723" s="81"/>
      <c r="AU723" s="81"/>
      <c r="AV723" s="81"/>
      <c r="AW723" s="81"/>
      <c r="AX723" s="81"/>
      <c r="AY723" s="81"/>
      <c r="AZ723" s="81"/>
      <c r="BA723" s="81"/>
      <c r="BB723" s="81"/>
      <c r="BC723" s="81"/>
      <c r="BD723" s="81"/>
      <c r="BE723" s="81"/>
      <c r="BF723" s="81"/>
    </row>
    <row r="724">
      <c r="A724" s="17"/>
      <c r="B724" s="17"/>
      <c r="C724" s="17"/>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c r="AQ724" s="81"/>
      <c r="AR724" s="81"/>
      <c r="AS724" s="81"/>
      <c r="AT724" s="81"/>
      <c r="AU724" s="81"/>
      <c r="AV724" s="81"/>
      <c r="AW724" s="81"/>
      <c r="AX724" s="81"/>
      <c r="AY724" s="81"/>
      <c r="AZ724" s="81"/>
      <c r="BA724" s="81"/>
      <c r="BB724" s="81"/>
      <c r="BC724" s="81"/>
      <c r="BD724" s="81"/>
      <c r="BE724" s="81"/>
      <c r="BF724" s="81"/>
    </row>
    <row r="725">
      <c r="A725" s="17"/>
      <c r="B725" s="17"/>
      <c r="C725" s="17"/>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c r="AQ725" s="81"/>
      <c r="AR725" s="81"/>
      <c r="AS725" s="81"/>
      <c r="AT725" s="81"/>
      <c r="AU725" s="81"/>
      <c r="AV725" s="81"/>
      <c r="AW725" s="81"/>
      <c r="AX725" s="81"/>
      <c r="AY725" s="81"/>
      <c r="AZ725" s="81"/>
      <c r="BA725" s="81"/>
      <c r="BB725" s="81"/>
      <c r="BC725" s="81"/>
      <c r="BD725" s="81"/>
      <c r="BE725" s="81"/>
      <c r="BF725" s="81"/>
    </row>
    <row r="726">
      <c r="A726" s="17"/>
      <c r="B726" s="17"/>
      <c r="C726" s="17"/>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c r="AQ726" s="81"/>
      <c r="AR726" s="81"/>
      <c r="AS726" s="81"/>
      <c r="AT726" s="81"/>
      <c r="AU726" s="81"/>
      <c r="AV726" s="81"/>
      <c r="AW726" s="81"/>
      <c r="AX726" s="81"/>
      <c r="AY726" s="81"/>
      <c r="AZ726" s="81"/>
      <c r="BA726" s="81"/>
      <c r="BB726" s="81"/>
      <c r="BC726" s="81"/>
      <c r="BD726" s="81"/>
      <c r="BE726" s="81"/>
      <c r="BF726" s="81"/>
    </row>
    <row r="727">
      <c r="A727" s="17"/>
      <c r="B727" s="17"/>
      <c r="C727" s="17"/>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c r="AQ727" s="81"/>
      <c r="AR727" s="81"/>
      <c r="AS727" s="81"/>
      <c r="AT727" s="81"/>
      <c r="AU727" s="81"/>
      <c r="AV727" s="81"/>
      <c r="AW727" s="81"/>
      <c r="AX727" s="81"/>
      <c r="AY727" s="81"/>
      <c r="AZ727" s="81"/>
      <c r="BA727" s="81"/>
      <c r="BB727" s="81"/>
      <c r="BC727" s="81"/>
      <c r="BD727" s="81"/>
      <c r="BE727" s="81"/>
      <c r="BF727" s="81"/>
    </row>
    <row r="728">
      <c r="A728" s="17"/>
      <c r="B728" s="17"/>
      <c r="C728" s="17"/>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c r="AQ728" s="81"/>
      <c r="AR728" s="81"/>
      <c r="AS728" s="81"/>
      <c r="AT728" s="81"/>
      <c r="AU728" s="81"/>
      <c r="AV728" s="81"/>
      <c r="AW728" s="81"/>
      <c r="AX728" s="81"/>
      <c r="AY728" s="81"/>
      <c r="AZ728" s="81"/>
      <c r="BA728" s="81"/>
      <c r="BB728" s="81"/>
      <c r="BC728" s="81"/>
      <c r="BD728" s="81"/>
      <c r="BE728" s="81"/>
      <c r="BF728" s="81"/>
    </row>
    <row r="729">
      <c r="A729" s="17"/>
      <c r="B729" s="17"/>
      <c r="C729" s="17"/>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c r="AQ729" s="81"/>
      <c r="AR729" s="81"/>
      <c r="AS729" s="81"/>
      <c r="AT729" s="81"/>
      <c r="AU729" s="81"/>
      <c r="AV729" s="81"/>
      <c r="AW729" s="81"/>
      <c r="AX729" s="81"/>
      <c r="AY729" s="81"/>
      <c r="AZ729" s="81"/>
      <c r="BA729" s="81"/>
      <c r="BB729" s="81"/>
      <c r="BC729" s="81"/>
      <c r="BD729" s="81"/>
      <c r="BE729" s="81"/>
      <c r="BF729" s="81"/>
    </row>
    <row r="730">
      <c r="A730" s="17"/>
      <c r="B730" s="17"/>
      <c r="C730" s="17"/>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c r="AQ730" s="81"/>
      <c r="AR730" s="81"/>
      <c r="AS730" s="81"/>
      <c r="AT730" s="81"/>
      <c r="AU730" s="81"/>
      <c r="AV730" s="81"/>
      <c r="AW730" s="81"/>
      <c r="AX730" s="81"/>
      <c r="AY730" s="81"/>
      <c r="AZ730" s="81"/>
      <c r="BA730" s="81"/>
      <c r="BB730" s="81"/>
      <c r="BC730" s="81"/>
      <c r="BD730" s="81"/>
      <c r="BE730" s="81"/>
      <c r="BF730" s="81"/>
    </row>
    <row r="731">
      <c r="A731" s="17"/>
      <c r="B731" s="17"/>
      <c r="C731" s="17"/>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c r="AQ731" s="81"/>
      <c r="AR731" s="81"/>
      <c r="AS731" s="81"/>
      <c r="AT731" s="81"/>
      <c r="AU731" s="81"/>
      <c r="AV731" s="81"/>
      <c r="AW731" s="81"/>
      <c r="AX731" s="81"/>
      <c r="AY731" s="81"/>
      <c r="AZ731" s="81"/>
      <c r="BA731" s="81"/>
      <c r="BB731" s="81"/>
      <c r="BC731" s="81"/>
      <c r="BD731" s="81"/>
      <c r="BE731" s="81"/>
      <c r="BF731" s="81"/>
    </row>
    <row r="732">
      <c r="A732" s="17"/>
      <c r="B732" s="17"/>
      <c r="C732" s="17"/>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c r="AQ732" s="81"/>
      <c r="AR732" s="81"/>
      <c r="AS732" s="81"/>
      <c r="AT732" s="81"/>
      <c r="AU732" s="81"/>
      <c r="AV732" s="81"/>
      <c r="AW732" s="81"/>
      <c r="AX732" s="81"/>
      <c r="AY732" s="81"/>
      <c r="AZ732" s="81"/>
      <c r="BA732" s="81"/>
      <c r="BB732" s="81"/>
      <c r="BC732" s="81"/>
      <c r="BD732" s="81"/>
      <c r="BE732" s="81"/>
      <c r="BF732" s="81"/>
    </row>
    <row r="733">
      <c r="A733" s="17"/>
      <c r="B733" s="17"/>
      <c r="C733" s="17"/>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c r="AQ733" s="81"/>
      <c r="AR733" s="81"/>
      <c r="AS733" s="81"/>
      <c r="AT733" s="81"/>
      <c r="AU733" s="81"/>
      <c r="AV733" s="81"/>
      <c r="AW733" s="81"/>
      <c r="AX733" s="81"/>
      <c r="AY733" s="81"/>
      <c r="AZ733" s="81"/>
      <c r="BA733" s="81"/>
      <c r="BB733" s="81"/>
      <c r="BC733" s="81"/>
      <c r="BD733" s="81"/>
      <c r="BE733" s="81"/>
      <c r="BF733" s="81"/>
    </row>
    <row r="734">
      <c r="A734" s="17"/>
      <c r="B734" s="17"/>
      <c r="C734" s="17"/>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c r="AQ734" s="81"/>
      <c r="AR734" s="81"/>
      <c r="AS734" s="81"/>
      <c r="AT734" s="81"/>
      <c r="AU734" s="81"/>
      <c r="AV734" s="81"/>
      <c r="AW734" s="81"/>
      <c r="AX734" s="81"/>
      <c r="AY734" s="81"/>
      <c r="AZ734" s="81"/>
      <c r="BA734" s="81"/>
      <c r="BB734" s="81"/>
      <c r="BC734" s="81"/>
      <c r="BD734" s="81"/>
      <c r="BE734" s="81"/>
      <c r="BF734" s="81"/>
    </row>
    <row r="735">
      <c r="A735" s="17"/>
      <c r="B735" s="17"/>
      <c r="C735" s="17"/>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c r="AQ735" s="81"/>
      <c r="AR735" s="81"/>
      <c r="AS735" s="81"/>
      <c r="AT735" s="81"/>
      <c r="AU735" s="81"/>
      <c r="AV735" s="81"/>
      <c r="AW735" s="81"/>
      <c r="AX735" s="81"/>
      <c r="AY735" s="81"/>
      <c r="AZ735" s="81"/>
      <c r="BA735" s="81"/>
      <c r="BB735" s="81"/>
      <c r="BC735" s="81"/>
      <c r="BD735" s="81"/>
      <c r="BE735" s="81"/>
      <c r="BF735" s="81"/>
    </row>
    <row r="736">
      <c r="A736" s="17"/>
      <c r="B736" s="17"/>
      <c r="C736" s="17"/>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c r="AQ736" s="81"/>
      <c r="AR736" s="81"/>
      <c r="AS736" s="81"/>
      <c r="AT736" s="81"/>
      <c r="AU736" s="81"/>
      <c r="AV736" s="81"/>
      <c r="AW736" s="81"/>
      <c r="AX736" s="81"/>
      <c r="AY736" s="81"/>
      <c r="AZ736" s="81"/>
      <c r="BA736" s="81"/>
      <c r="BB736" s="81"/>
      <c r="BC736" s="81"/>
      <c r="BD736" s="81"/>
      <c r="BE736" s="81"/>
      <c r="BF736" s="81"/>
    </row>
    <row r="737">
      <c r="A737" s="17"/>
      <c r="B737" s="17"/>
      <c r="C737" s="17"/>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c r="AQ737" s="81"/>
      <c r="AR737" s="81"/>
      <c r="AS737" s="81"/>
      <c r="AT737" s="81"/>
      <c r="AU737" s="81"/>
      <c r="AV737" s="81"/>
      <c r="AW737" s="81"/>
      <c r="AX737" s="81"/>
      <c r="AY737" s="81"/>
      <c r="AZ737" s="81"/>
      <c r="BA737" s="81"/>
      <c r="BB737" s="81"/>
      <c r="BC737" s="81"/>
      <c r="BD737" s="81"/>
      <c r="BE737" s="81"/>
      <c r="BF737" s="81"/>
    </row>
    <row r="738">
      <c r="A738" s="17"/>
      <c r="B738" s="17"/>
      <c r="C738" s="17"/>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c r="AQ738" s="81"/>
      <c r="AR738" s="81"/>
      <c r="AS738" s="81"/>
      <c r="AT738" s="81"/>
      <c r="AU738" s="81"/>
      <c r="AV738" s="81"/>
      <c r="AW738" s="81"/>
      <c r="AX738" s="81"/>
      <c r="AY738" s="81"/>
      <c r="AZ738" s="81"/>
      <c r="BA738" s="81"/>
      <c r="BB738" s="81"/>
      <c r="BC738" s="81"/>
      <c r="BD738" s="81"/>
      <c r="BE738" s="81"/>
      <c r="BF738" s="81"/>
    </row>
    <row r="739">
      <c r="A739" s="17"/>
      <c r="B739" s="17"/>
      <c r="C739" s="17"/>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c r="AQ739" s="81"/>
      <c r="AR739" s="81"/>
      <c r="AS739" s="81"/>
      <c r="AT739" s="81"/>
      <c r="AU739" s="81"/>
      <c r="AV739" s="81"/>
      <c r="AW739" s="81"/>
      <c r="AX739" s="81"/>
      <c r="AY739" s="81"/>
      <c r="AZ739" s="81"/>
      <c r="BA739" s="81"/>
      <c r="BB739" s="81"/>
      <c r="BC739" s="81"/>
      <c r="BD739" s="81"/>
      <c r="BE739" s="81"/>
      <c r="BF739" s="81"/>
    </row>
    <row r="740">
      <c r="A740" s="17"/>
      <c r="B740" s="17"/>
      <c r="C740" s="17"/>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c r="AQ740" s="81"/>
      <c r="AR740" s="81"/>
      <c r="AS740" s="81"/>
      <c r="AT740" s="81"/>
      <c r="AU740" s="81"/>
      <c r="AV740" s="81"/>
      <c r="AW740" s="81"/>
      <c r="AX740" s="81"/>
      <c r="AY740" s="81"/>
      <c r="AZ740" s="81"/>
      <c r="BA740" s="81"/>
      <c r="BB740" s="81"/>
      <c r="BC740" s="81"/>
      <c r="BD740" s="81"/>
      <c r="BE740" s="81"/>
      <c r="BF740" s="81"/>
    </row>
    <row r="741">
      <c r="A741" s="17"/>
      <c r="B741" s="17"/>
      <c r="C741" s="17"/>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c r="AQ741" s="81"/>
      <c r="AR741" s="81"/>
      <c r="AS741" s="81"/>
      <c r="AT741" s="81"/>
      <c r="AU741" s="81"/>
      <c r="AV741" s="81"/>
      <c r="AW741" s="81"/>
      <c r="AX741" s="81"/>
      <c r="AY741" s="81"/>
      <c r="AZ741" s="81"/>
      <c r="BA741" s="81"/>
      <c r="BB741" s="81"/>
      <c r="BC741" s="81"/>
      <c r="BD741" s="81"/>
      <c r="BE741" s="81"/>
      <c r="BF741" s="81"/>
    </row>
    <row r="742">
      <c r="A742" s="17"/>
      <c r="B742" s="17"/>
      <c r="C742" s="17"/>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c r="AQ742" s="81"/>
      <c r="AR742" s="81"/>
      <c r="AS742" s="81"/>
      <c r="AT742" s="81"/>
      <c r="AU742" s="81"/>
      <c r="AV742" s="81"/>
      <c r="AW742" s="81"/>
      <c r="AX742" s="81"/>
      <c r="AY742" s="81"/>
      <c r="AZ742" s="81"/>
      <c r="BA742" s="81"/>
      <c r="BB742" s="81"/>
      <c r="BC742" s="81"/>
      <c r="BD742" s="81"/>
      <c r="BE742" s="81"/>
      <c r="BF742" s="81"/>
    </row>
    <row r="743">
      <c r="A743" s="17"/>
      <c r="B743" s="17"/>
      <c r="C743" s="17"/>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c r="AQ743" s="81"/>
      <c r="AR743" s="81"/>
      <c r="AS743" s="81"/>
      <c r="AT743" s="81"/>
      <c r="AU743" s="81"/>
      <c r="AV743" s="81"/>
      <c r="AW743" s="81"/>
      <c r="AX743" s="81"/>
      <c r="AY743" s="81"/>
      <c r="AZ743" s="81"/>
      <c r="BA743" s="81"/>
      <c r="BB743" s="81"/>
      <c r="BC743" s="81"/>
      <c r="BD743" s="81"/>
      <c r="BE743" s="81"/>
      <c r="BF743" s="81"/>
    </row>
    <row r="744">
      <c r="A744" s="17"/>
      <c r="B744" s="17"/>
      <c r="C744" s="17"/>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c r="AQ744" s="81"/>
      <c r="AR744" s="81"/>
      <c r="AS744" s="81"/>
      <c r="AT744" s="81"/>
      <c r="AU744" s="81"/>
      <c r="AV744" s="81"/>
      <c r="AW744" s="81"/>
      <c r="AX744" s="81"/>
      <c r="AY744" s="81"/>
      <c r="AZ744" s="81"/>
      <c r="BA744" s="81"/>
      <c r="BB744" s="81"/>
      <c r="BC744" s="81"/>
      <c r="BD744" s="81"/>
      <c r="BE744" s="81"/>
      <c r="BF744" s="81"/>
    </row>
    <row r="745">
      <c r="A745" s="17"/>
      <c r="B745" s="17"/>
      <c r="C745" s="17"/>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c r="AQ745" s="81"/>
      <c r="AR745" s="81"/>
      <c r="AS745" s="81"/>
      <c r="AT745" s="81"/>
      <c r="AU745" s="81"/>
      <c r="AV745" s="81"/>
      <c r="AW745" s="81"/>
      <c r="AX745" s="81"/>
      <c r="AY745" s="81"/>
      <c r="AZ745" s="81"/>
      <c r="BA745" s="81"/>
      <c r="BB745" s="81"/>
      <c r="BC745" s="81"/>
      <c r="BD745" s="81"/>
      <c r="BE745" s="81"/>
      <c r="BF745" s="81"/>
    </row>
    <row r="746">
      <c r="A746" s="17"/>
      <c r="B746" s="17"/>
      <c r="C746" s="17"/>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c r="AQ746" s="81"/>
      <c r="AR746" s="81"/>
      <c r="AS746" s="81"/>
      <c r="AT746" s="81"/>
      <c r="AU746" s="81"/>
      <c r="AV746" s="81"/>
      <c r="AW746" s="81"/>
      <c r="AX746" s="81"/>
      <c r="AY746" s="81"/>
      <c r="AZ746" s="81"/>
      <c r="BA746" s="81"/>
      <c r="BB746" s="81"/>
      <c r="BC746" s="81"/>
      <c r="BD746" s="81"/>
      <c r="BE746" s="81"/>
      <c r="BF746" s="81"/>
    </row>
    <row r="747">
      <c r="A747" s="17"/>
      <c r="B747" s="17"/>
      <c r="C747" s="17"/>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c r="AQ747" s="81"/>
      <c r="AR747" s="81"/>
      <c r="AS747" s="81"/>
      <c r="AT747" s="81"/>
      <c r="AU747" s="81"/>
      <c r="AV747" s="81"/>
      <c r="AW747" s="81"/>
      <c r="AX747" s="81"/>
      <c r="AY747" s="81"/>
      <c r="AZ747" s="81"/>
      <c r="BA747" s="81"/>
      <c r="BB747" s="81"/>
      <c r="BC747" s="81"/>
      <c r="BD747" s="81"/>
      <c r="BE747" s="81"/>
      <c r="BF747" s="81"/>
    </row>
    <row r="748">
      <c r="A748" s="17"/>
      <c r="B748" s="17"/>
      <c r="C748" s="17"/>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c r="AQ748" s="81"/>
      <c r="AR748" s="81"/>
      <c r="AS748" s="81"/>
      <c r="AT748" s="81"/>
      <c r="AU748" s="81"/>
      <c r="AV748" s="81"/>
      <c r="AW748" s="81"/>
      <c r="AX748" s="81"/>
      <c r="AY748" s="81"/>
      <c r="AZ748" s="81"/>
      <c r="BA748" s="81"/>
      <c r="BB748" s="81"/>
      <c r="BC748" s="81"/>
      <c r="BD748" s="81"/>
      <c r="BE748" s="81"/>
      <c r="BF748" s="81"/>
    </row>
    <row r="749">
      <c r="A749" s="17"/>
      <c r="B749" s="17"/>
      <c r="C749" s="17"/>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c r="AQ749" s="81"/>
      <c r="AR749" s="81"/>
      <c r="AS749" s="81"/>
      <c r="AT749" s="81"/>
      <c r="AU749" s="81"/>
      <c r="AV749" s="81"/>
      <c r="AW749" s="81"/>
      <c r="AX749" s="81"/>
      <c r="AY749" s="81"/>
      <c r="AZ749" s="81"/>
      <c r="BA749" s="81"/>
      <c r="BB749" s="81"/>
      <c r="BC749" s="81"/>
      <c r="BD749" s="81"/>
      <c r="BE749" s="81"/>
      <c r="BF749" s="81"/>
    </row>
    <row r="750">
      <c r="A750" s="17"/>
      <c r="B750" s="17"/>
      <c r="C750" s="17"/>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c r="AQ750" s="81"/>
      <c r="AR750" s="81"/>
      <c r="AS750" s="81"/>
      <c r="AT750" s="81"/>
      <c r="AU750" s="81"/>
      <c r="AV750" s="81"/>
      <c r="AW750" s="81"/>
      <c r="AX750" s="81"/>
      <c r="AY750" s="81"/>
      <c r="AZ750" s="81"/>
      <c r="BA750" s="81"/>
      <c r="BB750" s="81"/>
      <c r="BC750" s="81"/>
      <c r="BD750" s="81"/>
      <c r="BE750" s="81"/>
      <c r="BF750" s="81"/>
    </row>
    <row r="751">
      <c r="A751" s="17"/>
      <c r="B751" s="17"/>
      <c r="C751" s="17"/>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c r="AQ751" s="81"/>
      <c r="AR751" s="81"/>
      <c r="AS751" s="81"/>
      <c r="AT751" s="81"/>
      <c r="AU751" s="81"/>
      <c r="AV751" s="81"/>
      <c r="AW751" s="81"/>
      <c r="AX751" s="81"/>
      <c r="AY751" s="81"/>
      <c r="AZ751" s="81"/>
      <c r="BA751" s="81"/>
      <c r="BB751" s="81"/>
      <c r="BC751" s="81"/>
      <c r="BD751" s="81"/>
      <c r="BE751" s="81"/>
      <c r="BF751" s="81"/>
    </row>
    <row r="752">
      <c r="A752" s="17"/>
      <c r="B752" s="17"/>
      <c r="C752" s="17"/>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c r="AQ752" s="81"/>
      <c r="AR752" s="81"/>
      <c r="AS752" s="81"/>
      <c r="AT752" s="81"/>
      <c r="AU752" s="81"/>
      <c r="AV752" s="81"/>
      <c r="AW752" s="81"/>
      <c r="AX752" s="81"/>
      <c r="AY752" s="81"/>
      <c r="AZ752" s="81"/>
      <c r="BA752" s="81"/>
      <c r="BB752" s="81"/>
      <c r="BC752" s="81"/>
      <c r="BD752" s="81"/>
      <c r="BE752" s="81"/>
      <c r="BF752" s="81"/>
    </row>
    <row r="753">
      <c r="A753" s="17"/>
      <c r="B753" s="17"/>
      <c r="C753" s="17"/>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c r="AQ753" s="81"/>
      <c r="AR753" s="81"/>
      <c r="AS753" s="81"/>
      <c r="AT753" s="81"/>
      <c r="AU753" s="81"/>
      <c r="AV753" s="81"/>
      <c r="AW753" s="81"/>
      <c r="AX753" s="81"/>
      <c r="AY753" s="81"/>
      <c r="AZ753" s="81"/>
      <c r="BA753" s="81"/>
      <c r="BB753" s="81"/>
      <c r="BC753" s="81"/>
      <c r="BD753" s="81"/>
      <c r="BE753" s="81"/>
      <c r="BF753" s="81"/>
    </row>
    <row r="754">
      <c r="A754" s="17"/>
      <c r="B754" s="17"/>
      <c r="C754" s="17"/>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c r="AQ754" s="81"/>
      <c r="AR754" s="81"/>
      <c r="AS754" s="81"/>
      <c r="AT754" s="81"/>
      <c r="AU754" s="81"/>
      <c r="AV754" s="81"/>
      <c r="AW754" s="81"/>
      <c r="AX754" s="81"/>
      <c r="AY754" s="81"/>
      <c r="AZ754" s="81"/>
      <c r="BA754" s="81"/>
      <c r="BB754" s="81"/>
      <c r="BC754" s="81"/>
      <c r="BD754" s="81"/>
      <c r="BE754" s="81"/>
      <c r="BF754" s="81"/>
    </row>
    <row r="755">
      <c r="A755" s="17"/>
      <c r="B755" s="17"/>
      <c r="C755" s="17"/>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c r="AQ755" s="81"/>
      <c r="AR755" s="81"/>
      <c r="AS755" s="81"/>
      <c r="AT755" s="81"/>
      <c r="AU755" s="81"/>
      <c r="AV755" s="81"/>
      <c r="AW755" s="81"/>
      <c r="AX755" s="81"/>
      <c r="AY755" s="81"/>
      <c r="AZ755" s="81"/>
      <c r="BA755" s="81"/>
      <c r="BB755" s="81"/>
      <c r="BC755" s="81"/>
      <c r="BD755" s="81"/>
      <c r="BE755" s="81"/>
      <c r="BF755" s="81"/>
    </row>
    <row r="756">
      <c r="A756" s="17"/>
      <c r="B756" s="17"/>
      <c r="C756" s="17"/>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c r="AQ756" s="81"/>
      <c r="AR756" s="81"/>
      <c r="AS756" s="81"/>
      <c r="AT756" s="81"/>
      <c r="AU756" s="81"/>
      <c r="AV756" s="81"/>
      <c r="AW756" s="81"/>
      <c r="AX756" s="81"/>
      <c r="AY756" s="81"/>
      <c r="AZ756" s="81"/>
      <c r="BA756" s="81"/>
      <c r="BB756" s="81"/>
      <c r="BC756" s="81"/>
      <c r="BD756" s="81"/>
      <c r="BE756" s="81"/>
      <c r="BF756" s="81"/>
    </row>
    <row r="757">
      <c r="A757" s="17"/>
      <c r="B757" s="17"/>
      <c r="C757" s="17"/>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c r="AQ757" s="81"/>
      <c r="AR757" s="81"/>
      <c r="AS757" s="81"/>
      <c r="AT757" s="81"/>
      <c r="AU757" s="81"/>
      <c r="AV757" s="81"/>
      <c r="AW757" s="81"/>
      <c r="AX757" s="81"/>
      <c r="AY757" s="81"/>
      <c r="AZ757" s="81"/>
      <c r="BA757" s="81"/>
      <c r="BB757" s="81"/>
      <c r="BC757" s="81"/>
      <c r="BD757" s="81"/>
      <c r="BE757" s="81"/>
      <c r="BF757" s="81"/>
    </row>
    <row r="758">
      <c r="A758" s="17"/>
      <c r="B758" s="17"/>
      <c r="C758" s="17"/>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c r="AQ758" s="81"/>
      <c r="AR758" s="81"/>
      <c r="AS758" s="81"/>
      <c r="AT758" s="81"/>
      <c r="AU758" s="81"/>
      <c r="AV758" s="81"/>
      <c r="AW758" s="81"/>
      <c r="AX758" s="81"/>
      <c r="AY758" s="81"/>
      <c r="AZ758" s="81"/>
      <c r="BA758" s="81"/>
      <c r="BB758" s="81"/>
      <c r="BC758" s="81"/>
      <c r="BD758" s="81"/>
      <c r="BE758" s="81"/>
      <c r="BF758" s="81"/>
    </row>
    <row r="759">
      <c r="A759" s="17"/>
      <c r="B759" s="17"/>
      <c r="C759" s="17"/>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c r="AQ759" s="81"/>
      <c r="AR759" s="81"/>
      <c r="AS759" s="81"/>
      <c r="AT759" s="81"/>
      <c r="AU759" s="81"/>
      <c r="AV759" s="81"/>
      <c r="AW759" s="81"/>
      <c r="AX759" s="81"/>
      <c r="AY759" s="81"/>
      <c r="AZ759" s="81"/>
      <c r="BA759" s="81"/>
      <c r="BB759" s="81"/>
      <c r="BC759" s="81"/>
      <c r="BD759" s="81"/>
      <c r="BE759" s="81"/>
      <c r="BF759" s="81"/>
    </row>
    <row r="760">
      <c r="A760" s="17"/>
      <c r="B760" s="17"/>
      <c r="C760" s="17"/>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c r="AQ760" s="81"/>
      <c r="AR760" s="81"/>
      <c r="AS760" s="81"/>
      <c r="AT760" s="81"/>
      <c r="AU760" s="81"/>
      <c r="AV760" s="81"/>
      <c r="AW760" s="81"/>
      <c r="AX760" s="81"/>
      <c r="AY760" s="81"/>
      <c r="AZ760" s="81"/>
      <c r="BA760" s="81"/>
      <c r="BB760" s="81"/>
      <c r="BC760" s="81"/>
      <c r="BD760" s="81"/>
      <c r="BE760" s="81"/>
      <c r="BF760" s="81"/>
    </row>
    <row r="761">
      <c r="A761" s="17"/>
      <c r="B761" s="17"/>
      <c r="C761" s="17"/>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c r="AQ761" s="81"/>
      <c r="AR761" s="81"/>
      <c r="AS761" s="81"/>
      <c r="AT761" s="81"/>
      <c r="AU761" s="81"/>
      <c r="AV761" s="81"/>
      <c r="AW761" s="81"/>
      <c r="AX761" s="81"/>
      <c r="AY761" s="81"/>
      <c r="AZ761" s="81"/>
      <c r="BA761" s="81"/>
      <c r="BB761" s="81"/>
      <c r="BC761" s="81"/>
      <c r="BD761" s="81"/>
      <c r="BE761" s="81"/>
      <c r="BF761" s="81"/>
    </row>
    <row r="762">
      <c r="A762" s="17"/>
      <c r="B762" s="17"/>
      <c r="C762" s="17"/>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c r="AQ762" s="81"/>
      <c r="AR762" s="81"/>
      <c r="AS762" s="81"/>
      <c r="AT762" s="81"/>
      <c r="AU762" s="81"/>
      <c r="AV762" s="81"/>
      <c r="AW762" s="81"/>
      <c r="AX762" s="81"/>
      <c r="AY762" s="81"/>
      <c r="AZ762" s="81"/>
      <c r="BA762" s="81"/>
      <c r="BB762" s="81"/>
      <c r="BC762" s="81"/>
      <c r="BD762" s="81"/>
      <c r="BE762" s="81"/>
      <c r="BF762" s="81"/>
    </row>
    <row r="763">
      <c r="A763" s="17"/>
      <c r="B763" s="17"/>
      <c r="C763" s="17"/>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c r="AQ763" s="81"/>
      <c r="AR763" s="81"/>
      <c r="AS763" s="81"/>
      <c r="AT763" s="81"/>
      <c r="AU763" s="81"/>
      <c r="AV763" s="81"/>
      <c r="AW763" s="81"/>
      <c r="AX763" s="81"/>
      <c r="AY763" s="81"/>
      <c r="AZ763" s="81"/>
      <c r="BA763" s="81"/>
      <c r="BB763" s="81"/>
      <c r="BC763" s="81"/>
      <c r="BD763" s="81"/>
      <c r="BE763" s="81"/>
      <c r="BF763" s="81"/>
    </row>
    <row r="764">
      <c r="A764" s="17"/>
      <c r="B764" s="17"/>
      <c r="C764" s="17"/>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c r="AQ764" s="81"/>
      <c r="AR764" s="81"/>
      <c r="AS764" s="81"/>
      <c r="AT764" s="81"/>
      <c r="AU764" s="81"/>
      <c r="AV764" s="81"/>
      <c r="AW764" s="81"/>
      <c r="AX764" s="81"/>
      <c r="AY764" s="81"/>
      <c r="AZ764" s="81"/>
      <c r="BA764" s="81"/>
      <c r="BB764" s="81"/>
      <c r="BC764" s="81"/>
      <c r="BD764" s="81"/>
      <c r="BE764" s="81"/>
      <c r="BF764" s="81"/>
    </row>
    <row r="765">
      <c r="A765" s="17"/>
      <c r="B765" s="17"/>
      <c r="C765" s="17"/>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c r="AQ765" s="81"/>
      <c r="AR765" s="81"/>
      <c r="AS765" s="81"/>
      <c r="AT765" s="81"/>
      <c r="AU765" s="81"/>
      <c r="AV765" s="81"/>
      <c r="AW765" s="81"/>
      <c r="AX765" s="81"/>
      <c r="AY765" s="81"/>
      <c r="AZ765" s="81"/>
      <c r="BA765" s="81"/>
      <c r="BB765" s="81"/>
      <c r="BC765" s="81"/>
      <c r="BD765" s="81"/>
      <c r="BE765" s="81"/>
      <c r="BF765" s="81"/>
    </row>
    <row r="766">
      <c r="A766" s="17"/>
      <c r="B766" s="17"/>
      <c r="C766" s="17"/>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c r="AQ766" s="81"/>
      <c r="AR766" s="81"/>
      <c r="AS766" s="81"/>
      <c r="AT766" s="81"/>
      <c r="AU766" s="81"/>
      <c r="AV766" s="81"/>
      <c r="AW766" s="81"/>
      <c r="AX766" s="81"/>
      <c r="AY766" s="81"/>
      <c r="AZ766" s="81"/>
      <c r="BA766" s="81"/>
      <c r="BB766" s="81"/>
      <c r="BC766" s="81"/>
      <c r="BD766" s="81"/>
      <c r="BE766" s="81"/>
      <c r="BF766" s="81"/>
    </row>
    <row r="767">
      <c r="A767" s="17"/>
      <c r="B767" s="17"/>
      <c r="C767" s="17"/>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c r="AQ767" s="81"/>
      <c r="AR767" s="81"/>
      <c r="AS767" s="81"/>
      <c r="AT767" s="81"/>
      <c r="AU767" s="81"/>
      <c r="AV767" s="81"/>
      <c r="AW767" s="81"/>
      <c r="AX767" s="81"/>
      <c r="AY767" s="81"/>
      <c r="AZ767" s="81"/>
      <c r="BA767" s="81"/>
      <c r="BB767" s="81"/>
      <c r="BC767" s="81"/>
      <c r="BD767" s="81"/>
      <c r="BE767" s="81"/>
      <c r="BF767" s="81"/>
    </row>
    <row r="768">
      <c r="A768" s="17"/>
      <c r="B768" s="17"/>
      <c r="C768" s="17"/>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c r="AQ768" s="81"/>
      <c r="AR768" s="81"/>
      <c r="AS768" s="81"/>
      <c r="AT768" s="81"/>
      <c r="AU768" s="81"/>
      <c r="AV768" s="81"/>
      <c r="AW768" s="81"/>
      <c r="AX768" s="81"/>
      <c r="AY768" s="81"/>
      <c r="AZ768" s="81"/>
      <c r="BA768" s="81"/>
      <c r="BB768" s="81"/>
      <c r="BC768" s="81"/>
      <c r="BD768" s="81"/>
      <c r="BE768" s="81"/>
      <c r="BF768" s="81"/>
    </row>
    <row r="769">
      <c r="A769" s="17"/>
      <c r="B769" s="17"/>
      <c r="C769" s="17"/>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c r="AQ769" s="81"/>
      <c r="AR769" s="81"/>
      <c r="AS769" s="81"/>
      <c r="AT769" s="81"/>
      <c r="AU769" s="81"/>
      <c r="AV769" s="81"/>
      <c r="AW769" s="81"/>
      <c r="AX769" s="81"/>
      <c r="AY769" s="81"/>
      <c r="AZ769" s="81"/>
      <c r="BA769" s="81"/>
      <c r="BB769" s="81"/>
      <c r="BC769" s="81"/>
      <c r="BD769" s="81"/>
      <c r="BE769" s="81"/>
      <c r="BF769" s="81"/>
    </row>
    <row r="770">
      <c r="A770" s="17"/>
      <c r="B770" s="17"/>
      <c r="C770" s="17"/>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c r="AQ770" s="81"/>
      <c r="AR770" s="81"/>
      <c r="AS770" s="81"/>
      <c r="AT770" s="81"/>
      <c r="AU770" s="81"/>
      <c r="AV770" s="81"/>
      <c r="AW770" s="81"/>
      <c r="AX770" s="81"/>
      <c r="AY770" s="81"/>
      <c r="AZ770" s="81"/>
      <c r="BA770" s="81"/>
      <c r="BB770" s="81"/>
      <c r="BC770" s="81"/>
      <c r="BD770" s="81"/>
      <c r="BE770" s="81"/>
      <c r="BF770" s="81"/>
    </row>
    <row r="771">
      <c r="A771" s="17"/>
      <c r="B771" s="17"/>
      <c r="C771" s="17"/>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c r="AQ771" s="81"/>
      <c r="AR771" s="81"/>
      <c r="AS771" s="81"/>
      <c r="AT771" s="81"/>
      <c r="AU771" s="81"/>
      <c r="AV771" s="81"/>
      <c r="AW771" s="81"/>
      <c r="AX771" s="81"/>
      <c r="AY771" s="81"/>
      <c r="AZ771" s="81"/>
      <c r="BA771" s="81"/>
      <c r="BB771" s="81"/>
      <c r="BC771" s="81"/>
      <c r="BD771" s="81"/>
      <c r="BE771" s="81"/>
      <c r="BF771" s="81"/>
    </row>
    <row r="772">
      <c r="A772" s="17"/>
      <c r="B772" s="17"/>
      <c r="C772" s="17"/>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c r="AQ772" s="81"/>
      <c r="AR772" s="81"/>
      <c r="AS772" s="81"/>
      <c r="AT772" s="81"/>
      <c r="AU772" s="81"/>
      <c r="AV772" s="81"/>
      <c r="AW772" s="81"/>
      <c r="AX772" s="81"/>
      <c r="AY772" s="81"/>
      <c r="AZ772" s="81"/>
      <c r="BA772" s="81"/>
      <c r="BB772" s="81"/>
      <c r="BC772" s="81"/>
      <c r="BD772" s="81"/>
      <c r="BE772" s="81"/>
      <c r="BF772" s="81"/>
    </row>
    <row r="773">
      <c r="A773" s="17"/>
      <c r="B773" s="17"/>
      <c r="C773" s="17"/>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c r="AQ773" s="81"/>
      <c r="AR773" s="81"/>
      <c r="AS773" s="81"/>
      <c r="AT773" s="81"/>
      <c r="AU773" s="81"/>
      <c r="AV773" s="81"/>
      <c r="AW773" s="81"/>
      <c r="AX773" s="81"/>
      <c r="AY773" s="81"/>
      <c r="AZ773" s="81"/>
      <c r="BA773" s="81"/>
      <c r="BB773" s="81"/>
      <c r="BC773" s="81"/>
      <c r="BD773" s="81"/>
      <c r="BE773" s="81"/>
      <c r="BF773" s="81"/>
    </row>
    <row r="774">
      <c r="A774" s="17"/>
      <c r="B774" s="17"/>
      <c r="C774" s="17"/>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c r="AQ774" s="81"/>
      <c r="AR774" s="81"/>
      <c r="AS774" s="81"/>
      <c r="AT774" s="81"/>
      <c r="AU774" s="81"/>
      <c r="AV774" s="81"/>
      <c r="AW774" s="81"/>
      <c r="AX774" s="81"/>
      <c r="AY774" s="81"/>
      <c r="AZ774" s="81"/>
      <c r="BA774" s="81"/>
      <c r="BB774" s="81"/>
      <c r="BC774" s="81"/>
      <c r="BD774" s="81"/>
      <c r="BE774" s="81"/>
      <c r="BF774" s="81"/>
    </row>
    <row r="775">
      <c r="A775" s="17"/>
      <c r="B775" s="17"/>
      <c r="C775" s="17"/>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c r="AQ775" s="81"/>
      <c r="AR775" s="81"/>
      <c r="AS775" s="81"/>
      <c r="AT775" s="81"/>
      <c r="AU775" s="81"/>
      <c r="AV775" s="81"/>
      <c r="AW775" s="81"/>
      <c r="AX775" s="81"/>
      <c r="AY775" s="81"/>
      <c r="AZ775" s="81"/>
      <c r="BA775" s="81"/>
      <c r="BB775" s="81"/>
      <c r="BC775" s="81"/>
      <c r="BD775" s="81"/>
      <c r="BE775" s="81"/>
      <c r="BF775" s="81"/>
    </row>
    <row r="776">
      <c r="A776" s="17"/>
      <c r="B776" s="17"/>
      <c r="C776" s="17"/>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c r="AQ776" s="81"/>
      <c r="AR776" s="81"/>
      <c r="AS776" s="81"/>
      <c r="AT776" s="81"/>
      <c r="AU776" s="81"/>
      <c r="AV776" s="81"/>
      <c r="AW776" s="81"/>
      <c r="AX776" s="81"/>
      <c r="AY776" s="81"/>
      <c r="AZ776" s="81"/>
      <c r="BA776" s="81"/>
      <c r="BB776" s="81"/>
      <c r="BC776" s="81"/>
      <c r="BD776" s="81"/>
      <c r="BE776" s="81"/>
      <c r="BF776" s="81"/>
    </row>
    <row r="777">
      <c r="A777" s="17"/>
      <c r="B777" s="17"/>
      <c r="C777" s="17"/>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c r="AQ777" s="81"/>
      <c r="AR777" s="81"/>
      <c r="AS777" s="81"/>
      <c r="AT777" s="81"/>
      <c r="AU777" s="81"/>
      <c r="AV777" s="81"/>
      <c r="AW777" s="81"/>
      <c r="AX777" s="81"/>
      <c r="AY777" s="81"/>
      <c r="AZ777" s="81"/>
      <c r="BA777" s="81"/>
      <c r="BB777" s="81"/>
      <c r="BC777" s="81"/>
      <c r="BD777" s="81"/>
      <c r="BE777" s="81"/>
      <c r="BF777" s="81"/>
    </row>
    <row r="778">
      <c r="A778" s="17"/>
      <c r="B778" s="17"/>
      <c r="C778" s="17"/>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c r="AQ778" s="81"/>
      <c r="AR778" s="81"/>
      <c r="AS778" s="81"/>
      <c r="AT778" s="81"/>
      <c r="AU778" s="81"/>
      <c r="AV778" s="81"/>
      <c r="AW778" s="81"/>
      <c r="AX778" s="81"/>
      <c r="AY778" s="81"/>
      <c r="AZ778" s="81"/>
      <c r="BA778" s="81"/>
      <c r="BB778" s="81"/>
      <c r="BC778" s="81"/>
      <c r="BD778" s="81"/>
      <c r="BE778" s="81"/>
      <c r="BF778" s="81"/>
    </row>
  </sheetData>
  <mergeCells count="57">
    <mergeCell ref="A6:C6"/>
    <mergeCell ref="A4:C4"/>
    <mergeCell ref="H2:J2"/>
    <mergeCell ref="Z3:AB4"/>
    <mergeCell ref="AC3:AE4"/>
    <mergeCell ref="AF3:AH4"/>
    <mergeCell ref="AI3:AK4"/>
    <mergeCell ref="T2:V2"/>
    <mergeCell ref="AR3:AT4"/>
    <mergeCell ref="AO3:AQ4"/>
    <mergeCell ref="AO2:AQ2"/>
    <mergeCell ref="AL2:AN2"/>
    <mergeCell ref="AF2:AH2"/>
    <mergeCell ref="W2:Y2"/>
    <mergeCell ref="Z2:AB2"/>
    <mergeCell ref="AC2:AE2"/>
    <mergeCell ref="W3:Y4"/>
    <mergeCell ref="AI2:AK2"/>
    <mergeCell ref="AR2:AT2"/>
    <mergeCell ref="AL3:AN4"/>
    <mergeCell ref="AC1:AE1"/>
    <mergeCell ref="AF1:AH1"/>
    <mergeCell ref="N2:P2"/>
    <mergeCell ref="Q2:S2"/>
    <mergeCell ref="AI1:AK1"/>
    <mergeCell ref="AL1:AN1"/>
    <mergeCell ref="AO1:AQ1"/>
    <mergeCell ref="AR1:AT1"/>
    <mergeCell ref="T1:V1"/>
    <mergeCell ref="Q1:S1"/>
    <mergeCell ref="H3:J4"/>
    <mergeCell ref="D4:G4"/>
    <mergeCell ref="K2:M2"/>
    <mergeCell ref="K3:M4"/>
    <mergeCell ref="N3:P4"/>
    <mergeCell ref="H1:J1"/>
    <mergeCell ref="K1:M1"/>
    <mergeCell ref="N1:P1"/>
    <mergeCell ref="A16:C16"/>
    <mergeCell ref="A27:C27"/>
    <mergeCell ref="A29:C29"/>
    <mergeCell ref="Q3:S4"/>
    <mergeCell ref="T3:V4"/>
    <mergeCell ref="BD3:BF4"/>
    <mergeCell ref="BD2:BF2"/>
    <mergeCell ref="BA3:BC4"/>
    <mergeCell ref="BA2:BC2"/>
    <mergeCell ref="BA1:BC1"/>
    <mergeCell ref="BD1:BF1"/>
    <mergeCell ref="AU3:AW4"/>
    <mergeCell ref="AX3:AZ4"/>
    <mergeCell ref="AU2:AW2"/>
    <mergeCell ref="AX2:AZ2"/>
    <mergeCell ref="AX1:AZ1"/>
    <mergeCell ref="AU1:AW1"/>
    <mergeCell ref="W1:Y1"/>
    <mergeCell ref="Z1:AB1"/>
  </mergeCells>
  <conditionalFormatting sqref="H6:J778">
    <cfRule type="expression" dxfId="3" priority="1">
      <formula>$J:$J="Match"</formula>
    </cfRule>
  </conditionalFormatting>
  <conditionalFormatting sqref="H6:J778">
    <cfRule type="expression" dxfId="4" priority="2">
      <formula>$J:$J="Partial Match"</formula>
    </cfRule>
  </conditionalFormatting>
  <conditionalFormatting sqref="K6:M778">
    <cfRule type="expression" dxfId="5" priority="3">
      <formula>$M:$M=""</formula>
    </cfRule>
  </conditionalFormatting>
  <conditionalFormatting sqref="H6:J778">
    <cfRule type="expression" dxfId="6" priority="4">
      <formula>$J:$J="No Match"</formula>
    </cfRule>
  </conditionalFormatting>
  <conditionalFormatting sqref="A6:G778">
    <cfRule type="expression" dxfId="7" priority="5">
      <formula>$E:$E="Minimum"</formula>
    </cfRule>
  </conditionalFormatting>
  <conditionalFormatting sqref="A6:G778">
    <cfRule type="expression" dxfId="8" priority="6">
      <formula>$E:$E="Recommended"</formula>
    </cfRule>
  </conditionalFormatting>
  <conditionalFormatting sqref="A6:G778">
    <cfRule type="expression" dxfId="9" priority="7">
      <formula>$E:$E="Optional"</formula>
    </cfRule>
  </conditionalFormatting>
  <conditionalFormatting sqref="K6:M778">
    <cfRule type="expression" dxfId="3" priority="8">
      <formula>$M:$M="Match"</formula>
    </cfRule>
  </conditionalFormatting>
  <conditionalFormatting sqref="K6:M778">
    <cfRule type="expression" dxfId="4" priority="9">
      <formula>$M:$M="Partial Match"</formula>
    </cfRule>
  </conditionalFormatting>
  <conditionalFormatting sqref="H6:J778">
    <cfRule type="expression" dxfId="5" priority="10">
      <formula>$J:$J=""</formula>
    </cfRule>
  </conditionalFormatting>
  <conditionalFormatting sqref="K6:M778">
    <cfRule type="expression" dxfId="6" priority="11">
      <formula>$M:$M="No Match"</formula>
    </cfRule>
  </conditionalFormatting>
  <conditionalFormatting sqref="N6:P778">
    <cfRule type="expression" dxfId="3" priority="12">
      <formula>$P:$P="Match"</formula>
    </cfRule>
  </conditionalFormatting>
  <conditionalFormatting sqref="N6:P778">
    <cfRule type="expression" dxfId="4" priority="13">
      <formula>$P:$P="Partial Match"</formula>
    </cfRule>
  </conditionalFormatting>
  <conditionalFormatting sqref="N6:P778">
    <cfRule type="expression" dxfId="6" priority="14">
      <formula>$P:$P="No Match"</formula>
    </cfRule>
  </conditionalFormatting>
  <conditionalFormatting sqref="N6:P778">
    <cfRule type="expression" dxfId="5" priority="15">
      <formula>$P:$P=""</formula>
    </cfRule>
  </conditionalFormatting>
  <conditionalFormatting sqref="Q6:S778">
    <cfRule type="expression" dxfId="3" priority="16">
      <formula>$S:$S="Match"</formula>
    </cfRule>
  </conditionalFormatting>
  <conditionalFormatting sqref="Q6:S778">
    <cfRule type="expression" dxfId="4" priority="17">
      <formula>$S:$S="Partial Match"</formula>
    </cfRule>
  </conditionalFormatting>
  <conditionalFormatting sqref="Q6:S778">
    <cfRule type="expression" dxfId="6" priority="18">
      <formula>$S:$S="No Match"</formula>
    </cfRule>
  </conditionalFormatting>
  <conditionalFormatting sqref="Q6:S778">
    <cfRule type="expression" dxfId="5" priority="19">
      <formula>$S:$S=""</formula>
    </cfRule>
  </conditionalFormatting>
  <conditionalFormatting sqref="T6:V778">
    <cfRule type="expression" dxfId="3" priority="20">
      <formula>$V:$V="Match"</formula>
    </cfRule>
  </conditionalFormatting>
  <conditionalFormatting sqref="W6:Y778">
    <cfRule type="expression" dxfId="4" priority="21">
      <formula>$Y:$Y="Partial Match"</formula>
    </cfRule>
  </conditionalFormatting>
  <conditionalFormatting sqref="T6:V778">
    <cfRule type="expression" dxfId="6" priority="22">
      <formula>$V:$V="No Match"</formula>
    </cfRule>
  </conditionalFormatting>
  <conditionalFormatting sqref="T6:V778">
    <cfRule type="expression" dxfId="5" priority="23">
      <formula>$V:$V=""</formula>
    </cfRule>
  </conditionalFormatting>
  <conditionalFormatting sqref="W6:Y778">
    <cfRule type="expression" dxfId="3" priority="24">
      <formula>$Y:$Y="Match"</formula>
    </cfRule>
  </conditionalFormatting>
  <conditionalFormatting sqref="T6:V778">
    <cfRule type="expression" dxfId="4" priority="25">
      <formula>$V:$V="Partial Match"</formula>
    </cfRule>
  </conditionalFormatting>
  <conditionalFormatting sqref="W6:Y778">
    <cfRule type="expression" dxfId="6" priority="26">
      <formula>$Y:$Y="No Match"</formula>
    </cfRule>
  </conditionalFormatting>
  <conditionalFormatting sqref="W6:Y778">
    <cfRule type="expression" dxfId="5" priority="27">
      <formula>$Y:$Y=""</formula>
    </cfRule>
  </conditionalFormatting>
  <conditionalFormatting sqref="Z6:AB778">
    <cfRule type="expression" dxfId="4" priority="28">
      <formula>$AB:$AB="Partial Match"</formula>
    </cfRule>
  </conditionalFormatting>
  <conditionalFormatting sqref="Z6:AB778">
    <cfRule type="expression" dxfId="3" priority="29">
      <formula>$AB:$AB="Match"</formula>
    </cfRule>
  </conditionalFormatting>
  <conditionalFormatting sqref="Z6:AB778">
    <cfRule type="expression" dxfId="6" priority="30">
      <formula>$AB:$AB="No Match"</formula>
    </cfRule>
  </conditionalFormatting>
  <conditionalFormatting sqref="Z6:AB778">
    <cfRule type="expression" dxfId="5" priority="31">
      <formula>$AB:$AB=""</formula>
    </cfRule>
  </conditionalFormatting>
  <conditionalFormatting sqref="AC6:AE778">
    <cfRule type="expression" dxfId="4" priority="32">
      <formula>$AE:$AE="Partial Match"</formula>
    </cfRule>
  </conditionalFormatting>
  <conditionalFormatting sqref="AC6:AE778">
    <cfRule type="expression" dxfId="3" priority="33">
      <formula>$AE:$AE="Match"</formula>
    </cfRule>
  </conditionalFormatting>
  <conditionalFormatting sqref="AC6:AE778">
    <cfRule type="expression" dxfId="6" priority="34">
      <formula>$AE:$AE="No Match"</formula>
    </cfRule>
  </conditionalFormatting>
  <conditionalFormatting sqref="AC6:AE778">
    <cfRule type="expression" dxfId="5" priority="35">
      <formula>$AE:$AE=""</formula>
    </cfRule>
  </conditionalFormatting>
  <conditionalFormatting sqref="AF6:AH778">
    <cfRule type="expression" dxfId="4" priority="36">
      <formula>$AH:$AH="Partial Match"</formula>
    </cfRule>
  </conditionalFormatting>
  <conditionalFormatting sqref="AF6:AH778">
    <cfRule type="expression" dxfId="3" priority="37">
      <formula>$AH:$AH="Match"</formula>
    </cfRule>
  </conditionalFormatting>
  <conditionalFormatting sqref="AF6:AH778">
    <cfRule type="expression" dxfId="6" priority="38">
      <formula>$AH:$AH="No Match"</formula>
    </cfRule>
  </conditionalFormatting>
  <conditionalFormatting sqref="AF6:AH778">
    <cfRule type="expression" dxfId="5" priority="39">
      <formula>$AH:$AH=""</formula>
    </cfRule>
  </conditionalFormatting>
  <conditionalFormatting sqref="AI6:AK778">
    <cfRule type="expression" dxfId="4" priority="40">
      <formula>$AK:$AK="Partial Match"</formula>
    </cfRule>
  </conditionalFormatting>
  <conditionalFormatting sqref="AI6:AK778">
    <cfRule type="expression" dxfId="3" priority="41">
      <formula>$AK:$AK="Match"</formula>
    </cfRule>
  </conditionalFormatting>
  <conditionalFormatting sqref="AL6:AN778">
    <cfRule type="expression" dxfId="6" priority="42">
      <formula>$AN:$AN="No Match"</formula>
    </cfRule>
  </conditionalFormatting>
  <conditionalFormatting sqref="AI6:AK778">
    <cfRule type="expression" dxfId="5" priority="43">
      <formula>$AK:$AK=""</formula>
    </cfRule>
  </conditionalFormatting>
  <conditionalFormatting sqref="AL6:AN778">
    <cfRule type="expression" dxfId="4" priority="44">
      <formula>$AN:$AN="Partial Match"</formula>
    </cfRule>
  </conditionalFormatting>
  <conditionalFormatting sqref="AL6:AN778">
    <cfRule type="expression" dxfId="3" priority="45">
      <formula>$AN:$AN="Match"</formula>
    </cfRule>
  </conditionalFormatting>
  <conditionalFormatting sqref="AI6:AK778">
    <cfRule type="expression" dxfId="6" priority="46">
      <formula>$AK:$AK="No Match"</formula>
    </cfRule>
  </conditionalFormatting>
  <conditionalFormatting sqref="AL6:AN778">
    <cfRule type="expression" dxfId="5" priority="47">
      <formula>$AN:$AN=""</formula>
    </cfRule>
  </conditionalFormatting>
  <conditionalFormatting sqref="AO6:AQ778">
    <cfRule type="expression" dxfId="6" priority="48">
      <formula>$AQ:$AQ="No Match"</formula>
    </cfRule>
  </conditionalFormatting>
  <conditionalFormatting sqref="AO6:AQ778">
    <cfRule type="expression" dxfId="4" priority="49">
      <formula>$AQ:$AQ="Partial Match"</formula>
    </cfRule>
  </conditionalFormatting>
  <conditionalFormatting sqref="AO6:AQ778">
    <cfRule type="expression" dxfId="3" priority="50">
      <formula>$AQ:$AQ="Match"</formula>
    </cfRule>
  </conditionalFormatting>
  <conditionalFormatting sqref="AO6:AQ778">
    <cfRule type="expression" dxfId="5" priority="51">
      <formula>$AQ:$AQ=""</formula>
    </cfRule>
  </conditionalFormatting>
  <conditionalFormatting sqref="AR6:AT778">
    <cfRule type="expression" dxfId="6" priority="52">
      <formula>$AT:$AT="No Match"</formula>
    </cfRule>
  </conditionalFormatting>
  <conditionalFormatting sqref="AR6:AT778">
    <cfRule type="expression" dxfId="4" priority="53">
      <formula>$AT:$AT="Partial Match"</formula>
    </cfRule>
  </conditionalFormatting>
  <conditionalFormatting sqref="AR6:AT778">
    <cfRule type="expression" dxfId="3" priority="54">
      <formula>$AT:$AT="Match"</formula>
    </cfRule>
  </conditionalFormatting>
  <conditionalFormatting sqref="AR6:AT778">
    <cfRule type="expression" dxfId="5" priority="55">
      <formula>$AT:$AT=""</formula>
    </cfRule>
  </conditionalFormatting>
  <conditionalFormatting sqref="AU6:AW778">
    <cfRule type="expression" dxfId="6" priority="56">
      <formula>$AW:$AW="No Match"</formula>
    </cfRule>
  </conditionalFormatting>
  <conditionalFormatting sqref="AU6:AW778">
    <cfRule type="expression" dxfId="4" priority="57">
      <formula>$AW:$AW="Partial Match"</formula>
    </cfRule>
  </conditionalFormatting>
  <conditionalFormatting sqref="AU6:AW778">
    <cfRule type="expression" dxfId="3" priority="58">
      <formula>$AW:$AW="Match"</formula>
    </cfRule>
  </conditionalFormatting>
  <conditionalFormatting sqref="AU6:AW778">
    <cfRule type="expression" dxfId="5" priority="59">
      <formula>$AW:$AW=""</formula>
    </cfRule>
  </conditionalFormatting>
  <conditionalFormatting sqref="AX6:AZ778">
    <cfRule type="expression" dxfId="6" priority="60">
      <formula>$AZ:$AZ="No Match"</formula>
    </cfRule>
  </conditionalFormatting>
  <conditionalFormatting sqref="AX6:AZ778">
    <cfRule type="expression" dxfId="4" priority="61">
      <formula>$AZ:$AZ="Partial Match"</formula>
    </cfRule>
  </conditionalFormatting>
  <conditionalFormatting sqref="AX6:AZ778">
    <cfRule type="expression" dxfId="3" priority="62">
      <formula>$AZ:$AZ="Match"</formula>
    </cfRule>
  </conditionalFormatting>
  <conditionalFormatting sqref="AX6:AZ778">
    <cfRule type="expression" dxfId="5" priority="63">
      <formula>$AZ:$AZ=""</formula>
    </cfRule>
  </conditionalFormatting>
  <conditionalFormatting sqref="BA6:BC778">
    <cfRule type="expression" dxfId="6" priority="64">
      <formula>$BC:$BC="No Match"</formula>
    </cfRule>
  </conditionalFormatting>
  <conditionalFormatting sqref="BA6:BC778">
    <cfRule type="expression" dxfId="4" priority="65">
      <formula>$BC:$BC="Partial Match"</formula>
    </cfRule>
  </conditionalFormatting>
  <conditionalFormatting sqref="BA6:BC778">
    <cfRule type="expression" dxfId="3" priority="66">
      <formula>$BC:$BC="Match"</formula>
    </cfRule>
  </conditionalFormatting>
  <conditionalFormatting sqref="BA6:BC778">
    <cfRule type="expression" dxfId="5" priority="67">
      <formula>$BC:$BC=""</formula>
    </cfRule>
  </conditionalFormatting>
  <conditionalFormatting sqref="BD6:BF778">
    <cfRule type="expression" dxfId="6" priority="68">
      <formula>$BF:$BF="No Match"</formula>
    </cfRule>
  </conditionalFormatting>
  <conditionalFormatting sqref="BD6:BF778">
    <cfRule type="expression" dxfId="4" priority="69">
      <formula>$BF:$BF="Partial Match"</formula>
    </cfRule>
  </conditionalFormatting>
  <conditionalFormatting sqref="BD6:BF778">
    <cfRule type="expression" dxfId="3" priority="70">
      <formula>$BF:$BF="Match"</formula>
    </cfRule>
  </conditionalFormatting>
  <conditionalFormatting sqref="BD6:BF778">
    <cfRule type="expression" dxfId="5" priority="71">
      <formula>$BF:$BF=""</formula>
    </cfRule>
  </conditionalFormatting>
  <dataValidations>
    <dataValidation type="list" allowBlank="1" showInputMessage="1" showErrorMessage="1" prompt="Suggestions to use or not in Bioschemas Specification" sqref="E6:E778">
      <formula1>"Minimum,Recommended,Optional"</formula1>
    </dataValidation>
    <dataValidation type="list" allowBlank="1" showInputMessage="1" showErrorMessage="1" prompt="Select if this field matches in the specific Use Case " sqref="P6:P778 S6:S778 V6:V778 Y6:Y778 AB6:AB778 AE6:AE778 AH6:AH778 AK6:AK778 AN6:AN778 AQ6:AQ778 AT6:AT778 AW6:AW778 AZ6:AZ778 BC6:BC778 BF6:BF778">
      <formula1>"Match,Not Match,Partial Match"</formula1>
    </dataValidation>
    <dataValidation type="list" allowBlank="1" sqref="F6:F778">
      <formula1>"ONE,MANY"</formula1>
    </dataValidation>
    <dataValidation type="list" allowBlank="1" showInputMessage="1" showErrorMessage="1" prompt="Select if this field matches in the specific Use Case " sqref="J6:J778 M6:M778">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B9"/>
    <hyperlink r:id="rId19" ref="B10"/>
    <hyperlink r:id="rId20" ref="AG15"/>
    <hyperlink r:id="rId21" ref="AJ15"/>
    <hyperlink r:id="rId22" ref="A17"/>
    <hyperlink r:id="rId23" ref="A18"/>
    <hyperlink r:id="rId24" ref="A19"/>
    <hyperlink r:id="rId25" ref="A20"/>
    <hyperlink r:id="rId26" ref="B20"/>
    <hyperlink r:id="rId27" ref="A21"/>
    <hyperlink r:id="rId28" ref="B21"/>
    <hyperlink r:id="rId29" ref="AM21"/>
    <hyperlink r:id="rId30" ref="A22"/>
    <hyperlink r:id="rId31" ref="A23"/>
    <hyperlink r:id="rId32" ref="A24"/>
    <hyperlink r:id="rId33" ref="AM24"/>
    <hyperlink r:id="rId34" ref="B28"/>
    <hyperlink r:id="rId35" ref="C28"/>
    <hyperlink r:id="rId36" ref="A30"/>
    <hyperlink r:id="rId37" ref="B30"/>
    <hyperlink r:id="rId38" ref="A31"/>
    <hyperlink r:id="rId39" ref="B31"/>
    <hyperlink r:id="rId40" ref="A32"/>
    <hyperlink r:id="rId41" ref="B32"/>
    <hyperlink r:id="rId42" ref="A33"/>
    <hyperlink r:id="rId43" ref="AM33"/>
    <hyperlink r:id="rId44" ref="A34"/>
    <hyperlink r:id="rId45" ref="A35"/>
    <hyperlink r:id="rId46" ref="B35"/>
    <hyperlink r:id="rId47" ref="A36"/>
    <hyperlink r:id="rId48" ref="B36"/>
    <hyperlink r:id="rId49" ref="AG36"/>
    <hyperlink r:id="rId50" ref="A37"/>
    <hyperlink r:id="rId51" ref="B37"/>
    <hyperlink r:id="rId52" ref="AG37"/>
    <hyperlink r:id="rId53" ref="AM37"/>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7" t="str">
        <f>IFERROR(__xludf.DUMMYFUNCTION("QUERY('Schema.org mapping'!A5:G1000,""select A, B, C, F, E, G, D where(E='Minimum'or E='Optional' or E='Recommended') label F 'CN',E 'MG', G 'CV'"",1 )"),"Property")</f>
        <v>Property</v>
      </c>
      <c r="B2" s="7" t="str">
        <f>IFERROR(__xludf.DUMMYFUNCTION("""COMPUTED_VALUE"""),"Expected Type")</f>
        <v>Expected Type</v>
      </c>
      <c r="C2" s="7" t="str">
        <f>IFERROR(__xludf.DUMMYFUNCTION("""COMPUTED_VALUE"""),"Description")</f>
        <v>Description</v>
      </c>
      <c r="D2" s="9" t="str">
        <f>IFERROR(__xludf.DUMMYFUNCTION("""COMPUTED_VALUE"""),"CN")</f>
        <v>CN</v>
      </c>
      <c r="E2" s="8" t="str">
        <f>IFERROR(__xludf.DUMMYFUNCTION("""COMPUTED_VALUE"""),"MG")</f>
        <v>MG</v>
      </c>
      <c r="F2" s="9" t="str">
        <f>IFERROR(__xludf.DUMMYFUNCTION("""COMPUTED_VALUE"""),"CV")</f>
        <v>CV</v>
      </c>
      <c r="G2" s="11" t="str">
        <f>IFERROR(__xludf.DUMMYFUNCTION("""COMPUTED_VALUE"""),"SubProperties")</f>
        <v>SubProperties</v>
      </c>
    </row>
    <row r="3">
      <c r="A3" s="16" t="str">
        <f>IFERROR(__xludf.DUMMYFUNCTION("""COMPUTED_VALUE"""),"associatedDisease")</f>
        <v>associatedDisease</v>
      </c>
      <c r="B3" s="16" t="str">
        <f>IFERROR(__xludf.DUMMYFUNCTION("""COMPUTED_VALUE"""),"MedicalCondition OR URL")</f>
        <v>MedicalCondition OR URL</v>
      </c>
      <c r="C3" s="16" t="str">
        <f>IFERROR(__xludf.DUMMYFUNCTION("""COMPUTED_VALUE"""),"Disease associated to this protein feature")</f>
        <v>Disease associated to this protein feature</v>
      </c>
      <c r="D3" s="12" t="str">
        <f>IFERROR(__xludf.DUMMYFUNCTION("""COMPUTED_VALUE"""),"MANY")</f>
        <v>MANY</v>
      </c>
      <c r="E3" s="13" t="str">
        <f>IFERROR(__xludf.DUMMYFUNCTION("""COMPUTED_VALUE"""),"Optional")</f>
        <v>Optional</v>
      </c>
      <c r="F3" s="13" t="str">
        <f>IFERROR(__xludf.DUMMYFUNCTION("""COMPUTED_VALUE"""),"")</f>
        <v/>
      </c>
      <c r="G3" s="16" t="str">
        <f>IFERROR(__xludf.DUMMYFUNCTION("""COMPUTED_VALUE"""),"")</f>
        <v/>
      </c>
    </row>
    <row r="4">
      <c r="A4" s="17" t="str">
        <f>IFERROR(__xludf.DUMMYFUNCTION("""COMPUTED_VALUE"""),"biocoordinates")</f>
        <v>biocoordinates</v>
      </c>
      <c r="B4" s="17" t="str">
        <f>IFERROR(__xludf.DUMMYFUNCTION("""COMPUTED_VALUE"""),"QuantitativeValue")</f>
        <v>QuantitativeValue</v>
      </c>
      <c r="C4" s="17"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4" s="12" t="str">
        <f>IFERROR(__xludf.DUMMYFUNCTION("""COMPUTED_VALUE"""),"MANY")</f>
        <v>MANY</v>
      </c>
      <c r="E4" s="12" t="str">
        <f>IFERROR(__xludf.DUMMYFUNCTION("""COMPUTED_VALUE"""),"Optional")</f>
        <v>Optional</v>
      </c>
      <c r="F4" s="12" t="str">
        <f>IFERROR(__xludf.DUMMYFUNCTION("""COMPUTED_VALUE"""),"")</f>
        <v/>
      </c>
      <c r="G4" s="17" t="str">
        <f>IFERROR(__xludf.DUMMYFUNCTION("""COMPUTED_VALUE"""),"")</f>
        <v/>
      </c>
    </row>
    <row r="5">
      <c r="A5" s="17" t="str">
        <f>IFERROR(__xludf.DUMMYFUNCTION("""COMPUTED_VALUE"""),"biologicalType")</f>
        <v>biologicalType</v>
      </c>
      <c r="B5" s="17" t="str">
        <f>IFERROR(__xludf.DUMMYFUNCTION("""COMPUTED_VALUE"""),"Text")</f>
        <v>Text</v>
      </c>
      <c r="C5" s="17"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5" s="12" t="str">
        <f>IFERROR(__xludf.DUMMYFUNCTION("""COMPUTED_VALUE"""),"MANY")</f>
        <v>MANY</v>
      </c>
      <c r="E5" s="12" t="str">
        <f>IFERROR(__xludf.DUMMYFUNCTION("""COMPUTED_VALUE"""),"Minimum")</f>
        <v>Minimum</v>
      </c>
      <c r="F5" s="12" t="str">
        <f>IFERROR(__xludf.DUMMYFUNCTION("""COMPUTED_VALUE"""),"")</f>
        <v/>
      </c>
      <c r="G5" s="17" t="str">
        <f>IFERROR(__xludf.DUMMYFUNCTION("""COMPUTED_VALUE"""),"")</f>
        <v/>
      </c>
    </row>
    <row r="6">
      <c r="A6" s="17" t="str">
        <f>IFERROR(__xludf.DUMMYFUNCTION("""COMPUTED_VALUE"""),"crossReference")</f>
        <v>crossReference</v>
      </c>
      <c r="B6" s="17" t="str">
        <f>IFERROR(__xludf.DUMMYFUNCTION("""COMPUTED_VALUE"""),"Thing")</f>
        <v>Thing</v>
      </c>
      <c r="C6" s="17"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6" s="12" t="str">
        <f>IFERROR(__xludf.DUMMYFUNCTION("""COMPUTED_VALUE"""),"MANY")</f>
        <v>MANY</v>
      </c>
      <c r="E6" s="12" t="str">
        <f>IFERROR(__xludf.DUMMYFUNCTION("""COMPUTED_VALUE"""),"Optional")</f>
        <v>Optional</v>
      </c>
      <c r="F6" s="12" t="str">
        <f>IFERROR(__xludf.DUMMYFUNCTION("""COMPUTED_VALUE"""),"")</f>
        <v/>
      </c>
      <c r="G6" s="17" t="str">
        <f>IFERROR(__xludf.DUMMYFUNCTION("""COMPUTED_VALUE"""),"")</f>
        <v/>
      </c>
    </row>
    <row r="7">
      <c r="A7" s="17" t="str">
        <f>IFERROR(__xludf.DUMMYFUNCTION("""COMPUTED_VALUE"""),"isBasisFor")</f>
        <v>isBasisFor</v>
      </c>
      <c r="B7" s="17" t="str">
        <f>IFERROR(__xludf.DUMMYFUNCTION("""COMPUTED_VALUE"""),"CreativeWork or 
 URL or BiologicalEntity")</f>
        <v>CreativeWork or 
 URL or BiologicalEntity</v>
      </c>
      <c r="C7" s="17" t="str">
        <f>IFERROR(__xludf.DUMMYFUNCTION("""COMPUTED_VALUE"""),"A resource for which this resource has been used for the creation of the former.
Inverse property: isBasedOn")</f>
        <v>A resource for which this resource has been used for the creation of the former.
Inverse property: isBasedOn</v>
      </c>
      <c r="D7" s="12" t="str">
        <f>IFERROR(__xludf.DUMMYFUNCTION("""COMPUTED_VALUE"""),"MANY")</f>
        <v>MANY</v>
      </c>
      <c r="E7" s="12" t="str">
        <f>IFERROR(__xludf.DUMMYFUNCTION("""COMPUTED_VALUE"""),"Optional")</f>
        <v>Optional</v>
      </c>
      <c r="F7" s="12" t="str">
        <f>IFERROR(__xludf.DUMMYFUNCTION("""COMPUTED_VALUE"""),"")</f>
        <v/>
      </c>
      <c r="G7" s="17" t="str">
        <f>IFERROR(__xludf.DUMMYFUNCTION("""COMPUTED_VALUE"""),"")</f>
        <v/>
      </c>
    </row>
    <row r="8">
      <c r="A8" s="17" t="str">
        <f>IFERROR(__xludf.DUMMYFUNCTION("""COMPUTED_VALUE"""),"phenotype")</f>
        <v>phenotype</v>
      </c>
      <c r="B8" s="17" t="str">
        <f>IFERROR(__xludf.DUMMYFUNCTION("""COMPUTED_VALUE"""),"Text, Url, PropertyValue")</f>
        <v>Text, Url, PropertyValue</v>
      </c>
      <c r="C8" s="17" t="str">
        <f>IFERROR(__xludf.DUMMYFUNCTION("""COMPUTED_VALUE"""),"To associate a biological entity to phenotypic information , whether the entity presents the phenotype or causes it.")</f>
        <v>To associate a biological entity to phenotypic information , whether the entity presents the phenotype or causes it.</v>
      </c>
      <c r="D8" s="12" t="str">
        <f>IFERROR(__xludf.DUMMYFUNCTION("""COMPUTED_VALUE"""),"MANY")</f>
        <v>MANY</v>
      </c>
      <c r="E8" s="12" t="str">
        <f>IFERROR(__xludf.DUMMYFUNCTION("""COMPUTED_VALUE"""),"Optional")</f>
        <v>Optional</v>
      </c>
      <c r="F8" s="12" t="str">
        <f>IFERROR(__xludf.DUMMYFUNCTION("""COMPUTED_VALUE"""),"")</f>
        <v/>
      </c>
      <c r="G8" s="17" t="str">
        <f>IFERROR(__xludf.DUMMYFUNCTION("""COMPUTED_VALUE"""),"")</f>
        <v/>
      </c>
    </row>
    <row r="9">
      <c r="A9" s="17" t="str">
        <f>IFERROR(__xludf.DUMMYFUNCTION("""COMPUTED_VALUE"""),"representation")</f>
        <v>representation</v>
      </c>
      <c r="B9" s="17" t="str">
        <f>IFERROR(__xludf.DUMMYFUNCTION("""COMPUTED_VALUE"""),"Text or URL or PropertyValue")</f>
        <v>Text or URL or PropertyValue</v>
      </c>
      <c r="C9" s="17" t="str">
        <f>IFERROR(__xludf.DUMMYFUNCTION("""COMPUTED_VALUE"""),"Representation of this entity. For instance, chemical structure or sequence")</f>
        <v>Representation of this entity. For instance, chemical structure or sequence</v>
      </c>
      <c r="D9" s="12" t="str">
        <f>IFERROR(__xludf.DUMMYFUNCTION("""COMPUTED_VALUE"""),"MANY")</f>
        <v>MANY</v>
      </c>
      <c r="E9" s="12" t="str">
        <f>IFERROR(__xludf.DUMMYFUNCTION("""COMPUTED_VALUE"""),"Optional")</f>
        <v>Optional</v>
      </c>
      <c r="F9" s="12" t="str">
        <f>IFERROR(__xludf.DUMMYFUNCTION("""COMPUTED_VALUE"""),"")</f>
        <v/>
      </c>
      <c r="G9" s="17" t="str">
        <f>IFERROR(__xludf.DUMMYFUNCTION("""COMPUTED_VALUE"""),"")</f>
        <v/>
      </c>
    </row>
    <row r="10">
      <c r="A10" s="17" t="str">
        <f>IFERROR(__xludf.DUMMYFUNCTION("""COMPUTED_VALUE"""),"sample")</f>
        <v>sample</v>
      </c>
      <c r="B10" s="17" t="str">
        <f>IFERROR(__xludf.DUMMYFUNCTION("""COMPUTED_VALUE"""),"BiologicalEntity or URL")</f>
        <v>BiologicalEntity or URL</v>
      </c>
      <c r="C10" s="17" t="str">
        <f>IFERROR(__xludf.DUMMYFUNCTION("""COMPUTED_VALUE""")," 
Clarify usage...
")</f>
        <v> 
Clarify usage...
</v>
      </c>
      <c r="D10" s="12" t="str">
        <f>IFERROR(__xludf.DUMMYFUNCTION("""COMPUTED_VALUE"""),"MANY")</f>
        <v>MANY</v>
      </c>
      <c r="E10" s="12" t="str">
        <f>IFERROR(__xludf.DUMMYFUNCTION("""COMPUTED_VALUE"""),"Optional")</f>
        <v>Optional</v>
      </c>
      <c r="F10" s="12" t="str">
        <f>IFERROR(__xludf.DUMMYFUNCTION("""COMPUTED_VALUE"""),"")</f>
        <v/>
      </c>
      <c r="G10" s="17" t="str">
        <f>IFERROR(__xludf.DUMMYFUNCTION("""COMPUTED_VALUE"""),"")</f>
        <v/>
      </c>
    </row>
    <row r="11">
      <c r="A11" s="17" t="str">
        <f>IFERROR(__xludf.DUMMYFUNCTION("""COMPUTED_VALUE"""),"taxon")</f>
        <v>taxon</v>
      </c>
      <c r="B11" s="17" t="str">
        <f>IFERROR(__xludf.DUMMYFUNCTION("""COMPUTED_VALUE"""),"URL ")</f>
        <v>URL </v>
      </c>
      <c r="C11" s="17" t="str">
        <f>IFERROR(__xludf.DUMMYFUNCTION("""COMPUTED_VALUE""")," 
A url pointing to NCBI Taxonomy or a taxonomic resource
")</f>
        <v> 
A url pointing to NCBI Taxonomy or a taxonomic resource
</v>
      </c>
      <c r="D11" s="12" t="str">
        <f>IFERROR(__xludf.DUMMYFUNCTION("""COMPUTED_VALUE"""),"MANY")</f>
        <v>MANY</v>
      </c>
      <c r="E11" s="12" t="str">
        <f>IFERROR(__xludf.DUMMYFUNCTION("""COMPUTED_VALUE"""),"Optional")</f>
        <v>Optional</v>
      </c>
      <c r="F11" s="12" t="str">
        <f>IFERROR(__xludf.DUMMYFUNCTION("""COMPUTED_VALUE"""),"Yes")</f>
        <v>Yes</v>
      </c>
      <c r="G11" s="17" t="str">
        <f>IFERROR(__xludf.DUMMYFUNCTION("""COMPUTED_VALUE"""),"")</f>
        <v/>
      </c>
    </row>
    <row r="12">
      <c r="A12" s="17" t="str">
        <f>IFERROR(__xludf.DUMMYFUNCTION("""COMPUTED_VALUE"""),"citation")</f>
        <v>citation</v>
      </c>
      <c r="B12" s="17" t="str">
        <f>IFERROR(__xludf.DUMMYFUNCTION("""COMPUTED_VALUE"""),"CreativeWork or URL")</f>
        <v>CreativeWork or URL</v>
      </c>
      <c r="C12" s="17" t="str">
        <f>IFERROR(__xludf.DUMMYFUNCTION("""COMPUTED_VALUE"""),"A citation or reference to a creative work, such as a publication, web page, scholarly article, etc.")</f>
        <v>A citation or reference to a creative work, such as a publication, web page, scholarly article, etc.</v>
      </c>
      <c r="D12" s="12" t="str">
        <f>IFERROR(__xludf.DUMMYFUNCTION("""COMPUTED_VALUE"""),"MANY")</f>
        <v>MANY</v>
      </c>
      <c r="E12" s="12" t="str">
        <f>IFERROR(__xludf.DUMMYFUNCTION("""COMPUTED_VALUE"""),"Recommended")</f>
        <v>Recommended</v>
      </c>
      <c r="F12" s="12" t="str">
        <f>IFERROR(__xludf.DUMMYFUNCTION("""COMPUTED_VALUE"""),"")</f>
        <v/>
      </c>
      <c r="G12" s="17" t="str">
        <f>IFERROR(__xludf.DUMMYFUNCTION("""COMPUTED_VALUE"""),"")</f>
        <v/>
      </c>
    </row>
    <row r="13">
      <c r="A13" s="17" t="str">
        <f>IFERROR(__xludf.DUMMYFUNCTION("""COMPUTED_VALUE"""),"dateCreated")</f>
        <v>dateCreated</v>
      </c>
      <c r="B13" s="17" t="str">
        <f>IFERROR(__xludf.DUMMYFUNCTION("""COMPUTED_VALUE"""),"Date or 
 DateTime")</f>
        <v>Date or 
 DateTime</v>
      </c>
      <c r="C13" s="17"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13" s="18" t="str">
        <f>IFERROR(__xludf.DUMMYFUNCTION("""COMPUTED_VALUE"""),"ONE")</f>
        <v>ONE</v>
      </c>
      <c r="E13" s="18" t="str">
        <f>IFERROR(__xludf.DUMMYFUNCTION("""COMPUTED_VALUE"""),"Optional")</f>
        <v>Optional</v>
      </c>
      <c r="F13" s="18" t="str">
        <f>IFERROR(__xludf.DUMMYFUNCTION("""COMPUTED_VALUE"""),"")</f>
        <v/>
      </c>
      <c r="G13" s="17" t="str">
        <f>IFERROR(__xludf.DUMMYFUNCTION("""COMPUTED_VALUE"""),"")</f>
        <v/>
      </c>
    </row>
    <row r="14">
      <c r="A14" s="17" t="str">
        <f>IFERROR(__xludf.DUMMYFUNCTION("""COMPUTED_VALUE"""),"dateModified")</f>
        <v>dateModified</v>
      </c>
      <c r="B14" s="17" t="str">
        <f>IFERROR(__xludf.DUMMYFUNCTION("""COMPUTED_VALUE"""),"Date or 
 DateTime")</f>
        <v>Date or 
 DateTime</v>
      </c>
      <c r="C14" s="17"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14" s="18" t="str">
        <f>IFERROR(__xludf.DUMMYFUNCTION("""COMPUTED_VALUE"""),"ONE")</f>
        <v>ONE</v>
      </c>
      <c r="E14" s="18" t="str">
        <f>IFERROR(__xludf.DUMMYFUNCTION("""COMPUTED_VALUE"""),"Optional")</f>
        <v>Optional</v>
      </c>
      <c r="F14" s="18" t="str">
        <f>IFERROR(__xludf.DUMMYFUNCTION("""COMPUTED_VALUE"""),"")</f>
        <v/>
      </c>
      <c r="G14" s="17" t="str">
        <f>IFERROR(__xludf.DUMMYFUNCTION("""COMPUTED_VALUE"""),"")</f>
        <v/>
      </c>
    </row>
    <row r="15">
      <c r="A15" s="17" t="str">
        <f>IFERROR(__xludf.DUMMYFUNCTION("""COMPUTED_VALUE"""),"datePublished")</f>
        <v>datePublished</v>
      </c>
      <c r="B15" s="17" t="str">
        <f>IFERROR(__xludf.DUMMYFUNCTION("""COMPUTED_VALUE"""),"Date")</f>
        <v>Date</v>
      </c>
      <c r="C15" s="17" t="str">
        <f>IFERROR(__xludf.DUMMYFUNCTION("""COMPUTED_VALUE"""),"Date of first broadcast/publication.")</f>
        <v>Date of first broadcast/publication.</v>
      </c>
      <c r="D15" s="18" t="str">
        <f>IFERROR(__xludf.DUMMYFUNCTION("""COMPUTED_VALUE"""),"ONE")</f>
        <v>ONE</v>
      </c>
      <c r="E15" s="18" t="str">
        <f>IFERROR(__xludf.DUMMYFUNCTION("""COMPUTED_VALUE"""),"Optional")</f>
        <v>Optional</v>
      </c>
      <c r="F15" s="18" t="str">
        <f>IFERROR(__xludf.DUMMYFUNCTION("""COMPUTED_VALUE"""),"")</f>
        <v/>
      </c>
      <c r="G15" s="17" t="str">
        <f>IFERROR(__xludf.DUMMYFUNCTION("""COMPUTED_VALUE"""),"")</f>
        <v/>
      </c>
    </row>
    <row r="16">
      <c r="A16" s="17" t="str">
        <f>IFERROR(__xludf.DUMMYFUNCTION("""COMPUTED_VALUE"""),"distribution")</f>
        <v>distribution</v>
      </c>
      <c r="B16" s="17" t="str">
        <f>IFERROR(__xludf.DUMMYFUNCTION("""COMPUTED_VALUE"""),"DataDownload")</f>
        <v>DataDownload</v>
      </c>
      <c r="C16" s="17" t="str">
        <f>IFERROR(__xludf.DUMMYFUNCTION("""COMPUTED_VALUE"""),"A downloadable form of this entity, at a specific location, in a specific format")</f>
        <v>A downloadable form of this entity, at a specific location, in a specific format</v>
      </c>
      <c r="D16" s="18" t="str">
        <f>IFERROR(__xludf.DUMMYFUNCTION("""COMPUTED_VALUE"""),"MANY")</f>
        <v>MANY</v>
      </c>
      <c r="E16" s="18" t="str">
        <f>IFERROR(__xludf.DUMMYFUNCTION("""COMPUTED_VALUE"""),"Optional")</f>
        <v>Optional</v>
      </c>
      <c r="F16" s="18" t="str">
        <f>IFERROR(__xludf.DUMMYFUNCTION("""COMPUTED_VALUE"""),"")</f>
        <v/>
      </c>
      <c r="G16" s="17" t="str">
        <f>IFERROR(__xludf.DUMMYFUNCTION("""COMPUTED_VALUE"""),"")</f>
        <v/>
      </c>
    </row>
    <row r="17">
      <c r="A17" s="17" t="str">
        <f>IFERROR(__xludf.DUMMYFUNCTION("""COMPUTED_VALUE"""),"hasPart")</f>
        <v>hasPart</v>
      </c>
      <c r="B17" s="17" t="str">
        <f>IFERROR(__xludf.DUMMYFUNCTION("""COMPUTED_VALUE"""),"BiologicalEntity")</f>
        <v>BiologicalEntity</v>
      </c>
      <c r="C17" s="17" t="str">
        <f>IFERROR(__xludf.DUMMYFUNCTION("""COMPUTED_VALUE"""),"Indicates a BiologicalEntity that is (in some sense) a part of this BiologicalEntity.
Inverse property: isPartOf.")</f>
        <v>Indicates a BiologicalEntity that is (in some sense) a part of this BiologicalEntity.
Inverse property: isPartOf.</v>
      </c>
      <c r="D17" s="18" t="str">
        <f>IFERROR(__xludf.DUMMYFUNCTION("""COMPUTED_VALUE"""),"MANY")</f>
        <v>MANY</v>
      </c>
      <c r="E17" s="18" t="str">
        <f>IFERROR(__xludf.DUMMYFUNCTION("""COMPUTED_VALUE"""),"Optional")</f>
        <v>Optional</v>
      </c>
      <c r="F17" s="18" t="str">
        <f>IFERROR(__xludf.DUMMYFUNCTION("""COMPUTED_VALUE"""),"")</f>
        <v/>
      </c>
      <c r="G17" s="17" t="str">
        <f>IFERROR(__xludf.DUMMYFUNCTION("""COMPUTED_VALUE"""),"")</f>
        <v/>
      </c>
    </row>
    <row r="18">
      <c r="A18" s="17" t="str">
        <f>IFERROR(__xludf.DUMMYFUNCTION("""COMPUTED_VALUE"""),"isBasedOn")</f>
        <v>isBasedOn</v>
      </c>
      <c r="B18" s="17" t="str">
        <f>IFERROR(__xludf.DUMMYFUNCTION("""COMPUTED_VALUE"""),"CreativeWork or 
 URL or BiologicalEntity")</f>
        <v>CreativeWork or 
 URL or BiologicalEntity</v>
      </c>
      <c r="C18" s="17"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8" s="18" t="str">
        <f>IFERROR(__xludf.DUMMYFUNCTION("""COMPUTED_VALUE"""),"MANY")</f>
        <v>MANY</v>
      </c>
      <c r="E18" s="18" t="str">
        <f>IFERROR(__xludf.DUMMYFUNCTION("""COMPUTED_VALUE"""),"Optional")</f>
        <v>Optional</v>
      </c>
      <c r="F18" s="18" t="str">
        <f>IFERROR(__xludf.DUMMYFUNCTION("""COMPUTED_VALUE"""),"")</f>
        <v/>
      </c>
      <c r="G18" s="17" t="str">
        <f>IFERROR(__xludf.DUMMYFUNCTION("""COMPUTED_VALUE"""),"")</f>
        <v/>
      </c>
    </row>
    <row r="19">
      <c r="A19" s="17" t="str">
        <f>IFERROR(__xludf.DUMMYFUNCTION("""COMPUTED_VALUE"""),"isPartOf")</f>
        <v>isPartOf</v>
      </c>
      <c r="B19" s="17" t="str">
        <f>IFERROR(__xludf.DUMMYFUNCTION("""COMPUTED_VALUE"""),"BiologicalEntity")</f>
        <v>BiologicalEntity</v>
      </c>
      <c r="C19" s="17" t="str">
        <f>IFERROR(__xludf.DUMMYFUNCTION("""COMPUTED_VALUE"""),"Indicates a BiologicalEntity that this BiologicalEntity is (in some sense) part of.
 Inverse property: hasPart.")</f>
        <v>Indicates a BiologicalEntity that this BiologicalEntity is (in some sense) part of.
 Inverse property: hasPart.</v>
      </c>
      <c r="D19" s="18" t="str">
        <f>IFERROR(__xludf.DUMMYFUNCTION("""COMPUTED_VALUE"""),"MANY")</f>
        <v>MANY</v>
      </c>
      <c r="E19" s="18" t="str">
        <f>IFERROR(__xludf.DUMMYFUNCTION("""COMPUTED_VALUE"""),"Optional")</f>
        <v>Optional</v>
      </c>
      <c r="F19" s="18" t="str">
        <f>IFERROR(__xludf.DUMMYFUNCTION("""COMPUTED_VALUE"""),"")</f>
        <v/>
      </c>
      <c r="G19" s="17" t="str">
        <f>IFERROR(__xludf.DUMMYFUNCTION("""COMPUTED_VALUE"""),"")</f>
        <v/>
      </c>
    </row>
    <row r="20">
      <c r="A20" s="17" t="str">
        <f>IFERROR(__xludf.DUMMYFUNCTION("""COMPUTED_VALUE"""),"location")</f>
        <v>location</v>
      </c>
      <c r="B20" s="17" t="str">
        <f>IFERROR(__xludf.DUMMYFUNCTION("""COMPUTED_VALUE"""),"Place")</f>
        <v>Place</v>
      </c>
      <c r="C20" s="17" t="str">
        <f>IFERROR(__xludf.DUMMYFUNCTION("""COMPUTED_VALUE"""),"Position where this entity is located or originates from (e.g. an entity from Polynesia islands or an Anatomical location. If multiple locations with multiple purposes (collection, storage) should be modelled, please use the additionalProperty from Place "&amp;"to specify this. ")</f>
        <v>Position where this entity is located or originates from (e.g. an entity from Polynesia islands or an Anatomical location. If multiple locations with multiple purposes (collection, storage) should be modelled, please use the additionalProperty from Place to specify this. </v>
      </c>
      <c r="D20" s="18" t="str">
        <f>IFERROR(__xludf.DUMMYFUNCTION("""COMPUTED_VALUE"""),"MANY")</f>
        <v>MANY</v>
      </c>
      <c r="E20" s="18" t="str">
        <f>IFERROR(__xludf.DUMMYFUNCTION("""COMPUTED_VALUE"""),"Optional")</f>
        <v>Optional</v>
      </c>
      <c r="F20" s="18" t="str">
        <f>IFERROR(__xludf.DUMMYFUNCTION("""COMPUTED_VALUE"""),"")</f>
        <v/>
      </c>
      <c r="G20" s="17" t="str">
        <f>IFERROR(__xludf.DUMMYFUNCTION("""COMPUTED_VALUE"""),"")</f>
        <v/>
      </c>
    </row>
    <row r="21">
      <c r="A21" s="17" t="str">
        <f>IFERROR(__xludf.DUMMYFUNCTION("""COMPUTED_VALUE"""),"measurementTechnique")</f>
        <v>measurementTechnique</v>
      </c>
      <c r="B21" s="17" t="str">
        <f>IFERROR(__xludf.DUMMYFUNCTION("""COMPUTED_VALUE"""),"Text, url, PropertyValue")</f>
        <v>Text, url, PropertyValue</v>
      </c>
      <c r="C21" s="17" t="str">
        <f>IFERROR(__xludf.DUMMYFUNCTION("""COMPUTED_VALUE""")," 
To describe the process used to obtain a biological entity or which is associated with that entity (i.e procedure to obtain it or measure/characterise it)
")</f>
        <v> 
To describe the process used to obtain a biological entity or which is associated with that entity (i.e procedure to obtain it or measure/characterise it)
</v>
      </c>
      <c r="D21" s="18" t="str">
        <f>IFERROR(__xludf.DUMMYFUNCTION("""COMPUTED_VALUE"""),"MANY")</f>
        <v>MANY</v>
      </c>
      <c r="E21" s="18" t="str">
        <f>IFERROR(__xludf.DUMMYFUNCTION("""COMPUTED_VALUE"""),"Optional")</f>
        <v>Optional</v>
      </c>
      <c r="F21" s="18" t="str">
        <f>IFERROR(__xludf.DUMMYFUNCTION("""COMPUTED_VALUE"""),"")</f>
        <v/>
      </c>
      <c r="G21" s="17" t="str">
        <f>IFERROR(__xludf.DUMMYFUNCTION("""COMPUTED_VALUE"""),"")</f>
        <v/>
      </c>
    </row>
    <row r="22">
      <c r="A22" s="17" t="str">
        <f>IFERROR(__xludf.DUMMYFUNCTION("""COMPUTED_VALUE"""),"isMentionedIn")</f>
        <v>isMentionedIn</v>
      </c>
      <c r="B22" s="17" t="str">
        <f>IFERROR(__xludf.DUMMYFUNCTION("""COMPUTED_VALUE"""),"Thing")</f>
        <v>Thing</v>
      </c>
      <c r="C22" s="17" t="str">
        <f>IFERROR(__xludf.DUMMYFUNCTION("""COMPUTED_VALUE"""),"CretiveWork, Dataset, collection mentioning this entity
Inverse of:mentions")</f>
        <v>CretiveWork, Dataset, collection mentioning this entity
Inverse of:mentions</v>
      </c>
      <c r="D22" s="18" t="str">
        <f>IFERROR(__xludf.DUMMYFUNCTION("""COMPUTED_VALUE"""),"ONE")</f>
        <v>ONE</v>
      </c>
      <c r="E22" s="18" t="str">
        <f>IFERROR(__xludf.DUMMYFUNCTION("""COMPUTED_VALUE"""),"Recommended")</f>
        <v>Recommended</v>
      </c>
      <c r="F22" s="18" t="str">
        <f>IFERROR(__xludf.DUMMYFUNCTION("""COMPUTED_VALUE"""),"")</f>
        <v/>
      </c>
      <c r="G22" s="17" t="str">
        <f>IFERROR(__xludf.DUMMYFUNCTION("""COMPUTED_VALUE"""),"")</f>
        <v/>
      </c>
    </row>
    <row r="23">
      <c r="A23" s="17" t="str">
        <f>IFERROR(__xludf.DUMMYFUNCTION("""COMPUTED_VALUE"""),"additionalProperty")</f>
        <v>additionalProperty</v>
      </c>
      <c r="B23" s="17" t="str">
        <f>IFERROR(__xludf.DUMMYFUNCTION("""COMPUTED_VALUE"""),"PropertyValue")</f>
        <v>PropertyValue</v>
      </c>
      <c r="C23" s="17"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23" s="18" t="str">
        <f>IFERROR(__xludf.DUMMYFUNCTION("""COMPUTED_VALUE"""),"MANY")</f>
        <v>MANY</v>
      </c>
      <c r="E23" s="18" t="str">
        <f>IFERROR(__xludf.DUMMYFUNCTION("""COMPUTED_VALUE"""),"Optional")</f>
        <v>Optional</v>
      </c>
      <c r="F23" s="18" t="str">
        <f>IFERROR(__xludf.DUMMYFUNCTION("""COMPUTED_VALUE"""),"")</f>
        <v/>
      </c>
      <c r="G23" s="17" t="str">
        <f>IFERROR(__xludf.DUMMYFUNCTION("""COMPUTED_VALUE"""),"")</f>
        <v/>
      </c>
    </row>
    <row r="24">
      <c r="A24" s="17" t="str">
        <f>IFERROR(__xludf.DUMMYFUNCTION("""COMPUTED_VALUE"""),"alternateName")</f>
        <v>alternateName</v>
      </c>
      <c r="B24" s="17" t="str">
        <f>IFERROR(__xludf.DUMMYFUNCTION("""COMPUTED_VALUE"""),"Text")</f>
        <v>Text</v>
      </c>
      <c r="C24" s="17" t="str">
        <f>IFERROR(__xludf.DUMMYFUNCTION("""COMPUTED_VALUE"""),"An alias for the item.")</f>
        <v>An alias for the item.</v>
      </c>
      <c r="D24" s="18" t="str">
        <f>IFERROR(__xludf.DUMMYFUNCTION("""COMPUTED_VALUE"""),"MANY")</f>
        <v>MANY</v>
      </c>
      <c r="E24" s="18" t="str">
        <f>IFERROR(__xludf.DUMMYFUNCTION("""COMPUTED_VALUE"""),"Recommended")</f>
        <v>Recommended</v>
      </c>
      <c r="F24" s="18" t="str">
        <f>IFERROR(__xludf.DUMMYFUNCTION("""COMPUTED_VALUE"""),"")</f>
        <v/>
      </c>
      <c r="G24" s="17" t="str">
        <f>IFERROR(__xludf.DUMMYFUNCTION("""COMPUTED_VALUE"""),"")</f>
        <v/>
      </c>
    </row>
    <row r="25">
      <c r="A25" s="17" t="str">
        <f>IFERROR(__xludf.DUMMYFUNCTION("""COMPUTED_VALUE"""),"description")</f>
        <v>description</v>
      </c>
      <c r="B25" s="17" t="str">
        <f>IFERROR(__xludf.DUMMYFUNCTION("""COMPUTED_VALUE"""),"Text")</f>
        <v>Text</v>
      </c>
      <c r="C25" s="17" t="str">
        <f>IFERROR(__xludf.DUMMYFUNCTION("""COMPUTED_VALUE"""),"A description of the item.")</f>
        <v>A description of the item.</v>
      </c>
      <c r="D25" s="18" t="str">
        <f>IFERROR(__xludf.DUMMYFUNCTION("""COMPUTED_VALUE"""),"ONE")</f>
        <v>ONE</v>
      </c>
      <c r="E25" s="18" t="str">
        <f>IFERROR(__xludf.DUMMYFUNCTION("""COMPUTED_VALUE"""),"Recommended")</f>
        <v>Recommended</v>
      </c>
      <c r="F25" s="18" t="str">
        <f>IFERROR(__xludf.DUMMYFUNCTION("""COMPUTED_VALUE"""),"")</f>
        <v/>
      </c>
      <c r="G25" s="17" t="str">
        <f>IFERROR(__xludf.DUMMYFUNCTION("""COMPUTED_VALUE"""),"")</f>
        <v/>
      </c>
    </row>
    <row r="26">
      <c r="A26" s="17" t="str">
        <f>IFERROR(__xludf.DUMMYFUNCTION("""COMPUTED_VALUE"""),"identifier")</f>
        <v>identifier</v>
      </c>
      <c r="B26" s="17" t="str">
        <f>IFERROR(__xludf.DUMMYFUNCTION("""COMPUTED_VALUE"""),"PropertyValue or 
 Text or 
 URL")</f>
        <v>PropertyValue or 
 Text or 
 URL</v>
      </c>
      <c r="C26" s="1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26" s="18" t="str">
        <f>IFERROR(__xludf.DUMMYFUNCTION("""COMPUTED_VALUE"""),"ONE")</f>
        <v>ONE</v>
      </c>
      <c r="E26" s="18" t="str">
        <f>IFERROR(__xludf.DUMMYFUNCTION("""COMPUTED_VALUE"""),"Minimum")</f>
        <v>Minimum</v>
      </c>
      <c r="F26" s="18" t="str">
        <f>IFERROR(__xludf.DUMMYFUNCTION("""COMPUTED_VALUE"""),"")</f>
        <v/>
      </c>
      <c r="G26" s="17" t="str">
        <f>IFERROR(__xludf.DUMMYFUNCTION("""COMPUTED_VALUE"""),"")</f>
        <v/>
      </c>
    </row>
    <row r="27">
      <c r="A27" s="17" t="str">
        <f>IFERROR(__xludf.DUMMYFUNCTION("""COMPUTED_VALUE"""),"image")</f>
        <v>image</v>
      </c>
      <c r="B27" s="17" t="str">
        <f>IFERROR(__xludf.DUMMYFUNCTION("""COMPUTED_VALUE"""),"ImageObject or 
 URL")</f>
        <v>ImageObject or 
 URL</v>
      </c>
      <c r="C27" s="17" t="str">
        <f>IFERROR(__xludf.DUMMYFUNCTION("""COMPUTED_VALUE"""),"An image of the item. This can be a URL or a fully described ImageObject.")</f>
        <v>An image of the item. This can be a URL or a fully described ImageObject.</v>
      </c>
      <c r="D27" s="18" t="str">
        <f>IFERROR(__xludf.DUMMYFUNCTION("""COMPUTED_VALUE"""),"MANY")</f>
        <v>MANY</v>
      </c>
      <c r="E27" s="18" t="str">
        <f>IFERROR(__xludf.DUMMYFUNCTION("""COMPUTED_VALUE"""),"Optional")</f>
        <v>Optional</v>
      </c>
      <c r="F27" s="18" t="str">
        <f>IFERROR(__xludf.DUMMYFUNCTION("""COMPUTED_VALUE"""),"")</f>
        <v/>
      </c>
      <c r="G27" s="17" t="str">
        <f>IFERROR(__xludf.DUMMYFUNCTION("""COMPUTED_VALUE"""),"")</f>
        <v/>
      </c>
    </row>
    <row r="28">
      <c r="A28" s="17" t="str">
        <f>IFERROR(__xludf.DUMMYFUNCTION("""COMPUTED_VALUE"""),"name")</f>
        <v>name</v>
      </c>
      <c r="B28" s="17" t="str">
        <f>IFERROR(__xludf.DUMMYFUNCTION("""COMPUTED_VALUE"""),"Text")</f>
        <v>Text</v>
      </c>
      <c r="C28" s="17" t="str">
        <f>IFERROR(__xludf.DUMMYFUNCTION("""COMPUTED_VALUE"""),"The name of the item.")</f>
        <v>The name of the item.</v>
      </c>
      <c r="D28" s="18" t="str">
        <f>IFERROR(__xludf.DUMMYFUNCTION("""COMPUTED_VALUE"""),"ONE")</f>
        <v>ONE</v>
      </c>
      <c r="E28" s="18" t="str">
        <f>IFERROR(__xludf.DUMMYFUNCTION("""COMPUTED_VALUE"""),"Recommended")</f>
        <v>Recommended</v>
      </c>
      <c r="F28" s="18" t="str">
        <f>IFERROR(__xludf.DUMMYFUNCTION("""COMPUTED_VALUE"""),"")</f>
        <v/>
      </c>
      <c r="G28" s="17" t="str">
        <f>IFERROR(__xludf.DUMMYFUNCTION("""COMPUTED_VALUE"""),"")</f>
        <v/>
      </c>
    </row>
    <row r="29">
      <c r="A29" s="17" t="str">
        <f>IFERROR(__xludf.DUMMYFUNCTION("""COMPUTED_VALUE"""),"sameAs")</f>
        <v>sameAs</v>
      </c>
      <c r="B29" s="17" t="str">
        <f>IFERROR(__xludf.DUMMYFUNCTION("""COMPUTED_VALUE"""),"URL")</f>
        <v>URL</v>
      </c>
      <c r="C29" s="17"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9" s="18" t="str">
        <f>IFERROR(__xludf.DUMMYFUNCTION("""COMPUTED_VALUE"""),"MANY")</f>
        <v>MANY</v>
      </c>
      <c r="E29" s="18" t="str">
        <f>IFERROR(__xludf.DUMMYFUNCTION("""COMPUTED_VALUE"""),"Optional")</f>
        <v>Optional</v>
      </c>
      <c r="F29" s="18" t="str">
        <f>IFERROR(__xludf.DUMMYFUNCTION("""COMPUTED_VALUE"""),"")</f>
        <v/>
      </c>
      <c r="G29" s="17" t="str">
        <f>IFERROR(__xludf.DUMMYFUNCTION("""COMPUTED_VALUE"""),"")</f>
        <v/>
      </c>
    </row>
    <row r="30">
      <c r="A30" s="17" t="str">
        <f>IFERROR(__xludf.DUMMYFUNCTION("""COMPUTED_VALUE"""),"url")</f>
        <v>url</v>
      </c>
      <c r="B30" s="17" t="str">
        <f>IFERROR(__xludf.DUMMYFUNCTION("""COMPUTED_VALUE"""),"URL")</f>
        <v>URL</v>
      </c>
      <c r="C30" s="17" t="str">
        <f>IFERROR(__xludf.DUMMYFUNCTION("""COMPUTED_VALUE"""),"URL of the item.")</f>
        <v>URL of the item.</v>
      </c>
      <c r="D30" s="18" t="str">
        <f>IFERROR(__xludf.DUMMYFUNCTION("""COMPUTED_VALUE"""),"ONE")</f>
        <v>ONE</v>
      </c>
      <c r="E30" s="18" t="str">
        <f>IFERROR(__xludf.DUMMYFUNCTION("""COMPUTED_VALUE"""),"Optional")</f>
        <v>Optional</v>
      </c>
      <c r="F30" s="18" t="str">
        <f>IFERROR(__xludf.DUMMYFUNCTION("""COMPUTED_VALUE"""),"")</f>
        <v/>
      </c>
      <c r="G30" s="17" t="str">
        <f>IFERROR(__xludf.DUMMYFUNCTION("""COMPUTED_VALUE"""),"")</f>
        <v/>
      </c>
    </row>
    <row r="31">
      <c r="A31" s="17"/>
      <c r="B31" s="17"/>
      <c r="C31" s="17"/>
      <c r="D31" s="18"/>
      <c r="E31" s="18"/>
      <c r="F31" s="18"/>
      <c r="G31" s="17"/>
    </row>
    <row r="32">
      <c r="A32" s="17"/>
      <c r="B32" s="17"/>
      <c r="C32" s="17"/>
      <c r="D32" s="18"/>
      <c r="E32" s="18"/>
      <c r="F32" s="18"/>
      <c r="G32" s="17"/>
    </row>
    <row r="33">
      <c r="A33" s="17"/>
      <c r="B33" s="17"/>
      <c r="C33" s="17"/>
      <c r="D33" s="18"/>
      <c r="E33" s="18"/>
      <c r="F33" s="18"/>
      <c r="G33" s="17"/>
    </row>
    <row r="34">
      <c r="A34" s="17"/>
      <c r="B34" s="17"/>
      <c r="C34" s="17"/>
      <c r="D34" s="18"/>
      <c r="E34" s="18"/>
      <c r="F34" s="18"/>
      <c r="G34" s="17"/>
    </row>
    <row r="35">
      <c r="A35" s="17"/>
      <c r="B35" s="17"/>
      <c r="C35" s="17"/>
      <c r="D35" s="18"/>
      <c r="E35" s="18"/>
      <c r="F35" s="18"/>
      <c r="G35" s="17"/>
    </row>
    <row r="36">
      <c r="A36" s="17"/>
      <c r="B36" s="17"/>
      <c r="C36" s="17"/>
      <c r="D36" s="18"/>
      <c r="E36" s="18"/>
      <c r="F36" s="18"/>
      <c r="G36" s="17"/>
    </row>
    <row r="37">
      <c r="A37" s="17"/>
      <c r="B37" s="17"/>
      <c r="C37" s="17"/>
      <c r="D37" s="18"/>
      <c r="E37" s="18"/>
      <c r="F37" s="18"/>
      <c r="G37" s="17"/>
    </row>
    <row r="38">
      <c r="A38" s="17"/>
      <c r="B38" s="17"/>
      <c r="C38" s="17"/>
      <c r="D38" s="18"/>
      <c r="E38" s="18"/>
      <c r="F38" s="18"/>
      <c r="G38" s="17"/>
    </row>
    <row r="39">
      <c r="A39" s="17"/>
      <c r="B39" s="17"/>
      <c r="C39" s="17"/>
      <c r="D39" s="18"/>
      <c r="E39" s="18"/>
      <c r="F39" s="18"/>
      <c r="G39" s="17"/>
    </row>
    <row r="40">
      <c r="A40" s="17"/>
      <c r="B40" s="17"/>
      <c r="C40" s="17"/>
      <c r="D40" s="18"/>
      <c r="E40" s="18"/>
      <c r="F40" s="18"/>
      <c r="G40" s="17"/>
    </row>
    <row r="41">
      <c r="A41" s="17"/>
      <c r="B41" s="17"/>
      <c r="C41" s="17"/>
      <c r="D41" s="18"/>
      <c r="E41" s="18"/>
      <c r="F41" s="18"/>
      <c r="G41" s="17"/>
    </row>
    <row r="42">
      <c r="A42" s="17"/>
      <c r="B42" s="17"/>
      <c r="C42" s="17"/>
      <c r="D42" s="18"/>
      <c r="E42" s="18"/>
      <c r="F42" s="18"/>
      <c r="G42" s="17"/>
    </row>
    <row r="43">
      <c r="A43" s="17"/>
      <c r="B43" s="17"/>
      <c r="C43" s="17"/>
      <c r="D43" s="18"/>
      <c r="E43" s="18"/>
      <c r="F43" s="18"/>
      <c r="G43" s="17"/>
    </row>
    <row r="44">
      <c r="A44" s="17"/>
      <c r="B44" s="17"/>
      <c r="C44" s="17"/>
      <c r="D44" s="18"/>
      <c r="E44" s="18"/>
      <c r="F44" s="18"/>
      <c r="G44" s="17"/>
    </row>
    <row r="45">
      <c r="A45" s="17"/>
      <c r="B45" s="17"/>
      <c r="C45" s="17"/>
      <c r="D45" s="18"/>
      <c r="E45" s="18"/>
      <c r="F45" s="18"/>
      <c r="G45" s="17"/>
    </row>
    <row r="46">
      <c r="A46" s="17"/>
      <c r="B46" s="17"/>
      <c r="C46" s="17"/>
      <c r="D46" s="18"/>
      <c r="E46" s="18"/>
      <c r="F46" s="18"/>
      <c r="G46" s="17"/>
    </row>
    <row r="47">
      <c r="A47" s="17"/>
      <c r="B47" s="17"/>
      <c r="C47" s="17"/>
      <c r="D47" s="18"/>
      <c r="E47" s="18"/>
      <c r="F47" s="18"/>
      <c r="G47" s="17"/>
    </row>
    <row r="48">
      <c r="A48" s="17"/>
      <c r="B48" s="17"/>
      <c r="C48" s="17"/>
      <c r="D48" s="18"/>
      <c r="E48" s="18"/>
      <c r="F48" s="18"/>
      <c r="G48" s="17"/>
    </row>
    <row r="49">
      <c r="A49" s="17"/>
      <c r="B49" s="17"/>
      <c r="C49" s="17"/>
      <c r="D49" s="18"/>
      <c r="E49" s="18"/>
      <c r="F49" s="18"/>
      <c r="G49" s="17"/>
    </row>
    <row r="50">
      <c r="A50" s="17"/>
      <c r="B50" s="17"/>
      <c r="C50" s="17"/>
      <c r="D50" s="18"/>
      <c r="E50" s="18"/>
      <c r="F50" s="18"/>
      <c r="G50" s="17"/>
    </row>
    <row r="51">
      <c r="A51" s="17"/>
      <c r="B51" s="17"/>
      <c r="C51" s="17"/>
      <c r="D51" s="18"/>
      <c r="E51" s="18"/>
      <c r="F51" s="18"/>
      <c r="G51" s="17"/>
    </row>
    <row r="52">
      <c r="A52" s="17"/>
      <c r="B52" s="17"/>
      <c r="C52" s="17"/>
      <c r="D52" s="18"/>
      <c r="E52" s="18"/>
      <c r="F52" s="18"/>
      <c r="G52" s="17"/>
    </row>
    <row r="53">
      <c r="A53" s="17"/>
      <c r="B53" s="17"/>
      <c r="C53" s="17"/>
      <c r="D53" s="18"/>
      <c r="E53" s="18"/>
      <c r="F53" s="18"/>
      <c r="G53" s="17"/>
    </row>
    <row r="54">
      <c r="A54" s="17"/>
      <c r="B54" s="17"/>
      <c r="C54" s="17"/>
      <c r="D54" s="18"/>
      <c r="E54" s="18"/>
      <c r="F54" s="18"/>
      <c r="G54" s="17"/>
    </row>
    <row r="55">
      <c r="A55" s="17"/>
      <c r="B55" s="17"/>
      <c r="C55" s="17"/>
      <c r="D55" s="18"/>
      <c r="E55" s="18"/>
      <c r="F55" s="18"/>
      <c r="G55" s="17"/>
    </row>
    <row r="56">
      <c r="A56" s="17"/>
      <c r="B56" s="17"/>
      <c r="C56" s="17"/>
      <c r="D56" s="18"/>
      <c r="E56" s="18"/>
      <c r="F56" s="18"/>
      <c r="G56" s="17"/>
    </row>
    <row r="57">
      <c r="A57" s="17"/>
      <c r="B57" s="17"/>
      <c r="C57" s="17"/>
      <c r="D57" s="18"/>
      <c r="E57" s="18"/>
      <c r="F57" s="18"/>
      <c r="G57" s="17"/>
    </row>
    <row r="58">
      <c r="A58" s="17"/>
      <c r="B58" s="17"/>
      <c r="C58" s="17"/>
      <c r="D58" s="18"/>
      <c r="E58" s="18"/>
      <c r="F58" s="18"/>
      <c r="G58" s="17"/>
    </row>
    <row r="59">
      <c r="A59" s="17"/>
      <c r="B59" s="17"/>
      <c r="C59" s="17"/>
      <c r="D59" s="18"/>
      <c r="E59" s="18"/>
      <c r="F59" s="18"/>
      <c r="G59" s="17"/>
    </row>
    <row r="60">
      <c r="A60" s="17"/>
      <c r="B60" s="17"/>
      <c r="C60" s="17"/>
      <c r="D60" s="18"/>
      <c r="E60" s="18"/>
      <c r="F60" s="18"/>
      <c r="G60" s="17"/>
    </row>
    <row r="61">
      <c r="A61" s="17"/>
      <c r="B61" s="17"/>
      <c r="C61" s="17"/>
      <c r="D61" s="18"/>
      <c r="E61" s="18"/>
      <c r="F61" s="18"/>
      <c r="G61" s="17"/>
    </row>
    <row r="62">
      <c r="A62" s="17"/>
      <c r="B62" s="17"/>
      <c r="C62" s="17"/>
      <c r="D62" s="18"/>
      <c r="E62" s="18"/>
      <c r="F62" s="18"/>
      <c r="G62" s="17"/>
    </row>
    <row r="63">
      <c r="A63" s="17"/>
      <c r="B63" s="17"/>
      <c r="C63" s="17"/>
      <c r="D63" s="18"/>
      <c r="E63" s="18"/>
      <c r="F63" s="18"/>
      <c r="G63" s="17"/>
    </row>
    <row r="64">
      <c r="A64" s="17"/>
      <c r="B64" s="17"/>
      <c r="C64" s="17"/>
      <c r="D64" s="18"/>
      <c r="E64" s="18"/>
      <c r="F64" s="18"/>
      <c r="G64" s="17"/>
    </row>
    <row r="65">
      <c r="A65" s="17"/>
      <c r="B65" s="17"/>
      <c r="C65" s="17"/>
      <c r="D65" s="18"/>
      <c r="E65" s="18"/>
      <c r="F65" s="18"/>
      <c r="G65" s="17"/>
    </row>
    <row r="66">
      <c r="A66" s="17"/>
      <c r="B66" s="17"/>
      <c r="C66" s="17"/>
      <c r="D66" s="18"/>
      <c r="E66" s="18"/>
      <c r="F66" s="18"/>
      <c r="G66" s="17"/>
    </row>
    <row r="67">
      <c r="A67" s="17"/>
      <c r="B67" s="17"/>
      <c r="C67" s="17"/>
      <c r="D67" s="18"/>
      <c r="E67" s="18"/>
      <c r="F67" s="18"/>
      <c r="G67" s="17"/>
    </row>
    <row r="68">
      <c r="A68" s="17"/>
      <c r="B68" s="17"/>
      <c r="C68" s="17"/>
      <c r="D68" s="18"/>
      <c r="E68" s="18"/>
      <c r="F68" s="18"/>
      <c r="G68" s="17"/>
    </row>
    <row r="69">
      <c r="A69" s="17"/>
      <c r="B69" s="17"/>
      <c r="C69" s="17"/>
      <c r="D69" s="18"/>
      <c r="E69" s="18"/>
      <c r="F69" s="18"/>
      <c r="G69" s="17"/>
    </row>
    <row r="70">
      <c r="A70" s="17"/>
      <c r="B70" s="17"/>
      <c r="C70" s="17"/>
      <c r="D70" s="18"/>
      <c r="E70" s="18"/>
      <c r="F70" s="18"/>
      <c r="G70" s="17"/>
    </row>
    <row r="71">
      <c r="A71" s="17"/>
      <c r="B71" s="17"/>
      <c r="C71" s="17"/>
      <c r="D71" s="18"/>
      <c r="E71" s="18"/>
      <c r="F71" s="18"/>
      <c r="G71" s="17"/>
    </row>
    <row r="72">
      <c r="A72" s="17"/>
      <c r="B72" s="17"/>
      <c r="C72" s="17"/>
      <c r="D72" s="18"/>
      <c r="E72" s="18"/>
      <c r="F72" s="18"/>
      <c r="G72" s="17"/>
    </row>
    <row r="73">
      <c r="A73" s="17"/>
      <c r="B73" s="17"/>
      <c r="C73" s="17"/>
      <c r="D73" s="18"/>
      <c r="E73" s="18"/>
      <c r="F73" s="18"/>
      <c r="G73" s="17"/>
    </row>
    <row r="74">
      <c r="A74" s="17"/>
      <c r="B74" s="17"/>
      <c r="C74" s="17"/>
      <c r="D74" s="18"/>
      <c r="E74" s="18"/>
      <c r="F74" s="18"/>
      <c r="G74" s="17"/>
    </row>
    <row r="75">
      <c r="A75" s="17"/>
      <c r="B75" s="17"/>
      <c r="C75" s="17"/>
      <c r="D75" s="18"/>
      <c r="E75" s="18"/>
      <c r="F75" s="18"/>
      <c r="G75" s="17"/>
    </row>
    <row r="76">
      <c r="A76" s="17"/>
      <c r="B76" s="17"/>
      <c r="C76" s="17"/>
      <c r="D76" s="18"/>
      <c r="E76" s="18"/>
      <c r="F76" s="18"/>
      <c r="G76" s="17"/>
    </row>
    <row r="77">
      <c r="A77" s="17"/>
      <c r="B77" s="17"/>
      <c r="C77" s="17"/>
      <c r="D77" s="18"/>
      <c r="E77" s="18"/>
      <c r="F77" s="18"/>
      <c r="G77" s="17"/>
    </row>
    <row r="78">
      <c r="A78" s="17"/>
      <c r="B78" s="17"/>
      <c r="C78" s="17"/>
      <c r="D78" s="18"/>
      <c r="E78" s="18"/>
      <c r="F78" s="18"/>
      <c r="G78" s="17"/>
    </row>
    <row r="79">
      <c r="A79" s="17"/>
      <c r="B79" s="17"/>
      <c r="C79" s="17"/>
      <c r="D79" s="18"/>
      <c r="E79" s="18"/>
      <c r="F79" s="18"/>
      <c r="G79" s="17"/>
    </row>
    <row r="80">
      <c r="A80" s="17"/>
      <c r="B80" s="17"/>
      <c r="C80" s="17"/>
      <c r="D80" s="18"/>
      <c r="E80" s="18"/>
      <c r="F80" s="18"/>
      <c r="G80" s="17"/>
    </row>
    <row r="81">
      <c r="A81" s="17"/>
      <c r="B81" s="17"/>
      <c r="C81" s="17"/>
      <c r="D81" s="18"/>
      <c r="E81" s="18"/>
      <c r="F81" s="18"/>
      <c r="G81" s="17"/>
    </row>
    <row r="82">
      <c r="A82" s="17"/>
      <c r="B82" s="17"/>
      <c r="C82" s="17"/>
      <c r="D82" s="18"/>
      <c r="E82" s="18"/>
      <c r="F82" s="18"/>
      <c r="G82" s="17"/>
    </row>
    <row r="83">
      <c r="A83" s="17"/>
      <c r="B83" s="17"/>
      <c r="C83" s="17"/>
      <c r="D83" s="18"/>
      <c r="E83" s="18"/>
      <c r="F83" s="18"/>
      <c r="G83" s="17"/>
    </row>
    <row r="84">
      <c r="A84" s="17"/>
      <c r="B84" s="17"/>
      <c r="C84" s="17"/>
      <c r="D84" s="18"/>
      <c r="E84" s="18"/>
      <c r="F84" s="18"/>
      <c r="G84" s="17"/>
    </row>
    <row r="85">
      <c r="A85" s="17"/>
      <c r="B85" s="17"/>
      <c r="C85" s="17"/>
      <c r="D85" s="18"/>
      <c r="E85" s="18"/>
      <c r="F85" s="18"/>
      <c r="G85" s="17"/>
    </row>
    <row r="86">
      <c r="A86" s="17"/>
      <c r="B86" s="17"/>
      <c r="C86" s="17"/>
      <c r="D86" s="18"/>
      <c r="E86" s="18"/>
      <c r="F86" s="18"/>
      <c r="G86" s="17"/>
    </row>
    <row r="87">
      <c r="A87" s="17"/>
      <c r="B87" s="17"/>
      <c r="C87" s="17"/>
      <c r="D87" s="18"/>
      <c r="E87" s="18"/>
      <c r="F87" s="18"/>
      <c r="G87" s="17"/>
    </row>
    <row r="88">
      <c r="A88" s="17"/>
      <c r="B88" s="17"/>
      <c r="C88" s="17"/>
      <c r="D88" s="18"/>
      <c r="E88" s="18"/>
      <c r="F88" s="18"/>
      <c r="G88" s="17"/>
    </row>
    <row r="89">
      <c r="A89" s="17"/>
      <c r="B89" s="17"/>
      <c r="C89" s="17"/>
      <c r="D89" s="18"/>
      <c r="E89" s="18"/>
      <c r="F89" s="18"/>
      <c r="G89" s="17"/>
    </row>
    <row r="90">
      <c r="A90" s="17"/>
      <c r="B90" s="17"/>
      <c r="C90" s="17"/>
      <c r="D90" s="18"/>
      <c r="E90" s="18"/>
      <c r="F90" s="18"/>
      <c r="G90" s="17"/>
    </row>
    <row r="91">
      <c r="A91" s="17"/>
      <c r="B91" s="17"/>
      <c r="C91" s="17"/>
      <c r="D91" s="18"/>
      <c r="E91" s="18"/>
      <c r="F91" s="18"/>
      <c r="G91" s="17"/>
    </row>
    <row r="92">
      <c r="A92" s="17"/>
      <c r="B92" s="17"/>
      <c r="C92" s="17"/>
      <c r="D92" s="18"/>
      <c r="E92" s="18"/>
      <c r="F92" s="18"/>
      <c r="G92" s="17"/>
    </row>
    <row r="93">
      <c r="A93" s="17"/>
      <c r="B93" s="17"/>
      <c r="C93" s="17"/>
      <c r="D93" s="18"/>
      <c r="E93" s="18"/>
      <c r="F93" s="18"/>
      <c r="G93" s="17"/>
    </row>
    <row r="94">
      <c r="A94" s="17"/>
      <c r="B94" s="17"/>
      <c r="C94" s="17"/>
      <c r="D94" s="18"/>
      <c r="E94" s="18"/>
      <c r="F94" s="18"/>
      <c r="G94" s="17"/>
    </row>
    <row r="95">
      <c r="A95" s="17"/>
      <c r="B95" s="17"/>
      <c r="C95" s="17"/>
      <c r="D95" s="18"/>
      <c r="E95" s="18"/>
      <c r="F95" s="18"/>
      <c r="G95" s="17"/>
    </row>
    <row r="96">
      <c r="A96" s="17"/>
      <c r="B96" s="17"/>
      <c r="C96" s="17"/>
      <c r="D96" s="18"/>
      <c r="E96" s="18"/>
      <c r="F96" s="18"/>
      <c r="G96" s="17"/>
    </row>
    <row r="97">
      <c r="A97" s="17"/>
      <c r="B97" s="17"/>
      <c r="C97" s="17"/>
      <c r="D97" s="18"/>
      <c r="E97" s="18"/>
      <c r="F97" s="18"/>
      <c r="G97" s="17"/>
    </row>
    <row r="98">
      <c r="A98" s="17"/>
      <c r="B98" s="17"/>
      <c r="C98" s="17"/>
      <c r="D98" s="18"/>
      <c r="E98" s="18"/>
      <c r="F98" s="18"/>
      <c r="G98" s="17"/>
    </row>
    <row r="99">
      <c r="A99" s="17"/>
      <c r="B99" s="17"/>
      <c r="C99" s="17"/>
      <c r="D99" s="18"/>
      <c r="E99" s="18"/>
      <c r="F99" s="18"/>
      <c r="G99" s="17"/>
    </row>
    <row r="100">
      <c r="A100" s="17"/>
      <c r="B100" s="17"/>
      <c r="C100" s="17"/>
      <c r="D100" s="18"/>
      <c r="E100" s="18"/>
      <c r="F100" s="18"/>
      <c r="G100" s="17"/>
    </row>
    <row r="101">
      <c r="A101" s="17"/>
      <c r="B101" s="17"/>
      <c r="C101" s="17"/>
      <c r="D101" s="18"/>
      <c r="E101" s="18"/>
      <c r="F101" s="18"/>
      <c r="G101" s="17"/>
    </row>
    <row r="102">
      <c r="A102" s="17"/>
      <c r="B102" s="17"/>
      <c r="C102" s="17"/>
      <c r="D102" s="18"/>
      <c r="E102" s="18"/>
      <c r="F102" s="18"/>
      <c r="G102" s="17"/>
    </row>
    <row r="103">
      <c r="A103" s="17"/>
      <c r="B103" s="17"/>
      <c r="C103" s="17"/>
      <c r="D103" s="18"/>
      <c r="E103" s="18"/>
      <c r="F103" s="18"/>
      <c r="G103" s="17"/>
    </row>
    <row r="104">
      <c r="A104" s="17"/>
      <c r="B104" s="17"/>
      <c r="C104" s="17"/>
      <c r="D104" s="18"/>
      <c r="E104" s="18"/>
      <c r="F104" s="18"/>
      <c r="G104" s="17"/>
    </row>
    <row r="105">
      <c r="A105" s="17"/>
      <c r="B105" s="17"/>
      <c r="C105" s="17"/>
      <c r="D105" s="18"/>
      <c r="E105" s="18"/>
      <c r="F105" s="18"/>
      <c r="G105" s="17"/>
    </row>
    <row r="106">
      <c r="A106" s="17"/>
      <c r="B106" s="17"/>
      <c r="C106" s="17"/>
      <c r="D106" s="18"/>
      <c r="E106" s="18"/>
      <c r="F106" s="18"/>
      <c r="G106" s="17"/>
    </row>
    <row r="107">
      <c r="A107" s="17"/>
      <c r="B107" s="17"/>
      <c r="C107" s="17"/>
      <c r="D107" s="18"/>
      <c r="E107" s="18"/>
      <c r="F107" s="18"/>
      <c r="G107" s="17"/>
    </row>
    <row r="108">
      <c r="A108" s="17"/>
      <c r="B108" s="17"/>
      <c r="C108" s="17"/>
      <c r="D108" s="18"/>
      <c r="E108" s="18"/>
      <c r="F108" s="18"/>
      <c r="G108" s="17"/>
    </row>
    <row r="109">
      <c r="A109" s="17"/>
      <c r="B109" s="17"/>
      <c r="C109" s="17"/>
      <c r="D109" s="18"/>
      <c r="E109" s="18"/>
      <c r="F109" s="18"/>
      <c r="G109" s="17"/>
    </row>
    <row r="110">
      <c r="A110" s="17"/>
      <c r="B110" s="17"/>
      <c r="C110" s="17"/>
      <c r="D110" s="18"/>
      <c r="E110" s="18"/>
      <c r="F110" s="18"/>
      <c r="G110" s="17"/>
    </row>
    <row r="111">
      <c r="A111" s="17"/>
      <c r="B111" s="17"/>
      <c r="C111" s="17"/>
      <c r="D111" s="18"/>
      <c r="E111" s="18"/>
      <c r="F111" s="18"/>
      <c r="G111" s="17"/>
    </row>
    <row r="112">
      <c r="A112" s="17"/>
      <c r="B112" s="17"/>
      <c r="C112" s="17"/>
      <c r="D112" s="18"/>
      <c r="E112" s="18"/>
      <c r="F112" s="18"/>
      <c r="G112" s="17"/>
    </row>
    <row r="113">
      <c r="A113" s="17"/>
      <c r="B113" s="17"/>
      <c r="C113" s="17"/>
      <c r="D113" s="18"/>
      <c r="E113" s="18"/>
      <c r="F113" s="18"/>
      <c r="G113" s="17"/>
    </row>
    <row r="114">
      <c r="A114" s="17"/>
      <c r="B114" s="17"/>
      <c r="C114" s="17"/>
      <c r="D114" s="18"/>
      <c r="E114" s="18"/>
      <c r="F114" s="18"/>
      <c r="G114" s="17"/>
    </row>
    <row r="115">
      <c r="A115" s="17"/>
      <c r="B115" s="17"/>
      <c r="C115" s="17"/>
      <c r="D115" s="18"/>
      <c r="E115" s="18"/>
      <c r="F115" s="18"/>
      <c r="G115" s="17"/>
    </row>
    <row r="116">
      <c r="A116" s="17"/>
      <c r="B116" s="17"/>
      <c r="C116" s="17"/>
      <c r="D116" s="18"/>
      <c r="E116" s="18"/>
      <c r="F116" s="18"/>
      <c r="G116" s="17"/>
    </row>
    <row r="117">
      <c r="A117" s="17"/>
      <c r="B117" s="17"/>
      <c r="C117" s="17"/>
      <c r="D117" s="18"/>
      <c r="E117" s="18"/>
      <c r="F117" s="18"/>
      <c r="G117" s="17"/>
    </row>
    <row r="118">
      <c r="A118" s="17"/>
      <c r="B118" s="17"/>
      <c r="C118" s="17"/>
      <c r="D118" s="18"/>
      <c r="E118" s="18"/>
      <c r="F118" s="18"/>
      <c r="G118" s="17"/>
    </row>
    <row r="119">
      <c r="A119" s="17"/>
      <c r="B119" s="17"/>
      <c r="C119" s="17"/>
      <c r="D119" s="18"/>
      <c r="E119" s="18"/>
      <c r="F119" s="18"/>
      <c r="G119" s="17"/>
    </row>
    <row r="120">
      <c r="A120" s="17"/>
      <c r="B120" s="17"/>
      <c r="C120" s="17"/>
      <c r="D120" s="18"/>
      <c r="E120" s="18"/>
      <c r="F120" s="18"/>
      <c r="G120" s="17"/>
    </row>
    <row r="121">
      <c r="A121" s="17"/>
      <c r="B121" s="17"/>
      <c r="C121" s="17"/>
      <c r="D121" s="18"/>
      <c r="E121" s="18"/>
      <c r="F121" s="18"/>
      <c r="G121" s="17"/>
    </row>
    <row r="122">
      <c r="A122" s="17"/>
      <c r="B122" s="17"/>
      <c r="C122" s="17"/>
      <c r="D122" s="18"/>
      <c r="E122" s="18"/>
      <c r="F122" s="18"/>
      <c r="G122" s="17"/>
    </row>
    <row r="123">
      <c r="A123" s="17"/>
      <c r="B123" s="17"/>
      <c r="C123" s="17"/>
      <c r="D123" s="18"/>
      <c r="E123" s="18"/>
      <c r="F123" s="18"/>
      <c r="G123" s="17"/>
    </row>
    <row r="124">
      <c r="A124" s="17"/>
      <c r="B124" s="17"/>
      <c r="C124" s="17"/>
      <c r="D124" s="18"/>
      <c r="E124" s="18"/>
      <c r="F124" s="18"/>
      <c r="G124" s="17"/>
    </row>
    <row r="125">
      <c r="A125" s="17"/>
      <c r="B125" s="17"/>
      <c r="C125" s="17"/>
      <c r="D125" s="18"/>
      <c r="E125" s="18"/>
      <c r="F125" s="18"/>
      <c r="G125" s="17"/>
    </row>
    <row r="126">
      <c r="A126" s="17"/>
      <c r="B126" s="17"/>
      <c r="C126" s="17"/>
      <c r="D126" s="18"/>
      <c r="E126" s="18"/>
      <c r="F126" s="18"/>
      <c r="G126" s="17"/>
    </row>
    <row r="127">
      <c r="A127" s="17"/>
      <c r="B127" s="17"/>
      <c r="C127" s="17"/>
      <c r="D127" s="18"/>
      <c r="E127" s="18"/>
      <c r="F127" s="18"/>
      <c r="G127" s="17"/>
    </row>
    <row r="128">
      <c r="A128" s="17"/>
      <c r="B128" s="17"/>
      <c r="C128" s="17"/>
      <c r="D128" s="18"/>
      <c r="E128" s="18"/>
      <c r="F128" s="18"/>
      <c r="G128" s="17"/>
    </row>
    <row r="129">
      <c r="A129" s="17"/>
      <c r="B129" s="17"/>
      <c r="C129" s="17"/>
      <c r="D129" s="18"/>
      <c r="E129" s="18"/>
      <c r="F129" s="18"/>
      <c r="G129" s="17"/>
    </row>
    <row r="130">
      <c r="A130" s="17"/>
      <c r="B130" s="17"/>
      <c r="C130" s="17"/>
      <c r="D130" s="18"/>
      <c r="E130" s="18"/>
      <c r="F130" s="18"/>
      <c r="G130" s="17"/>
    </row>
    <row r="131">
      <c r="A131" s="17"/>
      <c r="B131" s="17"/>
      <c r="C131" s="17"/>
      <c r="D131" s="18"/>
      <c r="E131" s="18"/>
      <c r="F131" s="18"/>
      <c r="G131" s="17"/>
    </row>
    <row r="132">
      <c r="A132" s="17"/>
      <c r="B132" s="17"/>
      <c r="C132" s="17"/>
      <c r="D132" s="18"/>
      <c r="E132" s="18"/>
      <c r="F132" s="18"/>
      <c r="G132" s="17"/>
    </row>
    <row r="133">
      <c r="A133" s="17"/>
      <c r="B133" s="17"/>
      <c r="C133" s="17"/>
      <c r="D133" s="18"/>
      <c r="E133" s="18"/>
      <c r="F133" s="18"/>
      <c r="G133" s="17"/>
    </row>
    <row r="134">
      <c r="A134" s="17"/>
      <c r="B134" s="17"/>
      <c r="C134" s="17"/>
      <c r="D134" s="18"/>
      <c r="E134" s="18"/>
      <c r="F134" s="18"/>
      <c r="G134" s="17"/>
    </row>
    <row r="135">
      <c r="A135" s="17"/>
      <c r="B135" s="17"/>
      <c r="C135" s="17"/>
      <c r="D135" s="18"/>
      <c r="E135" s="18"/>
      <c r="F135" s="18"/>
      <c r="G135" s="17"/>
    </row>
    <row r="136">
      <c r="A136" s="17"/>
      <c r="B136" s="17"/>
      <c r="C136" s="17"/>
      <c r="D136" s="18"/>
      <c r="E136" s="18"/>
      <c r="F136" s="18"/>
      <c r="G136" s="17"/>
    </row>
    <row r="137">
      <c r="A137" s="17"/>
      <c r="B137" s="17"/>
      <c r="C137" s="17"/>
      <c r="D137" s="18"/>
      <c r="E137" s="18"/>
      <c r="F137" s="18"/>
      <c r="G137" s="17"/>
    </row>
    <row r="138">
      <c r="A138" s="17"/>
      <c r="B138" s="17"/>
      <c r="C138" s="17"/>
      <c r="D138" s="18"/>
      <c r="E138" s="18"/>
      <c r="F138" s="18"/>
      <c r="G138" s="17"/>
    </row>
    <row r="139">
      <c r="A139" s="17"/>
      <c r="B139" s="17"/>
      <c r="C139" s="17"/>
      <c r="D139" s="18"/>
      <c r="E139" s="18"/>
      <c r="F139" s="18"/>
      <c r="G139" s="17"/>
    </row>
    <row r="140">
      <c r="A140" s="17"/>
      <c r="B140" s="17"/>
      <c r="C140" s="17"/>
      <c r="D140" s="18"/>
      <c r="E140" s="18"/>
      <c r="F140" s="18"/>
      <c r="G140" s="17"/>
    </row>
    <row r="141">
      <c r="A141" s="17"/>
      <c r="B141" s="17"/>
      <c r="C141" s="17"/>
      <c r="D141" s="18"/>
      <c r="E141" s="18"/>
      <c r="F141" s="18"/>
      <c r="G141" s="17"/>
    </row>
    <row r="142">
      <c r="A142" s="17"/>
      <c r="B142" s="17"/>
      <c r="C142" s="17"/>
      <c r="D142" s="18"/>
      <c r="E142" s="18"/>
      <c r="F142" s="18"/>
      <c r="G142" s="17"/>
    </row>
    <row r="143">
      <c r="A143" s="17"/>
      <c r="B143" s="17"/>
      <c r="C143" s="17"/>
      <c r="D143" s="18"/>
      <c r="E143" s="18"/>
      <c r="F143" s="18"/>
      <c r="G143" s="17"/>
    </row>
    <row r="144">
      <c r="A144" s="17"/>
      <c r="B144" s="17"/>
      <c r="C144" s="17"/>
      <c r="D144" s="18"/>
      <c r="E144" s="18"/>
      <c r="F144" s="18"/>
      <c r="G144" s="17"/>
    </row>
    <row r="145">
      <c r="A145" s="17"/>
      <c r="B145" s="17"/>
      <c r="C145" s="17"/>
      <c r="D145" s="18"/>
      <c r="E145" s="18"/>
      <c r="F145" s="18"/>
      <c r="G145" s="17"/>
    </row>
    <row r="146">
      <c r="A146" s="17"/>
      <c r="B146" s="17"/>
      <c r="C146" s="17"/>
      <c r="D146" s="18"/>
      <c r="E146" s="18"/>
      <c r="F146" s="18"/>
      <c r="G146" s="17"/>
    </row>
    <row r="147">
      <c r="A147" s="17"/>
      <c r="B147" s="17"/>
      <c r="C147" s="17"/>
      <c r="D147" s="18"/>
      <c r="E147" s="18"/>
      <c r="F147" s="18"/>
      <c r="G147" s="17"/>
    </row>
    <row r="148">
      <c r="A148" s="17"/>
      <c r="B148" s="17"/>
      <c r="C148" s="17"/>
      <c r="D148" s="18"/>
      <c r="E148" s="18"/>
      <c r="F148" s="18"/>
      <c r="G148" s="17"/>
    </row>
    <row r="149">
      <c r="A149" s="17"/>
      <c r="B149" s="17"/>
      <c r="C149" s="17"/>
      <c r="D149" s="18"/>
      <c r="E149" s="18"/>
      <c r="F149" s="18"/>
      <c r="G149" s="17"/>
    </row>
    <row r="150">
      <c r="A150" s="17"/>
      <c r="B150" s="17"/>
      <c r="C150" s="17"/>
      <c r="D150" s="18"/>
      <c r="E150" s="18"/>
      <c r="F150" s="18"/>
      <c r="G150" s="17"/>
    </row>
    <row r="151">
      <c r="A151" s="17"/>
      <c r="B151" s="17"/>
      <c r="C151" s="17"/>
      <c r="D151" s="18"/>
      <c r="E151" s="18"/>
      <c r="F151" s="18"/>
      <c r="G151" s="17"/>
    </row>
    <row r="152">
      <c r="A152" s="17"/>
      <c r="B152" s="17"/>
      <c r="C152" s="17"/>
      <c r="D152" s="18"/>
      <c r="E152" s="18"/>
      <c r="F152" s="18"/>
      <c r="G152" s="17"/>
    </row>
    <row r="153">
      <c r="A153" s="17"/>
      <c r="B153" s="17"/>
      <c r="C153" s="17"/>
      <c r="D153" s="18"/>
      <c r="E153" s="18"/>
      <c r="F153" s="18"/>
      <c r="G153" s="17"/>
    </row>
    <row r="154">
      <c r="A154" s="17"/>
      <c r="B154" s="17"/>
      <c r="C154" s="17"/>
      <c r="D154" s="18"/>
      <c r="E154" s="18"/>
      <c r="F154" s="18"/>
      <c r="G154" s="17"/>
    </row>
    <row r="155">
      <c r="A155" s="17"/>
      <c r="B155" s="17"/>
      <c r="C155" s="17"/>
      <c r="D155" s="18"/>
      <c r="E155" s="18"/>
      <c r="F155" s="18"/>
      <c r="G155" s="17"/>
    </row>
    <row r="156">
      <c r="A156" s="17"/>
      <c r="B156" s="17"/>
      <c r="C156" s="17"/>
      <c r="D156" s="18"/>
      <c r="E156" s="18"/>
      <c r="F156" s="18"/>
      <c r="G156" s="17"/>
    </row>
    <row r="157">
      <c r="A157" s="17"/>
      <c r="B157" s="17"/>
      <c r="C157" s="17"/>
      <c r="D157" s="18"/>
      <c r="E157" s="18"/>
      <c r="F157" s="18"/>
      <c r="G157" s="17"/>
    </row>
    <row r="158">
      <c r="A158" s="17"/>
      <c r="B158" s="17"/>
      <c r="C158" s="17"/>
      <c r="D158" s="18"/>
      <c r="E158" s="18"/>
      <c r="F158" s="18"/>
      <c r="G158" s="17"/>
    </row>
    <row r="159">
      <c r="A159" s="17"/>
      <c r="B159" s="17"/>
      <c r="C159" s="17"/>
      <c r="D159" s="18"/>
      <c r="E159" s="18"/>
      <c r="F159" s="18"/>
      <c r="G159" s="17"/>
    </row>
    <row r="160">
      <c r="A160" s="17"/>
      <c r="B160" s="17"/>
      <c r="C160" s="17"/>
      <c r="D160" s="18"/>
      <c r="E160" s="18"/>
      <c r="F160" s="18"/>
      <c r="G160" s="17"/>
    </row>
    <row r="161">
      <c r="A161" s="17"/>
      <c r="B161" s="17"/>
      <c r="C161" s="17"/>
      <c r="D161" s="18"/>
      <c r="E161" s="18"/>
      <c r="F161" s="18"/>
      <c r="G161" s="17"/>
    </row>
    <row r="162">
      <c r="A162" s="17"/>
      <c r="B162" s="17"/>
      <c r="C162" s="17"/>
      <c r="D162" s="18"/>
      <c r="E162" s="18"/>
      <c r="F162" s="18"/>
      <c r="G162" s="17"/>
    </row>
    <row r="163">
      <c r="A163" s="17"/>
      <c r="B163" s="17"/>
      <c r="C163" s="17"/>
      <c r="D163" s="18"/>
      <c r="E163" s="18"/>
      <c r="F163" s="18"/>
      <c r="G163" s="17"/>
    </row>
    <row r="164">
      <c r="A164" s="17"/>
      <c r="B164" s="17"/>
      <c r="C164" s="17"/>
      <c r="D164" s="18"/>
      <c r="E164" s="18"/>
      <c r="F164" s="18"/>
      <c r="G164" s="17"/>
    </row>
    <row r="165">
      <c r="A165" s="17"/>
      <c r="B165" s="17"/>
      <c r="C165" s="17"/>
      <c r="D165" s="18"/>
      <c r="E165" s="18"/>
      <c r="F165" s="18"/>
      <c r="G165" s="17"/>
    </row>
    <row r="166">
      <c r="A166" s="17"/>
      <c r="B166" s="17"/>
      <c r="C166" s="17"/>
      <c r="D166" s="18"/>
      <c r="E166" s="18"/>
      <c r="F166" s="18"/>
      <c r="G166" s="17"/>
    </row>
    <row r="167">
      <c r="A167" s="17"/>
      <c r="B167" s="17"/>
      <c r="C167" s="17"/>
      <c r="D167" s="18"/>
      <c r="E167" s="18"/>
      <c r="F167" s="18"/>
      <c r="G167" s="17"/>
    </row>
    <row r="168">
      <c r="A168" s="17"/>
      <c r="B168" s="17"/>
      <c r="C168" s="17"/>
      <c r="D168" s="18"/>
      <c r="E168" s="18"/>
      <c r="F168" s="18"/>
      <c r="G168" s="17"/>
    </row>
    <row r="169">
      <c r="A169" s="17"/>
      <c r="B169" s="17"/>
      <c r="C169" s="17"/>
      <c r="D169" s="18"/>
      <c r="E169" s="18"/>
      <c r="F169" s="18"/>
      <c r="G169" s="17"/>
    </row>
    <row r="170">
      <c r="A170" s="17"/>
      <c r="B170" s="17"/>
      <c r="C170" s="17"/>
      <c r="D170" s="18"/>
      <c r="E170" s="18"/>
      <c r="F170" s="18"/>
      <c r="G170" s="17"/>
    </row>
    <row r="171">
      <c r="A171" s="17"/>
      <c r="B171" s="17"/>
      <c r="C171" s="17"/>
      <c r="D171" s="18"/>
      <c r="E171" s="18"/>
      <c r="F171" s="18"/>
      <c r="G171" s="17"/>
    </row>
    <row r="172">
      <c r="A172" s="17"/>
      <c r="B172" s="17"/>
      <c r="C172" s="17"/>
      <c r="D172" s="18"/>
      <c r="E172" s="18"/>
      <c r="F172" s="18"/>
      <c r="G172" s="17"/>
    </row>
    <row r="173">
      <c r="A173" s="17"/>
      <c r="B173" s="17"/>
      <c r="C173" s="17"/>
      <c r="D173" s="18"/>
      <c r="E173" s="18"/>
      <c r="F173" s="18"/>
      <c r="G173" s="17"/>
    </row>
    <row r="174">
      <c r="A174" s="17"/>
      <c r="B174" s="17"/>
      <c r="C174" s="17"/>
      <c r="D174" s="18"/>
      <c r="E174" s="18"/>
      <c r="F174" s="18"/>
      <c r="G174" s="17"/>
    </row>
    <row r="175">
      <c r="A175" s="17"/>
      <c r="B175" s="17"/>
      <c r="C175" s="17"/>
      <c r="D175" s="18"/>
      <c r="E175" s="18"/>
      <c r="F175" s="18"/>
      <c r="G175" s="17"/>
    </row>
    <row r="176">
      <c r="A176" s="17"/>
      <c r="B176" s="17"/>
      <c r="C176" s="17"/>
      <c r="D176" s="18"/>
      <c r="E176" s="18"/>
      <c r="F176" s="18"/>
      <c r="G176" s="17"/>
    </row>
    <row r="177">
      <c r="A177" s="17"/>
      <c r="B177" s="17"/>
      <c r="C177" s="17"/>
      <c r="D177" s="18"/>
      <c r="E177" s="18"/>
      <c r="F177" s="18"/>
      <c r="G177" s="17"/>
    </row>
    <row r="178">
      <c r="A178" s="17"/>
      <c r="B178" s="17"/>
      <c r="C178" s="17"/>
      <c r="D178" s="18"/>
      <c r="E178" s="18"/>
      <c r="F178" s="18"/>
      <c r="G178" s="17"/>
    </row>
    <row r="179">
      <c r="A179" s="17"/>
      <c r="B179" s="17"/>
      <c r="C179" s="17"/>
      <c r="D179" s="18"/>
      <c r="E179" s="18"/>
      <c r="F179" s="18"/>
      <c r="G179" s="17"/>
    </row>
    <row r="180">
      <c r="A180" s="17"/>
      <c r="B180" s="17"/>
      <c r="C180" s="17"/>
      <c r="D180" s="18"/>
      <c r="E180" s="18"/>
      <c r="F180" s="18"/>
      <c r="G180" s="17"/>
    </row>
    <row r="181">
      <c r="A181" s="17"/>
      <c r="B181" s="17"/>
      <c r="C181" s="17"/>
      <c r="D181" s="18"/>
      <c r="E181" s="18"/>
      <c r="F181" s="18"/>
      <c r="G181" s="17"/>
    </row>
    <row r="182">
      <c r="A182" s="17"/>
      <c r="B182" s="17"/>
      <c r="C182" s="17"/>
      <c r="D182" s="18"/>
      <c r="E182" s="18"/>
      <c r="F182" s="18"/>
      <c r="G182" s="17"/>
    </row>
    <row r="183">
      <c r="A183" s="17"/>
      <c r="B183" s="17"/>
      <c r="C183" s="17"/>
      <c r="D183" s="18"/>
      <c r="E183" s="18"/>
      <c r="F183" s="18"/>
      <c r="G183" s="17"/>
    </row>
    <row r="184">
      <c r="A184" s="17"/>
      <c r="B184" s="17"/>
      <c r="C184" s="17"/>
      <c r="D184" s="18"/>
      <c r="E184" s="18"/>
      <c r="F184" s="18"/>
      <c r="G184" s="17"/>
    </row>
    <row r="185">
      <c r="A185" s="17"/>
      <c r="B185" s="17"/>
      <c r="C185" s="17"/>
      <c r="D185" s="18"/>
      <c r="E185" s="18"/>
      <c r="F185" s="18"/>
      <c r="G185" s="17"/>
    </row>
    <row r="186">
      <c r="A186" s="17"/>
      <c r="B186" s="17"/>
      <c r="C186" s="17"/>
      <c r="D186" s="18"/>
      <c r="E186" s="18"/>
      <c r="F186" s="18"/>
      <c r="G186" s="17"/>
    </row>
    <row r="187">
      <c r="A187" s="17"/>
      <c r="B187" s="17"/>
      <c r="C187" s="17"/>
      <c r="D187" s="18"/>
      <c r="E187" s="18"/>
      <c r="F187" s="18"/>
      <c r="G187" s="17"/>
    </row>
    <row r="188">
      <c r="A188" s="17"/>
      <c r="B188" s="17"/>
      <c r="C188" s="17"/>
      <c r="D188" s="18"/>
      <c r="E188" s="18"/>
      <c r="F188" s="18"/>
      <c r="G188" s="17"/>
    </row>
    <row r="189">
      <c r="A189" s="17"/>
      <c r="B189" s="17"/>
      <c r="C189" s="17"/>
      <c r="D189" s="18"/>
      <c r="E189" s="18"/>
      <c r="F189" s="18"/>
      <c r="G189" s="17"/>
    </row>
    <row r="190">
      <c r="A190" s="17"/>
      <c r="B190" s="17"/>
      <c r="C190" s="17"/>
      <c r="D190" s="18"/>
      <c r="E190" s="18"/>
      <c r="F190" s="18"/>
      <c r="G190" s="17"/>
    </row>
    <row r="191">
      <c r="A191" s="17"/>
      <c r="B191" s="17"/>
      <c r="C191" s="17"/>
      <c r="D191" s="18"/>
      <c r="E191" s="18"/>
      <c r="F191" s="18"/>
      <c r="G191" s="17"/>
    </row>
    <row r="192">
      <c r="A192" s="17"/>
      <c r="B192" s="17"/>
      <c r="C192" s="17"/>
      <c r="D192" s="18"/>
      <c r="E192" s="18"/>
      <c r="F192" s="18"/>
      <c r="G192" s="17"/>
    </row>
    <row r="193">
      <c r="A193" s="17"/>
      <c r="B193" s="17"/>
      <c r="C193" s="17"/>
      <c r="D193" s="18"/>
      <c r="E193" s="18"/>
      <c r="F193" s="18"/>
      <c r="G193" s="17"/>
    </row>
    <row r="194">
      <c r="A194" s="17"/>
      <c r="B194" s="17"/>
      <c r="C194" s="17"/>
      <c r="D194" s="18"/>
      <c r="E194" s="18"/>
      <c r="F194" s="18"/>
      <c r="G194" s="17"/>
    </row>
    <row r="195">
      <c r="A195" s="17"/>
      <c r="B195" s="17"/>
      <c r="C195" s="17"/>
      <c r="D195" s="18"/>
      <c r="E195" s="18"/>
      <c r="F195" s="18"/>
      <c r="G195" s="17"/>
    </row>
    <row r="196">
      <c r="A196" s="17"/>
      <c r="B196" s="17"/>
      <c r="C196" s="17"/>
      <c r="D196" s="18"/>
      <c r="E196" s="18"/>
      <c r="F196" s="18"/>
      <c r="G196" s="17"/>
    </row>
    <row r="197">
      <c r="A197" s="17"/>
      <c r="B197" s="17"/>
      <c r="C197" s="17"/>
      <c r="D197" s="18"/>
      <c r="E197" s="18"/>
      <c r="F197" s="18"/>
      <c r="G197" s="17"/>
    </row>
    <row r="198">
      <c r="A198" s="17"/>
      <c r="B198" s="17"/>
      <c r="C198" s="17"/>
      <c r="D198" s="18"/>
      <c r="E198" s="18"/>
      <c r="F198" s="18"/>
      <c r="G198" s="17"/>
    </row>
    <row r="199">
      <c r="A199" s="17"/>
      <c r="B199" s="17"/>
      <c r="C199" s="17"/>
      <c r="D199" s="18"/>
      <c r="E199" s="18"/>
      <c r="F199" s="18"/>
      <c r="G199" s="17"/>
    </row>
    <row r="200">
      <c r="A200" s="17"/>
      <c r="B200" s="17"/>
      <c r="C200" s="17"/>
      <c r="D200" s="18"/>
      <c r="E200" s="18"/>
      <c r="F200" s="18"/>
      <c r="G200" s="17"/>
    </row>
    <row r="201">
      <c r="A201" s="17"/>
      <c r="B201" s="17"/>
      <c r="C201" s="17"/>
      <c r="D201" s="18"/>
      <c r="E201" s="18"/>
      <c r="F201" s="18"/>
      <c r="G201" s="17"/>
    </row>
    <row r="202">
      <c r="A202" s="17"/>
      <c r="B202" s="17"/>
      <c r="C202" s="17"/>
      <c r="D202" s="18"/>
      <c r="E202" s="18"/>
      <c r="F202" s="18"/>
      <c r="G202" s="17"/>
    </row>
    <row r="203">
      <c r="A203" s="17"/>
      <c r="B203" s="17"/>
      <c r="C203" s="17"/>
      <c r="D203" s="18"/>
      <c r="E203" s="18"/>
      <c r="F203" s="18"/>
      <c r="G203" s="17"/>
    </row>
    <row r="204">
      <c r="A204" s="17"/>
      <c r="B204" s="17"/>
      <c r="C204" s="17"/>
      <c r="D204" s="18"/>
      <c r="E204" s="18"/>
      <c r="F204" s="18"/>
      <c r="G204" s="17"/>
    </row>
    <row r="205">
      <c r="A205" s="17"/>
      <c r="B205" s="17"/>
      <c r="C205" s="17"/>
      <c r="D205" s="18"/>
      <c r="E205" s="18"/>
      <c r="F205" s="18"/>
      <c r="G205" s="17"/>
    </row>
    <row r="206">
      <c r="A206" s="17"/>
      <c r="B206" s="17"/>
      <c r="C206" s="17"/>
      <c r="D206" s="18"/>
      <c r="E206" s="18"/>
      <c r="F206" s="18"/>
      <c r="G206" s="17"/>
    </row>
    <row r="207">
      <c r="A207" s="17"/>
      <c r="B207" s="17"/>
      <c r="C207" s="17"/>
      <c r="D207" s="18"/>
      <c r="E207" s="18"/>
      <c r="F207" s="18"/>
      <c r="G207" s="17"/>
    </row>
    <row r="208">
      <c r="A208" s="17"/>
      <c r="B208" s="17"/>
      <c r="C208" s="17"/>
      <c r="D208" s="18"/>
      <c r="E208" s="18"/>
      <c r="F208" s="18"/>
      <c r="G208" s="17"/>
    </row>
    <row r="209">
      <c r="A209" s="17"/>
      <c r="B209" s="17"/>
      <c r="C209" s="17"/>
      <c r="D209" s="18"/>
      <c r="E209" s="18"/>
      <c r="F209" s="18"/>
      <c r="G209" s="17"/>
    </row>
    <row r="210">
      <c r="A210" s="17"/>
      <c r="B210" s="17"/>
      <c r="C210" s="17"/>
      <c r="D210" s="18"/>
      <c r="E210" s="18"/>
      <c r="F210" s="18"/>
      <c r="G210" s="17"/>
    </row>
    <row r="211">
      <c r="A211" s="17"/>
      <c r="B211" s="17"/>
      <c r="C211" s="17"/>
      <c r="D211" s="18"/>
      <c r="E211" s="18"/>
      <c r="F211" s="18"/>
      <c r="G211" s="17"/>
    </row>
    <row r="212">
      <c r="A212" s="17"/>
      <c r="B212" s="17"/>
      <c r="C212" s="17"/>
      <c r="D212" s="18"/>
      <c r="E212" s="18"/>
      <c r="F212" s="18"/>
      <c r="G212" s="17"/>
    </row>
    <row r="213">
      <c r="A213" s="17"/>
      <c r="B213" s="17"/>
      <c r="C213" s="17"/>
      <c r="D213" s="18"/>
      <c r="E213" s="18"/>
      <c r="F213" s="18"/>
      <c r="G213" s="17"/>
    </row>
    <row r="214">
      <c r="A214" s="17"/>
      <c r="B214" s="17"/>
      <c r="C214" s="17"/>
      <c r="D214" s="18"/>
      <c r="E214" s="18"/>
      <c r="F214" s="18"/>
      <c r="G214" s="17"/>
    </row>
    <row r="215">
      <c r="A215" s="17"/>
      <c r="B215" s="17"/>
      <c r="C215" s="17"/>
      <c r="D215" s="18"/>
      <c r="E215" s="18"/>
      <c r="F215" s="18"/>
      <c r="G215" s="17"/>
    </row>
    <row r="216">
      <c r="A216" s="17"/>
      <c r="B216" s="17"/>
      <c r="C216" s="17"/>
      <c r="D216" s="18"/>
      <c r="E216" s="18"/>
      <c r="F216" s="18"/>
      <c r="G216" s="17"/>
    </row>
    <row r="217">
      <c r="A217" s="17"/>
      <c r="B217" s="17"/>
      <c r="C217" s="17"/>
      <c r="D217" s="18"/>
      <c r="E217" s="18"/>
      <c r="F217" s="18"/>
      <c r="G217" s="17"/>
    </row>
    <row r="218">
      <c r="A218" s="17"/>
      <c r="B218" s="17"/>
      <c r="C218" s="17"/>
      <c r="D218" s="18"/>
      <c r="E218" s="18"/>
      <c r="F218" s="18"/>
      <c r="G218" s="17"/>
    </row>
    <row r="219">
      <c r="A219" s="17"/>
      <c r="B219" s="17"/>
      <c r="C219" s="17"/>
      <c r="D219" s="18"/>
      <c r="E219" s="18"/>
      <c r="F219" s="18"/>
      <c r="G219" s="17"/>
    </row>
    <row r="220">
      <c r="A220" s="17"/>
      <c r="B220" s="17"/>
      <c r="C220" s="17"/>
      <c r="D220" s="18"/>
      <c r="E220" s="18"/>
      <c r="F220" s="18"/>
      <c r="G220" s="17"/>
    </row>
    <row r="221">
      <c r="A221" s="17"/>
      <c r="B221" s="17"/>
      <c r="C221" s="17"/>
      <c r="D221" s="18"/>
      <c r="E221" s="18"/>
      <c r="F221" s="18"/>
      <c r="G221" s="17"/>
    </row>
    <row r="222">
      <c r="A222" s="17"/>
      <c r="B222" s="17"/>
      <c r="C222" s="17"/>
      <c r="D222" s="18"/>
      <c r="E222" s="18"/>
      <c r="F222" s="18"/>
      <c r="G222" s="17"/>
    </row>
    <row r="223">
      <c r="A223" s="17"/>
      <c r="B223" s="17"/>
      <c r="C223" s="17"/>
      <c r="D223" s="18"/>
      <c r="E223" s="18"/>
      <c r="F223" s="18"/>
      <c r="G223" s="17"/>
    </row>
    <row r="224">
      <c r="A224" s="17"/>
      <c r="B224" s="17"/>
      <c r="C224" s="17"/>
      <c r="D224" s="18"/>
      <c r="E224" s="18"/>
      <c r="F224" s="18"/>
      <c r="G224" s="17"/>
    </row>
    <row r="225">
      <c r="A225" s="17"/>
      <c r="B225" s="17"/>
      <c r="C225" s="17"/>
      <c r="D225" s="18"/>
      <c r="E225" s="18"/>
      <c r="F225" s="18"/>
      <c r="G225" s="17"/>
    </row>
    <row r="226">
      <c r="A226" s="17"/>
      <c r="B226" s="17"/>
      <c r="C226" s="17"/>
      <c r="D226" s="18"/>
      <c r="E226" s="18"/>
      <c r="F226" s="18"/>
      <c r="G226" s="17"/>
    </row>
    <row r="227">
      <c r="A227" s="17"/>
      <c r="B227" s="17"/>
      <c r="C227" s="17"/>
      <c r="D227" s="18"/>
      <c r="E227" s="18"/>
      <c r="F227" s="18"/>
      <c r="G227" s="17"/>
    </row>
    <row r="228">
      <c r="A228" s="17"/>
      <c r="B228" s="17"/>
      <c r="C228" s="17"/>
      <c r="D228" s="18"/>
      <c r="E228" s="18"/>
      <c r="F228" s="18"/>
      <c r="G228" s="17"/>
    </row>
    <row r="229">
      <c r="A229" s="17"/>
      <c r="B229" s="17"/>
      <c r="C229" s="17"/>
      <c r="D229" s="18"/>
      <c r="E229" s="18"/>
      <c r="F229" s="18"/>
      <c r="G229" s="17"/>
    </row>
    <row r="230">
      <c r="A230" s="17"/>
      <c r="B230" s="17"/>
      <c r="C230" s="17"/>
      <c r="D230" s="18"/>
      <c r="E230" s="18"/>
      <c r="F230" s="18"/>
      <c r="G230" s="17"/>
    </row>
    <row r="231">
      <c r="A231" s="17"/>
      <c r="B231" s="17"/>
      <c r="C231" s="17"/>
      <c r="D231" s="18"/>
      <c r="E231" s="18"/>
      <c r="F231" s="18"/>
      <c r="G231" s="17"/>
    </row>
    <row r="232">
      <c r="A232" s="17"/>
      <c r="B232" s="17"/>
      <c r="C232" s="17"/>
      <c r="D232" s="18"/>
      <c r="E232" s="18"/>
      <c r="F232" s="18"/>
      <c r="G232" s="17"/>
    </row>
    <row r="233">
      <c r="A233" s="17"/>
      <c r="B233" s="17"/>
      <c r="C233" s="17"/>
      <c r="D233" s="18"/>
      <c r="E233" s="18"/>
      <c r="F233" s="18"/>
      <c r="G233" s="17"/>
    </row>
    <row r="234">
      <c r="A234" s="17"/>
      <c r="B234" s="17"/>
      <c r="C234" s="17"/>
      <c r="D234" s="18"/>
      <c r="E234" s="18"/>
      <c r="F234" s="18"/>
      <c r="G234" s="17"/>
    </row>
    <row r="235">
      <c r="A235" s="17"/>
      <c r="B235" s="17"/>
      <c r="C235" s="17"/>
      <c r="D235" s="18"/>
      <c r="E235" s="18"/>
      <c r="F235" s="18"/>
      <c r="G235" s="17"/>
    </row>
    <row r="236">
      <c r="A236" s="17"/>
      <c r="B236" s="17"/>
      <c r="C236" s="17"/>
      <c r="D236" s="18"/>
      <c r="E236" s="18"/>
      <c r="F236" s="18"/>
      <c r="G236" s="17"/>
    </row>
    <row r="237">
      <c r="A237" s="17"/>
      <c r="B237" s="17"/>
      <c r="C237" s="17"/>
      <c r="D237" s="18"/>
      <c r="E237" s="18"/>
      <c r="F237" s="18"/>
      <c r="G237" s="17"/>
    </row>
    <row r="238">
      <c r="A238" s="17"/>
      <c r="B238" s="17"/>
      <c r="C238" s="17"/>
      <c r="D238" s="18"/>
      <c r="E238" s="18"/>
      <c r="F238" s="18"/>
      <c r="G238" s="17"/>
    </row>
    <row r="239">
      <c r="A239" s="17"/>
      <c r="B239" s="17"/>
      <c r="C239" s="17"/>
      <c r="D239" s="18"/>
      <c r="E239" s="18"/>
      <c r="F239" s="18"/>
      <c r="G239" s="17"/>
    </row>
    <row r="240">
      <c r="A240" s="17"/>
      <c r="B240" s="17"/>
      <c r="C240" s="17"/>
      <c r="D240" s="18"/>
      <c r="E240" s="18"/>
      <c r="F240" s="18"/>
      <c r="G240" s="17"/>
    </row>
    <row r="241">
      <c r="A241" s="17"/>
      <c r="B241" s="17"/>
      <c r="C241" s="17"/>
      <c r="D241" s="18"/>
      <c r="E241" s="18"/>
      <c r="F241" s="18"/>
      <c r="G241" s="17"/>
    </row>
    <row r="242">
      <c r="A242" s="17"/>
      <c r="B242" s="17"/>
      <c r="C242" s="17"/>
      <c r="D242" s="18"/>
      <c r="E242" s="18"/>
      <c r="F242" s="18"/>
      <c r="G242" s="17"/>
    </row>
    <row r="243">
      <c r="A243" s="17"/>
      <c r="B243" s="17"/>
      <c r="C243" s="17"/>
      <c r="D243" s="18"/>
      <c r="E243" s="18"/>
      <c r="F243" s="18"/>
      <c r="G243" s="17"/>
    </row>
    <row r="244">
      <c r="A244" s="17"/>
      <c r="B244" s="17"/>
      <c r="C244" s="17"/>
      <c r="D244" s="18"/>
      <c r="E244" s="18"/>
      <c r="F244" s="18"/>
      <c r="G244" s="17"/>
    </row>
    <row r="245">
      <c r="A245" s="17"/>
      <c r="B245" s="17"/>
      <c r="C245" s="17"/>
      <c r="D245" s="18"/>
      <c r="E245" s="18"/>
      <c r="F245" s="18"/>
      <c r="G245" s="17"/>
    </row>
    <row r="246">
      <c r="A246" s="17"/>
      <c r="B246" s="17"/>
      <c r="C246" s="17"/>
      <c r="D246" s="18"/>
      <c r="E246" s="18"/>
      <c r="F246" s="18"/>
      <c r="G246" s="17"/>
    </row>
    <row r="247">
      <c r="A247" s="17"/>
      <c r="B247" s="17"/>
      <c r="C247" s="17"/>
      <c r="D247" s="18"/>
      <c r="E247" s="18"/>
      <c r="F247" s="18"/>
      <c r="G247" s="17"/>
    </row>
    <row r="248">
      <c r="A248" s="17"/>
      <c r="B248" s="17"/>
      <c r="C248" s="17"/>
      <c r="D248" s="18"/>
      <c r="E248" s="18"/>
      <c r="F248" s="18"/>
      <c r="G248" s="17"/>
    </row>
    <row r="249">
      <c r="A249" s="17"/>
      <c r="B249" s="17"/>
      <c r="C249" s="17"/>
      <c r="D249" s="18"/>
      <c r="E249" s="18"/>
      <c r="F249" s="18"/>
      <c r="G249" s="17"/>
    </row>
    <row r="250">
      <c r="A250" s="17"/>
      <c r="B250" s="17"/>
      <c r="C250" s="17"/>
      <c r="D250" s="18"/>
      <c r="E250" s="18"/>
      <c r="F250" s="18"/>
      <c r="G250" s="17"/>
    </row>
    <row r="251">
      <c r="A251" s="17"/>
      <c r="B251" s="17"/>
      <c r="C251" s="17"/>
      <c r="D251" s="18"/>
      <c r="E251" s="18"/>
      <c r="F251" s="18"/>
      <c r="G251" s="17"/>
    </row>
    <row r="252">
      <c r="A252" s="17"/>
      <c r="B252" s="17"/>
      <c r="C252" s="17"/>
      <c r="D252" s="18"/>
      <c r="E252" s="18"/>
      <c r="F252" s="18"/>
      <c r="G252" s="17"/>
    </row>
    <row r="253">
      <c r="A253" s="17"/>
      <c r="B253" s="17"/>
      <c r="C253" s="17"/>
      <c r="D253" s="18"/>
      <c r="E253" s="18"/>
      <c r="F253" s="18"/>
      <c r="G253" s="17"/>
    </row>
    <row r="254">
      <c r="A254" s="17"/>
      <c r="B254" s="17"/>
      <c r="C254" s="17"/>
      <c r="D254" s="18"/>
      <c r="E254" s="18"/>
      <c r="F254" s="18"/>
      <c r="G254" s="17"/>
    </row>
    <row r="255">
      <c r="A255" s="17"/>
      <c r="B255" s="17"/>
      <c r="C255" s="17"/>
      <c r="D255" s="18"/>
      <c r="E255" s="18"/>
      <c r="F255" s="18"/>
      <c r="G255" s="17"/>
    </row>
    <row r="256">
      <c r="A256" s="17"/>
      <c r="B256" s="17"/>
      <c r="C256" s="17"/>
      <c r="D256" s="18"/>
      <c r="E256" s="18"/>
      <c r="F256" s="18"/>
      <c r="G256" s="17"/>
    </row>
    <row r="257">
      <c r="A257" s="17"/>
      <c r="B257" s="17"/>
      <c r="C257" s="17"/>
      <c r="D257" s="18"/>
      <c r="E257" s="18"/>
      <c r="F257" s="18"/>
      <c r="G257" s="17"/>
    </row>
    <row r="258">
      <c r="A258" s="17"/>
      <c r="B258" s="17"/>
      <c r="C258" s="17"/>
      <c r="D258" s="18"/>
      <c r="E258" s="18"/>
      <c r="F258" s="18"/>
      <c r="G258" s="17"/>
    </row>
    <row r="259">
      <c r="A259" s="17"/>
      <c r="B259" s="17"/>
      <c r="C259" s="17"/>
      <c r="D259" s="18"/>
      <c r="E259" s="18"/>
      <c r="F259" s="18"/>
      <c r="G259" s="17"/>
    </row>
    <row r="260">
      <c r="A260" s="17"/>
      <c r="B260" s="17"/>
      <c r="C260" s="17"/>
      <c r="D260" s="18"/>
      <c r="E260" s="18"/>
      <c r="F260" s="18"/>
      <c r="G260" s="17"/>
    </row>
    <row r="261">
      <c r="A261" s="17"/>
      <c r="B261" s="17"/>
      <c r="C261" s="17"/>
      <c r="D261" s="18"/>
      <c r="E261" s="18"/>
      <c r="F261" s="18"/>
      <c r="G261" s="17"/>
    </row>
    <row r="262">
      <c r="A262" s="17"/>
      <c r="B262" s="17"/>
      <c r="C262" s="17"/>
      <c r="D262" s="18"/>
      <c r="E262" s="18"/>
      <c r="F262" s="18"/>
      <c r="G262" s="17"/>
    </row>
    <row r="263">
      <c r="A263" s="17"/>
      <c r="B263" s="17"/>
      <c r="C263" s="17"/>
      <c r="D263" s="18"/>
      <c r="E263" s="18"/>
      <c r="F263" s="18"/>
      <c r="G263" s="17"/>
    </row>
    <row r="264">
      <c r="A264" s="17"/>
      <c r="B264" s="17"/>
      <c r="C264" s="17"/>
      <c r="D264" s="18"/>
      <c r="E264" s="18"/>
      <c r="F264" s="18"/>
      <c r="G264" s="17"/>
    </row>
    <row r="265">
      <c r="A265" s="17"/>
      <c r="B265" s="17"/>
      <c r="C265" s="17"/>
      <c r="D265" s="18"/>
      <c r="E265" s="18"/>
      <c r="F265" s="18"/>
      <c r="G265" s="17"/>
    </row>
    <row r="266">
      <c r="A266" s="17"/>
      <c r="B266" s="17"/>
      <c r="C266" s="17"/>
      <c r="D266" s="18"/>
      <c r="E266" s="18"/>
      <c r="F266" s="18"/>
      <c r="G266" s="17"/>
    </row>
    <row r="267">
      <c r="A267" s="17"/>
      <c r="B267" s="17"/>
      <c r="C267" s="17"/>
      <c r="D267" s="18"/>
      <c r="E267" s="18"/>
      <c r="F267" s="18"/>
      <c r="G267" s="17"/>
    </row>
    <row r="268">
      <c r="A268" s="17"/>
      <c r="B268" s="17"/>
      <c r="C268" s="17"/>
      <c r="D268" s="18"/>
      <c r="E268" s="18"/>
      <c r="F268" s="18"/>
      <c r="G268" s="17"/>
    </row>
    <row r="269">
      <c r="A269" s="17"/>
      <c r="B269" s="17"/>
      <c r="C269" s="17"/>
      <c r="D269" s="18"/>
      <c r="E269" s="18"/>
      <c r="F269" s="18"/>
      <c r="G269" s="17"/>
    </row>
    <row r="270">
      <c r="A270" s="17"/>
      <c r="B270" s="17"/>
      <c r="C270" s="17"/>
      <c r="D270" s="18"/>
      <c r="E270" s="18"/>
      <c r="F270" s="18"/>
      <c r="G270" s="17"/>
    </row>
    <row r="271">
      <c r="A271" s="17"/>
      <c r="B271" s="17"/>
      <c r="C271" s="17"/>
      <c r="D271" s="18"/>
      <c r="E271" s="18"/>
      <c r="F271" s="18"/>
      <c r="G271" s="17"/>
    </row>
    <row r="272">
      <c r="A272" s="17"/>
      <c r="B272" s="17"/>
      <c r="C272" s="17"/>
      <c r="D272" s="18"/>
      <c r="E272" s="18"/>
      <c r="F272" s="18"/>
      <c r="G272" s="17"/>
    </row>
    <row r="273">
      <c r="A273" s="17"/>
      <c r="B273" s="17"/>
      <c r="C273" s="17"/>
      <c r="D273" s="18"/>
      <c r="E273" s="18"/>
      <c r="F273" s="18"/>
      <c r="G273" s="17"/>
    </row>
    <row r="274">
      <c r="A274" s="17"/>
      <c r="B274" s="17"/>
      <c r="C274" s="17"/>
      <c r="D274" s="18"/>
      <c r="E274" s="18"/>
      <c r="F274" s="18"/>
      <c r="G274" s="17"/>
    </row>
    <row r="275">
      <c r="A275" s="17"/>
      <c r="B275" s="17"/>
      <c r="C275" s="17"/>
      <c r="D275" s="18"/>
      <c r="E275" s="18"/>
      <c r="F275" s="18"/>
      <c r="G275" s="17"/>
    </row>
    <row r="276">
      <c r="A276" s="17"/>
      <c r="B276" s="17"/>
      <c r="C276" s="17"/>
      <c r="D276" s="18"/>
      <c r="E276" s="18"/>
      <c r="F276" s="18"/>
      <c r="G276" s="17"/>
    </row>
    <row r="277">
      <c r="A277" s="17"/>
      <c r="B277" s="17"/>
      <c r="C277" s="17"/>
      <c r="D277" s="18"/>
      <c r="E277" s="18"/>
      <c r="F277" s="18"/>
      <c r="G277" s="17"/>
    </row>
    <row r="278">
      <c r="A278" s="17"/>
      <c r="B278" s="17"/>
      <c r="C278" s="17"/>
      <c r="D278" s="18"/>
      <c r="E278" s="18"/>
      <c r="F278" s="18"/>
      <c r="G278" s="17"/>
    </row>
    <row r="279">
      <c r="A279" s="17"/>
      <c r="B279" s="17"/>
      <c r="C279" s="17"/>
      <c r="D279" s="18"/>
      <c r="E279" s="18"/>
      <c r="F279" s="18"/>
      <c r="G279" s="17"/>
    </row>
    <row r="280">
      <c r="A280" s="17"/>
      <c r="B280" s="17"/>
      <c r="C280" s="17"/>
      <c r="D280" s="18"/>
      <c r="E280" s="18"/>
      <c r="F280" s="18"/>
      <c r="G280" s="17"/>
    </row>
    <row r="281">
      <c r="A281" s="17"/>
      <c r="B281" s="17"/>
      <c r="C281" s="17"/>
      <c r="D281" s="18"/>
      <c r="E281" s="18"/>
      <c r="F281" s="18"/>
      <c r="G281" s="17"/>
    </row>
    <row r="282">
      <c r="A282" s="17"/>
      <c r="B282" s="17"/>
      <c r="C282" s="17"/>
      <c r="D282" s="18"/>
      <c r="E282" s="18"/>
      <c r="F282" s="18"/>
      <c r="G282" s="17"/>
    </row>
    <row r="283">
      <c r="A283" s="17"/>
      <c r="B283" s="17"/>
      <c r="C283" s="17"/>
      <c r="D283" s="18"/>
      <c r="E283" s="18"/>
      <c r="F283" s="18"/>
      <c r="G283" s="17"/>
    </row>
    <row r="284">
      <c r="A284" s="17"/>
      <c r="B284" s="17"/>
      <c r="C284" s="17"/>
      <c r="D284" s="18"/>
      <c r="E284" s="18"/>
      <c r="F284" s="18"/>
      <c r="G284" s="17"/>
    </row>
    <row r="285">
      <c r="A285" s="17"/>
      <c r="B285" s="17"/>
      <c r="C285" s="17"/>
      <c r="D285" s="18"/>
      <c r="E285" s="18"/>
      <c r="F285" s="18"/>
      <c r="G285" s="17"/>
    </row>
    <row r="286">
      <c r="A286" s="17"/>
      <c r="B286" s="17"/>
      <c r="C286" s="17"/>
      <c r="D286" s="18"/>
      <c r="E286" s="18"/>
      <c r="F286" s="18"/>
      <c r="G286" s="17"/>
    </row>
    <row r="287">
      <c r="A287" s="17"/>
      <c r="B287" s="17"/>
      <c r="C287" s="17"/>
      <c r="D287" s="18"/>
      <c r="E287" s="18"/>
      <c r="F287" s="18"/>
      <c r="G287" s="17"/>
    </row>
    <row r="288">
      <c r="A288" s="17"/>
      <c r="B288" s="17"/>
      <c r="C288" s="17"/>
      <c r="D288" s="18"/>
      <c r="E288" s="18"/>
      <c r="F288" s="18"/>
      <c r="G288" s="17"/>
    </row>
    <row r="289">
      <c r="A289" s="17"/>
      <c r="B289" s="17"/>
      <c r="C289" s="17"/>
      <c r="D289" s="18"/>
      <c r="E289" s="18"/>
      <c r="F289" s="18"/>
      <c r="G289" s="17"/>
    </row>
    <row r="290">
      <c r="A290" s="17"/>
      <c r="B290" s="17"/>
      <c r="C290" s="17"/>
      <c r="D290" s="18"/>
      <c r="E290" s="18"/>
      <c r="F290" s="18"/>
      <c r="G290" s="17"/>
    </row>
    <row r="291">
      <c r="A291" s="17"/>
      <c r="B291" s="17"/>
      <c r="C291" s="17"/>
      <c r="D291" s="18"/>
      <c r="E291" s="18"/>
      <c r="F291" s="18"/>
      <c r="G291" s="17"/>
    </row>
    <row r="292">
      <c r="A292" s="17"/>
      <c r="B292" s="17"/>
      <c r="C292" s="17"/>
      <c r="D292" s="18"/>
      <c r="E292" s="18"/>
      <c r="F292" s="18"/>
      <c r="G292" s="17"/>
    </row>
    <row r="293">
      <c r="A293" s="17"/>
      <c r="B293" s="17"/>
      <c r="C293" s="17"/>
      <c r="D293" s="18"/>
      <c r="E293" s="18"/>
      <c r="F293" s="18"/>
      <c r="G293" s="17"/>
    </row>
    <row r="294">
      <c r="A294" s="17"/>
      <c r="B294" s="17"/>
      <c r="C294" s="17"/>
      <c r="D294" s="18"/>
      <c r="E294" s="18"/>
      <c r="F294" s="18"/>
      <c r="G294" s="17"/>
    </row>
    <row r="295">
      <c r="A295" s="17"/>
      <c r="B295" s="17"/>
      <c r="C295" s="17"/>
      <c r="D295" s="18"/>
      <c r="E295" s="18"/>
      <c r="F295" s="18"/>
      <c r="G295" s="17"/>
    </row>
    <row r="296">
      <c r="A296" s="17"/>
      <c r="B296" s="17"/>
      <c r="C296" s="17"/>
      <c r="D296" s="18"/>
      <c r="E296" s="18"/>
      <c r="F296" s="18"/>
      <c r="G296" s="17"/>
    </row>
    <row r="297">
      <c r="A297" s="17"/>
      <c r="B297" s="17"/>
      <c r="C297" s="17"/>
      <c r="D297" s="18"/>
      <c r="E297" s="18"/>
      <c r="F297" s="18"/>
      <c r="G297" s="17"/>
    </row>
    <row r="298">
      <c r="A298" s="17"/>
      <c r="B298" s="17"/>
      <c r="C298" s="17"/>
      <c r="D298" s="18"/>
      <c r="E298" s="18"/>
      <c r="F298" s="18"/>
      <c r="G298" s="17"/>
    </row>
    <row r="299">
      <c r="A299" s="17"/>
      <c r="B299" s="17"/>
      <c r="C299" s="17"/>
      <c r="D299" s="18"/>
      <c r="E299" s="18"/>
      <c r="F299" s="18"/>
      <c r="G299" s="17"/>
    </row>
    <row r="300">
      <c r="A300" s="17"/>
      <c r="B300" s="17"/>
      <c r="C300" s="17"/>
      <c r="D300" s="18"/>
      <c r="E300" s="18"/>
      <c r="F300" s="18"/>
      <c r="G300" s="17"/>
    </row>
    <row r="301">
      <c r="A301" s="17"/>
      <c r="B301" s="17"/>
      <c r="C301" s="17"/>
      <c r="D301" s="18"/>
      <c r="E301" s="18"/>
      <c r="F301" s="18"/>
      <c r="G301" s="17"/>
    </row>
    <row r="302">
      <c r="A302" s="17"/>
      <c r="B302" s="17"/>
      <c r="C302" s="17"/>
      <c r="D302" s="18"/>
      <c r="E302" s="18"/>
      <c r="F302" s="18"/>
      <c r="G302" s="17"/>
    </row>
    <row r="303">
      <c r="A303" s="17"/>
      <c r="B303" s="17"/>
      <c r="C303" s="17"/>
      <c r="D303" s="18"/>
      <c r="E303" s="18"/>
      <c r="F303" s="18"/>
      <c r="G303" s="17"/>
    </row>
    <row r="304">
      <c r="A304" s="17"/>
      <c r="B304" s="17"/>
      <c r="C304" s="17"/>
      <c r="D304" s="18"/>
      <c r="E304" s="18"/>
      <c r="F304" s="18"/>
      <c r="G304" s="17"/>
    </row>
    <row r="305">
      <c r="A305" s="17"/>
      <c r="B305" s="17"/>
      <c r="C305" s="17"/>
      <c r="D305" s="18"/>
      <c r="E305" s="18"/>
      <c r="F305" s="18"/>
      <c r="G305" s="17"/>
    </row>
    <row r="306">
      <c r="A306" s="17"/>
      <c r="B306" s="17"/>
      <c r="C306" s="17"/>
      <c r="D306" s="18"/>
      <c r="E306" s="18"/>
      <c r="F306" s="18"/>
      <c r="G306" s="17"/>
    </row>
    <row r="307">
      <c r="A307" s="17"/>
      <c r="B307" s="17"/>
      <c r="C307" s="17"/>
      <c r="D307" s="18"/>
      <c r="E307" s="18"/>
      <c r="F307" s="18"/>
      <c r="G307" s="17"/>
    </row>
    <row r="308">
      <c r="A308" s="17"/>
      <c r="B308" s="17"/>
      <c r="C308" s="17"/>
      <c r="D308" s="18"/>
      <c r="E308" s="18"/>
      <c r="F308" s="18"/>
      <c r="G308" s="17"/>
    </row>
    <row r="309">
      <c r="A309" s="17"/>
      <c r="B309" s="17"/>
      <c r="C309" s="17"/>
      <c r="D309" s="18"/>
      <c r="E309" s="18"/>
      <c r="F309" s="18"/>
      <c r="G309" s="17"/>
    </row>
    <row r="310">
      <c r="A310" s="17"/>
      <c r="B310" s="17"/>
      <c r="C310" s="17"/>
      <c r="D310" s="18"/>
      <c r="E310" s="18"/>
      <c r="F310" s="18"/>
      <c r="G310" s="17"/>
    </row>
    <row r="311">
      <c r="A311" s="17"/>
      <c r="B311" s="17"/>
      <c r="C311" s="17"/>
      <c r="D311" s="18"/>
      <c r="E311" s="18"/>
      <c r="F311" s="18"/>
      <c r="G311" s="17"/>
    </row>
    <row r="312">
      <c r="A312" s="17"/>
      <c r="B312" s="17"/>
      <c r="C312" s="17"/>
      <c r="D312" s="18"/>
      <c r="E312" s="18"/>
      <c r="F312" s="18"/>
      <c r="G312" s="17"/>
    </row>
    <row r="313">
      <c r="A313" s="17"/>
      <c r="B313" s="17"/>
      <c r="C313" s="17"/>
      <c r="D313" s="18"/>
      <c r="E313" s="18"/>
      <c r="F313" s="18"/>
      <c r="G313" s="17"/>
    </row>
    <row r="314">
      <c r="A314" s="17"/>
      <c r="B314" s="17"/>
      <c r="C314" s="17"/>
      <c r="D314" s="18"/>
      <c r="E314" s="18"/>
      <c r="F314" s="18"/>
      <c r="G314" s="17"/>
    </row>
    <row r="315">
      <c r="A315" s="17"/>
      <c r="B315" s="17"/>
      <c r="C315" s="17"/>
      <c r="D315" s="18"/>
      <c r="E315" s="18"/>
      <c r="F315" s="18"/>
      <c r="G315" s="17"/>
    </row>
    <row r="316">
      <c r="A316" s="17"/>
      <c r="B316" s="17"/>
      <c r="C316" s="17"/>
      <c r="D316" s="18"/>
      <c r="E316" s="18"/>
      <c r="F316" s="18"/>
      <c r="G316" s="17"/>
    </row>
    <row r="317">
      <c r="A317" s="17"/>
      <c r="B317" s="17"/>
      <c r="C317" s="17"/>
      <c r="D317" s="18"/>
      <c r="E317" s="18"/>
      <c r="F317" s="18"/>
      <c r="G317" s="17"/>
    </row>
    <row r="318">
      <c r="A318" s="17"/>
      <c r="B318" s="17"/>
      <c r="C318" s="17"/>
      <c r="D318" s="18"/>
      <c r="E318" s="18"/>
      <c r="F318" s="18"/>
      <c r="G318" s="17"/>
    </row>
    <row r="319">
      <c r="A319" s="17"/>
      <c r="B319" s="17"/>
      <c r="C319" s="17"/>
      <c r="D319" s="18"/>
      <c r="E319" s="18"/>
      <c r="F319" s="18"/>
      <c r="G319" s="17"/>
    </row>
    <row r="320">
      <c r="A320" s="17"/>
      <c r="B320" s="17"/>
      <c r="C320" s="17"/>
      <c r="D320" s="18"/>
      <c r="E320" s="18"/>
      <c r="F320" s="18"/>
      <c r="G320" s="17"/>
    </row>
    <row r="321">
      <c r="A321" s="17"/>
      <c r="B321" s="17"/>
      <c r="C321" s="17"/>
      <c r="D321" s="18"/>
      <c r="E321" s="18"/>
      <c r="F321" s="18"/>
      <c r="G321" s="17"/>
    </row>
    <row r="322">
      <c r="A322" s="17"/>
      <c r="B322" s="17"/>
      <c r="C322" s="17"/>
      <c r="D322" s="18"/>
      <c r="E322" s="18"/>
      <c r="F322" s="18"/>
      <c r="G322" s="17"/>
    </row>
    <row r="323">
      <c r="A323" s="17"/>
      <c r="B323" s="17"/>
      <c r="C323" s="17"/>
      <c r="D323" s="18"/>
      <c r="E323" s="18"/>
      <c r="F323" s="18"/>
      <c r="G323" s="17"/>
    </row>
    <row r="324">
      <c r="A324" s="17"/>
      <c r="B324" s="17"/>
      <c r="C324" s="17"/>
      <c r="D324" s="18"/>
      <c r="E324" s="18"/>
      <c r="F324" s="18"/>
      <c r="G324" s="17"/>
    </row>
    <row r="325">
      <c r="A325" s="17"/>
      <c r="B325" s="17"/>
      <c r="C325" s="17"/>
      <c r="D325" s="18"/>
      <c r="E325" s="18"/>
      <c r="F325" s="18"/>
      <c r="G325" s="17"/>
    </row>
    <row r="326">
      <c r="A326" s="17"/>
      <c r="B326" s="17"/>
      <c r="C326" s="17"/>
      <c r="D326" s="18"/>
      <c r="E326" s="18"/>
      <c r="F326" s="18"/>
      <c r="G326" s="17"/>
    </row>
    <row r="327">
      <c r="A327" s="17"/>
      <c r="B327" s="17"/>
      <c r="C327" s="17"/>
      <c r="D327" s="18"/>
      <c r="E327" s="18"/>
      <c r="F327" s="18"/>
      <c r="G327" s="17"/>
    </row>
    <row r="328">
      <c r="A328" s="17"/>
      <c r="B328" s="17"/>
      <c r="C328" s="17"/>
      <c r="D328" s="18"/>
      <c r="E328" s="18"/>
      <c r="F328" s="18"/>
      <c r="G328" s="17"/>
    </row>
    <row r="329">
      <c r="A329" s="17"/>
      <c r="B329" s="17"/>
      <c r="C329" s="17"/>
      <c r="D329" s="18"/>
      <c r="E329" s="18"/>
      <c r="F329" s="18"/>
      <c r="G329" s="17"/>
    </row>
    <row r="330">
      <c r="A330" s="17"/>
      <c r="B330" s="17"/>
      <c r="C330" s="17"/>
      <c r="D330" s="18"/>
      <c r="E330" s="18"/>
      <c r="F330" s="18"/>
      <c r="G330" s="17"/>
    </row>
    <row r="331">
      <c r="A331" s="17"/>
      <c r="B331" s="17"/>
      <c r="C331" s="17"/>
      <c r="D331" s="18"/>
      <c r="E331" s="18"/>
      <c r="F331" s="18"/>
      <c r="G331" s="17"/>
    </row>
    <row r="332">
      <c r="A332" s="17"/>
      <c r="B332" s="17"/>
      <c r="C332" s="17"/>
      <c r="D332" s="18"/>
      <c r="E332" s="18"/>
      <c r="F332" s="18"/>
      <c r="G332" s="17"/>
    </row>
    <row r="333">
      <c r="A333" s="17"/>
      <c r="B333" s="17"/>
      <c r="C333" s="17"/>
      <c r="D333" s="18"/>
      <c r="E333" s="18"/>
      <c r="F333" s="18"/>
      <c r="G333" s="17"/>
    </row>
    <row r="334">
      <c r="A334" s="17"/>
      <c r="B334" s="17"/>
      <c r="C334" s="17"/>
      <c r="D334" s="18"/>
      <c r="E334" s="18"/>
      <c r="F334" s="18"/>
      <c r="G334" s="17"/>
    </row>
    <row r="335">
      <c r="A335" s="17"/>
      <c r="B335" s="17"/>
      <c r="C335" s="17"/>
      <c r="D335" s="18"/>
      <c r="E335" s="18"/>
      <c r="F335" s="18"/>
      <c r="G335" s="17"/>
    </row>
    <row r="336">
      <c r="A336" s="17"/>
      <c r="B336" s="17"/>
      <c r="C336" s="17"/>
      <c r="D336" s="18"/>
      <c r="E336" s="18"/>
      <c r="F336" s="18"/>
      <c r="G336" s="17"/>
    </row>
    <row r="337">
      <c r="A337" s="17"/>
      <c r="B337" s="17"/>
      <c r="C337" s="17"/>
      <c r="D337" s="18"/>
      <c r="E337" s="18"/>
      <c r="F337" s="18"/>
      <c r="G337" s="17"/>
    </row>
    <row r="338">
      <c r="A338" s="17"/>
      <c r="B338" s="17"/>
      <c r="C338" s="17"/>
      <c r="D338" s="18"/>
      <c r="E338" s="18"/>
      <c r="F338" s="18"/>
      <c r="G338" s="17"/>
    </row>
    <row r="339">
      <c r="A339" s="17"/>
      <c r="B339" s="17"/>
      <c r="C339" s="17"/>
      <c r="D339" s="18"/>
      <c r="E339" s="18"/>
      <c r="F339" s="18"/>
      <c r="G339" s="17"/>
    </row>
    <row r="340">
      <c r="A340" s="17"/>
      <c r="B340" s="17"/>
      <c r="C340" s="17"/>
      <c r="D340" s="18"/>
      <c r="E340" s="18"/>
      <c r="F340" s="18"/>
      <c r="G340" s="17"/>
    </row>
    <row r="341">
      <c r="A341" s="17"/>
      <c r="B341" s="17"/>
      <c r="C341" s="17"/>
      <c r="D341" s="18"/>
      <c r="E341" s="18"/>
      <c r="F341" s="18"/>
      <c r="G341" s="17"/>
    </row>
    <row r="342">
      <c r="A342" s="17"/>
      <c r="B342" s="17"/>
      <c r="C342" s="17"/>
      <c r="D342" s="18"/>
      <c r="E342" s="18"/>
      <c r="F342" s="18"/>
      <c r="G342" s="17"/>
    </row>
    <row r="343">
      <c r="A343" s="17"/>
      <c r="B343" s="17"/>
      <c r="C343" s="17"/>
      <c r="D343" s="18"/>
      <c r="E343" s="18"/>
      <c r="F343" s="18"/>
      <c r="G343" s="17"/>
    </row>
    <row r="344">
      <c r="A344" s="17"/>
      <c r="B344" s="17"/>
      <c r="C344" s="17"/>
      <c r="D344" s="18"/>
      <c r="E344" s="18"/>
      <c r="F344" s="18"/>
      <c r="G344" s="17"/>
    </row>
    <row r="345">
      <c r="A345" s="17"/>
      <c r="B345" s="17"/>
      <c r="C345" s="17"/>
      <c r="D345" s="18"/>
      <c r="E345" s="18"/>
      <c r="F345" s="18"/>
      <c r="G345" s="17"/>
    </row>
    <row r="346">
      <c r="A346" s="17"/>
      <c r="B346" s="17"/>
      <c r="C346" s="17"/>
      <c r="D346" s="18"/>
      <c r="E346" s="18"/>
      <c r="F346" s="18"/>
      <c r="G346" s="17"/>
    </row>
    <row r="347">
      <c r="A347" s="17"/>
      <c r="B347" s="17"/>
      <c r="C347" s="17"/>
      <c r="D347" s="18"/>
      <c r="E347" s="18"/>
      <c r="F347" s="18"/>
      <c r="G347" s="17"/>
    </row>
    <row r="348">
      <c r="A348" s="17"/>
      <c r="B348" s="17"/>
      <c r="C348" s="17"/>
      <c r="D348" s="18"/>
      <c r="E348" s="18"/>
      <c r="F348" s="18"/>
      <c r="G348" s="17"/>
    </row>
    <row r="349">
      <c r="A349" s="17"/>
      <c r="B349" s="17"/>
      <c r="C349" s="17"/>
      <c r="D349" s="18"/>
      <c r="E349" s="18"/>
      <c r="F349" s="18"/>
      <c r="G349" s="17"/>
    </row>
    <row r="350">
      <c r="A350" s="17"/>
      <c r="B350" s="17"/>
      <c r="C350" s="17"/>
      <c r="D350" s="18"/>
      <c r="E350" s="18"/>
      <c r="F350" s="18"/>
      <c r="G350" s="17"/>
    </row>
    <row r="351">
      <c r="A351" s="17"/>
      <c r="B351" s="17"/>
      <c r="C351" s="17"/>
      <c r="D351" s="18"/>
      <c r="E351" s="18"/>
      <c r="F351" s="18"/>
      <c r="G351" s="17"/>
    </row>
    <row r="352">
      <c r="A352" s="17"/>
      <c r="B352" s="17"/>
      <c r="C352" s="17"/>
      <c r="D352" s="18"/>
      <c r="E352" s="18"/>
      <c r="F352" s="18"/>
      <c r="G352" s="17"/>
    </row>
    <row r="353">
      <c r="A353" s="17"/>
      <c r="B353" s="17"/>
      <c r="C353" s="17"/>
      <c r="D353" s="18"/>
      <c r="E353" s="18"/>
      <c r="F353" s="18"/>
      <c r="G353" s="17"/>
    </row>
    <row r="354">
      <c r="A354" s="17"/>
      <c r="B354" s="17"/>
      <c r="C354" s="17"/>
      <c r="D354" s="18"/>
      <c r="E354" s="18"/>
      <c r="F354" s="18"/>
      <c r="G354" s="17"/>
    </row>
    <row r="355">
      <c r="A355" s="17"/>
      <c r="B355" s="17"/>
      <c r="C355" s="17"/>
      <c r="D355" s="18"/>
      <c r="E355" s="18"/>
      <c r="F355" s="18"/>
      <c r="G355" s="17"/>
    </row>
    <row r="356">
      <c r="A356" s="17"/>
      <c r="B356" s="17"/>
      <c r="C356" s="17"/>
      <c r="D356" s="18"/>
      <c r="E356" s="18"/>
      <c r="F356" s="18"/>
      <c r="G356" s="17"/>
    </row>
    <row r="357">
      <c r="A357" s="17"/>
      <c r="B357" s="17"/>
      <c r="C357" s="17"/>
      <c r="D357" s="18"/>
      <c r="E357" s="18"/>
      <c r="F357" s="18"/>
      <c r="G357" s="17"/>
    </row>
    <row r="358">
      <c r="A358" s="17"/>
      <c r="B358" s="17"/>
      <c r="C358" s="17"/>
      <c r="D358" s="18"/>
      <c r="E358" s="18"/>
      <c r="F358" s="18"/>
      <c r="G358" s="17"/>
    </row>
    <row r="359">
      <c r="A359" s="17"/>
      <c r="B359" s="17"/>
      <c r="C359" s="17"/>
      <c r="D359" s="18"/>
      <c r="E359" s="18"/>
      <c r="F359" s="18"/>
      <c r="G359" s="17"/>
    </row>
    <row r="360">
      <c r="A360" s="17"/>
      <c r="B360" s="17"/>
      <c r="C360" s="17"/>
      <c r="D360" s="18"/>
      <c r="E360" s="18"/>
      <c r="F360" s="18"/>
      <c r="G360" s="17"/>
    </row>
    <row r="361">
      <c r="A361" s="17"/>
      <c r="B361" s="17"/>
      <c r="C361" s="17"/>
      <c r="D361" s="18"/>
      <c r="E361" s="18"/>
      <c r="F361" s="18"/>
      <c r="G361" s="17"/>
    </row>
    <row r="362">
      <c r="A362" s="17"/>
      <c r="B362" s="17"/>
      <c r="C362" s="17"/>
      <c r="D362" s="18"/>
      <c r="E362" s="18"/>
      <c r="F362" s="18"/>
      <c r="G362" s="17"/>
    </row>
    <row r="363">
      <c r="A363" s="17"/>
      <c r="B363" s="17"/>
      <c r="C363" s="17"/>
      <c r="D363" s="18"/>
      <c r="E363" s="18"/>
      <c r="F363" s="18"/>
      <c r="G363" s="17"/>
    </row>
    <row r="364">
      <c r="A364" s="17"/>
      <c r="B364" s="17"/>
      <c r="C364" s="17"/>
      <c r="D364" s="18"/>
      <c r="E364" s="18"/>
      <c r="F364" s="18"/>
      <c r="G364" s="17"/>
    </row>
    <row r="365">
      <c r="A365" s="17"/>
      <c r="B365" s="17"/>
      <c r="C365" s="17"/>
      <c r="D365" s="18"/>
      <c r="E365" s="18"/>
      <c r="F365" s="18"/>
      <c r="G365" s="17"/>
    </row>
    <row r="366">
      <c r="A366" s="17"/>
      <c r="B366" s="17"/>
      <c r="C366" s="17"/>
      <c r="D366" s="18"/>
      <c r="E366" s="18"/>
      <c r="F366" s="18"/>
      <c r="G366" s="17"/>
    </row>
    <row r="367">
      <c r="A367" s="17"/>
      <c r="B367" s="17"/>
      <c r="C367" s="17"/>
      <c r="D367" s="18"/>
      <c r="E367" s="18"/>
      <c r="F367" s="18"/>
      <c r="G367" s="17"/>
    </row>
    <row r="368">
      <c r="A368" s="17"/>
      <c r="B368" s="17"/>
      <c r="C368" s="17"/>
      <c r="D368" s="18"/>
      <c r="E368" s="18"/>
      <c r="F368" s="18"/>
      <c r="G368" s="17"/>
    </row>
    <row r="369">
      <c r="A369" s="17"/>
      <c r="B369" s="17"/>
      <c r="C369" s="17"/>
      <c r="D369" s="18"/>
      <c r="E369" s="18"/>
      <c r="F369" s="18"/>
      <c r="G369" s="17"/>
    </row>
    <row r="370">
      <c r="A370" s="17"/>
      <c r="B370" s="17"/>
      <c r="C370" s="17"/>
      <c r="D370" s="18"/>
      <c r="E370" s="18"/>
      <c r="F370" s="18"/>
      <c r="G370" s="17"/>
    </row>
    <row r="371">
      <c r="A371" s="17"/>
      <c r="B371" s="17"/>
      <c r="C371" s="17"/>
      <c r="D371" s="18"/>
      <c r="E371" s="18"/>
      <c r="F371" s="18"/>
      <c r="G371" s="17"/>
    </row>
    <row r="372">
      <c r="A372" s="17"/>
      <c r="B372" s="17"/>
      <c r="C372" s="17"/>
      <c r="D372" s="18"/>
      <c r="E372" s="18"/>
      <c r="F372" s="18"/>
      <c r="G372" s="17"/>
    </row>
    <row r="373">
      <c r="A373" s="17"/>
      <c r="B373" s="17"/>
      <c r="C373" s="17"/>
      <c r="D373" s="18"/>
      <c r="E373" s="18"/>
      <c r="F373" s="18"/>
      <c r="G373" s="17"/>
    </row>
    <row r="374">
      <c r="A374" s="17"/>
      <c r="B374" s="17"/>
      <c r="C374" s="17"/>
      <c r="D374" s="18"/>
      <c r="E374" s="18"/>
      <c r="F374" s="18"/>
      <c r="G374" s="17"/>
    </row>
    <row r="375">
      <c r="A375" s="17"/>
      <c r="B375" s="17"/>
      <c r="C375" s="17"/>
      <c r="D375" s="18"/>
      <c r="E375" s="18"/>
      <c r="F375" s="18"/>
      <c r="G375" s="17"/>
    </row>
    <row r="376">
      <c r="A376" s="17"/>
      <c r="B376" s="17"/>
      <c r="C376" s="17"/>
      <c r="D376" s="18"/>
      <c r="E376" s="18"/>
      <c r="F376" s="18"/>
      <c r="G376" s="17"/>
    </row>
    <row r="377">
      <c r="A377" s="17"/>
      <c r="B377" s="17"/>
      <c r="C377" s="17"/>
      <c r="D377" s="18"/>
      <c r="E377" s="18"/>
      <c r="F377" s="18"/>
      <c r="G377" s="17"/>
    </row>
    <row r="378">
      <c r="A378" s="17"/>
      <c r="B378" s="17"/>
      <c r="C378" s="17"/>
      <c r="D378" s="18"/>
      <c r="E378" s="18"/>
      <c r="F378" s="18"/>
      <c r="G378" s="17"/>
    </row>
    <row r="379">
      <c r="A379" s="17"/>
      <c r="B379" s="17"/>
      <c r="C379" s="17"/>
      <c r="D379" s="18"/>
      <c r="E379" s="18"/>
      <c r="F379" s="18"/>
      <c r="G379" s="17"/>
    </row>
    <row r="380">
      <c r="A380" s="17"/>
      <c r="B380" s="17"/>
      <c r="C380" s="17"/>
      <c r="D380" s="18"/>
      <c r="E380" s="18"/>
      <c r="F380" s="18"/>
      <c r="G380" s="17"/>
    </row>
    <row r="381">
      <c r="A381" s="17"/>
      <c r="B381" s="17"/>
      <c r="C381" s="17"/>
      <c r="D381" s="18"/>
      <c r="E381" s="18"/>
      <c r="F381" s="18"/>
      <c r="G381" s="17"/>
    </row>
    <row r="382">
      <c r="A382" s="17"/>
      <c r="B382" s="17"/>
      <c r="C382" s="17"/>
      <c r="D382" s="18"/>
      <c r="E382" s="18"/>
      <c r="F382" s="18"/>
      <c r="G382" s="17"/>
    </row>
    <row r="383">
      <c r="A383" s="17"/>
      <c r="B383" s="17"/>
      <c r="C383" s="17"/>
      <c r="D383" s="18"/>
      <c r="E383" s="18"/>
      <c r="F383" s="18"/>
      <c r="G383" s="17"/>
    </row>
    <row r="384">
      <c r="A384" s="17"/>
      <c r="B384" s="17"/>
      <c r="C384" s="17"/>
      <c r="D384" s="18"/>
      <c r="E384" s="18"/>
      <c r="F384" s="18"/>
      <c r="G384" s="17"/>
    </row>
    <row r="385">
      <c r="A385" s="17"/>
      <c r="B385" s="17"/>
      <c r="C385" s="17"/>
      <c r="D385" s="18"/>
      <c r="E385" s="18"/>
      <c r="F385" s="18"/>
      <c r="G385" s="17"/>
    </row>
    <row r="386">
      <c r="A386" s="17"/>
      <c r="B386" s="17"/>
      <c r="C386" s="17"/>
      <c r="D386" s="18"/>
      <c r="E386" s="18"/>
      <c r="F386" s="18"/>
      <c r="G386" s="17"/>
    </row>
    <row r="387">
      <c r="A387" s="17"/>
      <c r="B387" s="17"/>
      <c r="C387" s="17"/>
      <c r="D387" s="18"/>
      <c r="E387" s="18"/>
      <c r="F387" s="18"/>
      <c r="G387" s="17"/>
    </row>
    <row r="388">
      <c r="A388" s="17"/>
      <c r="B388" s="17"/>
      <c r="C388" s="17"/>
      <c r="D388" s="18"/>
      <c r="E388" s="18"/>
      <c r="F388" s="18"/>
      <c r="G388" s="17"/>
    </row>
    <row r="389">
      <c r="A389" s="17"/>
      <c r="B389" s="17"/>
      <c r="C389" s="17"/>
      <c r="D389" s="18"/>
      <c r="E389" s="18"/>
      <c r="F389" s="18"/>
      <c r="G389" s="17"/>
    </row>
    <row r="390">
      <c r="A390" s="17"/>
      <c r="B390" s="17"/>
      <c r="C390" s="17"/>
      <c r="D390" s="18"/>
      <c r="E390" s="18"/>
      <c r="F390" s="18"/>
      <c r="G390" s="17"/>
    </row>
    <row r="391">
      <c r="A391" s="17"/>
      <c r="B391" s="17"/>
      <c r="C391" s="17"/>
      <c r="D391" s="18"/>
      <c r="E391" s="18"/>
      <c r="F391" s="18"/>
      <c r="G391" s="17"/>
    </row>
    <row r="392">
      <c r="A392" s="17"/>
      <c r="B392" s="17"/>
      <c r="C392" s="17"/>
      <c r="D392" s="18"/>
      <c r="E392" s="18"/>
      <c r="F392" s="18"/>
      <c r="G392" s="17"/>
    </row>
    <row r="393">
      <c r="A393" s="17"/>
      <c r="B393" s="17"/>
      <c r="C393" s="17"/>
      <c r="D393" s="18"/>
      <c r="E393" s="18"/>
      <c r="F393" s="18"/>
      <c r="G393" s="17"/>
    </row>
    <row r="394">
      <c r="A394" s="17"/>
      <c r="B394" s="17"/>
      <c r="C394" s="17"/>
      <c r="D394" s="18"/>
      <c r="E394" s="18"/>
      <c r="F394" s="18"/>
      <c r="G394" s="17"/>
    </row>
    <row r="395">
      <c r="A395" s="17"/>
      <c r="B395" s="17"/>
      <c r="C395" s="17"/>
      <c r="D395" s="18"/>
      <c r="E395" s="18"/>
      <c r="F395" s="18"/>
      <c r="G395" s="17"/>
    </row>
    <row r="396">
      <c r="A396" s="17"/>
      <c r="B396" s="17"/>
      <c r="C396" s="17"/>
      <c r="D396" s="18"/>
      <c r="E396" s="18"/>
      <c r="F396" s="18"/>
      <c r="G396" s="17"/>
    </row>
    <row r="397">
      <c r="A397" s="17"/>
      <c r="B397" s="17"/>
      <c r="C397" s="17"/>
      <c r="D397" s="18"/>
      <c r="E397" s="18"/>
      <c r="F397" s="18"/>
      <c r="G397" s="17"/>
    </row>
    <row r="398">
      <c r="A398" s="17"/>
      <c r="B398" s="17"/>
      <c r="C398" s="17"/>
      <c r="D398" s="18"/>
      <c r="E398" s="18"/>
      <c r="F398" s="18"/>
      <c r="G398" s="17"/>
    </row>
    <row r="399">
      <c r="A399" s="17"/>
      <c r="B399" s="17"/>
      <c r="C399" s="17"/>
      <c r="D399" s="18"/>
      <c r="E399" s="18"/>
      <c r="F399" s="18"/>
      <c r="G399" s="17"/>
    </row>
    <row r="400">
      <c r="A400" s="17"/>
      <c r="B400" s="17"/>
      <c r="C400" s="17"/>
      <c r="D400" s="18"/>
      <c r="E400" s="18"/>
      <c r="F400" s="18"/>
      <c r="G400" s="17"/>
    </row>
    <row r="401">
      <c r="A401" s="17"/>
      <c r="B401" s="17"/>
      <c r="C401" s="17"/>
      <c r="D401" s="18"/>
      <c r="E401" s="18"/>
      <c r="F401" s="18"/>
      <c r="G401" s="17"/>
    </row>
    <row r="402">
      <c r="A402" s="17"/>
      <c r="B402" s="17"/>
      <c r="C402" s="17"/>
      <c r="D402" s="18"/>
      <c r="E402" s="18"/>
      <c r="F402" s="18"/>
      <c r="G402" s="17"/>
    </row>
    <row r="403">
      <c r="A403" s="17"/>
      <c r="B403" s="17"/>
      <c r="C403" s="17"/>
      <c r="D403" s="18"/>
      <c r="E403" s="18"/>
      <c r="F403" s="18"/>
      <c r="G403" s="17"/>
    </row>
    <row r="404">
      <c r="A404" s="17"/>
      <c r="B404" s="17"/>
      <c r="C404" s="17"/>
      <c r="D404" s="18"/>
      <c r="E404" s="18"/>
      <c r="F404" s="18"/>
      <c r="G404" s="17"/>
    </row>
    <row r="405">
      <c r="A405" s="17"/>
      <c r="B405" s="17"/>
      <c r="C405" s="17"/>
      <c r="D405" s="18"/>
      <c r="E405" s="18"/>
      <c r="F405" s="18"/>
      <c r="G405" s="17"/>
    </row>
    <row r="406">
      <c r="A406" s="17"/>
      <c r="B406" s="17"/>
      <c r="C406" s="17"/>
      <c r="D406" s="18"/>
      <c r="E406" s="18"/>
      <c r="F406" s="18"/>
      <c r="G406" s="17"/>
    </row>
    <row r="407">
      <c r="A407" s="17"/>
      <c r="B407" s="17"/>
      <c r="C407" s="17"/>
      <c r="D407" s="18"/>
      <c r="E407" s="18"/>
      <c r="F407" s="18"/>
      <c r="G407" s="17"/>
    </row>
    <row r="408">
      <c r="A408" s="17"/>
      <c r="B408" s="17"/>
      <c r="C408" s="17"/>
      <c r="D408" s="18"/>
      <c r="E408" s="18"/>
      <c r="F408" s="18"/>
      <c r="G408" s="17"/>
    </row>
    <row r="409">
      <c r="A409" s="17"/>
      <c r="B409" s="17"/>
      <c r="C409" s="17"/>
      <c r="D409" s="18"/>
      <c r="E409" s="18"/>
      <c r="F409" s="18"/>
      <c r="G409" s="17"/>
    </row>
    <row r="410">
      <c r="A410" s="17"/>
      <c r="B410" s="17"/>
      <c r="C410" s="17"/>
      <c r="D410" s="18"/>
      <c r="E410" s="18"/>
      <c r="F410" s="18"/>
      <c r="G410" s="17"/>
    </row>
    <row r="411">
      <c r="A411" s="17"/>
      <c r="B411" s="17"/>
      <c r="C411" s="17"/>
      <c r="D411" s="18"/>
      <c r="E411" s="18"/>
      <c r="F411" s="18"/>
      <c r="G411" s="17"/>
    </row>
    <row r="412">
      <c r="A412" s="17"/>
      <c r="B412" s="17"/>
      <c r="C412" s="17"/>
      <c r="D412" s="18"/>
      <c r="E412" s="18"/>
      <c r="F412" s="18"/>
      <c r="G412" s="17"/>
    </row>
    <row r="413">
      <c r="A413" s="17"/>
      <c r="B413" s="17"/>
      <c r="C413" s="17"/>
      <c r="D413" s="18"/>
      <c r="E413" s="18"/>
      <c r="F413" s="18"/>
      <c r="G413" s="17"/>
    </row>
    <row r="414">
      <c r="A414" s="17"/>
      <c r="B414" s="17"/>
      <c r="C414" s="17"/>
      <c r="D414" s="18"/>
      <c r="E414" s="18"/>
      <c r="F414" s="18"/>
      <c r="G414" s="17"/>
    </row>
    <row r="415">
      <c r="A415" s="17"/>
      <c r="B415" s="17"/>
      <c r="C415" s="17"/>
      <c r="D415" s="18"/>
      <c r="E415" s="18"/>
      <c r="F415" s="18"/>
      <c r="G415" s="17"/>
    </row>
    <row r="416">
      <c r="A416" s="17"/>
      <c r="B416" s="17"/>
      <c r="C416" s="17"/>
      <c r="D416" s="18"/>
      <c r="E416" s="18"/>
      <c r="F416" s="18"/>
      <c r="G416" s="17"/>
    </row>
    <row r="417">
      <c r="A417" s="17"/>
      <c r="B417" s="17"/>
      <c r="C417" s="17"/>
      <c r="D417" s="18"/>
      <c r="E417" s="18"/>
      <c r="F417" s="18"/>
      <c r="G417" s="17"/>
    </row>
    <row r="418">
      <c r="A418" s="17"/>
      <c r="B418" s="17"/>
      <c r="C418" s="17"/>
      <c r="D418" s="18"/>
      <c r="E418" s="18"/>
      <c r="F418" s="18"/>
      <c r="G418" s="17"/>
    </row>
    <row r="419">
      <c r="A419" s="17"/>
      <c r="B419" s="17"/>
      <c r="C419" s="17"/>
      <c r="D419" s="18"/>
      <c r="E419" s="18"/>
      <c r="F419" s="18"/>
      <c r="G419" s="17"/>
    </row>
    <row r="420">
      <c r="A420" s="17"/>
      <c r="B420" s="17"/>
      <c r="C420" s="17"/>
      <c r="D420" s="18"/>
      <c r="E420" s="18"/>
      <c r="F420" s="18"/>
      <c r="G420" s="17"/>
    </row>
    <row r="421">
      <c r="A421" s="17"/>
      <c r="B421" s="17"/>
      <c r="C421" s="17"/>
      <c r="D421" s="18"/>
      <c r="E421" s="18"/>
      <c r="F421" s="18"/>
      <c r="G421" s="17"/>
    </row>
    <row r="422">
      <c r="A422" s="17"/>
      <c r="B422" s="17"/>
      <c r="C422" s="17"/>
      <c r="D422" s="18"/>
      <c r="E422" s="18"/>
      <c r="F422" s="18"/>
      <c r="G422" s="17"/>
    </row>
    <row r="423">
      <c r="A423" s="17"/>
      <c r="B423" s="17"/>
      <c r="C423" s="17"/>
      <c r="D423" s="18"/>
      <c r="E423" s="18"/>
      <c r="F423" s="18"/>
      <c r="G423" s="17"/>
    </row>
    <row r="424">
      <c r="A424" s="17"/>
      <c r="B424" s="17"/>
      <c r="C424" s="17"/>
      <c r="D424" s="18"/>
      <c r="E424" s="18"/>
      <c r="F424" s="18"/>
      <c r="G424" s="17"/>
    </row>
    <row r="425">
      <c r="A425" s="17"/>
      <c r="B425" s="17"/>
      <c r="C425" s="17"/>
      <c r="D425" s="18"/>
      <c r="E425" s="18"/>
      <c r="F425" s="18"/>
      <c r="G425" s="17"/>
    </row>
    <row r="426">
      <c r="A426" s="17"/>
      <c r="B426" s="17"/>
      <c r="C426" s="17"/>
      <c r="D426" s="18"/>
      <c r="E426" s="18"/>
      <c r="F426" s="18"/>
      <c r="G426" s="17"/>
    </row>
    <row r="427">
      <c r="A427" s="17"/>
      <c r="B427" s="17"/>
      <c r="C427" s="17"/>
      <c r="D427" s="18"/>
      <c r="E427" s="18"/>
      <c r="F427" s="18"/>
      <c r="G427" s="17"/>
    </row>
    <row r="428">
      <c r="A428" s="17"/>
      <c r="B428" s="17"/>
      <c r="C428" s="17"/>
      <c r="D428" s="18"/>
      <c r="E428" s="18"/>
      <c r="F428" s="18"/>
      <c r="G428" s="17"/>
    </row>
    <row r="429">
      <c r="A429" s="17"/>
      <c r="B429" s="17"/>
      <c r="C429" s="17"/>
      <c r="D429" s="18"/>
      <c r="E429" s="18"/>
      <c r="F429" s="18"/>
      <c r="G429" s="17"/>
    </row>
    <row r="430">
      <c r="A430" s="17"/>
      <c r="B430" s="17"/>
      <c r="C430" s="17"/>
      <c r="D430" s="18"/>
      <c r="E430" s="18"/>
      <c r="F430" s="18"/>
      <c r="G430" s="17"/>
    </row>
    <row r="431">
      <c r="A431" s="17"/>
      <c r="B431" s="17"/>
      <c r="C431" s="17"/>
      <c r="D431" s="18"/>
      <c r="E431" s="18"/>
      <c r="F431" s="18"/>
      <c r="G431" s="17"/>
    </row>
    <row r="432">
      <c r="A432" s="17"/>
      <c r="B432" s="17"/>
      <c r="C432" s="17"/>
      <c r="D432" s="18"/>
      <c r="E432" s="18"/>
      <c r="F432" s="18"/>
      <c r="G432" s="17"/>
    </row>
    <row r="433">
      <c r="A433" s="17"/>
      <c r="B433" s="17"/>
      <c r="C433" s="17"/>
      <c r="D433" s="18"/>
      <c r="E433" s="18"/>
      <c r="F433" s="18"/>
      <c r="G433" s="17"/>
    </row>
    <row r="434">
      <c r="A434" s="17"/>
      <c r="B434" s="17"/>
      <c r="C434" s="17"/>
      <c r="D434" s="18"/>
      <c r="E434" s="18"/>
      <c r="F434" s="18"/>
      <c r="G434" s="17"/>
    </row>
    <row r="435">
      <c r="A435" s="17"/>
      <c r="B435" s="17"/>
      <c r="C435" s="17"/>
      <c r="D435" s="18"/>
      <c r="E435" s="18"/>
      <c r="F435" s="18"/>
      <c r="G435" s="17"/>
    </row>
    <row r="436">
      <c r="A436" s="17"/>
      <c r="B436" s="17"/>
      <c r="C436" s="17"/>
      <c r="D436" s="18"/>
      <c r="E436" s="18"/>
      <c r="F436" s="18"/>
      <c r="G436" s="17"/>
    </row>
    <row r="437">
      <c r="A437" s="17"/>
      <c r="B437" s="17"/>
      <c r="C437" s="17"/>
      <c r="D437" s="18"/>
      <c r="E437" s="18"/>
      <c r="F437" s="18"/>
      <c r="G437" s="17"/>
    </row>
    <row r="438">
      <c r="A438" s="17"/>
      <c r="B438" s="17"/>
      <c r="C438" s="17"/>
      <c r="D438" s="18"/>
      <c r="E438" s="18"/>
      <c r="F438" s="18"/>
      <c r="G438" s="17"/>
    </row>
    <row r="439">
      <c r="A439" s="17"/>
      <c r="B439" s="17"/>
      <c r="C439" s="17"/>
      <c r="D439" s="18"/>
      <c r="E439" s="18"/>
      <c r="F439" s="18"/>
      <c r="G439" s="17"/>
    </row>
    <row r="440">
      <c r="A440" s="17"/>
      <c r="B440" s="17"/>
      <c r="C440" s="17"/>
      <c r="D440" s="18"/>
      <c r="E440" s="18"/>
      <c r="F440" s="18"/>
      <c r="G440" s="17"/>
    </row>
    <row r="441">
      <c r="A441" s="17"/>
      <c r="B441" s="17"/>
      <c r="C441" s="17"/>
      <c r="D441" s="18"/>
      <c r="E441" s="18"/>
      <c r="F441" s="18"/>
      <c r="G441" s="17"/>
    </row>
    <row r="442">
      <c r="A442" s="17"/>
      <c r="B442" s="17"/>
      <c r="C442" s="17"/>
      <c r="D442" s="18"/>
      <c r="E442" s="18"/>
      <c r="F442" s="18"/>
      <c r="G442" s="17"/>
    </row>
    <row r="443">
      <c r="A443" s="17"/>
      <c r="B443" s="17"/>
      <c r="C443" s="17"/>
      <c r="D443" s="18"/>
      <c r="E443" s="18"/>
      <c r="F443" s="18"/>
      <c r="G443" s="17"/>
    </row>
    <row r="444">
      <c r="A444" s="17"/>
      <c r="B444" s="17"/>
      <c r="C444" s="17"/>
      <c r="D444" s="18"/>
      <c r="E444" s="18"/>
      <c r="F444" s="18"/>
      <c r="G444" s="17"/>
    </row>
    <row r="445">
      <c r="A445" s="17"/>
      <c r="B445" s="17"/>
      <c r="C445" s="17"/>
      <c r="D445" s="18"/>
      <c r="E445" s="18"/>
      <c r="F445" s="18"/>
      <c r="G445" s="17"/>
    </row>
    <row r="446">
      <c r="A446" s="17"/>
      <c r="B446" s="17"/>
      <c r="C446" s="17"/>
      <c r="D446" s="18"/>
      <c r="E446" s="18"/>
      <c r="F446" s="18"/>
      <c r="G446" s="17"/>
    </row>
    <row r="447">
      <c r="A447" s="17"/>
      <c r="B447" s="17"/>
      <c r="C447" s="17"/>
      <c r="D447" s="18"/>
      <c r="E447" s="18"/>
      <c r="F447" s="18"/>
      <c r="G447" s="17"/>
    </row>
    <row r="448">
      <c r="A448" s="17"/>
      <c r="B448" s="17"/>
      <c r="C448" s="17"/>
      <c r="D448" s="18"/>
      <c r="E448" s="18"/>
      <c r="F448" s="18"/>
      <c r="G448" s="17"/>
    </row>
    <row r="449">
      <c r="A449" s="17"/>
      <c r="B449" s="17"/>
      <c r="C449" s="17"/>
      <c r="D449" s="18"/>
      <c r="E449" s="18"/>
      <c r="F449" s="18"/>
      <c r="G449" s="17"/>
    </row>
    <row r="450">
      <c r="A450" s="17"/>
      <c r="B450" s="17"/>
      <c r="C450" s="17"/>
      <c r="D450" s="18"/>
      <c r="E450" s="18"/>
      <c r="F450" s="18"/>
      <c r="G450" s="17"/>
    </row>
    <row r="451">
      <c r="A451" s="17"/>
      <c r="B451" s="17"/>
      <c r="C451" s="17"/>
      <c r="D451" s="18"/>
      <c r="E451" s="18"/>
      <c r="F451" s="18"/>
      <c r="G451" s="17"/>
    </row>
    <row r="452">
      <c r="A452" s="17"/>
      <c r="B452" s="17"/>
      <c r="C452" s="17"/>
      <c r="D452" s="18"/>
      <c r="E452" s="18"/>
      <c r="F452" s="18"/>
      <c r="G452" s="17"/>
    </row>
    <row r="453">
      <c r="A453" s="17"/>
      <c r="B453" s="17"/>
      <c r="C453" s="17"/>
      <c r="D453" s="18"/>
      <c r="E453" s="18"/>
      <c r="F453" s="18"/>
      <c r="G453" s="17"/>
    </row>
    <row r="454">
      <c r="A454" s="17"/>
      <c r="B454" s="17"/>
      <c r="C454" s="17"/>
      <c r="D454" s="18"/>
      <c r="E454" s="18"/>
      <c r="F454" s="18"/>
      <c r="G454" s="17"/>
    </row>
    <row r="455">
      <c r="A455" s="17"/>
      <c r="B455" s="17"/>
      <c r="C455" s="17"/>
      <c r="D455" s="18"/>
      <c r="E455" s="18"/>
      <c r="F455" s="18"/>
      <c r="G455" s="17"/>
    </row>
    <row r="456">
      <c r="A456" s="17"/>
      <c r="B456" s="17"/>
      <c r="C456" s="17"/>
      <c r="D456" s="18"/>
      <c r="E456" s="18"/>
      <c r="F456" s="18"/>
      <c r="G456" s="17"/>
    </row>
    <row r="457">
      <c r="A457" s="17"/>
      <c r="B457" s="17"/>
      <c r="C457" s="17"/>
      <c r="D457" s="18"/>
      <c r="E457" s="18"/>
      <c r="F457" s="18"/>
      <c r="G457" s="17"/>
    </row>
    <row r="458">
      <c r="A458" s="17"/>
      <c r="B458" s="17"/>
      <c r="C458" s="17"/>
      <c r="D458" s="18"/>
      <c r="E458" s="18"/>
      <c r="F458" s="18"/>
      <c r="G458" s="17"/>
    </row>
    <row r="459">
      <c r="A459" s="17"/>
      <c r="B459" s="17"/>
      <c r="C459" s="17"/>
      <c r="D459" s="18"/>
      <c r="E459" s="18"/>
      <c r="F459" s="18"/>
      <c r="G459" s="17"/>
    </row>
    <row r="460">
      <c r="A460" s="17"/>
      <c r="B460" s="17"/>
      <c r="C460" s="17"/>
      <c r="D460" s="18"/>
      <c r="E460" s="18"/>
      <c r="F460" s="18"/>
      <c r="G460" s="17"/>
    </row>
    <row r="461">
      <c r="A461" s="17"/>
      <c r="B461" s="17"/>
      <c r="C461" s="17"/>
      <c r="D461" s="18"/>
      <c r="E461" s="18"/>
      <c r="F461" s="18"/>
      <c r="G461" s="17"/>
    </row>
    <row r="462">
      <c r="A462" s="17"/>
      <c r="B462" s="17"/>
      <c r="C462" s="17"/>
      <c r="D462" s="18"/>
      <c r="E462" s="18"/>
      <c r="F462" s="18"/>
      <c r="G462" s="17"/>
    </row>
    <row r="463">
      <c r="A463" s="17"/>
      <c r="B463" s="17"/>
      <c r="C463" s="17"/>
      <c r="D463" s="18"/>
      <c r="E463" s="18"/>
      <c r="F463" s="18"/>
      <c r="G463" s="17"/>
    </row>
    <row r="464">
      <c r="A464" s="17"/>
      <c r="B464" s="17"/>
      <c r="C464" s="17"/>
      <c r="D464" s="18"/>
      <c r="E464" s="18"/>
      <c r="F464" s="18"/>
      <c r="G464" s="17"/>
    </row>
    <row r="465">
      <c r="A465" s="17"/>
      <c r="B465" s="17"/>
      <c r="C465" s="17"/>
      <c r="D465" s="18"/>
      <c r="E465" s="18"/>
      <c r="F465" s="18"/>
      <c r="G465" s="17"/>
    </row>
    <row r="466">
      <c r="A466" s="17"/>
      <c r="B466" s="17"/>
      <c r="C466" s="17"/>
      <c r="D466" s="18"/>
      <c r="E466" s="18"/>
      <c r="F466" s="18"/>
      <c r="G466" s="17"/>
    </row>
    <row r="467">
      <c r="A467" s="17"/>
      <c r="B467" s="17"/>
      <c r="C467" s="17"/>
      <c r="D467" s="18"/>
      <c r="E467" s="18"/>
      <c r="F467" s="18"/>
      <c r="G467" s="17"/>
    </row>
    <row r="468">
      <c r="A468" s="17"/>
      <c r="B468" s="17"/>
      <c r="C468" s="17"/>
      <c r="D468" s="18"/>
      <c r="E468" s="18"/>
      <c r="F468" s="18"/>
      <c r="G468" s="17"/>
    </row>
    <row r="469">
      <c r="A469" s="17"/>
      <c r="B469" s="17"/>
      <c r="C469" s="17"/>
      <c r="D469" s="18"/>
      <c r="E469" s="18"/>
      <c r="F469" s="18"/>
      <c r="G469" s="17"/>
    </row>
    <row r="470">
      <c r="A470" s="17"/>
      <c r="B470" s="17"/>
      <c r="C470" s="17"/>
      <c r="D470" s="18"/>
      <c r="E470" s="18"/>
      <c r="F470" s="18"/>
      <c r="G470" s="17"/>
    </row>
    <row r="471">
      <c r="A471" s="17"/>
      <c r="B471" s="17"/>
      <c r="C471" s="17"/>
      <c r="D471" s="18"/>
      <c r="E471" s="18"/>
      <c r="F471" s="18"/>
      <c r="G471" s="17"/>
    </row>
    <row r="472">
      <c r="A472" s="17"/>
      <c r="B472" s="17"/>
      <c r="C472" s="17"/>
      <c r="D472" s="18"/>
      <c r="E472" s="18"/>
      <c r="F472" s="18"/>
      <c r="G472" s="17"/>
    </row>
    <row r="473">
      <c r="A473" s="17"/>
      <c r="B473" s="17"/>
      <c r="C473" s="17"/>
      <c r="D473" s="18"/>
      <c r="E473" s="18"/>
      <c r="F473" s="18"/>
      <c r="G473" s="17"/>
    </row>
    <row r="474">
      <c r="A474" s="17"/>
      <c r="B474" s="17"/>
      <c r="C474" s="17"/>
      <c r="D474" s="18"/>
      <c r="E474" s="18"/>
      <c r="F474" s="18"/>
      <c r="G474" s="17"/>
    </row>
    <row r="475">
      <c r="A475" s="17"/>
      <c r="B475" s="17"/>
      <c r="C475" s="17"/>
      <c r="D475" s="18"/>
      <c r="E475" s="18"/>
      <c r="F475" s="18"/>
      <c r="G475" s="17"/>
    </row>
    <row r="476">
      <c r="A476" s="17"/>
      <c r="B476" s="17"/>
      <c r="C476" s="17"/>
      <c r="D476" s="18"/>
      <c r="E476" s="18"/>
      <c r="F476" s="18"/>
      <c r="G476" s="17"/>
    </row>
    <row r="477">
      <c r="A477" s="17"/>
      <c r="B477" s="17"/>
      <c r="C477" s="17"/>
      <c r="D477" s="18"/>
      <c r="E477" s="18"/>
      <c r="F477" s="18"/>
      <c r="G477" s="17"/>
    </row>
    <row r="478">
      <c r="A478" s="17"/>
      <c r="B478" s="17"/>
      <c r="C478" s="17"/>
      <c r="D478" s="18"/>
      <c r="E478" s="18"/>
      <c r="F478" s="18"/>
      <c r="G478" s="17"/>
    </row>
    <row r="479">
      <c r="A479" s="17"/>
      <c r="B479" s="17"/>
      <c r="C479" s="17"/>
      <c r="D479" s="18"/>
      <c r="E479" s="18"/>
      <c r="F479" s="18"/>
      <c r="G479" s="17"/>
    </row>
    <row r="480">
      <c r="A480" s="17"/>
      <c r="B480" s="17"/>
      <c r="C480" s="17"/>
      <c r="D480" s="18"/>
      <c r="E480" s="18"/>
      <c r="F480" s="18"/>
      <c r="G480" s="17"/>
    </row>
    <row r="481">
      <c r="A481" s="17"/>
      <c r="B481" s="17"/>
      <c r="C481" s="17"/>
      <c r="D481" s="18"/>
      <c r="E481" s="18"/>
      <c r="F481" s="18"/>
      <c r="G481" s="17"/>
    </row>
    <row r="482">
      <c r="A482" s="17"/>
      <c r="B482" s="17"/>
      <c r="C482" s="17"/>
      <c r="D482" s="18"/>
      <c r="E482" s="18"/>
      <c r="F482" s="18"/>
      <c r="G482" s="17"/>
    </row>
    <row r="483">
      <c r="A483" s="17"/>
      <c r="B483" s="17"/>
      <c r="C483" s="17"/>
      <c r="D483" s="18"/>
      <c r="E483" s="18"/>
      <c r="F483" s="18"/>
      <c r="G483" s="17"/>
    </row>
    <row r="484">
      <c r="A484" s="17"/>
      <c r="B484" s="17"/>
      <c r="C484" s="17"/>
      <c r="D484" s="18"/>
      <c r="E484" s="18"/>
      <c r="F484" s="18"/>
      <c r="G484" s="17"/>
    </row>
    <row r="485">
      <c r="A485" s="17"/>
      <c r="B485" s="17"/>
      <c r="C485" s="17"/>
      <c r="D485" s="18"/>
      <c r="E485" s="18"/>
      <c r="F485" s="18"/>
      <c r="G485" s="17"/>
    </row>
    <row r="486">
      <c r="A486" s="17"/>
      <c r="B486" s="17"/>
      <c r="C486" s="17"/>
      <c r="D486" s="18"/>
      <c r="E486" s="18"/>
      <c r="F486" s="18"/>
      <c r="G486" s="17"/>
    </row>
    <row r="487">
      <c r="A487" s="17"/>
      <c r="B487" s="17"/>
      <c r="C487" s="17"/>
      <c r="D487" s="18"/>
      <c r="E487" s="18"/>
      <c r="F487" s="18"/>
      <c r="G487" s="17"/>
    </row>
    <row r="488">
      <c r="A488" s="17"/>
      <c r="B488" s="17"/>
      <c r="C488" s="17"/>
      <c r="D488" s="18"/>
      <c r="E488" s="18"/>
      <c r="F488" s="18"/>
      <c r="G488" s="17"/>
    </row>
    <row r="489">
      <c r="A489" s="17"/>
      <c r="B489" s="17"/>
      <c r="C489" s="17"/>
      <c r="D489" s="18"/>
      <c r="E489" s="18"/>
      <c r="F489" s="18"/>
      <c r="G489" s="17"/>
    </row>
    <row r="490">
      <c r="A490" s="17"/>
      <c r="B490" s="17"/>
      <c r="C490" s="17"/>
      <c r="D490" s="18"/>
      <c r="E490" s="18"/>
      <c r="F490" s="18"/>
      <c r="G490" s="17"/>
    </row>
    <row r="491">
      <c r="A491" s="17"/>
      <c r="B491" s="17"/>
      <c r="C491" s="17"/>
      <c r="D491" s="18"/>
      <c r="E491" s="18"/>
      <c r="F491" s="18"/>
      <c r="G491" s="17"/>
    </row>
    <row r="492">
      <c r="A492" s="17"/>
      <c r="B492" s="17"/>
      <c r="C492" s="17"/>
      <c r="D492" s="18"/>
      <c r="E492" s="18"/>
      <c r="F492" s="18"/>
      <c r="G492" s="17"/>
    </row>
    <row r="493">
      <c r="A493" s="17"/>
      <c r="B493" s="17"/>
      <c r="C493" s="17"/>
      <c r="D493" s="18"/>
      <c r="E493" s="18"/>
      <c r="F493" s="18"/>
      <c r="G493" s="17"/>
    </row>
    <row r="494">
      <c r="A494" s="17"/>
      <c r="B494" s="17"/>
      <c r="C494" s="17"/>
      <c r="D494" s="18"/>
      <c r="E494" s="18"/>
      <c r="F494" s="18"/>
      <c r="G494" s="17"/>
    </row>
    <row r="495">
      <c r="A495" s="17"/>
      <c r="B495" s="17"/>
      <c r="C495" s="17"/>
      <c r="D495" s="18"/>
      <c r="E495" s="18"/>
      <c r="F495" s="18"/>
      <c r="G495" s="17"/>
    </row>
    <row r="496">
      <c r="A496" s="17"/>
      <c r="B496" s="17"/>
      <c r="C496" s="17"/>
      <c r="D496" s="18"/>
      <c r="E496" s="18"/>
      <c r="F496" s="18"/>
      <c r="G496" s="17"/>
    </row>
    <row r="497">
      <c r="A497" s="17"/>
      <c r="B497" s="17"/>
      <c r="C497" s="17"/>
      <c r="D497" s="18"/>
      <c r="E497" s="18"/>
      <c r="F497" s="18"/>
      <c r="G497" s="17"/>
    </row>
    <row r="498">
      <c r="A498" s="17"/>
      <c r="B498" s="17"/>
      <c r="C498" s="17"/>
      <c r="D498" s="18"/>
      <c r="E498" s="18"/>
      <c r="F498" s="18"/>
      <c r="G498" s="17"/>
    </row>
    <row r="499">
      <c r="A499" s="17"/>
      <c r="B499" s="17"/>
      <c r="C499" s="17"/>
      <c r="D499" s="18"/>
      <c r="E499" s="18"/>
      <c r="F499" s="18"/>
      <c r="G499" s="17"/>
    </row>
    <row r="500">
      <c r="A500" s="17"/>
      <c r="B500" s="17"/>
      <c r="C500" s="17"/>
      <c r="D500" s="18"/>
      <c r="E500" s="18"/>
      <c r="F500" s="18"/>
      <c r="G500" s="17"/>
    </row>
    <row r="501">
      <c r="A501" s="17"/>
      <c r="B501" s="17"/>
      <c r="C501" s="17"/>
      <c r="D501" s="18"/>
      <c r="E501" s="18"/>
      <c r="F501" s="18"/>
      <c r="G501" s="17"/>
    </row>
    <row r="502">
      <c r="A502" s="17"/>
      <c r="B502" s="17"/>
      <c r="C502" s="17"/>
      <c r="D502" s="18"/>
      <c r="E502" s="18"/>
      <c r="F502" s="18"/>
      <c r="G502" s="17"/>
    </row>
    <row r="503">
      <c r="A503" s="17"/>
      <c r="B503" s="17"/>
      <c r="C503" s="17"/>
      <c r="D503" s="18"/>
      <c r="E503" s="18"/>
      <c r="F503" s="18"/>
      <c r="G503" s="17"/>
    </row>
    <row r="504">
      <c r="A504" s="17"/>
      <c r="B504" s="17"/>
      <c r="C504" s="17"/>
      <c r="D504" s="18"/>
      <c r="E504" s="18"/>
      <c r="F504" s="18"/>
      <c r="G504" s="17"/>
    </row>
    <row r="505">
      <c r="A505" s="17"/>
      <c r="B505" s="17"/>
      <c r="C505" s="17"/>
      <c r="D505" s="18"/>
      <c r="E505" s="18"/>
      <c r="F505" s="18"/>
      <c r="G505" s="17"/>
    </row>
    <row r="506">
      <c r="A506" s="17"/>
      <c r="B506" s="17"/>
      <c r="C506" s="17"/>
      <c r="D506" s="18"/>
      <c r="E506" s="18"/>
      <c r="F506" s="18"/>
      <c r="G506" s="17"/>
    </row>
    <row r="507">
      <c r="A507" s="17"/>
      <c r="B507" s="17"/>
      <c r="C507" s="17"/>
      <c r="D507" s="18"/>
      <c r="E507" s="18"/>
      <c r="F507" s="18"/>
      <c r="G507" s="17"/>
    </row>
    <row r="508">
      <c r="A508" s="17"/>
      <c r="B508" s="17"/>
      <c r="C508" s="17"/>
      <c r="D508" s="18"/>
      <c r="E508" s="18"/>
      <c r="F508" s="18"/>
      <c r="G508" s="17"/>
    </row>
    <row r="509">
      <c r="A509" s="17"/>
      <c r="B509" s="17"/>
      <c r="C509" s="17"/>
      <c r="D509" s="18"/>
      <c r="E509" s="18"/>
      <c r="F509" s="18"/>
      <c r="G509" s="17"/>
    </row>
    <row r="510">
      <c r="A510" s="17"/>
      <c r="B510" s="17"/>
      <c r="C510" s="17"/>
      <c r="D510" s="18"/>
      <c r="E510" s="18"/>
      <c r="F510" s="18"/>
      <c r="G510" s="17"/>
    </row>
    <row r="511">
      <c r="A511" s="17"/>
      <c r="B511" s="17"/>
      <c r="C511" s="17"/>
      <c r="D511" s="18"/>
      <c r="E511" s="18"/>
      <c r="F511" s="18"/>
      <c r="G511" s="17"/>
    </row>
    <row r="512">
      <c r="A512" s="17"/>
      <c r="B512" s="17"/>
      <c r="C512" s="17"/>
      <c r="D512" s="18"/>
      <c r="E512" s="18"/>
      <c r="F512" s="18"/>
      <c r="G512" s="17"/>
    </row>
    <row r="513">
      <c r="A513" s="17"/>
      <c r="B513" s="17"/>
      <c r="C513" s="17"/>
      <c r="D513" s="18"/>
      <c r="E513" s="18"/>
      <c r="F513" s="18"/>
      <c r="G513" s="17"/>
    </row>
    <row r="514">
      <c r="A514" s="17"/>
      <c r="B514" s="17"/>
      <c r="C514" s="17"/>
      <c r="D514" s="18"/>
      <c r="E514" s="18"/>
      <c r="F514" s="18"/>
      <c r="G514" s="17"/>
    </row>
    <row r="515">
      <c r="A515" s="17"/>
      <c r="B515" s="17"/>
      <c r="C515" s="17"/>
      <c r="D515" s="18"/>
      <c r="E515" s="18"/>
      <c r="F515" s="18"/>
      <c r="G515" s="17"/>
    </row>
    <row r="516">
      <c r="A516" s="17"/>
      <c r="B516" s="17"/>
      <c r="C516" s="17"/>
      <c r="D516" s="18"/>
      <c r="E516" s="18"/>
      <c r="F516" s="18"/>
      <c r="G516" s="17"/>
    </row>
    <row r="517">
      <c r="A517" s="17"/>
      <c r="B517" s="17"/>
      <c r="C517" s="17"/>
      <c r="D517" s="18"/>
      <c r="E517" s="18"/>
      <c r="F517" s="18"/>
      <c r="G517" s="17"/>
    </row>
    <row r="518">
      <c r="A518" s="17"/>
      <c r="B518" s="17"/>
      <c r="C518" s="17"/>
      <c r="D518" s="18"/>
      <c r="E518" s="18"/>
      <c r="F518" s="18"/>
      <c r="G518" s="17"/>
    </row>
    <row r="519">
      <c r="A519" s="17"/>
      <c r="B519" s="17"/>
      <c r="C519" s="17"/>
      <c r="D519" s="18"/>
      <c r="E519" s="18"/>
      <c r="F519" s="18"/>
      <c r="G519" s="17"/>
    </row>
    <row r="520">
      <c r="A520" s="17"/>
      <c r="B520" s="17"/>
      <c r="C520" s="17"/>
      <c r="D520" s="18"/>
      <c r="E520" s="18"/>
      <c r="F520" s="18"/>
      <c r="G520" s="17"/>
    </row>
    <row r="521">
      <c r="A521" s="17"/>
      <c r="B521" s="17"/>
      <c r="C521" s="17"/>
      <c r="D521" s="18"/>
      <c r="E521" s="18"/>
      <c r="F521" s="18"/>
      <c r="G521" s="17"/>
    </row>
    <row r="522">
      <c r="A522" s="17"/>
      <c r="B522" s="17"/>
      <c r="C522" s="17"/>
      <c r="D522" s="18"/>
      <c r="E522" s="18"/>
      <c r="F522" s="18"/>
      <c r="G522" s="17"/>
    </row>
    <row r="523">
      <c r="A523" s="17"/>
      <c r="B523" s="17"/>
      <c r="C523" s="17"/>
      <c r="D523" s="18"/>
      <c r="E523" s="18"/>
      <c r="F523" s="18"/>
      <c r="G523" s="17"/>
    </row>
    <row r="524">
      <c r="A524" s="17"/>
      <c r="B524" s="17"/>
      <c r="C524" s="17"/>
      <c r="D524" s="18"/>
      <c r="E524" s="18"/>
      <c r="F524" s="18"/>
      <c r="G524" s="17"/>
    </row>
    <row r="525">
      <c r="A525" s="17"/>
      <c r="B525" s="17"/>
      <c r="C525" s="17"/>
      <c r="D525" s="18"/>
      <c r="E525" s="18"/>
      <c r="F525" s="18"/>
      <c r="G525" s="17"/>
    </row>
    <row r="526">
      <c r="A526" s="17"/>
      <c r="B526" s="17"/>
      <c r="C526" s="17"/>
      <c r="D526" s="18"/>
      <c r="E526" s="18"/>
      <c r="F526" s="18"/>
      <c r="G526" s="17"/>
    </row>
    <row r="527">
      <c r="A527" s="17"/>
      <c r="B527" s="17"/>
      <c r="C527" s="17"/>
      <c r="D527" s="18"/>
      <c r="E527" s="18"/>
      <c r="F527" s="18"/>
      <c r="G527" s="17"/>
    </row>
    <row r="528">
      <c r="A528" s="17"/>
      <c r="B528" s="17"/>
      <c r="C528" s="17"/>
      <c r="D528" s="18"/>
      <c r="E528" s="18"/>
      <c r="F528" s="18"/>
      <c r="G528" s="17"/>
    </row>
    <row r="529">
      <c r="A529" s="17"/>
      <c r="B529" s="17"/>
      <c r="C529" s="17"/>
      <c r="D529" s="18"/>
      <c r="E529" s="18"/>
      <c r="F529" s="18"/>
      <c r="G529" s="17"/>
    </row>
    <row r="530">
      <c r="A530" s="17"/>
      <c r="B530" s="17"/>
      <c r="C530" s="17"/>
      <c r="D530" s="18"/>
      <c r="E530" s="18"/>
      <c r="F530" s="18"/>
      <c r="G530" s="17"/>
    </row>
    <row r="531">
      <c r="A531" s="17"/>
      <c r="B531" s="17"/>
      <c r="C531" s="17"/>
      <c r="D531" s="18"/>
      <c r="E531" s="18"/>
      <c r="F531" s="18"/>
      <c r="G531" s="17"/>
    </row>
    <row r="532">
      <c r="A532" s="17"/>
      <c r="B532" s="17"/>
      <c r="C532" s="17"/>
      <c r="D532" s="18"/>
      <c r="E532" s="18"/>
      <c r="F532" s="18"/>
      <c r="G532" s="17"/>
    </row>
    <row r="533">
      <c r="A533" s="17"/>
      <c r="B533" s="17"/>
      <c r="C533" s="17"/>
      <c r="D533" s="18"/>
      <c r="E533" s="18"/>
      <c r="F533" s="18"/>
      <c r="G533" s="17"/>
    </row>
    <row r="534">
      <c r="A534" s="17"/>
      <c r="B534" s="17"/>
      <c r="C534" s="17"/>
      <c r="D534" s="18"/>
      <c r="E534" s="18"/>
      <c r="F534" s="18"/>
      <c r="G534" s="17"/>
    </row>
    <row r="535">
      <c r="A535" s="17"/>
      <c r="B535" s="17"/>
      <c r="C535" s="17"/>
      <c r="D535" s="18"/>
      <c r="E535" s="18"/>
      <c r="F535" s="18"/>
      <c r="G535" s="17"/>
    </row>
    <row r="536">
      <c r="A536" s="17"/>
      <c r="B536" s="17"/>
      <c r="C536" s="17"/>
      <c r="D536" s="18"/>
      <c r="E536" s="18"/>
      <c r="F536" s="18"/>
      <c r="G536" s="17"/>
    </row>
    <row r="537">
      <c r="A537" s="17"/>
      <c r="B537" s="17"/>
      <c r="C537" s="17"/>
      <c r="D537" s="18"/>
      <c r="E537" s="18"/>
      <c r="F537" s="18"/>
      <c r="G537" s="17"/>
    </row>
    <row r="538">
      <c r="A538" s="17"/>
      <c r="B538" s="17"/>
      <c r="C538" s="17"/>
      <c r="D538" s="18"/>
      <c r="E538" s="18"/>
      <c r="F538" s="18"/>
      <c r="G538" s="17"/>
    </row>
    <row r="539">
      <c r="A539" s="17"/>
      <c r="B539" s="17"/>
      <c r="C539" s="17"/>
      <c r="D539" s="18"/>
      <c r="E539" s="18"/>
      <c r="F539" s="18"/>
      <c r="G539" s="17"/>
    </row>
    <row r="540">
      <c r="A540" s="17"/>
      <c r="B540" s="17"/>
      <c r="C540" s="17"/>
      <c r="D540" s="18"/>
      <c r="E540" s="18"/>
      <c r="F540" s="18"/>
      <c r="G540" s="17"/>
    </row>
    <row r="541">
      <c r="A541" s="17"/>
      <c r="B541" s="17"/>
      <c r="C541" s="17"/>
      <c r="D541" s="18"/>
      <c r="E541" s="18"/>
      <c r="F541" s="18"/>
      <c r="G541" s="17"/>
    </row>
    <row r="542">
      <c r="A542" s="17"/>
      <c r="B542" s="17"/>
      <c r="C542" s="17"/>
      <c r="D542" s="18"/>
      <c r="E542" s="18"/>
      <c r="F542" s="18"/>
      <c r="G542" s="17"/>
    </row>
    <row r="543">
      <c r="A543" s="17"/>
      <c r="B543" s="17"/>
      <c r="C543" s="17"/>
      <c r="D543" s="18"/>
      <c r="E543" s="18"/>
      <c r="F543" s="18"/>
      <c r="G543" s="17"/>
    </row>
    <row r="544">
      <c r="A544" s="17"/>
      <c r="B544" s="17"/>
      <c r="C544" s="17"/>
      <c r="D544" s="18"/>
      <c r="E544" s="18"/>
      <c r="F544" s="18"/>
      <c r="G544" s="17"/>
    </row>
    <row r="545">
      <c r="A545" s="17"/>
      <c r="B545" s="17"/>
      <c r="C545" s="17"/>
      <c r="D545" s="18"/>
      <c r="E545" s="18"/>
      <c r="F545" s="18"/>
      <c r="G545" s="17"/>
    </row>
    <row r="546">
      <c r="A546" s="17"/>
      <c r="B546" s="17"/>
      <c r="C546" s="17"/>
      <c r="D546" s="18"/>
      <c r="E546" s="18"/>
      <c r="F546" s="18"/>
      <c r="G546" s="17"/>
    </row>
    <row r="547">
      <c r="A547" s="17"/>
      <c r="B547" s="17"/>
      <c r="C547" s="17"/>
      <c r="D547" s="18"/>
      <c r="E547" s="18"/>
      <c r="F547" s="18"/>
      <c r="G547" s="17"/>
    </row>
    <row r="548">
      <c r="A548" s="17"/>
      <c r="B548" s="17"/>
      <c r="C548" s="17"/>
      <c r="D548" s="18"/>
      <c r="E548" s="18"/>
      <c r="F548" s="18"/>
      <c r="G548" s="17"/>
    </row>
    <row r="549">
      <c r="A549" s="17"/>
      <c r="B549" s="17"/>
      <c r="C549" s="17"/>
      <c r="D549" s="18"/>
      <c r="E549" s="18"/>
      <c r="F549" s="18"/>
      <c r="G549" s="17"/>
    </row>
    <row r="550">
      <c r="A550" s="17"/>
      <c r="B550" s="17"/>
      <c r="C550" s="17"/>
      <c r="D550" s="18"/>
      <c r="E550" s="18"/>
      <c r="F550" s="18"/>
      <c r="G550" s="17"/>
    </row>
    <row r="551">
      <c r="A551" s="17"/>
      <c r="B551" s="17"/>
      <c r="C551" s="17"/>
      <c r="D551" s="18"/>
      <c r="E551" s="18"/>
      <c r="F551" s="18"/>
      <c r="G551" s="17"/>
    </row>
    <row r="552">
      <c r="A552" s="17"/>
      <c r="B552" s="17"/>
      <c r="C552" s="17"/>
      <c r="D552" s="18"/>
      <c r="E552" s="18"/>
      <c r="F552" s="18"/>
      <c r="G552" s="17"/>
    </row>
    <row r="553">
      <c r="A553" s="17"/>
      <c r="B553" s="17"/>
      <c r="C553" s="17"/>
      <c r="D553" s="18"/>
      <c r="E553" s="18"/>
      <c r="F553" s="18"/>
      <c r="G553" s="17"/>
    </row>
    <row r="554">
      <c r="A554" s="17"/>
      <c r="B554" s="17"/>
      <c r="C554" s="17"/>
      <c r="D554" s="18"/>
      <c r="E554" s="18"/>
      <c r="F554" s="18"/>
      <c r="G554" s="17"/>
    </row>
    <row r="555">
      <c r="A555" s="17"/>
      <c r="B555" s="17"/>
      <c r="C555" s="17"/>
      <c r="D555" s="18"/>
      <c r="E555" s="18"/>
      <c r="F555" s="18"/>
      <c r="G555" s="17"/>
    </row>
    <row r="556">
      <c r="A556" s="17"/>
      <c r="B556" s="17"/>
      <c r="C556" s="17"/>
      <c r="D556" s="18"/>
      <c r="E556" s="18"/>
      <c r="F556" s="18"/>
      <c r="G556" s="17"/>
    </row>
    <row r="557">
      <c r="A557" s="17"/>
      <c r="B557" s="17"/>
      <c r="C557" s="17"/>
      <c r="D557" s="18"/>
      <c r="E557" s="18"/>
      <c r="F557" s="18"/>
      <c r="G557" s="17"/>
    </row>
    <row r="558">
      <c r="A558" s="17"/>
      <c r="B558" s="17"/>
      <c r="C558" s="17"/>
      <c r="D558" s="18"/>
      <c r="E558" s="18"/>
      <c r="F558" s="18"/>
      <c r="G558" s="17"/>
    </row>
    <row r="559">
      <c r="A559" s="17"/>
      <c r="B559" s="17"/>
      <c r="C559" s="17"/>
      <c r="D559" s="18"/>
      <c r="E559" s="18"/>
      <c r="F559" s="18"/>
      <c r="G559" s="17"/>
    </row>
    <row r="560">
      <c r="A560" s="17"/>
      <c r="B560" s="17"/>
      <c r="C560" s="17"/>
      <c r="D560" s="18"/>
      <c r="E560" s="18"/>
      <c r="F560" s="18"/>
      <c r="G560" s="17"/>
    </row>
    <row r="561">
      <c r="A561" s="17"/>
      <c r="B561" s="17"/>
      <c r="C561" s="17"/>
      <c r="D561" s="18"/>
      <c r="E561" s="18"/>
      <c r="F561" s="18"/>
      <c r="G561" s="17"/>
    </row>
    <row r="562">
      <c r="A562" s="17"/>
      <c r="B562" s="17"/>
      <c r="C562" s="17"/>
      <c r="D562" s="18"/>
      <c r="E562" s="18"/>
      <c r="F562" s="18"/>
      <c r="G562" s="17"/>
    </row>
    <row r="563">
      <c r="A563" s="17"/>
      <c r="B563" s="17"/>
      <c r="C563" s="17"/>
      <c r="D563" s="18"/>
      <c r="E563" s="18"/>
      <c r="F563" s="18"/>
      <c r="G563" s="17"/>
    </row>
    <row r="564">
      <c r="A564" s="17"/>
      <c r="B564" s="17"/>
      <c r="C564" s="17"/>
      <c r="D564" s="18"/>
      <c r="E564" s="18"/>
      <c r="F564" s="18"/>
      <c r="G564" s="17"/>
    </row>
    <row r="565">
      <c r="A565" s="17"/>
      <c r="B565" s="17"/>
      <c r="C565" s="17"/>
      <c r="D565" s="18"/>
      <c r="E565" s="18"/>
      <c r="F565" s="18"/>
      <c r="G565" s="17"/>
    </row>
    <row r="566">
      <c r="A566" s="17"/>
      <c r="B566" s="17"/>
      <c r="C566" s="17"/>
      <c r="D566" s="18"/>
      <c r="E566" s="18"/>
      <c r="F566" s="18"/>
      <c r="G566" s="17"/>
    </row>
    <row r="567">
      <c r="A567" s="17"/>
      <c r="B567" s="17"/>
      <c r="C567" s="17"/>
      <c r="D567" s="18"/>
      <c r="E567" s="18"/>
      <c r="F567" s="18"/>
      <c r="G567" s="17"/>
    </row>
    <row r="568">
      <c r="A568" s="17"/>
      <c r="B568" s="17"/>
      <c r="C568" s="17"/>
      <c r="D568" s="18"/>
      <c r="E568" s="18"/>
      <c r="F568" s="18"/>
      <c r="G568" s="17"/>
    </row>
    <row r="569">
      <c r="A569" s="17"/>
      <c r="B569" s="17"/>
      <c r="C569" s="17"/>
      <c r="D569" s="18"/>
      <c r="E569" s="18"/>
      <c r="F569" s="18"/>
      <c r="G569" s="17"/>
    </row>
    <row r="570">
      <c r="A570" s="17"/>
      <c r="B570" s="17"/>
      <c r="C570" s="17"/>
      <c r="D570" s="18"/>
      <c r="E570" s="18"/>
      <c r="F570" s="18"/>
      <c r="G570" s="17"/>
    </row>
    <row r="571">
      <c r="A571" s="17"/>
      <c r="B571" s="17"/>
      <c r="C571" s="17"/>
      <c r="D571" s="18"/>
      <c r="E571" s="18"/>
      <c r="F571" s="18"/>
      <c r="G571" s="17"/>
    </row>
    <row r="572">
      <c r="A572" s="17"/>
      <c r="B572" s="17"/>
      <c r="C572" s="17"/>
      <c r="D572" s="18"/>
      <c r="E572" s="18"/>
      <c r="F572" s="18"/>
      <c r="G572" s="17"/>
    </row>
    <row r="573">
      <c r="A573" s="17"/>
      <c r="B573" s="17"/>
      <c r="C573" s="17"/>
      <c r="D573" s="18"/>
      <c r="E573" s="18"/>
      <c r="F573" s="18"/>
      <c r="G573" s="17"/>
    </row>
    <row r="574">
      <c r="A574" s="17"/>
      <c r="B574" s="17"/>
      <c r="C574" s="17"/>
      <c r="D574" s="18"/>
      <c r="E574" s="18"/>
      <c r="F574" s="18"/>
      <c r="G574" s="17"/>
    </row>
    <row r="575">
      <c r="A575" s="17"/>
      <c r="B575" s="17"/>
      <c r="C575" s="17"/>
      <c r="D575" s="18"/>
      <c r="E575" s="18"/>
      <c r="F575" s="18"/>
      <c r="G575" s="17"/>
    </row>
    <row r="576">
      <c r="A576" s="17"/>
      <c r="B576" s="17"/>
      <c r="C576" s="17"/>
      <c r="D576" s="18"/>
      <c r="E576" s="18"/>
      <c r="F576" s="18"/>
      <c r="G576" s="17"/>
    </row>
    <row r="577">
      <c r="A577" s="17"/>
      <c r="B577" s="17"/>
      <c r="C577" s="17"/>
      <c r="D577" s="18"/>
      <c r="E577" s="18"/>
      <c r="F577" s="18"/>
      <c r="G577" s="17"/>
    </row>
    <row r="578">
      <c r="A578" s="17"/>
      <c r="B578" s="17"/>
      <c r="C578" s="17"/>
      <c r="D578" s="18"/>
      <c r="E578" s="18"/>
      <c r="F578" s="18"/>
      <c r="G578" s="17"/>
    </row>
    <row r="579">
      <c r="A579" s="17"/>
      <c r="B579" s="17"/>
      <c r="C579" s="17"/>
      <c r="D579" s="18"/>
      <c r="E579" s="18"/>
      <c r="F579" s="18"/>
      <c r="G579" s="17"/>
    </row>
    <row r="580">
      <c r="A580" s="17"/>
      <c r="B580" s="17"/>
      <c r="C580" s="17"/>
      <c r="D580" s="18"/>
      <c r="E580" s="18"/>
      <c r="F580" s="18"/>
      <c r="G580" s="17"/>
    </row>
    <row r="581">
      <c r="A581" s="17"/>
      <c r="B581" s="17"/>
      <c r="C581" s="17"/>
      <c r="D581" s="18"/>
      <c r="E581" s="18"/>
      <c r="F581" s="18"/>
      <c r="G581" s="17"/>
    </row>
    <row r="582">
      <c r="A582" s="17"/>
      <c r="B582" s="17"/>
      <c r="C582" s="17"/>
      <c r="D582" s="18"/>
      <c r="E582" s="18"/>
      <c r="F582" s="18"/>
      <c r="G582" s="17"/>
    </row>
    <row r="583">
      <c r="A583" s="17"/>
      <c r="B583" s="17"/>
      <c r="C583" s="17"/>
      <c r="D583" s="18"/>
      <c r="E583" s="18"/>
      <c r="F583" s="18"/>
      <c r="G583" s="17"/>
    </row>
    <row r="584">
      <c r="A584" s="17"/>
      <c r="B584" s="17"/>
      <c r="C584" s="17"/>
      <c r="D584" s="18"/>
      <c r="E584" s="18"/>
      <c r="F584" s="18"/>
      <c r="G584" s="17"/>
    </row>
    <row r="585">
      <c r="A585" s="17"/>
      <c r="B585" s="17"/>
      <c r="C585" s="17"/>
      <c r="D585" s="18"/>
      <c r="E585" s="18"/>
      <c r="F585" s="18"/>
      <c r="G585" s="17"/>
    </row>
    <row r="586">
      <c r="A586" s="17"/>
      <c r="B586" s="17"/>
      <c r="C586" s="17"/>
      <c r="D586" s="18"/>
      <c r="E586" s="18"/>
      <c r="F586" s="18"/>
      <c r="G586" s="17"/>
    </row>
    <row r="587">
      <c r="A587" s="17"/>
      <c r="B587" s="17"/>
      <c r="C587" s="17"/>
      <c r="D587" s="18"/>
      <c r="E587" s="18"/>
      <c r="F587" s="18"/>
      <c r="G587" s="17"/>
    </row>
    <row r="588">
      <c r="A588" s="17"/>
      <c r="B588" s="17"/>
      <c r="C588" s="17"/>
      <c r="D588" s="18"/>
      <c r="E588" s="18"/>
      <c r="F588" s="18"/>
      <c r="G588" s="17"/>
    </row>
    <row r="589">
      <c r="A589" s="17"/>
      <c r="B589" s="17"/>
      <c r="C589" s="17"/>
      <c r="D589" s="18"/>
      <c r="E589" s="18"/>
      <c r="F589" s="18"/>
      <c r="G589" s="17"/>
    </row>
    <row r="590">
      <c r="A590" s="17"/>
      <c r="B590" s="17"/>
      <c r="C590" s="17"/>
      <c r="D590" s="18"/>
      <c r="E590" s="18"/>
      <c r="F590" s="18"/>
      <c r="G590" s="17"/>
    </row>
    <row r="591">
      <c r="A591" s="17"/>
      <c r="B591" s="17"/>
      <c r="C591" s="17"/>
      <c r="D591" s="18"/>
      <c r="E591" s="18"/>
      <c r="F591" s="18"/>
      <c r="G591" s="17"/>
    </row>
    <row r="592">
      <c r="A592" s="17"/>
      <c r="B592" s="17"/>
      <c r="C592" s="17"/>
      <c r="D592" s="18"/>
      <c r="E592" s="18"/>
      <c r="F592" s="18"/>
      <c r="G592" s="17"/>
    </row>
    <row r="593">
      <c r="A593" s="17"/>
      <c r="B593" s="17"/>
      <c r="C593" s="17"/>
      <c r="D593" s="18"/>
      <c r="E593" s="18"/>
      <c r="F593" s="18"/>
      <c r="G593" s="17"/>
    </row>
    <row r="594">
      <c r="A594" s="17"/>
      <c r="B594" s="17"/>
      <c r="C594" s="17"/>
      <c r="D594" s="18"/>
      <c r="E594" s="18"/>
      <c r="F594" s="18"/>
      <c r="G594" s="17"/>
    </row>
    <row r="595">
      <c r="A595" s="17"/>
      <c r="B595" s="17"/>
      <c r="C595" s="17"/>
      <c r="D595" s="18"/>
      <c r="E595" s="18"/>
      <c r="F595" s="18"/>
      <c r="G595" s="17"/>
    </row>
    <row r="596">
      <c r="A596" s="17"/>
      <c r="B596" s="17"/>
      <c r="C596" s="17"/>
      <c r="D596" s="18"/>
      <c r="E596" s="18"/>
      <c r="F596" s="18"/>
      <c r="G596" s="17"/>
    </row>
    <row r="597">
      <c r="A597" s="17"/>
      <c r="B597" s="17"/>
      <c r="C597" s="17"/>
      <c r="D597" s="18"/>
      <c r="E597" s="18"/>
      <c r="F597" s="18"/>
      <c r="G597" s="17"/>
    </row>
    <row r="598">
      <c r="A598" s="17"/>
      <c r="B598" s="17"/>
      <c r="C598" s="17"/>
      <c r="D598" s="18"/>
      <c r="E598" s="18"/>
      <c r="F598" s="18"/>
      <c r="G598" s="17"/>
    </row>
    <row r="599">
      <c r="A599" s="17"/>
      <c r="B599" s="17"/>
      <c r="C599" s="17"/>
      <c r="D599" s="18"/>
      <c r="E599" s="18"/>
      <c r="F599" s="18"/>
      <c r="G599" s="17"/>
    </row>
    <row r="600">
      <c r="A600" s="17"/>
      <c r="B600" s="17"/>
      <c r="C600" s="17"/>
      <c r="D600" s="18"/>
      <c r="E600" s="18"/>
      <c r="F600" s="18"/>
      <c r="G600" s="17"/>
    </row>
    <row r="601">
      <c r="A601" s="17"/>
      <c r="B601" s="17"/>
      <c r="C601" s="17"/>
      <c r="D601" s="18"/>
      <c r="E601" s="18"/>
      <c r="F601" s="18"/>
      <c r="G601" s="17"/>
    </row>
    <row r="602">
      <c r="A602" s="17"/>
      <c r="B602" s="17"/>
      <c r="C602" s="17"/>
      <c r="D602" s="18"/>
      <c r="E602" s="18"/>
      <c r="F602" s="18"/>
      <c r="G602" s="17"/>
    </row>
    <row r="603">
      <c r="A603" s="17"/>
      <c r="B603" s="17"/>
      <c r="C603" s="17"/>
      <c r="D603" s="18"/>
      <c r="E603" s="18"/>
      <c r="F603" s="18"/>
      <c r="G603" s="17"/>
    </row>
    <row r="604">
      <c r="A604" s="17"/>
      <c r="B604" s="17"/>
      <c r="C604" s="17"/>
      <c r="D604" s="18"/>
      <c r="E604" s="18"/>
      <c r="F604" s="18"/>
      <c r="G604" s="17"/>
    </row>
    <row r="605">
      <c r="A605" s="17"/>
      <c r="B605" s="17"/>
      <c r="C605" s="17"/>
      <c r="D605" s="18"/>
      <c r="E605" s="18"/>
      <c r="F605" s="18"/>
      <c r="G605" s="17"/>
    </row>
    <row r="606">
      <c r="A606" s="17"/>
      <c r="B606" s="17"/>
      <c r="C606" s="17"/>
      <c r="D606" s="18"/>
      <c r="E606" s="18"/>
      <c r="F606" s="18"/>
      <c r="G606" s="17"/>
    </row>
    <row r="607">
      <c r="A607" s="17"/>
      <c r="B607" s="17"/>
      <c r="C607" s="17"/>
      <c r="D607" s="18"/>
      <c r="E607" s="18"/>
      <c r="F607" s="18"/>
      <c r="G607" s="17"/>
    </row>
    <row r="608">
      <c r="A608" s="17"/>
      <c r="B608" s="17"/>
      <c r="C608" s="17"/>
      <c r="D608" s="18"/>
      <c r="E608" s="18"/>
      <c r="F608" s="18"/>
      <c r="G608" s="17"/>
    </row>
    <row r="609">
      <c r="A609" s="17"/>
      <c r="B609" s="17"/>
      <c r="C609" s="17"/>
      <c r="D609" s="18"/>
      <c r="E609" s="18"/>
      <c r="F609" s="18"/>
      <c r="G609" s="17"/>
    </row>
    <row r="610">
      <c r="A610" s="17"/>
      <c r="B610" s="17"/>
      <c r="C610" s="17"/>
      <c r="D610" s="18"/>
      <c r="E610" s="18"/>
      <c r="F610" s="18"/>
      <c r="G610" s="17"/>
    </row>
    <row r="611">
      <c r="A611" s="17"/>
      <c r="B611" s="17"/>
      <c r="C611" s="17"/>
      <c r="D611" s="18"/>
      <c r="E611" s="18"/>
      <c r="F611" s="18"/>
      <c r="G611" s="17"/>
    </row>
    <row r="612">
      <c r="A612" s="17"/>
      <c r="B612" s="17"/>
      <c r="C612" s="17"/>
      <c r="D612" s="18"/>
      <c r="E612" s="18"/>
      <c r="F612" s="18"/>
      <c r="G612" s="17"/>
    </row>
    <row r="613">
      <c r="A613" s="17"/>
      <c r="B613" s="17"/>
      <c r="C613" s="17"/>
      <c r="D613" s="18"/>
      <c r="E613" s="18"/>
      <c r="F613" s="18"/>
      <c r="G613" s="17"/>
    </row>
    <row r="614">
      <c r="A614" s="17"/>
      <c r="B614" s="17"/>
      <c r="C614" s="17"/>
      <c r="D614" s="18"/>
      <c r="E614" s="18"/>
      <c r="F614" s="18"/>
      <c r="G614" s="17"/>
    </row>
    <row r="615">
      <c r="A615" s="17"/>
      <c r="B615" s="17"/>
      <c r="C615" s="17"/>
      <c r="D615" s="18"/>
      <c r="E615" s="18"/>
      <c r="F615" s="18"/>
      <c r="G615" s="17"/>
    </row>
    <row r="616">
      <c r="A616" s="17"/>
      <c r="B616" s="17"/>
      <c r="C616" s="17"/>
      <c r="D616" s="18"/>
      <c r="E616" s="18"/>
      <c r="F616" s="18"/>
      <c r="G616" s="17"/>
    </row>
    <row r="617">
      <c r="A617" s="17"/>
      <c r="B617" s="17"/>
      <c r="C617" s="17"/>
      <c r="D617" s="18"/>
      <c r="E617" s="18"/>
      <c r="F617" s="18"/>
      <c r="G617" s="17"/>
    </row>
    <row r="618">
      <c r="A618" s="17"/>
      <c r="B618" s="17"/>
      <c r="C618" s="17"/>
      <c r="D618" s="18"/>
      <c r="E618" s="18"/>
      <c r="F618" s="18"/>
      <c r="G618" s="17"/>
    </row>
    <row r="619">
      <c r="A619" s="17"/>
      <c r="B619" s="17"/>
      <c r="C619" s="17"/>
      <c r="D619" s="18"/>
      <c r="E619" s="18"/>
      <c r="F619" s="18"/>
      <c r="G619" s="17"/>
    </row>
    <row r="620">
      <c r="A620" s="17"/>
      <c r="B620" s="17"/>
      <c r="C620" s="17"/>
      <c r="D620" s="18"/>
      <c r="E620" s="18"/>
      <c r="F620" s="18"/>
      <c r="G620" s="17"/>
    </row>
    <row r="621">
      <c r="A621" s="17"/>
      <c r="B621" s="17"/>
      <c r="C621" s="17"/>
      <c r="D621" s="18"/>
      <c r="E621" s="18"/>
      <c r="F621" s="18"/>
      <c r="G621" s="17"/>
    </row>
    <row r="622">
      <c r="A622" s="17"/>
      <c r="B622" s="17"/>
      <c r="C622" s="17"/>
      <c r="D622" s="18"/>
      <c r="E622" s="18"/>
      <c r="F622" s="18"/>
      <c r="G622" s="17"/>
    </row>
    <row r="623">
      <c r="A623" s="17"/>
      <c r="B623" s="17"/>
      <c r="C623" s="17"/>
      <c r="D623" s="18"/>
      <c r="E623" s="18"/>
      <c r="F623" s="18"/>
      <c r="G623" s="17"/>
    </row>
    <row r="624">
      <c r="A624" s="17"/>
      <c r="B624" s="17"/>
      <c r="C624" s="17"/>
      <c r="D624" s="18"/>
      <c r="E624" s="18"/>
      <c r="F624" s="18"/>
      <c r="G624" s="17"/>
    </row>
    <row r="625">
      <c r="A625" s="17"/>
      <c r="B625" s="17"/>
      <c r="C625" s="17"/>
      <c r="D625" s="18"/>
      <c r="E625" s="18"/>
      <c r="F625" s="18"/>
      <c r="G625" s="17"/>
    </row>
    <row r="626">
      <c r="A626" s="17"/>
      <c r="B626" s="17"/>
      <c r="C626" s="17"/>
      <c r="D626" s="18"/>
      <c r="E626" s="18"/>
      <c r="F626" s="18"/>
      <c r="G626" s="17"/>
    </row>
    <row r="627">
      <c r="A627" s="17"/>
      <c r="B627" s="17"/>
      <c r="C627" s="17"/>
      <c r="D627" s="18"/>
      <c r="E627" s="18"/>
      <c r="F627" s="18"/>
      <c r="G627" s="17"/>
    </row>
    <row r="628">
      <c r="A628" s="17"/>
      <c r="B628" s="17"/>
      <c r="C628" s="17"/>
      <c r="D628" s="18"/>
      <c r="E628" s="18"/>
      <c r="F628" s="18"/>
      <c r="G628" s="17"/>
    </row>
    <row r="629">
      <c r="A629" s="17"/>
      <c r="B629" s="17"/>
      <c r="C629" s="17"/>
      <c r="D629" s="18"/>
      <c r="E629" s="18"/>
      <c r="F629" s="18"/>
      <c r="G629" s="17"/>
    </row>
    <row r="630">
      <c r="A630" s="17"/>
      <c r="B630" s="17"/>
      <c r="C630" s="17"/>
      <c r="D630" s="18"/>
      <c r="E630" s="18"/>
      <c r="F630" s="18"/>
      <c r="G630" s="17"/>
    </row>
    <row r="631">
      <c r="A631" s="17"/>
      <c r="B631" s="17"/>
      <c r="C631" s="17"/>
      <c r="D631" s="18"/>
      <c r="E631" s="18"/>
      <c r="F631" s="18"/>
      <c r="G631" s="17"/>
    </row>
    <row r="632">
      <c r="A632" s="17"/>
      <c r="B632" s="17"/>
      <c r="C632" s="17"/>
      <c r="D632" s="18"/>
      <c r="E632" s="18"/>
      <c r="F632" s="18"/>
      <c r="G632" s="17"/>
    </row>
    <row r="633">
      <c r="A633" s="17"/>
      <c r="B633" s="17"/>
      <c r="C633" s="17"/>
      <c r="D633" s="18"/>
      <c r="E633" s="18"/>
      <c r="F633" s="18"/>
      <c r="G633" s="17"/>
    </row>
    <row r="634">
      <c r="A634" s="17"/>
      <c r="B634" s="17"/>
      <c r="C634" s="17"/>
      <c r="D634" s="18"/>
      <c r="E634" s="18"/>
      <c r="F634" s="18"/>
      <c r="G634" s="17"/>
    </row>
    <row r="635">
      <c r="A635" s="17"/>
      <c r="B635" s="17"/>
      <c r="C635" s="17"/>
      <c r="D635" s="18"/>
      <c r="E635" s="18"/>
      <c r="F635" s="18"/>
      <c r="G635" s="17"/>
    </row>
    <row r="636">
      <c r="A636" s="17"/>
      <c r="B636" s="17"/>
      <c r="C636" s="17"/>
      <c r="D636" s="18"/>
      <c r="E636" s="18"/>
      <c r="F636" s="18"/>
      <c r="G636" s="17"/>
    </row>
    <row r="637">
      <c r="A637" s="17"/>
      <c r="B637" s="17"/>
      <c r="C637" s="17"/>
      <c r="D637" s="18"/>
      <c r="E637" s="18"/>
      <c r="F637" s="18"/>
      <c r="G637" s="17"/>
    </row>
    <row r="638">
      <c r="A638" s="17"/>
      <c r="B638" s="17"/>
      <c r="C638" s="17"/>
      <c r="D638" s="18"/>
      <c r="E638" s="18"/>
      <c r="F638" s="18"/>
      <c r="G638" s="17"/>
    </row>
    <row r="639">
      <c r="A639" s="17"/>
      <c r="B639" s="17"/>
      <c r="C639" s="17"/>
      <c r="D639" s="18"/>
      <c r="E639" s="18"/>
      <c r="F639" s="18"/>
      <c r="G639" s="17"/>
    </row>
    <row r="640">
      <c r="A640" s="17"/>
      <c r="B640" s="17"/>
      <c r="C640" s="17"/>
      <c r="D640" s="18"/>
      <c r="E640" s="18"/>
      <c r="F640" s="18"/>
      <c r="G640" s="17"/>
    </row>
    <row r="641">
      <c r="A641" s="17"/>
      <c r="B641" s="17"/>
      <c r="C641" s="17"/>
      <c r="D641" s="18"/>
      <c r="E641" s="18"/>
      <c r="F641" s="18"/>
      <c r="G641" s="17"/>
    </row>
    <row r="642">
      <c r="A642" s="17"/>
      <c r="B642" s="17"/>
      <c r="C642" s="17"/>
      <c r="D642" s="18"/>
      <c r="E642" s="18"/>
      <c r="F642" s="18"/>
      <c r="G642" s="17"/>
    </row>
    <row r="643">
      <c r="A643" s="17"/>
      <c r="B643" s="17"/>
      <c r="C643" s="17"/>
      <c r="D643" s="18"/>
      <c r="E643" s="18"/>
      <c r="F643" s="18"/>
      <c r="G643" s="17"/>
    </row>
    <row r="644">
      <c r="A644" s="17"/>
      <c r="B644" s="17"/>
      <c r="C644" s="17"/>
      <c r="D644" s="18"/>
      <c r="E644" s="18"/>
      <c r="F644" s="18"/>
      <c r="G644" s="17"/>
    </row>
    <row r="645">
      <c r="A645" s="17"/>
      <c r="B645" s="17"/>
      <c r="C645" s="17"/>
      <c r="D645" s="18"/>
      <c r="E645" s="18"/>
      <c r="F645" s="18"/>
      <c r="G645" s="17"/>
    </row>
    <row r="646">
      <c r="A646" s="17"/>
      <c r="B646" s="17"/>
      <c r="C646" s="17"/>
      <c r="D646" s="18"/>
      <c r="E646" s="18"/>
      <c r="F646" s="18"/>
      <c r="G646" s="17"/>
    </row>
    <row r="647">
      <c r="A647" s="17"/>
      <c r="B647" s="17"/>
      <c r="C647" s="17"/>
      <c r="D647" s="18"/>
      <c r="E647" s="18"/>
      <c r="F647" s="18"/>
      <c r="G647" s="17"/>
    </row>
    <row r="648">
      <c r="A648" s="17"/>
      <c r="B648" s="17"/>
      <c r="C648" s="17"/>
      <c r="D648" s="18"/>
      <c r="E648" s="18"/>
      <c r="F648" s="18"/>
      <c r="G648" s="17"/>
    </row>
    <row r="649">
      <c r="A649" s="17"/>
      <c r="B649" s="17"/>
      <c r="C649" s="17"/>
      <c r="D649" s="18"/>
      <c r="E649" s="18"/>
      <c r="F649" s="18"/>
      <c r="G649" s="17"/>
    </row>
    <row r="650">
      <c r="A650" s="17"/>
      <c r="B650" s="17"/>
      <c r="C650" s="17"/>
      <c r="D650" s="18"/>
      <c r="E650" s="18"/>
      <c r="F650" s="18"/>
      <c r="G650" s="17"/>
    </row>
    <row r="651">
      <c r="A651" s="17"/>
      <c r="B651" s="17"/>
      <c r="C651" s="17"/>
      <c r="D651" s="18"/>
      <c r="E651" s="18"/>
      <c r="F651" s="18"/>
      <c r="G651" s="17"/>
    </row>
    <row r="652">
      <c r="A652" s="17"/>
      <c r="B652" s="17"/>
      <c r="C652" s="17"/>
      <c r="D652" s="18"/>
      <c r="E652" s="18"/>
      <c r="F652" s="18"/>
      <c r="G652" s="17"/>
    </row>
    <row r="653">
      <c r="A653" s="17"/>
      <c r="B653" s="17"/>
      <c r="C653" s="17"/>
      <c r="D653" s="18"/>
      <c r="E653" s="18"/>
      <c r="F653" s="18"/>
      <c r="G653" s="17"/>
    </row>
    <row r="654">
      <c r="A654" s="17"/>
      <c r="B654" s="17"/>
      <c r="C654" s="17"/>
      <c r="D654" s="18"/>
      <c r="E654" s="18"/>
      <c r="F654" s="18"/>
      <c r="G654" s="17"/>
    </row>
    <row r="655">
      <c r="A655" s="17"/>
      <c r="B655" s="17"/>
      <c r="C655" s="17"/>
      <c r="D655" s="18"/>
      <c r="E655" s="18"/>
      <c r="F655" s="18"/>
      <c r="G655" s="17"/>
    </row>
    <row r="656">
      <c r="A656" s="17"/>
      <c r="B656" s="17"/>
      <c r="C656" s="17"/>
      <c r="D656" s="18"/>
      <c r="E656" s="18"/>
      <c r="F656" s="18"/>
      <c r="G656" s="17"/>
    </row>
    <row r="657">
      <c r="A657" s="17"/>
      <c r="B657" s="17"/>
      <c r="C657" s="17"/>
      <c r="D657" s="18"/>
      <c r="E657" s="18"/>
      <c r="F657" s="18"/>
      <c r="G657" s="17"/>
    </row>
    <row r="658">
      <c r="A658" s="17"/>
      <c r="B658" s="17"/>
      <c r="C658" s="17"/>
      <c r="D658" s="18"/>
      <c r="E658" s="18"/>
      <c r="F658" s="18"/>
      <c r="G658" s="17"/>
    </row>
    <row r="659">
      <c r="A659" s="17"/>
      <c r="B659" s="17"/>
      <c r="C659" s="17"/>
      <c r="D659" s="18"/>
      <c r="E659" s="18"/>
      <c r="F659" s="18"/>
      <c r="G659" s="17"/>
    </row>
    <row r="660">
      <c r="A660" s="17"/>
      <c r="B660" s="17"/>
      <c r="C660" s="17"/>
      <c r="D660" s="18"/>
      <c r="E660" s="18"/>
      <c r="F660" s="18"/>
      <c r="G660" s="17"/>
    </row>
    <row r="661">
      <c r="A661" s="17"/>
      <c r="B661" s="17"/>
      <c r="C661" s="17"/>
      <c r="D661" s="18"/>
      <c r="E661" s="18"/>
      <c r="F661" s="18"/>
      <c r="G661" s="17"/>
    </row>
    <row r="662">
      <c r="A662" s="17"/>
      <c r="B662" s="17"/>
      <c r="C662" s="17"/>
      <c r="D662" s="18"/>
      <c r="E662" s="18"/>
      <c r="F662" s="18"/>
      <c r="G662" s="17"/>
    </row>
    <row r="663">
      <c r="A663" s="17"/>
      <c r="B663" s="17"/>
      <c r="C663" s="17"/>
      <c r="D663" s="18"/>
      <c r="E663" s="18"/>
      <c r="F663" s="18"/>
      <c r="G663" s="17"/>
    </row>
    <row r="664">
      <c r="A664" s="17"/>
      <c r="B664" s="17"/>
      <c r="C664" s="17"/>
      <c r="D664" s="18"/>
      <c r="E664" s="18"/>
      <c r="F664" s="18"/>
      <c r="G664" s="17"/>
    </row>
    <row r="665">
      <c r="A665" s="17"/>
      <c r="B665" s="17"/>
      <c r="C665" s="17"/>
      <c r="D665" s="18"/>
      <c r="E665" s="18"/>
      <c r="F665" s="18"/>
      <c r="G665" s="17"/>
    </row>
    <row r="666">
      <c r="A666" s="17"/>
      <c r="B666" s="17"/>
      <c r="C666" s="17"/>
      <c r="D666" s="18"/>
      <c r="E666" s="18"/>
      <c r="F666" s="18"/>
      <c r="G666" s="17"/>
    </row>
    <row r="667">
      <c r="A667" s="17"/>
      <c r="B667" s="17"/>
      <c r="C667" s="17"/>
      <c r="D667" s="18"/>
      <c r="E667" s="18"/>
      <c r="F667" s="18"/>
      <c r="G667" s="17"/>
    </row>
    <row r="668">
      <c r="A668" s="17"/>
      <c r="B668" s="17"/>
      <c r="C668" s="17"/>
      <c r="D668" s="18"/>
      <c r="E668" s="18"/>
      <c r="F668" s="18"/>
      <c r="G668" s="17"/>
    </row>
    <row r="669">
      <c r="A669" s="17"/>
      <c r="B669" s="17"/>
      <c r="C669" s="17"/>
      <c r="D669" s="18"/>
      <c r="E669" s="18"/>
      <c r="F669" s="18"/>
      <c r="G669" s="17"/>
    </row>
    <row r="670">
      <c r="A670" s="17"/>
      <c r="B670" s="17"/>
      <c r="C670" s="17"/>
      <c r="D670" s="18"/>
      <c r="E670" s="18"/>
      <c r="F670" s="18"/>
      <c r="G670" s="17"/>
    </row>
    <row r="671">
      <c r="A671" s="17"/>
      <c r="B671" s="17"/>
      <c r="C671" s="17"/>
      <c r="D671" s="18"/>
      <c r="E671" s="18"/>
      <c r="F671" s="18"/>
      <c r="G671" s="17"/>
    </row>
    <row r="672">
      <c r="A672" s="17"/>
      <c r="B672" s="17"/>
      <c r="C672" s="17"/>
      <c r="D672" s="18"/>
      <c r="E672" s="18"/>
      <c r="F672" s="18"/>
      <c r="G672" s="17"/>
    </row>
    <row r="673">
      <c r="A673" s="17"/>
      <c r="B673" s="17"/>
      <c r="C673" s="17"/>
      <c r="D673" s="18"/>
      <c r="E673" s="18"/>
      <c r="F673" s="18"/>
      <c r="G673" s="17"/>
    </row>
    <row r="674">
      <c r="A674" s="17"/>
      <c r="B674" s="17"/>
      <c r="C674" s="17"/>
      <c r="D674" s="18"/>
      <c r="E674" s="18"/>
      <c r="F674" s="18"/>
      <c r="G674" s="17"/>
    </row>
    <row r="675">
      <c r="A675" s="17"/>
      <c r="B675" s="17"/>
      <c r="C675" s="17"/>
      <c r="D675" s="18"/>
      <c r="E675" s="18"/>
      <c r="F675" s="18"/>
      <c r="G675" s="17"/>
    </row>
    <row r="676">
      <c r="A676" s="17"/>
      <c r="B676" s="17"/>
      <c r="C676" s="17"/>
      <c r="D676" s="18"/>
      <c r="E676" s="18"/>
      <c r="F676" s="18"/>
      <c r="G676" s="17"/>
    </row>
    <row r="677">
      <c r="A677" s="17"/>
      <c r="B677" s="17"/>
      <c r="C677" s="17"/>
      <c r="D677" s="18"/>
      <c r="E677" s="18"/>
      <c r="F677" s="18"/>
      <c r="G677" s="17"/>
    </row>
    <row r="678">
      <c r="A678" s="17"/>
      <c r="B678" s="17"/>
      <c r="C678" s="17"/>
      <c r="D678" s="18"/>
      <c r="E678" s="18"/>
      <c r="F678" s="18"/>
      <c r="G678" s="17"/>
    </row>
    <row r="679">
      <c r="A679" s="17"/>
      <c r="B679" s="17"/>
      <c r="C679" s="17"/>
      <c r="D679" s="18"/>
      <c r="E679" s="18"/>
      <c r="F679" s="18"/>
      <c r="G679" s="17"/>
    </row>
    <row r="680">
      <c r="A680" s="17"/>
      <c r="B680" s="17"/>
      <c r="C680" s="17"/>
      <c r="D680" s="18"/>
      <c r="E680" s="18"/>
      <c r="F680" s="18"/>
      <c r="G680" s="17"/>
    </row>
    <row r="681">
      <c r="A681" s="17"/>
      <c r="B681" s="17"/>
      <c r="C681" s="17"/>
      <c r="D681" s="18"/>
      <c r="E681" s="18"/>
      <c r="F681" s="18"/>
      <c r="G681" s="17"/>
    </row>
    <row r="682">
      <c r="A682" s="17"/>
      <c r="B682" s="17"/>
      <c r="C682" s="17"/>
      <c r="D682" s="18"/>
      <c r="E682" s="18"/>
      <c r="F682" s="18"/>
      <c r="G682" s="17"/>
    </row>
    <row r="683">
      <c r="A683" s="17"/>
      <c r="B683" s="17"/>
      <c r="C683" s="17"/>
      <c r="D683" s="18"/>
      <c r="E683" s="18"/>
      <c r="F683" s="18"/>
      <c r="G683" s="17"/>
    </row>
    <row r="684">
      <c r="A684" s="17"/>
      <c r="B684" s="17"/>
      <c r="C684" s="17"/>
      <c r="D684" s="18"/>
      <c r="E684" s="18"/>
      <c r="F684" s="18"/>
      <c r="G684" s="17"/>
    </row>
    <row r="685">
      <c r="A685" s="17"/>
      <c r="B685" s="17"/>
      <c r="C685" s="17"/>
      <c r="D685" s="18"/>
      <c r="E685" s="18"/>
      <c r="F685" s="18"/>
      <c r="G685" s="17"/>
    </row>
    <row r="686">
      <c r="A686" s="17"/>
      <c r="B686" s="17"/>
      <c r="C686" s="17"/>
      <c r="D686" s="18"/>
      <c r="E686" s="18"/>
      <c r="F686" s="18"/>
      <c r="G686" s="17"/>
    </row>
    <row r="687">
      <c r="A687" s="17"/>
      <c r="B687" s="17"/>
      <c r="C687" s="17"/>
      <c r="D687" s="18"/>
      <c r="E687" s="18"/>
      <c r="F687" s="18"/>
      <c r="G687" s="17"/>
    </row>
    <row r="688">
      <c r="A688" s="17"/>
      <c r="B688" s="17"/>
      <c r="C688" s="17"/>
      <c r="D688" s="18"/>
      <c r="E688" s="18"/>
      <c r="F688" s="18"/>
      <c r="G688" s="17"/>
    </row>
    <row r="689">
      <c r="A689" s="17"/>
      <c r="B689" s="17"/>
      <c r="C689" s="17"/>
      <c r="D689" s="18"/>
      <c r="E689" s="18"/>
      <c r="F689" s="18"/>
      <c r="G689" s="17"/>
    </row>
    <row r="690">
      <c r="A690" s="17"/>
      <c r="B690" s="17"/>
      <c r="C690" s="17"/>
      <c r="D690" s="18"/>
      <c r="E690" s="18"/>
      <c r="F690" s="18"/>
      <c r="G690" s="17"/>
    </row>
    <row r="691">
      <c r="A691" s="17"/>
      <c r="B691" s="17"/>
      <c r="C691" s="17"/>
      <c r="D691" s="18"/>
      <c r="E691" s="18"/>
      <c r="F691" s="18"/>
      <c r="G691" s="17"/>
    </row>
    <row r="692">
      <c r="A692" s="17"/>
      <c r="B692" s="17"/>
      <c r="C692" s="17"/>
      <c r="D692" s="18"/>
      <c r="E692" s="18"/>
      <c r="F692" s="18"/>
      <c r="G692" s="17"/>
    </row>
    <row r="693">
      <c r="A693" s="17"/>
      <c r="B693" s="17"/>
      <c r="C693" s="17"/>
      <c r="D693" s="18"/>
      <c r="E693" s="18"/>
      <c r="F693" s="18"/>
      <c r="G693" s="17"/>
    </row>
    <row r="694">
      <c r="A694" s="17"/>
      <c r="B694" s="17"/>
      <c r="C694" s="17"/>
      <c r="D694" s="18"/>
      <c r="E694" s="18"/>
      <c r="F694" s="18"/>
      <c r="G694" s="17"/>
    </row>
    <row r="695">
      <c r="A695" s="17"/>
      <c r="B695" s="17"/>
      <c r="C695" s="17"/>
      <c r="D695" s="18"/>
      <c r="E695" s="18"/>
      <c r="F695" s="18"/>
      <c r="G695" s="17"/>
    </row>
    <row r="696">
      <c r="A696" s="17"/>
      <c r="B696" s="17"/>
      <c r="C696" s="17"/>
      <c r="D696" s="18"/>
      <c r="E696" s="18"/>
      <c r="F696" s="18"/>
      <c r="G696" s="17"/>
    </row>
    <row r="697">
      <c r="A697" s="17"/>
      <c r="B697" s="17"/>
      <c r="C697" s="17"/>
      <c r="D697" s="18"/>
      <c r="E697" s="18"/>
      <c r="F697" s="18"/>
      <c r="G697" s="17"/>
    </row>
    <row r="698">
      <c r="A698" s="17"/>
      <c r="B698" s="17"/>
      <c r="C698" s="17"/>
      <c r="D698" s="18"/>
      <c r="E698" s="18"/>
      <c r="F698" s="18"/>
      <c r="G698" s="17"/>
    </row>
    <row r="699">
      <c r="A699" s="17"/>
      <c r="B699" s="17"/>
      <c r="C699" s="17"/>
      <c r="D699" s="18"/>
      <c r="E699" s="18"/>
      <c r="F699" s="18"/>
      <c r="G699" s="17"/>
    </row>
    <row r="700">
      <c r="A700" s="17"/>
      <c r="B700" s="17"/>
      <c r="C700" s="17"/>
      <c r="D700" s="18"/>
      <c r="E700" s="18"/>
      <c r="F700" s="18"/>
      <c r="G700" s="17"/>
    </row>
    <row r="701">
      <c r="A701" s="17"/>
      <c r="B701" s="17"/>
      <c r="C701" s="17"/>
      <c r="D701" s="18"/>
      <c r="E701" s="18"/>
      <c r="F701" s="18"/>
      <c r="G701" s="17"/>
    </row>
    <row r="702">
      <c r="A702" s="17"/>
      <c r="B702" s="17"/>
      <c r="C702" s="17"/>
      <c r="D702" s="18"/>
      <c r="E702" s="18"/>
      <c r="F702" s="18"/>
      <c r="G702" s="17"/>
    </row>
    <row r="703">
      <c r="A703" s="17"/>
      <c r="B703" s="17"/>
      <c r="C703" s="17"/>
      <c r="D703" s="18"/>
      <c r="E703" s="18"/>
      <c r="F703" s="18"/>
      <c r="G703" s="17"/>
    </row>
    <row r="704">
      <c r="A704" s="17"/>
      <c r="B704" s="17"/>
      <c r="C704" s="17"/>
      <c r="D704" s="18"/>
      <c r="E704" s="18"/>
      <c r="F704" s="18"/>
      <c r="G704" s="17"/>
    </row>
    <row r="705">
      <c r="A705" s="17"/>
      <c r="B705" s="17"/>
      <c r="C705" s="17"/>
      <c r="D705" s="18"/>
      <c r="E705" s="18"/>
      <c r="F705" s="18"/>
      <c r="G705" s="17"/>
    </row>
    <row r="706">
      <c r="A706" s="17"/>
      <c r="B706" s="17"/>
      <c r="C706" s="17"/>
      <c r="D706" s="18"/>
      <c r="E706" s="18"/>
      <c r="F706" s="18"/>
      <c r="G706" s="17"/>
    </row>
    <row r="707">
      <c r="A707" s="17"/>
      <c r="B707" s="17"/>
      <c r="C707" s="17"/>
      <c r="D707" s="18"/>
      <c r="E707" s="18"/>
      <c r="F707" s="18"/>
      <c r="G707" s="17"/>
    </row>
    <row r="708">
      <c r="A708" s="17"/>
      <c r="B708" s="17"/>
      <c r="C708" s="17"/>
      <c r="D708" s="18"/>
      <c r="E708" s="18"/>
      <c r="F708" s="18"/>
      <c r="G708" s="17"/>
    </row>
    <row r="709">
      <c r="A709" s="17"/>
      <c r="B709" s="17"/>
      <c r="C709" s="17"/>
      <c r="D709" s="18"/>
      <c r="E709" s="18"/>
      <c r="F709" s="18"/>
      <c r="G709" s="17"/>
    </row>
    <row r="710">
      <c r="A710" s="17"/>
      <c r="B710" s="17"/>
      <c r="C710" s="17"/>
      <c r="D710" s="18"/>
      <c r="E710" s="18"/>
      <c r="F710" s="18"/>
      <c r="G710" s="17"/>
    </row>
    <row r="711">
      <c r="A711" s="17"/>
      <c r="B711" s="17"/>
      <c r="C711" s="17"/>
      <c r="D711" s="18"/>
      <c r="E711" s="18"/>
      <c r="F711" s="18"/>
      <c r="G711" s="17"/>
    </row>
    <row r="712">
      <c r="A712" s="17"/>
      <c r="B712" s="17"/>
      <c r="C712" s="17"/>
      <c r="D712" s="18"/>
      <c r="E712" s="18"/>
      <c r="F712" s="18"/>
      <c r="G712" s="17"/>
    </row>
    <row r="713">
      <c r="A713" s="17"/>
      <c r="B713" s="17"/>
      <c r="C713" s="17"/>
      <c r="D713" s="18"/>
      <c r="E713" s="18"/>
      <c r="F713" s="18"/>
      <c r="G713" s="17"/>
    </row>
    <row r="714">
      <c r="A714" s="17"/>
      <c r="B714" s="17"/>
      <c r="C714" s="17"/>
      <c r="D714" s="18"/>
      <c r="E714" s="18"/>
      <c r="F714" s="18"/>
      <c r="G714" s="17"/>
    </row>
    <row r="715">
      <c r="A715" s="17"/>
      <c r="B715" s="17"/>
      <c r="C715" s="17"/>
      <c r="D715" s="18"/>
      <c r="E715" s="18"/>
      <c r="F715" s="18"/>
      <c r="G715" s="17"/>
    </row>
    <row r="716">
      <c r="A716" s="17"/>
      <c r="B716" s="17"/>
      <c r="C716" s="17"/>
      <c r="D716" s="18"/>
      <c r="E716" s="18"/>
      <c r="F716" s="18"/>
      <c r="G716" s="17"/>
    </row>
    <row r="717">
      <c r="A717" s="17"/>
      <c r="B717" s="17"/>
      <c r="C717" s="17"/>
      <c r="D717" s="18"/>
      <c r="E717" s="18"/>
      <c r="F717" s="18"/>
      <c r="G717" s="17"/>
    </row>
    <row r="718">
      <c r="A718" s="17"/>
      <c r="B718" s="17"/>
      <c r="C718" s="17"/>
      <c r="D718" s="18"/>
      <c r="E718" s="18"/>
      <c r="F718" s="18"/>
      <c r="G718" s="17"/>
    </row>
    <row r="719">
      <c r="A719" s="17"/>
      <c r="B719" s="17"/>
      <c r="C719" s="17"/>
      <c r="D719" s="18"/>
      <c r="E719" s="18"/>
      <c r="F719" s="18"/>
      <c r="G719" s="17"/>
    </row>
    <row r="720">
      <c r="A720" s="17"/>
      <c r="B720" s="17"/>
      <c r="C720" s="17"/>
      <c r="D720" s="18"/>
      <c r="E720" s="18"/>
      <c r="F720" s="18"/>
      <c r="G720" s="17"/>
    </row>
    <row r="721">
      <c r="A721" s="17"/>
      <c r="B721" s="17"/>
      <c r="C721" s="17"/>
      <c r="D721" s="18"/>
      <c r="E721" s="18"/>
      <c r="F721" s="18"/>
      <c r="G721" s="17"/>
    </row>
    <row r="722">
      <c r="A722" s="17"/>
      <c r="B722" s="17"/>
      <c r="C722" s="17"/>
      <c r="D722" s="18"/>
      <c r="E722" s="18"/>
      <c r="F722" s="18"/>
      <c r="G722" s="17"/>
    </row>
    <row r="723">
      <c r="A723" s="17"/>
      <c r="B723" s="17"/>
      <c r="C723" s="17"/>
      <c r="D723" s="18"/>
      <c r="E723" s="18"/>
      <c r="F723" s="18"/>
      <c r="G723" s="17"/>
    </row>
    <row r="724">
      <c r="A724" s="17"/>
      <c r="B724" s="17"/>
      <c r="C724" s="17"/>
      <c r="D724" s="18"/>
      <c r="E724" s="18"/>
      <c r="F724" s="18"/>
      <c r="G724" s="17"/>
    </row>
    <row r="725">
      <c r="A725" s="17"/>
      <c r="B725" s="17"/>
      <c r="C725" s="17"/>
      <c r="D725" s="18"/>
      <c r="E725" s="18"/>
      <c r="F725" s="18"/>
      <c r="G725" s="17"/>
    </row>
    <row r="726">
      <c r="A726" s="17"/>
      <c r="B726" s="17"/>
      <c r="C726" s="17"/>
      <c r="D726" s="18"/>
      <c r="E726" s="18"/>
      <c r="F726" s="18"/>
      <c r="G726" s="17"/>
    </row>
    <row r="727">
      <c r="A727" s="17"/>
      <c r="B727" s="17"/>
      <c r="C727" s="17"/>
      <c r="D727" s="18"/>
      <c r="E727" s="18"/>
      <c r="F727" s="18"/>
      <c r="G727" s="17"/>
    </row>
    <row r="728">
      <c r="A728" s="17"/>
      <c r="B728" s="17"/>
      <c r="C728" s="17"/>
      <c r="D728" s="18"/>
      <c r="E728" s="18"/>
      <c r="F728" s="18"/>
      <c r="G728" s="17"/>
    </row>
    <row r="729">
      <c r="A729" s="17"/>
      <c r="B729" s="17"/>
      <c r="C729" s="17"/>
      <c r="D729" s="18"/>
      <c r="E729" s="18"/>
      <c r="F729" s="18"/>
      <c r="G729" s="17"/>
    </row>
    <row r="730">
      <c r="A730" s="17"/>
      <c r="B730" s="17"/>
      <c r="C730" s="17"/>
      <c r="D730" s="18"/>
      <c r="E730" s="18"/>
      <c r="F730" s="18"/>
      <c r="G730" s="17"/>
    </row>
    <row r="731">
      <c r="A731" s="17"/>
      <c r="B731" s="17"/>
      <c r="C731" s="17"/>
      <c r="D731" s="18"/>
      <c r="E731" s="18"/>
      <c r="F731" s="18"/>
      <c r="G731" s="17"/>
    </row>
    <row r="732">
      <c r="A732" s="17"/>
      <c r="B732" s="17"/>
      <c r="C732" s="17"/>
      <c r="D732" s="18"/>
      <c r="E732" s="18"/>
      <c r="F732" s="18"/>
      <c r="G732" s="17"/>
    </row>
    <row r="733">
      <c r="A733" s="17"/>
      <c r="B733" s="17"/>
      <c r="C733" s="17"/>
      <c r="D733" s="18"/>
      <c r="E733" s="18"/>
      <c r="F733" s="18"/>
      <c r="G733" s="17"/>
    </row>
    <row r="734">
      <c r="A734" s="17"/>
      <c r="B734" s="17"/>
      <c r="C734" s="17"/>
      <c r="D734" s="18"/>
      <c r="E734" s="18"/>
      <c r="F734" s="18"/>
      <c r="G734" s="17"/>
    </row>
    <row r="735">
      <c r="A735" s="17"/>
      <c r="B735" s="17"/>
      <c r="C735" s="17"/>
      <c r="D735" s="18"/>
      <c r="E735" s="18"/>
      <c r="F735" s="18"/>
      <c r="G735" s="17"/>
    </row>
    <row r="736">
      <c r="A736" s="17"/>
      <c r="B736" s="17"/>
      <c r="C736" s="17"/>
      <c r="D736" s="18"/>
      <c r="E736" s="18"/>
      <c r="F736" s="18"/>
      <c r="G736" s="17"/>
    </row>
    <row r="737">
      <c r="A737" s="17"/>
      <c r="B737" s="17"/>
      <c r="C737" s="17"/>
      <c r="D737" s="18"/>
      <c r="E737" s="18"/>
      <c r="F737" s="18"/>
      <c r="G737" s="17"/>
    </row>
    <row r="738">
      <c r="A738" s="17"/>
      <c r="B738" s="17"/>
      <c r="C738" s="17"/>
      <c r="D738" s="18"/>
      <c r="E738" s="18"/>
      <c r="F738" s="18"/>
      <c r="G738" s="17"/>
    </row>
    <row r="739">
      <c r="A739" s="17"/>
      <c r="B739" s="17"/>
      <c r="C739" s="17"/>
      <c r="D739" s="18"/>
      <c r="E739" s="18"/>
      <c r="F739" s="18"/>
      <c r="G739" s="17"/>
    </row>
    <row r="740">
      <c r="A740" s="17"/>
      <c r="B740" s="17"/>
      <c r="C740" s="17"/>
      <c r="D740" s="18"/>
      <c r="E740" s="18"/>
      <c r="F740" s="18"/>
      <c r="G740" s="17"/>
    </row>
    <row r="741">
      <c r="A741" s="17"/>
      <c r="B741" s="17"/>
      <c r="C741" s="17"/>
      <c r="D741" s="18"/>
      <c r="E741" s="18"/>
      <c r="F741" s="18"/>
      <c r="G741" s="17"/>
    </row>
    <row r="742">
      <c r="A742" s="17"/>
      <c r="B742" s="17"/>
      <c r="C742" s="17"/>
      <c r="D742" s="18"/>
      <c r="E742" s="18"/>
      <c r="F742" s="18"/>
      <c r="G742" s="17"/>
    </row>
    <row r="743">
      <c r="A743" s="17"/>
      <c r="B743" s="17"/>
      <c r="C743" s="17"/>
      <c r="D743" s="18"/>
      <c r="E743" s="18"/>
      <c r="F743" s="18"/>
      <c r="G743" s="17"/>
    </row>
    <row r="744">
      <c r="A744" s="17"/>
      <c r="B744" s="17"/>
      <c r="C744" s="17"/>
      <c r="D744" s="18"/>
      <c r="E744" s="18"/>
      <c r="F744" s="18"/>
      <c r="G744" s="17"/>
    </row>
    <row r="745">
      <c r="A745" s="17"/>
      <c r="B745" s="17"/>
      <c r="C745" s="17"/>
      <c r="D745" s="18"/>
      <c r="E745" s="18"/>
      <c r="F745" s="18"/>
      <c r="G745" s="17"/>
    </row>
    <row r="746">
      <c r="A746" s="17"/>
      <c r="B746" s="17"/>
      <c r="C746" s="17"/>
      <c r="D746" s="18"/>
      <c r="E746" s="18"/>
      <c r="F746" s="18"/>
      <c r="G746" s="17"/>
    </row>
    <row r="747">
      <c r="A747" s="17"/>
      <c r="B747" s="17"/>
      <c r="C747" s="17"/>
      <c r="D747" s="18"/>
      <c r="E747" s="18"/>
      <c r="F747" s="18"/>
      <c r="G747" s="17"/>
    </row>
    <row r="748">
      <c r="A748" s="17"/>
      <c r="B748" s="17"/>
      <c r="C748" s="17"/>
      <c r="D748" s="18"/>
      <c r="E748" s="18"/>
      <c r="F748" s="18"/>
      <c r="G748" s="17"/>
    </row>
    <row r="749">
      <c r="A749" s="17"/>
      <c r="B749" s="17"/>
      <c r="C749" s="17"/>
      <c r="D749" s="18"/>
      <c r="E749" s="18"/>
      <c r="F749" s="18"/>
      <c r="G749" s="17"/>
    </row>
    <row r="750">
      <c r="A750" s="17"/>
      <c r="B750" s="17"/>
      <c r="C750" s="17"/>
      <c r="D750" s="18"/>
      <c r="E750" s="18"/>
      <c r="F750" s="18"/>
      <c r="G750" s="17"/>
    </row>
    <row r="751">
      <c r="A751" s="17"/>
      <c r="B751" s="17"/>
      <c r="C751" s="17"/>
      <c r="D751" s="18"/>
      <c r="E751" s="18"/>
      <c r="F751" s="18"/>
      <c r="G751" s="17"/>
    </row>
    <row r="752">
      <c r="A752" s="17"/>
      <c r="B752" s="17"/>
      <c r="C752" s="17"/>
      <c r="D752" s="18"/>
      <c r="E752" s="18"/>
      <c r="F752" s="18"/>
      <c r="G752" s="17"/>
    </row>
    <row r="753">
      <c r="A753" s="17"/>
      <c r="B753" s="17"/>
      <c r="C753" s="17"/>
      <c r="D753" s="18"/>
      <c r="E753" s="18"/>
      <c r="F753" s="18"/>
      <c r="G753" s="17"/>
    </row>
    <row r="754">
      <c r="A754" s="17"/>
      <c r="B754" s="17"/>
      <c r="C754" s="17"/>
      <c r="D754" s="18"/>
      <c r="E754" s="18"/>
      <c r="F754" s="18"/>
      <c r="G754" s="17"/>
    </row>
    <row r="755">
      <c r="A755" s="17"/>
      <c r="B755" s="17"/>
      <c r="C755" s="17"/>
      <c r="D755" s="18"/>
      <c r="E755" s="18"/>
      <c r="F755" s="18"/>
      <c r="G755" s="17"/>
    </row>
    <row r="756">
      <c r="A756" s="17"/>
      <c r="B756" s="17"/>
      <c r="C756" s="17"/>
      <c r="D756" s="18"/>
      <c r="E756" s="18"/>
      <c r="F756" s="18"/>
      <c r="G756" s="17"/>
    </row>
    <row r="757">
      <c r="A757" s="17"/>
      <c r="B757" s="17"/>
      <c r="C757" s="17"/>
      <c r="D757" s="18"/>
      <c r="E757" s="18"/>
      <c r="F757" s="18"/>
      <c r="G757" s="17"/>
    </row>
    <row r="758">
      <c r="A758" s="17"/>
      <c r="B758" s="17"/>
      <c r="C758" s="17"/>
      <c r="D758" s="18"/>
      <c r="E758" s="18"/>
      <c r="F758" s="18"/>
      <c r="G758" s="17"/>
    </row>
    <row r="759">
      <c r="A759" s="17"/>
      <c r="B759" s="17"/>
      <c r="C759" s="17"/>
      <c r="D759" s="18"/>
      <c r="E759" s="18"/>
      <c r="F759" s="18"/>
      <c r="G759" s="17"/>
    </row>
    <row r="760">
      <c r="A760" s="17"/>
      <c r="B760" s="17"/>
      <c r="C760" s="17"/>
      <c r="D760" s="18"/>
      <c r="E760" s="18"/>
      <c r="F760" s="18"/>
      <c r="G760" s="17"/>
    </row>
    <row r="761">
      <c r="A761" s="17"/>
      <c r="B761" s="17"/>
      <c r="C761" s="17"/>
      <c r="D761" s="18"/>
      <c r="E761" s="18"/>
      <c r="F761" s="18"/>
      <c r="G761" s="17"/>
    </row>
    <row r="762">
      <c r="A762" s="17"/>
      <c r="B762" s="17"/>
      <c r="C762" s="17"/>
      <c r="D762" s="18"/>
      <c r="E762" s="18"/>
      <c r="F762" s="18"/>
      <c r="G762" s="17"/>
    </row>
    <row r="763">
      <c r="A763" s="17"/>
      <c r="B763" s="17"/>
      <c r="C763" s="17"/>
      <c r="D763" s="18"/>
      <c r="E763" s="18"/>
      <c r="F763" s="18"/>
      <c r="G763" s="17"/>
    </row>
    <row r="764">
      <c r="A764" s="17"/>
      <c r="B764" s="17"/>
      <c r="C764" s="17"/>
      <c r="D764" s="18"/>
      <c r="E764" s="18"/>
      <c r="F764" s="18"/>
      <c r="G764" s="17"/>
    </row>
    <row r="765">
      <c r="A765" s="17"/>
      <c r="B765" s="17"/>
      <c r="C765" s="17"/>
      <c r="D765" s="18"/>
      <c r="E765" s="18"/>
      <c r="F765" s="18"/>
      <c r="G765" s="17"/>
    </row>
    <row r="766">
      <c r="A766" s="17"/>
      <c r="B766" s="17"/>
      <c r="C766" s="17"/>
      <c r="D766" s="18"/>
      <c r="E766" s="18"/>
      <c r="F766" s="18"/>
      <c r="G766" s="17"/>
    </row>
    <row r="767">
      <c r="A767" s="17"/>
      <c r="B767" s="17"/>
      <c r="C767" s="17"/>
      <c r="D767" s="18"/>
      <c r="E767" s="18"/>
      <c r="F767" s="18"/>
      <c r="G767" s="17"/>
    </row>
    <row r="768">
      <c r="A768" s="17"/>
      <c r="B768" s="17"/>
      <c r="C768" s="17"/>
      <c r="D768" s="18"/>
      <c r="E768" s="18"/>
      <c r="F768" s="18"/>
      <c r="G768" s="17"/>
    </row>
    <row r="769">
      <c r="A769" s="17"/>
      <c r="B769" s="17"/>
      <c r="C769" s="17"/>
      <c r="D769" s="18"/>
      <c r="E769" s="18"/>
      <c r="F769" s="18"/>
      <c r="G769" s="17"/>
    </row>
    <row r="770">
      <c r="A770" s="17"/>
      <c r="B770" s="17"/>
      <c r="C770" s="17"/>
      <c r="D770" s="18"/>
      <c r="E770" s="18"/>
      <c r="F770" s="18"/>
      <c r="G770" s="17"/>
    </row>
    <row r="771">
      <c r="A771" s="17"/>
      <c r="B771" s="17"/>
      <c r="C771" s="17"/>
      <c r="D771" s="18"/>
      <c r="E771" s="18"/>
      <c r="F771" s="18"/>
      <c r="G771" s="17"/>
    </row>
    <row r="772">
      <c r="A772" s="17"/>
      <c r="B772" s="17"/>
      <c r="C772" s="17"/>
      <c r="D772" s="18"/>
      <c r="E772" s="18"/>
      <c r="F772" s="18"/>
      <c r="G772" s="17"/>
    </row>
    <row r="773">
      <c r="A773" s="17"/>
      <c r="B773" s="17"/>
      <c r="C773" s="17"/>
      <c r="D773" s="18"/>
      <c r="E773" s="18"/>
      <c r="F773" s="18"/>
      <c r="G773" s="17"/>
    </row>
    <row r="774">
      <c r="A774" s="17"/>
      <c r="B774" s="17"/>
      <c r="C774" s="17"/>
      <c r="D774" s="18"/>
      <c r="E774" s="18"/>
      <c r="F774" s="18"/>
      <c r="G774" s="17"/>
    </row>
    <row r="775">
      <c r="A775" s="17"/>
      <c r="B775" s="17"/>
      <c r="C775" s="17"/>
      <c r="D775" s="18"/>
      <c r="E775" s="18"/>
      <c r="F775" s="18"/>
      <c r="G775" s="17"/>
    </row>
    <row r="776">
      <c r="A776" s="17"/>
      <c r="B776" s="17"/>
      <c r="C776" s="17"/>
      <c r="D776" s="18"/>
      <c r="E776" s="18"/>
      <c r="F776" s="18"/>
      <c r="G776" s="17"/>
    </row>
    <row r="777">
      <c r="A777" s="17"/>
      <c r="B777" s="17"/>
      <c r="C777" s="17"/>
      <c r="D777" s="18"/>
      <c r="E777" s="18"/>
      <c r="F777" s="18"/>
      <c r="G777" s="17"/>
    </row>
    <row r="778">
      <c r="A778" s="17"/>
      <c r="B778" s="17"/>
      <c r="C778" s="17"/>
      <c r="D778" s="18"/>
      <c r="E778" s="18"/>
      <c r="F778" s="18"/>
      <c r="G778" s="17"/>
    </row>
    <row r="779">
      <c r="A779" s="17"/>
      <c r="B779" s="17"/>
      <c r="C779" s="17"/>
      <c r="D779" s="18"/>
      <c r="E779" s="18"/>
      <c r="F779" s="18"/>
      <c r="G779" s="17"/>
    </row>
    <row r="780">
      <c r="A780" s="17"/>
      <c r="B780" s="17"/>
      <c r="C780" s="17"/>
      <c r="D780" s="18"/>
      <c r="E780" s="18"/>
      <c r="F780" s="18"/>
      <c r="G780" s="17"/>
    </row>
    <row r="781">
      <c r="A781" s="17"/>
      <c r="B781" s="17"/>
      <c r="C781" s="17"/>
      <c r="D781" s="18"/>
      <c r="E781" s="18"/>
      <c r="F781" s="18"/>
      <c r="G781" s="17"/>
    </row>
    <row r="782">
      <c r="A782" s="17"/>
      <c r="B782" s="17"/>
      <c r="C782" s="17"/>
      <c r="D782" s="18"/>
      <c r="E782" s="18"/>
      <c r="F782" s="18"/>
      <c r="G782" s="17"/>
    </row>
    <row r="783">
      <c r="A783" s="17"/>
      <c r="B783" s="17"/>
      <c r="C783" s="17"/>
      <c r="D783" s="18"/>
      <c r="E783" s="18"/>
      <c r="F783" s="18"/>
      <c r="G783" s="17"/>
    </row>
    <row r="784">
      <c r="A784" s="17"/>
      <c r="B784" s="17"/>
      <c r="C784" s="17"/>
      <c r="D784" s="18"/>
      <c r="E784" s="18"/>
      <c r="F784" s="18"/>
      <c r="G784" s="17"/>
    </row>
    <row r="785">
      <c r="A785" s="17"/>
      <c r="B785" s="17"/>
      <c r="C785" s="17"/>
      <c r="D785" s="18"/>
      <c r="E785" s="18"/>
      <c r="F785" s="18"/>
      <c r="G785" s="17"/>
    </row>
    <row r="786">
      <c r="A786" s="17"/>
      <c r="B786" s="17"/>
      <c r="C786" s="17"/>
      <c r="D786" s="18"/>
      <c r="E786" s="18"/>
      <c r="F786" s="18"/>
      <c r="G786" s="17"/>
    </row>
    <row r="787">
      <c r="A787" s="17"/>
      <c r="B787" s="17"/>
      <c r="C787" s="17"/>
      <c r="D787" s="18"/>
      <c r="E787" s="18"/>
      <c r="F787" s="18"/>
      <c r="G787" s="17"/>
    </row>
    <row r="788">
      <c r="A788" s="17"/>
      <c r="B788" s="17"/>
      <c r="C788" s="17"/>
      <c r="D788" s="18"/>
      <c r="E788" s="18"/>
      <c r="F788" s="18"/>
      <c r="G788" s="17"/>
    </row>
    <row r="789">
      <c r="A789" s="17"/>
      <c r="B789" s="17"/>
      <c r="C789" s="17"/>
      <c r="D789" s="18"/>
      <c r="E789" s="18"/>
      <c r="F789" s="18"/>
      <c r="G789" s="17"/>
    </row>
    <row r="790">
      <c r="A790" s="17"/>
      <c r="B790" s="17"/>
      <c r="C790" s="17"/>
      <c r="D790" s="18"/>
      <c r="E790" s="18"/>
      <c r="F790" s="18"/>
      <c r="G790" s="17"/>
    </row>
    <row r="791">
      <c r="A791" s="17"/>
      <c r="B791" s="17"/>
      <c r="C791" s="17"/>
      <c r="D791" s="18"/>
      <c r="E791" s="18"/>
      <c r="F791" s="18"/>
      <c r="G791" s="17"/>
    </row>
    <row r="792">
      <c r="A792" s="17"/>
      <c r="B792" s="17"/>
      <c r="C792" s="17"/>
      <c r="D792" s="18"/>
      <c r="E792" s="18"/>
      <c r="F792" s="18"/>
      <c r="G792" s="17"/>
    </row>
    <row r="793">
      <c r="A793" s="17"/>
      <c r="B793" s="17"/>
      <c r="C793" s="17"/>
      <c r="D793" s="18"/>
      <c r="E793" s="18"/>
      <c r="F793" s="18"/>
      <c r="G793" s="17"/>
    </row>
    <row r="794">
      <c r="A794" s="17"/>
      <c r="B794" s="17"/>
      <c r="C794" s="17"/>
      <c r="D794" s="18"/>
      <c r="E794" s="18"/>
      <c r="F794" s="18"/>
      <c r="G794" s="17"/>
    </row>
    <row r="795">
      <c r="A795" s="17"/>
      <c r="B795" s="17"/>
      <c r="C795" s="17"/>
      <c r="D795" s="18"/>
      <c r="E795" s="18"/>
      <c r="F795" s="18"/>
      <c r="G795" s="17"/>
    </row>
    <row r="796">
      <c r="A796" s="17"/>
      <c r="B796" s="17"/>
      <c r="C796" s="17"/>
      <c r="D796" s="18"/>
      <c r="E796" s="18"/>
      <c r="F796" s="18"/>
      <c r="G796" s="17"/>
    </row>
    <row r="797">
      <c r="A797" s="17"/>
      <c r="B797" s="17"/>
      <c r="C797" s="17"/>
      <c r="D797" s="18"/>
      <c r="E797" s="18"/>
      <c r="F797" s="18"/>
      <c r="G797" s="17"/>
    </row>
    <row r="798">
      <c r="A798" s="17"/>
      <c r="B798" s="17"/>
      <c r="C798" s="17"/>
      <c r="D798" s="18"/>
      <c r="E798" s="18"/>
      <c r="F798" s="18"/>
      <c r="G798" s="17"/>
    </row>
    <row r="799">
      <c r="A799" s="17"/>
      <c r="B799" s="17"/>
      <c r="C799" s="17"/>
      <c r="D799" s="18"/>
      <c r="E799" s="18"/>
      <c r="F799" s="18"/>
      <c r="G799" s="17"/>
    </row>
    <row r="800">
      <c r="A800" s="17"/>
      <c r="B800" s="17"/>
      <c r="C800" s="17"/>
      <c r="D800" s="18"/>
      <c r="E800" s="18"/>
      <c r="F800" s="18"/>
      <c r="G800" s="17"/>
    </row>
    <row r="801">
      <c r="A801" s="17"/>
      <c r="B801" s="17"/>
      <c r="C801" s="17"/>
      <c r="D801" s="18"/>
      <c r="E801" s="18"/>
      <c r="F801" s="18"/>
      <c r="G801" s="17"/>
    </row>
    <row r="802">
      <c r="A802" s="17"/>
      <c r="B802" s="17"/>
      <c r="C802" s="17"/>
      <c r="D802" s="18"/>
      <c r="E802" s="18"/>
      <c r="F802" s="18"/>
      <c r="G802" s="17"/>
    </row>
    <row r="803">
      <c r="A803" s="17"/>
      <c r="B803" s="17"/>
      <c r="C803" s="17"/>
      <c r="D803" s="18"/>
      <c r="E803" s="18"/>
      <c r="F803" s="18"/>
      <c r="G803" s="17"/>
    </row>
    <row r="804">
      <c r="A804" s="17"/>
      <c r="B804" s="17"/>
      <c r="C804" s="17"/>
      <c r="D804" s="18"/>
      <c r="E804" s="18"/>
      <c r="F804" s="18"/>
      <c r="G804" s="17"/>
    </row>
    <row r="805">
      <c r="A805" s="17"/>
      <c r="B805" s="17"/>
      <c r="C805" s="17"/>
      <c r="D805" s="18"/>
      <c r="E805" s="18"/>
      <c r="F805" s="18"/>
      <c r="G805" s="17"/>
    </row>
    <row r="806">
      <c r="A806" s="17"/>
      <c r="B806" s="17"/>
      <c r="C806" s="17"/>
      <c r="D806" s="18"/>
      <c r="E806" s="18"/>
      <c r="F806" s="18"/>
      <c r="G806" s="17"/>
    </row>
    <row r="807">
      <c r="A807" s="17"/>
      <c r="B807" s="17"/>
      <c r="C807" s="17"/>
      <c r="D807" s="18"/>
      <c r="E807" s="18"/>
      <c r="F807" s="18"/>
      <c r="G807" s="17"/>
    </row>
    <row r="808">
      <c r="A808" s="17"/>
      <c r="B808" s="17"/>
      <c r="C808" s="17"/>
      <c r="D808" s="18"/>
      <c r="E808" s="18"/>
      <c r="F808" s="18"/>
      <c r="G808" s="17"/>
    </row>
    <row r="809">
      <c r="A809" s="17"/>
      <c r="B809" s="17"/>
      <c r="C809" s="17"/>
      <c r="D809" s="18"/>
      <c r="E809" s="18"/>
      <c r="F809" s="18"/>
      <c r="G809" s="17"/>
    </row>
    <row r="810">
      <c r="A810" s="17"/>
      <c r="B810" s="17"/>
      <c r="C810" s="17"/>
      <c r="D810" s="18"/>
      <c r="E810" s="18"/>
      <c r="F810" s="18"/>
      <c r="G810" s="17"/>
    </row>
    <row r="811">
      <c r="A811" s="17"/>
      <c r="B811" s="17"/>
      <c r="C811" s="17"/>
      <c r="D811" s="18"/>
      <c r="E811" s="18"/>
      <c r="F811" s="18"/>
      <c r="G811" s="17"/>
    </row>
    <row r="812">
      <c r="A812" s="17"/>
      <c r="B812" s="17"/>
      <c r="C812" s="17"/>
      <c r="D812" s="18"/>
      <c r="E812" s="18"/>
      <c r="F812" s="18"/>
      <c r="G812" s="17"/>
    </row>
    <row r="813">
      <c r="A813" s="17"/>
      <c r="B813" s="17"/>
      <c r="C813" s="17"/>
      <c r="D813" s="18"/>
      <c r="E813" s="18"/>
      <c r="F813" s="18"/>
      <c r="G813" s="17"/>
    </row>
    <row r="814">
      <c r="A814" s="17"/>
      <c r="B814" s="17"/>
      <c r="C814" s="17"/>
      <c r="D814" s="18"/>
      <c r="E814" s="18"/>
      <c r="F814" s="18"/>
      <c r="G814" s="17"/>
    </row>
    <row r="815">
      <c r="A815" s="17"/>
      <c r="B815" s="17"/>
      <c r="C815" s="17"/>
      <c r="D815" s="18"/>
      <c r="E815" s="18"/>
      <c r="F815" s="18"/>
      <c r="G815" s="17"/>
    </row>
    <row r="816">
      <c r="A816" s="17"/>
      <c r="B816" s="17"/>
      <c r="C816" s="17"/>
      <c r="D816" s="18"/>
      <c r="E816" s="18"/>
      <c r="F816" s="18"/>
      <c r="G816" s="17"/>
    </row>
    <row r="817">
      <c r="A817" s="17"/>
      <c r="B817" s="17"/>
      <c r="C817" s="17"/>
      <c r="D817" s="18"/>
      <c r="E817" s="18"/>
      <c r="F817" s="18"/>
      <c r="G817" s="17"/>
    </row>
    <row r="818">
      <c r="A818" s="17"/>
      <c r="B818" s="17"/>
      <c r="C818" s="17"/>
      <c r="D818" s="18"/>
      <c r="E818" s="18"/>
      <c r="F818" s="18"/>
      <c r="G818" s="17"/>
    </row>
    <row r="819">
      <c r="A819" s="17"/>
      <c r="B819" s="17"/>
      <c r="C819" s="17"/>
      <c r="D819" s="18"/>
      <c r="E819" s="18"/>
      <c r="F819" s="18"/>
      <c r="G819" s="17"/>
    </row>
    <row r="820">
      <c r="A820" s="17"/>
      <c r="B820" s="17"/>
      <c r="C820" s="17"/>
      <c r="D820" s="18"/>
      <c r="E820" s="18"/>
      <c r="F820" s="18"/>
      <c r="G820" s="17"/>
    </row>
    <row r="821">
      <c r="A821" s="17"/>
      <c r="B821" s="17"/>
      <c r="C821" s="17"/>
      <c r="D821" s="18"/>
      <c r="E821" s="18"/>
      <c r="F821" s="18"/>
      <c r="G821" s="17"/>
    </row>
    <row r="822">
      <c r="A822" s="17"/>
      <c r="B822" s="17"/>
      <c r="C822" s="17"/>
      <c r="D822" s="18"/>
      <c r="E822" s="18"/>
      <c r="F822" s="18"/>
      <c r="G822" s="17"/>
    </row>
    <row r="823">
      <c r="A823" s="17"/>
      <c r="B823" s="17"/>
      <c r="C823" s="17"/>
      <c r="D823" s="18"/>
      <c r="E823" s="18"/>
      <c r="F823" s="18"/>
      <c r="G823" s="17"/>
    </row>
    <row r="824">
      <c r="A824" s="17"/>
      <c r="B824" s="17"/>
      <c r="C824" s="17"/>
      <c r="D824" s="18"/>
      <c r="E824" s="18"/>
      <c r="F824" s="18"/>
      <c r="G824" s="17"/>
    </row>
    <row r="825">
      <c r="A825" s="17"/>
      <c r="B825" s="17"/>
      <c r="C825" s="17"/>
      <c r="D825" s="18"/>
      <c r="E825" s="18"/>
      <c r="F825" s="18"/>
      <c r="G825" s="17"/>
    </row>
    <row r="826">
      <c r="A826" s="17"/>
      <c r="B826" s="17"/>
      <c r="C826" s="17"/>
      <c r="D826" s="18"/>
      <c r="E826" s="18"/>
      <c r="F826" s="18"/>
      <c r="G826" s="17"/>
    </row>
    <row r="827">
      <c r="A827" s="17"/>
      <c r="B827" s="17"/>
      <c r="C827" s="17"/>
      <c r="D827" s="18"/>
      <c r="E827" s="18"/>
      <c r="F827" s="18"/>
      <c r="G827" s="17"/>
    </row>
    <row r="828">
      <c r="A828" s="17"/>
      <c r="B828" s="17"/>
      <c r="C828" s="17"/>
      <c r="D828" s="18"/>
      <c r="E828" s="18"/>
      <c r="F828" s="18"/>
      <c r="G828" s="17"/>
    </row>
    <row r="829">
      <c r="A829" s="17"/>
      <c r="B829" s="17"/>
      <c r="C829" s="17"/>
      <c r="D829" s="18"/>
      <c r="E829" s="18"/>
      <c r="F829" s="18"/>
      <c r="G829" s="17"/>
    </row>
    <row r="830">
      <c r="A830" s="17"/>
      <c r="B830" s="17"/>
      <c r="C830" s="17"/>
      <c r="D830" s="18"/>
      <c r="E830" s="18"/>
      <c r="F830" s="18"/>
      <c r="G830" s="17"/>
    </row>
    <row r="831">
      <c r="A831" s="17"/>
      <c r="B831" s="17"/>
      <c r="C831" s="17"/>
      <c r="D831" s="18"/>
      <c r="E831" s="18"/>
      <c r="F831" s="18"/>
      <c r="G831" s="17"/>
    </row>
    <row r="832">
      <c r="A832" s="17"/>
      <c r="B832" s="17"/>
      <c r="C832" s="17"/>
      <c r="D832" s="18"/>
      <c r="E832" s="18"/>
      <c r="F832" s="18"/>
      <c r="G832" s="17"/>
    </row>
    <row r="833">
      <c r="A833" s="17"/>
      <c r="B833" s="17"/>
      <c r="C833" s="17"/>
      <c r="D833" s="18"/>
      <c r="E833" s="18"/>
      <c r="F833" s="18"/>
      <c r="G833" s="17"/>
    </row>
    <row r="834">
      <c r="A834" s="17"/>
      <c r="B834" s="17"/>
      <c r="C834" s="17"/>
      <c r="D834" s="18"/>
      <c r="E834" s="18"/>
      <c r="F834" s="18"/>
      <c r="G834" s="17"/>
    </row>
    <row r="835">
      <c r="A835" s="17"/>
      <c r="B835" s="17"/>
      <c r="C835" s="17"/>
      <c r="D835" s="18"/>
      <c r="E835" s="18"/>
      <c r="F835" s="18"/>
      <c r="G835" s="17"/>
    </row>
    <row r="836">
      <c r="A836" s="17"/>
      <c r="B836" s="17"/>
      <c r="C836" s="17"/>
      <c r="D836" s="18"/>
      <c r="E836" s="18"/>
      <c r="F836" s="18"/>
      <c r="G836" s="17"/>
    </row>
    <row r="837">
      <c r="A837" s="17"/>
      <c r="B837" s="17"/>
      <c r="C837" s="17"/>
      <c r="D837" s="18"/>
      <c r="E837" s="18"/>
      <c r="F837" s="18"/>
      <c r="G837" s="17"/>
    </row>
    <row r="838">
      <c r="A838" s="17"/>
      <c r="B838" s="17"/>
      <c r="C838" s="17"/>
      <c r="D838" s="18"/>
      <c r="E838" s="18"/>
      <c r="F838" s="18"/>
      <c r="G838" s="17"/>
    </row>
    <row r="839">
      <c r="A839" s="17"/>
      <c r="B839" s="17"/>
      <c r="C839" s="17"/>
      <c r="D839" s="18"/>
      <c r="E839" s="18"/>
      <c r="F839" s="18"/>
      <c r="G839" s="17"/>
    </row>
    <row r="840">
      <c r="A840" s="17"/>
      <c r="B840" s="17"/>
      <c r="C840" s="17"/>
      <c r="D840" s="18"/>
      <c r="E840" s="18"/>
      <c r="F840" s="18"/>
      <c r="G840" s="17"/>
    </row>
    <row r="841">
      <c r="A841" s="17"/>
      <c r="B841" s="17"/>
      <c r="C841" s="17"/>
      <c r="D841" s="18"/>
      <c r="E841" s="18"/>
      <c r="F841" s="18"/>
      <c r="G841" s="17"/>
    </row>
    <row r="842">
      <c r="A842" s="17"/>
      <c r="B842" s="17"/>
      <c r="C842" s="17"/>
      <c r="D842" s="18"/>
      <c r="E842" s="18"/>
      <c r="F842" s="18"/>
      <c r="G842" s="17"/>
    </row>
    <row r="843">
      <c r="A843" s="17"/>
      <c r="B843" s="17"/>
      <c r="C843" s="17"/>
      <c r="D843" s="18"/>
      <c r="E843" s="18"/>
      <c r="F843" s="18"/>
      <c r="G843" s="17"/>
    </row>
    <row r="844">
      <c r="A844" s="17"/>
      <c r="B844" s="17"/>
      <c r="C844" s="17"/>
      <c r="D844" s="18"/>
      <c r="E844" s="18"/>
      <c r="F844" s="18"/>
      <c r="G844" s="17"/>
    </row>
    <row r="845">
      <c r="A845" s="17"/>
      <c r="B845" s="17"/>
      <c r="C845" s="17"/>
      <c r="D845" s="18"/>
      <c r="E845" s="18"/>
      <c r="F845" s="18"/>
      <c r="G845" s="17"/>
    </row>
    <row r="846">
      <c r="A846" s="17"/>
      <c r="B846" s="17"/>
      <c r="C846" s="17"/>
      <c r="D846" s="18"/>
      <c r="E846" s="18"/>
      <c r="F846" s="18"/>
      <c r="G846" s="17"/>
    </row>
    <row r="847">
      <c r="A847" s="17"/>
      <c r="B847" s="17"/>
      <c r="C847" s="17"/>
      <c r="D847" s="18"/>
      <c r="E847" s="18"/>
      <c r="F847" s="18"/>
      <c r="G847" s="17"/>
    </row>
    <row r="848">
      <c r="A848" s="17"/>
      <c r="B848" s="17"/>
      <c r="C848" s="17"/>
      <c r="D848" s="18"/>
      <c r="E848" s="18"/>
      <c r="F848" s="18"/>
      <c r="G848" s="17"/>
    </row>
    <row r="849">
      <c r="A849" s="17"/>
      <c r="B849" s="17"/>
      <c r="C849" s="17"/>
      <c r="D849" s="18"/>
      <c r="E849" s="18"/>
      <c r="F849" s="18"/>
      <c r="G849" s="17"/>
    </row>
    <row r="850">
      <c r="A850" s="17"/>
      <c r="B850" s="17"/>
      <c r="C850" s="17"/>
      <c r="D850" s="18"/>
      <c r="E850" s="18"/>
      <c r="F850" s="18"/>
      <c r="G850" s="17"/>
    </row>
    <row r="851">
      <c r="A851" s="17"/>
      <c r="B851" s="17"/>
      <c r="C851" s="17"/>
      <c r="D851" s="18"/>
      <c r="E851" s="18"/>
      <c r="F851" s="18"/>
      <c r="G851" s="17"/>
    </row>
    <row r="852">
      <c r="A852" s="17"/>
      <c r="B852" s="17"/>
      <c r="C852" s="17"/>
      <c r="D852" s="18"/>
      <c r="E852" s="18"/>
      <c r="F852" s="18"/>
      <c r="G852" s="17"/>
    </row>
    <row r="853">
      <c r="A853" s="17"/>
      <c r="B853" s="17"/>
      <c r="C853" s="17"/>
      <c r="D853" s="18"/>
      <c r="E853" s="18"/>
      <c r="F853" s="18"/>
      <c r="G853" s="17"/>
    </row>
    <row r="854">
      <c r="A854" s="17"/>
      <c r="B854" s="17"/>
      <c r="C854" s="17"/>
      <c r="D854" s="18"/>
      <c r="E854" s="18"/>
      <c r="F854" s="18"/>
      <c r="G854" s="17"/>
    </row>
    <row r="855">
      <c r="A855" s="17"/>
      <c r="B855" s="17"/>
      <c r="C855" s="17"/>
      <c r="D855" s="18"/>
      <c r="E855" s="18"/>
      <c r="F855" s="18"/>
      <c r="G855" s="17"/>
    </row>
    <row r="856">
      <c r="A856" s="17"/>
      <c r="B856" s="17"/>
      <c r="C856" s="17"/>
      <c r="D856" s="18"/>
      <c r="E856" s="18"/>
      <c r="F856" s="18"/>
      <c r="G856" s="17"/>
    </row>
    <row r="857">
      <c r="A857" s="17"/>
      <c r="B857" s="17"/>
      <c r="C857" s="17"/>
      <c r="D857" s="18"/>
      <c r="E857" s="18"/>
      <c r="F857" s="18"/>
      <c r="G857" s="17"/>
    </row>
    <row r="858">
      <c r="A858" s="17"/>
      <c r="B858" s="17"/>
      <c r="C858" s="17"/>
      <c r="D858" s="18"/>
      <c r="E858" s="18"/>
      <c r="F858" s="18"/>
      <c r="G858" s="17"/>
    </row>
    <row r="859">
      <c r="A859" s="17"/>
      <c r="B859" s="17"/>
      <c r="C859" s="17"/>
      <c r="D859" s="18"/>
      <c r="E859" s="18"/>
      <c r="F859" s="18"/>
      <c r="G859" s="17"/>
    </row>
    <row r="860">
      <c r="A860" s="17"/>
      <c r="B860" s="17"/>
      <c r="C860" s="17"/>
      <c r="D860" s="18"/>
      <c r="E860" s="18"/>
      <c r="F860" s="18"/>
      <c r="G860" s="17"/>
    </row>
    <row r="861">
      <c r="A861" s="17"/>
      <c r="B861" s="17"/>
      <c r="C861" s="17"/>
      <c r="D861" s="18"/>
      <c r="E861" s="18"/>
      <c r="F861" s="18"/>
      <c r="G861" s="17"/>
    </row>
    <row r="862">
      <c r="A862" s="17"/>
      <c r="B862" s="17"/>
      <c r="C862" s="17"/>
      <c r="D862" s="18"/>
      <c r="E862" s="18"/>
      <c r="F862" s="18"/>
      <c r="G862" s="17"/>
    </row>
    <row r="863">
      <c r="A863" s="17"/>
      <c r="B863" s="17"/>
      <c r="C863" s="17"/>
      <c r="D863" s="18"/>
      <c r="E863" s="18"/>
      <c r="F863" s="18"/>
      <c r="G863" s="17"/>
    </row>
    <row r="864">
      <c r="A864" s="17"/>
      <c r="B864" s="17"/>
      <c r="C864" s="17"/>
      <c r="D864" s="18"/>
      <c r="E864" s="18"/>
      <c r="F864" s="18"/>
      <c r="G864" s="17"/>
    </row>
    <row r="865">
      <c r="A865" s="17"/>
      <c r="B865" s="17"/>
      <c r="C865" s="17"/>
      <c r="D865" s="18"/>
      <c r="E865" s="18"/>
      <c r="F865" s="18"/>
      <c r="G865" s="17"/>
    </row>
    <row r="866">
      <c r="A866" s="17"/>
      <c r="B866" s="17"/>
      <c r="C866" s="17"/>
      <c r="D866" s="18"/>
      <c r="E866" s="18"/>
      <c r="F866" s="18"/>
      <c r="G866" s="17"/>
    </row>
    <row r="867">
      <c r="A867" s="17"/>
      <c r="B867" s="17"/>
      <c r="C867" s="17"/>
      <c r="D867" s="18"/>
      <c r="E867" s="18"/>
      <c r="F867" s="18"/>
      <c r="G867" s="17"/>
    </row>
    <row r="868">
      <c r="A868" s="17"/>
      <c r="B868" s="17"/>
      <c r="C868" s="17"/>
      <c r="D868" s="18"/>
      <c r="E868" s="18"/>
      <c r="F868" s="18"/>
      <c r="G868" s="17"/>
    </row>
    <row r="869">
      <c r="A869" s="17"/>
      <c r="B869" s="17"/>
      <c r="C869" s="17"/>
      <c r="D869" s="18"/>
      <c r="E869" s="18"/>
      <c r="F869" s="18"/>
      <c r="G869" s="17"/>
    </row>
    <row r="870">
      <c r="A870" s="17"/>
      <c r="B870" s="17"/>
      <c r="C870" s="17"/>
      <c r="D870" s="18"/>
      <c r="E870" s="18"/>
      <c r="F870" s="18"/>
      <c r="G870" s="17"/>
    </row>
    <row r="871">
      <c r="A871" s="17"/>
      <c r="B871" s="17"/>
      <c r="C871" s="17"/>
      <c r="D871" s="18"/>
      <c r="E871" s="18"/>
      <c r="F871" s="18"/>
      <c r="G871" s="17"/>
    </row>
    <row r="872">
      <c r="A872" s="17"/>
      <c r="B872" s="17"/>
      <c r="C872" s="17"/>
      <c r="D872" s="18"/>
      <c r="E872" s="18"/>
      <c r="F872" s="18"/>
      <c r="G872" s="17"/>
    </row>
    <row r="873">
      <c r="A873" s="17"/>
      <c r="B873" s="17"/>
      <c r="C873" s="17"/>
      <c r="D873" s="18"/>
      <c r="E873" s="18"/>
      <c r="F873" s="18"/>
      <c r="G873" s="17"/>
    </row>
    <row r="874">
      <c r="A874" s="17"/>
      <c r="B874" s="17"/>
      <c r="C874" s="17"/>
      <c r="D874" s="18"/>
      <c r="E874" s="18"/>
      <c r="F874" s="18"/>
      <c r="G874" s="17"/>
    </row>
    <row r="875">
      <c r="A875" s="17"/>
      <c r="B875" s="17"/>
      <c r="C875" s="17"/>
      <c r="D875" s="18"/>
      <c r="E875" s="18"/>
      <c r="F875" s="18"/>
      <c r="G875" s="17"/>
    </row>
    <row r="876">
      <c r="A876" s="17"/>
      <c r="B876" s="17"/>
      <c r="C876" s="17"/>
      <c r="D876" s="18"/>
      <c r="E876" s="18"/>
      <c r="F876" s="18"/>
      <c r="G876" s="17"/>
    </row>
    <row r="877">
      <c r="A877" s="17"/>
      <c r="B877" s="17"/>
      <c r="C877" s="17"/>
      <c r="D877" s="18"/>
      <c r="E877" s="18"/>
      <c r="F877" s="18"/>
      <c r="G877" s="17"/>
    </row>
    <row r="878">
      <c r="A878" s="17"/>
      <c r="B878" s="17"/>
      <c r="C878" s="17"/>
      <c r="D878" s="18"/>
      <c r="E878" s="18"/>
      <c r="F878" s="18"/>
      <c r="G878" s="17"/>
    </row>
    <row r="879">
      <c r="A879" s="17"/>
      <c r="B879" s="17"/>
      <c r="C879" s="17"/>
      <c r="D879" s="18"/>
      <c r="E879" s="18"/>
      <c r="F879" s="18"/>
      <c r="G879" s="17"/>
    </row>
    <row r="880">
      <c r="A880" s="17"/>
      <c r="B880" s="17"/>
      <c r="C880" s="17"/>
      <c r="D880" s="18"/>
      <c r="E880" s="18"/>
      <c r="F880" s="18"/>
      <c r="G880" s="17"/>
    </row>
    <row r="881">
      <c r="A881" s="17"/>
      <c r="B881" s="17"/>
      <c r="C881" s="17"/>
      <c r="D881" s="18"/>
      <c r="E881" s="18"/>
      <c r="F881" s="18"/>
      <c r="G881" s="17"/>
    </row>
    <row r="882">
      <c r="A882" s="17"/>
      <c r="B882" s="17"/>
      <c r="C882" s="17"/>
      <c r="D882" s="18"/>
      <c r="E882" s="18"/>
      <c r="F882" s="18"/>
      <c r="G882" s="17"/>
    </row>
    <row r="883">
      <c r="A883" s="17"/>
      <c r="B883" s="17"/>
      <c r="C883" s="17"/>
      <c r="D883" s="18"/>
      <c r="E883" s="18"/>
      <c r="F883" s="18"/>
      <c r="G883" s="17"/>
    </row>
    <row r="884">
      <c r="A884" s="17"/>
      <c r="B884" s="17"/>
      <c r="C884" s="17"/>
      <c r="D884" s="18"/>
      <c r="E884" s="18"/>
      <c r="F884" s="18"/>
      <c r="G884" s="17"/>
    </row>
    <row r="885">
      <c r="A885" s="17"/>
      <c r="B885" s="17"/>
      <c r="C885" s="17"/>
      <c r="D885" s="18"/>
      <c r="E885" s="18"/>
      <c r="F885" s="18"/>
      <c r="G885" s="17"/>
    </row>
    <row r="886">
      <c r="A886" s="17"/>
      <c r="B886" s="17"/>
      <c r="C886" s="17"/>
      <c r="D886" s="18"/>
      <c r="E886" s="18"/>
      <c r="F886" s="18"/>
      <c r="G886" s="17"/>
    </row>
    <row r="887">
      <c r="A887" s="17"/>
      <c r="B887" s="17"/>
      <c r="C887" s="17"/>
      <c r="D887" s="18"/>
      <c r="E887" s="18"/>
      <c r="F887" s="18"/>
      <c r="G887" s="17"/>
    </row>
    <row r="888">
      <c r="A888" s="17"/>
      <c r="B888" s="17"/>
      <c r="C888" s="17"/>
      <c r="D888" s="18"/>
      <c r="E888" s="18"/>
      <c r="F888" s="18"/>
      <c r="G888" s="17"/>
    </row>
    <row r="889">
      <c r="A889" s="17"/>
      <c r="B889" s="17"/>
      <c r="C889" s="17"/>
      <c r="D889" s="18"/>
      <c r="E889" s="18"/>
      <c r="F889" s="18"/>
      <c r="G889" s="17"/>
    </row>
    <row r="890">
      <c r="A890" s="17"/>
      <c r="B890" s="17"/>
      <c r="C890" s="17"/>
      <c r="D890" s="18"/>
      <c r="E890" s="18"/>
      <c r="F890" s="18"/>
      <c r="G890" s="17"/>
    </row>
    <row r="891">
      <c r="A891" s="17"/>
      <c r="B891" s="17"/>
      <c r="C891" s="17"/>
      <c r="D891" s="18"/>
      <c r="E891" s="18"/>
      <c r="F891" s="18"/>
      <c r="G891" s="17"/>
    </row>
    <row r="892">
      <c r="A892" s="17"/>
      <c r="B892" s="17"/>
      <c r="C892" s="17"/>
      <c r="D892" s="18"/>
      <c r="E892" s="18"/>
      <c r="F892" s="18"/>
      <c r="G892" s="17"/>
    </row>
    <row r="893">
      <c r="A893" s="17"/>
      <c r="B893" s="17"/>
      <c r="C893" s="17"/>
      <c r="D893" s="18"/>
      <c r="E893" s="18"/>
      <c r="F893" s="18"/>
      <c r="G893" s="17"/>
    </row>
    <row r="894">
      <c r="A894" s="17"/>
      <c r="B894" s="17"/>
      <c r="C894" s="17"/>
      <c r="D894" s="18"/>
      <c r="E894" s="18"/>
      <c r="F894" s="18"/>
      <c r="G894" s="17"/>
    </row>
    <row r="895">
      <c r="A895" s="17"/>
      <c r="B895" s="17"/>
      <c r="C895" s="17"/>
      <c r="D895" s="18"/>
      <c r="E895" s="18"/>
      <c r="F895" s="18"/>
      <c r="G895" s="17"/>
    </row>
    <row r="896">
      <c r="A896" s="17"/>
      <c r="B896" s="17"/>
      <c r="C896" s="17"/>
      <c r="D896" s="18"/>
      <c r="E896" s="18"/>
      <c r="F896" s="18"/>
      <c r="G896" s="17"/>
    </row>
    <row r="897">
      <c r="A897" s="17"/>
      <c r="B897" s="17"/>
      <c r="C897" s="17"/>
      <c r="D897" s="18"/>
      <c r="E897" s="18"/>
      <c r="F897" s="18"/>
      <c r="G897" s="17"/>
    </row>
    <row r="898">
      <c r="A898" s="17"/>
      <c r="B898" s="17"/>
      <c r="C898" s="17"/>
      <c r="D898" s="18"/>
      <c r="E898" s="18"/>
      <c r="F898" s="18"/>
      <c r="G898" s="17"/>
    </row>
    <row r="899">
      <c r="A899" s="17"/>
      <c r="B899" s="17"/>
      <c r="C899" s="17"/>
      <c r="D899" s="18"/>
      <c r="E899" s="18"/>
      <c r="F899" s="18"/>
      <c r="G899" s="17"/>
    </row>
    <row r="900">
      <c r="A900" s="17"/>
      <c r="B900" s="17"/>
      <c r="C900" s="17"/>
      <c r="D900" s="18"/>
      <c r="E900" s="18"/>
      <c r="F900" s="18"/>
      <c r="G900" s="17"/>
    </row>
    <row r="901">
      <c r="A901" s="17"/>
      <c r="B901" s="17"/>
      <c r="C901" s="17"/>
      <c r="D901" s="18"/>
      <c r="E901" s="18"/>
      <c r="F901" s="18"/>
      <c r="G901" s="17"/>
    </row>
    <row r="902">
      <c r="A902" s="17"/>
      <c r="B902" s="17"/>
      <c r="C902" s="17"/>
      <c r="D902" s="18"/>
      <c r="E902" s="18"/>
      <c r="F902" s="18"/>
      <c r="G902" s="17"/>
    </row>
    <row r="903">
      <c r="A903" s="17"/>
      <c r="B903" s="17"/>
      <c r="C903" s="17"/>
      <c r="D903" s="18"/>
      <c r="E903" s="18"/>
      <c r="F903" s="18"/>
      <c r="G903" s="17"/>
    </row>
    <row r="904">
      <c r="A904" s="17"/>
      <c r="B904" s="17"/>
      <c r="C904" s="17"/>
      <c r="D904" s="18"/>
      <c r="E904" s="18"/>
      <c r="F904" s="18"/>
      <c r="G904" s="17"/>
    </row>
    <row r="905">
      <c r="A905" s="17"/>
      <c r="B905" s="17"/>
      <c r="C905" s="17"/>
      <c r="D905" s="18"/>
      <c r="E905" s="18"/>
      <c r="F905" s="18"/>
      <c r="G905" s="17"/>
    </row>
    <row r="906">
      <c r="A906" s="17"/>
      <c r="B906" s="17"/>
      <c r="C906" s="17"/>
      <c r="D906" s="18"/>
      <c r="E906" s="18"/>
      <c r="F906" s="18"/>
      <c r="G906" s="17"/>
    </row>
    <row r="907">
      <c r="A907" s="17"/>
      <c r="B907" s="17"/>
      <c r="C907" s="17"/>
      <c r="D907" s="18"/>
      <c r="E907" s="18"/>
      <c r="F907" s="18"/>
      <c r="G907" s="17"/>
    </row>
    <row r="908">
      <c r="A908" s="17"/>
      <c r="B908" s="17"/>
      <c r="C908" s="17"/>
      <c r="D908" s="18"/>
      <c r="E908" s="18"/>
      <c r="F908" s="18"/>
      <c r="G908" s="17"/>
    </row>
    <row r="909">
      <c r="A909" s="17"/>
      <c r="B909" s="17"/>
      <c r="C909" s="17"/>
      <c r="D909" s="18"/>
      <c r="E909" s="18"/>
      <c r="F909" s="18"/>
      <c r="G909" s="17"/>
    </row>
    <row r="910">
      <c r="A910" s="17"/>
      <c r="B910" s="17"/>
      <c r="C910" s="17"/>
      <c r="D910" s="18"/>
      <c r="E910" s="18"/>
      <c r="F910" s="18"/>
      <c r="G910" s="17"/>
    </row>
    <row r="911">
      <c r="A911" s="17"/>
      <c r="B911" s="17"/>
      <c r="C911" s="17"/>
      <c r="D911" s="18"/>
      <c r="E911" s="18"/>
      <c r="F911" s="18"/>
      <c r="G911" s="17"/>
    </row>
    <row r="912">
      <c r="A912" s="17"/>
      <c r="B912" s="17"/>
      <c r="C912" s="17"/>
      <c r="D912" s="18"/>
      <c r="E912" s="18"/>
      <c r="F912" s="18"/>
      <c r="G912" s="17"/>
    </row>
    <row r="913">
      <c r="A913" s="17"/>
      <c r="B913" s="17"/>
      <c r="C913" s="17"/>
      <c r="D913" s="18"/>
      <c r="E913" s="18"/>
      <c r="F913" s="18"/>
      <c r="G913" s="17"/>
    </row>
    <row r="914">
      <c r="A914" s="17"/>
      <c r="B914" s="17"/>
      <c r="C914" s="17"/>
      <c r="D914" s="18"/>
      <c r="E914" s="18"/>
      <c r="F914" s="18"/>
      <c r="G914" s="17"/>
    </row>
    <row r="915">
      <c r="A915" s="17"/>
      <c r="B915" s="17"/>
      <c r="C915" s="17"/>
      <c r="D915" s="18"/>
      <c r="E915" s="18"/>
      <c r="F915" s="18"/>
      <c r="G915" s="17"/>
    </row>
    <row r="916">
      <c r="A916" s="17"/>
      <c r="B916" s="17"/>
      <c r="C916" s="17"/>
      <c r="D916" s="18"/>
      <c r="E916" s="18"/>
      <c r="F916" s="18"/>
      <c r="G916" s="17"/>
    </row>
    <row r="917">
      <c r="A917" s="17"/>
      <c r="B917" s="17"/>
      <c r="C917" s="17"/>
      <c r="D917" s="18"/>
      <c r="E917" s="18"/>
      <c r="F917" s="18"/>
      <c r="G917" s="17"/>
    </row>
    <row r="918">
      <c r="A918" s="17"/>
      <c r="B918" s="17"/>
      <c r="C918" s="17"/>
      <c r="D918" s="18"/>
      <c r="E918" s="18"/>
      <c r="F918" s="18"/>
      <c r="G918" s="17"/>
    </row>
    <row r="919">
      <c r="A919" s="17"/>
      <c r="B919" s="17"/>
      <c r="C919" s="17"/>
      <c r="D919" s="18"/>
      <c r="E919" s="18"/>
      <c r="F919" s="18"/>
      <c r="G919" s="17"/>
    </row>
    <row r="920">
      <c r="A920" s="17"/>
      <c r="B920" s="17"/>
      <c r="C920" s="17"/>
      <c r="D920" s="18"/>
      <c r="E920" s="18"/>
      <c r="F920" s="18"/>
      <c r="G920" s="17"/>
    </row>
    <row r="921">
      <c r="A921" s="17"/>
      <c r="B921" s="17"/>
      <c r="C921" s="17"/>
      <c r="D921" s="18"/>
      <c r="E921" s="18"/>
      <c r="F921" s="18"/>
      <c r="G921" s="17"/>
    </row>
    <row r="922">
      <c r="A922" s="17"/>
      <c r="B922" s="17"/>
      <c r="C922" s="17"/>
      <c r="D922" s="18"/>
      <c r="E922" s="18"/>
      <c r="F922" s="18"/>
      <c r="G922" s="17"/>
    </row>
    <row r="923">
      <c r="A923" s="17"/>
      <c r="B923" s="17"/>
      <c r="C923" s="17"/>
      <c r="D923" s="18"/>
      <c r="E923" s="18"/>
      <c r="F923" s="18"/>
      <c r="G923" s="17"/>
    </row>
    <row r="924">
      <c r="A924" s="17"/>
      <c r="B924" s="17"/>
      <c r="C924" s="17"/>
      <c r="D924" s="18"/>
      <c r="E924" s="18"/>
      <c r="F924" s="18"/>
      <c r="G924" s="17"/>
    </row>
    <row r="925">
      <c r="A925" s="17"/>
      <c r="B925" s="17"/>
      <c r="C925" s="17"/>
      <c r="D925" s="18"/>
      <c r="E925" s="18"/>
      <c r="F925" s="18"/>
      <c r="G925" s="17"/>
    </row>
    <row r="926">
      <c r="A926" s="17"/>
      <c r="B926" s="17"/>
      <c r="C926" s="17"/>
      <c r="D926" s="18"/>
      <c r="E926" s="18"/>
      <c r="F926" s="18"/>
      <c r="G926" s="17"/>
    </row>
    <row r="927">
      <c r="A927" s="17"/>
      <c r="B927" s="17"/>
      <c r="C927" s="17"/>
      <c r="D927" s="18"/>
      <c r="E927" s="18"/>
      <c r="F927" s="18"/>
      <c r="G927" s="17"/>
    </row>
    <row r="928">
      <c r="A928" s="17"/>
      <c r="B928" s="17"/>
      <c r="C928" s="17"/>
      <c r="D928" s="18"/>
      <c r="E928" s="18"/>
      <c r="F928" s="18"/>
      <c r="G928" s="17"/>
    </row>
    <row r="929">
      <c r="A929" s="17"/>
      <c r="B929" s="17"/>
      <c r="C929" s="17"/>
      <c r="D929" s="18"/>
      <c r="E929" s="18"/>
      <c r="F929" s="18"/>
      <c r="G929" s="17"/>
    </row>
    <row r="930">
      <c r="A930" s="17"/>
      <c r="B930" s="17"/>
      <c r="C930" s="17"/>
      <c r="D930" s="18"/>
      <c r="E930" s="18"/>
      <c r="F930" s="18"/>
      <c r="G930" s="17"/>
    </row>
    <row r="931">
      <c r="A931" s="17"/>
      <c r="B931" s="17"/>
      <c r="C931" s="17"/>
      <c r="D931" s="18"/>
      <c r="E931" s="18"/>
      <c r="F931" s="18"/>
      <c r="G931" s="17"/>
    </row>
    <row r="932">
      <c r="A932" s="17"/>
      <c r="B932" s="17"/>
      <c r="C932" s="17"/>
      <c r="D932" s="18"/>
      <c r="E932" s="18"/>
      <c r="F932" s="18"/>
      <c r="G932" s="17"/>
    </row>
    <row r="933">
      <c r="A933" s="17"/>
      <c r="B933" s="17"/>
      <c r="C933" s="17"/>
      <c r="D933" s="18"/>
      <c r="E933" s="18"/>
      <c r="F933" s="18"/>
      <c r="G933" s="17"/>
    </row>
    <row r="934">
      <c r="A934" s="17"/>
      <c r="B934" s="17"/>
      <c r="C934" s="17"/>
      <c r="D934" s="18"/>
      <c r="E934" s="18"/>
      <c r="F934" s="18"/>
      <c r="G934" s="17"/>
    </row>
    <row r="935">
      <c r="A935" s="17"/>
      <c r="B935" s="17"/>
      <c r="C935" s="17"/>
      <c r="D935" s="18"/>
      <c r="E935" s="18"/>
      <c r="F935" s="18"/>
      <c r="G935" s="17"/>
    </row>
    <row r="936">
      <c r="A936" s="17"/>
      <c r="B936" s="17"/>
      <c r="C936" s="17"/>
      <c r="D936" s="18"/>
      <c r="E936" s="18"/>
      <c r="F936" s="18"/>
      <c r="G936" s="17"/>
    </row>
    <row r="937">
      <c r="A937" s="17"/>
      <c r="B937" s="17"/>
      <c r="C937" s="17"/>
      <c r="D937" s="18"/>
      <c r="E937" s="18"/>
      <c r="F937" s="18"/>
      <c r="G937" s="17"/>
    </row>
    <row r="938">
      <c r="A938" s="17"/>
      <c r="B938" s="17"/>
      <c r="C938" s="17"/>
      <c r="D938" s="18"/>
      <c r="E938" s="18"/>
      <c r="F938" s="18"/>
      <c r="G938" s="17"/>
    </row>
    <row r="939">
      <c r="A939" s="17"/>
      <c r="B939" s="17"/>
      <c r="C939" s="17"/>
      <c r="D939" s="18"/>
      <c r="E939" s="18"/>
      <c r="F939" s="18"/>
      <c r="G939" s="17"/>
    </row>
    <row r="940">
      <c r="A940" s="17"/>
      <c r="B940" s="17"/>
      <c r="C940" s="17"/>
      <c r="D940" s="18"/>
      <c r="E940" s="18"/>
      <c r="F940" s="18"/>
      <c r="G940" s="17"/>
    </row>
    <row r="941">
      <c r="A941" s="17"/>
      <c r="B941" s="17"/>
      <c r="C941" s="17"/>
      <c r="D941" s="18"/>
      <c r="E941" s="18"/>
      <c r="F941" s="18"/>
      <c r="G941" s="17"/>
    </row>
    <row r="942">
      <c r="A942" s="17"/>
      <c r="B942" s="17"/>
      <c r="C942" s="17"/>
      <c r="D942" s="18"/>
      <c r="E942" s="18"/>
      <c r="F942" s="18"/>
      <c r="G942" s="17"/>
    </row>
    <row r="943">
      <c r="A943" s="17"/>
      <c r="B943" s="17"/>
      <c r="C943" s="17"/>
      <c r="D943" s="18"/>
      <c r="E943" s="18"/>
      <c r="F943" s="18"/>
      <c r="G943" s="17"/>
    </row>
    <row r="944">
      <c r="A944" s="17"/>
      <c r="B944" s="17"/>
      <c r="C944" s="17"/>
      <c r="D944" s="18"/>
      <c r="E944" s="18"/>
      <c r="F944" s="18"/>
      <c r="G944" s="17"/>
    </row>
    <row r="945">
      <c r="A945" s="17"/>
      <c r="B945" s="17"/>
      <c r="C945" s="17"/>
      <c r="D945" s="18"/>
      <c r="E945" s="18"/>
      <c r="F945" s="18"/>
      <c r="G945" s="17"/>
    </row>
    <row r="946">
      <c r="A946" s="17"/>
      <c r="B946" s="17"/>
      <c r="C946" s="17"/>
      <c r="D946" s="18"/>
      <c r="E946" s="18"/>
      <c r="F946" s="18"/>
      <c r="G946" s="17"/>
    </row>
    <row r="947">
      <c r="A947" s="17"/>
      <c r="B947" s="17"/>
      <c r="C947" s="17"/>
      <c r="D947" s="18"/>
      <c r="E947" s="18"/>
      <c r="F947" s="18"/>
      <c r="G947" s="17"/>
    </row>
    <row r="948">
      <c r="A948" s="17"/>
      <c r="B948" s="17"/>
      <c r="C948" s="17"/>
      <c r="D948" s="18"/>
      <c r="E948" s="18"/>
      <c r="F948" s="18"/>
      <c r="G948" s="17"/>
    </row>
    <row r="949">
      <c r="A949" s="17"/>
      <c r="B949" s="17"/>
      <c r="C949" s="17"/>
      <c r="D949" s="18"/>
      <c r="E949" s="18"/>
      <c r="F949" s="18"/>
      <c r="G949" s="17"/>
    </row>
    <row r="950">
      <c r="A950" s="17"/>
      <c r="B950" s="17"/>
      <c r="C950" s="17"/>
      <c r="D950" s="18"/>
      <c r="E950" s="18"/>
      <c r="F950" s="18"/>
      <c r="G950" s="17"/>
    </row>
    <row r="951">
      <c r="A951" s="17"/>
      <c r="B951" s="17"/>
      <c r="C951" s="17"/>
      <c r="D951" s="18"/>
      <c r="E951" s="18"/>
      <c r="F951" s="18"/>
      <c r="G951" s="17"/>
    </row>
    <row r="952">
      <c r="A952" s="17"/>
      <c r="B952" s="17"/>
      <c r="C952" s="17"/>
      <c r="D952" s="18"/>
      <c r="E952" s="18"/>
      <c r="F952" s="18"/>
      <c r="G952" s="17"/>
    </row>
    <row r="953">
      <c r="A953" s="17"/>
      <c r="B953" s="17"/>
      <c r="C953" s="17"/>
      <c r="D953" s="18"/>
      <c r="E953" s="18"/>
      <c r="F953" s="18"/>
      <c r="G953" s="17"/>
    </row>
    <row r="954">
      <c r="A954" s="17"/>
      <c r="B954" s="17"/>
      <c r="C954" s="17"/>
      <c r="D954" s="18"/>
      <c r="E954" s="18"/>
      <c r="F954" s="18"/>
      <c r="G954" s="17"/>
    </row>
    <row r="955">
      <c r="A955" s="17"/>
      <c r="B955" s="17"/>
      <c r="C955" s="17"/>
      <c r="D955" s="18"/>
      <c r="E955" s="18"/>
      <c r="F955" s="18"/>
      <c r="G955" s="17"/>
    </row>
    <row r="956">
      <c r="A956" s="17"/>
      <c r="B956" s="17"/>
      <c r="C956" s="17"/>
      <c r="D956" s="18"/>
      <c r="E956" s="18"/>
      <c r="F956" s="18"/>
      <c r="G956" s="17"/>
    </row>
    <row r="957">
      <c r="A957" s="17"/>
      <c r="B957" s="17"/>
      <c r="C957" s="17"/>
      <c r="D957" s="18"/>
      <c r="E957" s="18"/>
      <c r="F957" s="18"/>
      <c r="G957" s="17"/>
    </row>
    <row r="958">
      <c r="A958" s="17"/>
      <c r="B958" s="17"/>
      <c r="C958" s="17"/>
      <c r="D958" s="18"/>
      <c r="E958" s="18"/>
      <c r="F958" s="18"/>
      <c r="G958" s="17"/>
    </row>
    <row r="959">
      <c r="A959" s="17"/>
      <c r="B959" s="17"/>
      <c r="C959" s="17"/>
      <c r="D959" s="18"/>
      <c r="E959" s="18"/>
      <c r="F959" s="18"/>
      <c r="G959" s="17"/>
    </row>
    <row r="960">
      <c r="A960" s="17"/>
      <c r="B960" s="17"/>
      <c r="C960" s="17"/>
      <c r="D960" s="18"/>
      <c r="E960" s="18"/>
      <c r="F960" s="18"/>
      <c r="G960" s="17"/>
    </row>
    <row r="961">
      <c r="A961" s="17"/>
      <c r="B961" s="17"/>
      <c r="C961" s="17"/>
      <c r="D961" s="18"/>
      <c r="E961" s="18"/>
      <c r="F961" s="18"/>
      <c r="G961" s="17"/>
    </row>
    <row r="962">
      <c r="A962" s="17"/>
      <c r="B962" s="17"/>
      <c r="C962" s="17"/>
      <c r="D962" s="18"/>
      <c r="E962" s="18"/>
      <c r="F962" s="18"/>
      <c r="G962" s="17"/>
    </row>
    <row r="963">
      <c r="A963" s="17"/>
      <c r="B963" s="17"/>
      <c r="C963" s="17"/>
      <c r="D963" s="18"/>
      <c r="E963" s="18"/>
      <c r="F963" s="18"/>
      <c r="G963" s="17"/>
    </row>
    <row r="964">
      <c r="A964" s="17"/>
      <c r="B964" s="17"/>
      <c r="C964" s="17"/>
      <c r="D964" s="18"/>
      <c r="E964" s="18"/>
      <c r="F964" s="18"/>
      <c r="G964" s="17"/>
    </row>
    <row r="965">
      <c r="A965" s="17"/>
      <c r="B965" s="17"/>
      <c r="C965" s="17"/>
      <c r="D965" s="18"/>
      <c r="E965" s="18"/>
      <c r="F965" s="18"/>
      <c r="G965" s="17"/>
    </row>
    <row r="966">
      <c r="A966" s="17"/>
      <c r="B966" s="17"/>
      <c r="C966" s="17"/>
      <c r="D966" s="18"/>
      <c r="E966" s="18"/>
      <c r="F966" s="18"/>
      <c r="G966" s="17"/>
    </row>
    <row r="967">
      <c r="A967" s="17"/>
      <c r="B967" s="17"/>
      <c r="C967" s="17"/>
      <c r="D967" s="18"/>
      <c r="E967" s="18"/>
      <c r="F967" s="18"/>
      <c r="G967" s="17"/>
    </row>
    <row r="968">
      <c r="A968" s="17"/>
      <c r="B968" s="17"/>
      <c r="C968" s="17"/>
      <c r="D968" s="18"/>
      <c r="E968" s="18"/>
      <c r="F968" s="18"/>
      <c r="G968" s="17"/>
    </row>
    <row r="969">
      <c r="A969" s="17"/>
      <c r="B969" s="17"/>
      <c r="C969" s="17"/>
      <c r="D969" s="18"/>
      <c r="E969" s="18"/>
      <c r="F969" s="18"/>
      <c r="G969" s="17"/>
    </row>
    <row r="970">
      <c r="A970" s="17"/>
      <c r="B970" s="17"/>
      <c r="C970" s="17"/>
      <c r="D970" s="18"/>
      <c r="E970" s="18"/>
      <c r="F970" s="18"/>
      <c r="G970" s="17"/>
    </row>
    <row r="971">
      <c r="A971" s="17"/>
      <c r="B971" s="17"/>
      <c r="C971" s="17"/>
      <c r="D971" s="18"/>
      <c r="E971" s="18"/>
      <c r="F971" s="18"/>
      <c r="G971" s="17"/>
    </row>
    <row r="972">
      <c r="A972" s="17"/>
      <c r="B972" s="17"/>
      <c r="C972" s="17"/>
      <c r="D972" s="18"/>
      <c r="E972" s="18"/>
      <c r="F972" s="18"/>
      <c r="G972" s="17"/>
    </row>
    <row r="973">
      <c r="A973" s="17"/>
      <c r="B973" s="17"/>
      <c r="C973" s="17"/>
      <c r="D973" s="18"/>
      <c r="E973" s="18"/>
      <c r="F973" s="18"/>
      <c r="G973" s="17"/>
    </row>
    <row r="974">
      <c r="A974" s="17"/>
      <c r="B974" s="17"/>
      <c r="C974" s="17"/>
      <c r="D974" s="18"/>
      <c r="E974" s="18"/>
      <c r="F974" s="18"/>
      <c r="G974" s="17"/>
    </row>
    <row r="975">
      <c r="A975" s="17"/>
      <c r="B975" s="17"/>
      <c r="C975" s="17"/>
      <c r="D975" s="18"/>
      <c r="E975" s="18"/>
      <c r="F975" s="18"/>
      <c r="G975" s="17"/>
    </row>
    <row r="976">
      <c r="A976" s="17"/>
      <c r="B976" s="17"/>
      <c r="C976" s="17"/>
      <c r="D976" s="18"/>
      <c r="E976" s="18"/>
      <c r="F976" s="18"/>
      <c r="G976" s="17"/>
    </row>
    <row r="977">
      <c r="A977" s="17"/>
      <c r="B977" s="17"/>
      <c r="C977" s="17"/>
      <c r="D977" s="18"/>
      <c r="E977" s="18"/>
      <c r="F977" s="18"/>
      <c r="G977" s="17"/>
    </row>
    <row r="978">
      <c r="A978" s="17"/>
      <c r="B978" s="17"/>
      <c r="C978" s="17"/>
      <c r="D978" s="18"/>
      <c r="E978" s="18"/>
      <c r="F978" s="18"/>
      <c r="G978" s="17"/>
    </row>
    <row r="979">
      <c r="A979" s="17"/>
      <c r="B979" s="17"/>
      <c r="C979" s="17"/>
      <c r="D979" s="18"/>
      <c r="E979" s="18"/>
      <c r="F979" s="18"/>
      <c r="G979" s="17"/>
    </row>
    <row r="980">
      <c r="A980" s="17"/>
      <c r="B980" s="17"/>
      <c r="C980" s="17"/>
      <c r="D980" s="18"/>
      <c r="E980" s="18"/>
      <c r="F980" s="18"/>
      <c r="G980" s="17"/>
    </row>
    <row r="981">
      <c r="A981" s="17"/>
      <c r="B981" s="17"/>
      <c r="C981" s="17"/>
      <c r="D981" s="18"/>
      <c r="E981" s="18"/>
      <c r="F981" s="18"/>
      <c r="G981" s="17"/>
    </row>
    <row r="982">
      <c r="A982" s="17"/>
      <c r="B982" s="17"/>
      <c r="C982" s="17"/>
      <c r="D982" s="18"/>
      <c r="E982" s="18"/>
      <c r="F982" s="18"/>
      <c r="G982" s="17"/>
    </row>
    <row r="983">
      <c r="A983" s="17"/>
      <c r="B983" s="17"/>
      <c r="C983" s="17"/>
      <c r="D983" s="18"/>
      <c r="E983" s="18"/>
      <c r="F983" s="18"/>
      <c r="G983" s="17"/>
    </row>
    <row r="984">
      <c r="A984" s="17"/>
      <c r="B984" s="17"/>
      <c r="C984" s="17"/>
      <c r="D984" s="18"/>
      <c r="E984" s="18"/>
      <c r="F984" s="18"/>
      <c r="G984" s="17"/>
    </row>
    <row r="985">
      <c r="A985" s="17"/>
      <c r="B985" s="17"/>
      <c r="C985" s="17"/>
      <c r="D985" s="18"/>
      <c r="E985" s="18"/>
      <c r="F985" s="18"/>
      <c r="G985" s="17"/>
    </row>
    <row r="986">
      <c r="A986" s="17"/>
      <c r="B986" s="17"/>
      <c r="C986" s="17"/>
      <c r="D986" s="18"/>
      <c r="E986" s="18"/>
      <c r="F986" s="18"/>
      <c r="G986" s="17"/>
    </row>
    <row r="987">
      <c r="A987" s="17"/>
      <c r="B987" s="17"/>
      <c r="C987" s="17"/>
      <c r="D987" s="18"/>
      <c r="E987" s="18"/>
      <c r="F987" s="18"/>
      <c r="G987" s="17"/>
    </row>
    <row r="988">
      <c r="A988" s="17"/>
      <c r="B988" s="17"/>
      <c r="C988" s="17"/>
      <c r="D988" s="18"/>
      <c r="E988" s="18"/>
      <c r="F988" s="18"/>
      <c r="G988" s="17"/>
    </row>
    <row r="989">
      <c r="A989" s="17"/>
      <c r="B989" s="17"/>
      <c r="C989" s="17"/>
      <c r="D989" s="18"/>
      <c r="E989" s="18"/>
      <c r="F989" s="18"/>
      <c r="G989" s="17"/>
    </row>
    <row r="990">
      <c r="A990" s="17"/>
      <c r="B990" s="17"/>
      <c r="C990" s="17"/>
      <c r="D990" s="18"/>
      <c r="E990" s="18"/>
      <c r="F990" s="18"/>
      <c r="G990" s="17"/>
    </row>
    <row r="991">
      <c r="A991" s="17"/>
      <c r="B991" s="17"/>
      <c r="C991" s="17"/>
      <c r="D991" s="18"/>
      <c r="E991" s="18"/>
      <c r="F991" s="18"/>
      <c r="G991" s="17"/>
    </row>
    <row r="992">
      <c r="A992" s="17"/>
      <c r="B992" s="17"/>
      <c r="C992" s="17"/>
      <c r="D992" s="18"/>
      <c r="E992" s="18"/>
      <c r="F992" s="18"/>
      <c r="G992" s="17"/>
    </row>
    <row r="993">
      <c r="A993" s="17"/>
      <c r="B993" s="17"/>
      <c r="C993" s="17"/>
      <c r="D993" s="18"/>
      <c r="E993" s="18"/>
      <c r="F993" s="18"/>
      <c r="G993" s="17"/>
    </row>
    <row r="994">
      <c r="A994" s="17"/>
      <c r="B994" s="17"/>
      <c r="C994" s="17"/>
      <c r="D994" s="18"/>
      <c r="E994" s="18"/>
      <c r="F994" s="18"/>
      <c r="G994" s="17"/>
    </row>
    <row r="995">
      <c r="A995" s="17"/>
      <c r="B995" s="17"/>
      <c r="C995" s="17"/>
      <c r="D995" s="18"/>
      <c r="E995" s="18"/>
      <c r="F995" s="18"/>
      <c r="G995" s="17"/>
    </row>
    <row r="996">
      <c r="A996" s="17"/>
      <c r="B996" s="17"/>
      <c r="C996" s="17"/>
      <c r="D996" s="18"/>
      <c r="E996" s="18"/>
      <c r="F996" s="18"/>
      <c r="G996" s="17"/>
    </row>
    <row r="997">
      <c r="A997" s="17"/>
      <c r="B997" s="17"/>
      <c r="C997" s="17"/>
      <c r="D997" s="18"/>
      <c r="E997" s="18"/>
      <c r="F997" s="18"/>
      <c r="G997" s="17"/>
    </row>
    <row r="998">
      <c r="A998" s="17"/>
      <c r="B998" s="17"/>
      <c r="C998" s="17"/>
      <c r="D998" s="18"/>
      <c r="E998" s="18"/>
      <c r="F998" s="18"/>
      <c r="G998" s="17"/>
    </row>
    <row r="999">
      <c r="A999" s="17"/>
      <c r="B999" s="17"/>
      <c r="C999" s="17"/>
      <c r="D999" s="18"/>
      <c r="E999" s="18"/>
      <c r="F999" s="18"/>
      <c r="G999" s="17"/>
    </row>
    <row r="1000">
      <c r="A1000" s="17"/>
      <c r="B1000" s="17"/>
      <c r="C1000" s="17"/>
      <c r="D1000" s="18"/>
      <c r="E1000" s="18"/>
      <c r="F1000" s="18"/>
      <c r="G1000" s="1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6" t="s">
        <v>3</v>
      </c>
      <c r="B2" s="6" t="s">
        <v>4</v>
      </c>
      <c r="C2" s="6" t="s">
        <v>5</v>
      </c>
      <c r="D2" s="8" t="s">
        <v>6</v>
      </c>
      <c r="E2" s="8" t="s">
        <v>7</v>
      </c>
      <c r="F2" s="8" t="s">
        <v>8</v>
      </c>
    </row>
    <row r="3">
      <c r="A3" s="10"/>
      <c r="B3" s="10"/>
      <c r="C3" s="10"/>
      <c r="D3" s="12"/>
      <c r="E3" s="13"/>
      <c r="F3" s="13"/>
    </row>
    <row r="4">
      <c r="A4" s="14"/>
      <c r="B4" s="14"/>
      <c r="C4" s="14"/>
      <c r="D4" s="12"/>
      <c r="E4" s="12"/>
      <c r="F4" s="12"/>
    </row>
    <row r="5">
      <c r="A5" s="14"/>
      <c r="B5" s="14"/>
      <c r="C5" s="14"/>
      <c r="D5" s="12"/>
      <c r="E5" s="12"/>
      <c r="F5" s="12"/>
    </row>
    <row r="6">
      <c r="A6" s="14"/>
      <c r="B6" s="14"/>
      <c r="C6" s="14"/>
      <c r="D6" s="12"/>
      <c r="E6" s="12"/>
      <c r="F6" s="12"/>
    </row>
    <row r="7">
      <c r="A7" s="14"/>
      <c r="B7" s="14"/>
      <c r="C7" s="14"/>
      <c r="D7" s="12"/>
      <c r="E7" s="12"/>
      <c r="F7" s="12"/>
    </row>
    <row r="8">
      <c r="A8" s="14"/>
      <c r="B8" s="14"/>
      <c r="C8" s="14"/>
      <c r="D8" s="12"/>
      <c r="E8" s="12"/>
      <c r="F8" s="12"/>
    </row>
    <row r="9">
      <c r="A9" s="14"/>
      <c r="B9" s="14"/>
      <c r="C9" s="14"/>
      <c r="D9" s="12"/>
      <c r="E9" s="12"/>
      <c r="F9" s="12"/>
    </row>
    <row r="10">
      <c r="A10" s="14"/>
      <c r="B10" s="14"/>
      <c r="C10" s="14"/>
      <c r="D10" s="12"/>
      <c r="E10" s="12"/>
      <c r="F10" s="12"/>
    </row>
    <row r="11">
      <c r="A11" s="17"/>
      <c r="B11" s="17"/>
      <c r="C11" s="17"/>
      <c r="D11" s="12"/>
      <c r="E11" s="12"/>
      <c r="F11" s="12"/>
    </row>
    <row r="12">
      <c r="A12" s="17"/>
      <c r="B12" s="17"/>
      <c r="C12" s="17"/>
      <c r="D12" s="12"/>
      <c r="E12" s="12"/>
      <c r="F12" s="12"/>
    </row>
    <row r="13">
      <c r="A13" s="17"/>
      <c r="B13" s="17"/>
      <c r="C13" s="17"/>
      <c r="D13" s="18"/>
      <c r="E13" s="18"/>
      <c r="F13" s="18"/>
    </row>
    <row r="14">
      <c r="A14" s="17"/>
      <c r="B14" s="17"/>
      <c r="C14" s="17"/>
      <c r="D14" s="18"/>
      <c r="E14" s="18"/>
      <c r="F14" s="18"/>
    </row>
    <row r="15">
      <c r="A15" s="17"/>
      <c r="B15" s="17"/>
      <c r="C15" s="17"/>
      <c r="D15" s="18"/>
      <c r="E15" s="18"/>
      <c r="F15" s="18"/>
    </row>
    <row r="16">
      <c r="A16" s="17"/>
      <c r="B16" s="17"/>
      <c r="C16" s="17"/>
      <c r="D16" s="18"/>
      <c r="E16" s="18"/>
      <c r="F16" s="18"/>
    </row>
    <row r="17">
      <c r="A17" s="17"/>
      <c r="B17" s="17"/>
      <c r="C17" s="17"/>
      <c r="D17" s="18"/>
      <c r="E17" s="18"/>
      <c r="F17" s="18"/>
    </row>
    <row r="18">
      <c r="A18" s="17"/>
      <c r="B18" s="17"/>
      <c r="C18" s="17"/>
      <c r="D18" s="18"/>
      <c r="E18" s="18"/>
      <c r="F18" s="18"/>
    </row>
    <row r="19">
      <c r="A19" s="17"/>
      <c r="B19" s="17"/>
      <c r="C19" s="17"/>
      <c r="D19" s="18"/>
      <c r="E19" s="18"/>
      <c r="F19" s="18"/>
    </row>
    <row r="20">
      <c r="A20" s="17"/>
      <c r="B20" s="17"/>
      <c r="C20" s="17"/>
      <c r="D20" s="18"/>
      <c r="E20" s="18"/>
      <c r="F20" s="18"/>
    </row>
    <row r="21">
      <c r="A21" s="17"/>
      <c r="B21" s="17"/>
      <c r="C21" s="17"/>
      <c r="D21" s="18"/>
      <c r="E21" s="18"/>
      <c r="F21" s="18"/>
    </row>
    <row r="22">
      <c r="A22" s="17"/>
      <c r="B22" s="17"/>
      <c r="C22" s="17"/>
      <c r="D22" s="18"/>
      <c r="E22" s="18"/>
      <c r="F22" s="18"/>
    </row>
    <row r="23">
      <c r="A23" s="17"/>
      <c r="B23" s="17"/>
      <c r="C23" s="17"/>
      <c r="D23" s="18"/>
      <c r="E23" s="18"/>
      <c r="F23" s="18"/>
    </row>
    <row r="24">
      <c r="A24" s="17"/>
      <c r="B24" s="17"/>
      <c r="C24" s="17"/>
      <c r="D24" s="18"/>
      <c r="E24" s="18"/>
      <c r="F24" s="18"/>
    </row>
    <row r="25">
      <c r="A25" s="17"/>
      <c r="B25" s="17"/>
      <c r="C25" s="17"/>
      <c r="D25" s="18"/>
      <c r="E25" s="18"/>
      <c r="F25" s="18"/>
    </row>
    <row r="26">
      <c r="A26" s="17"/>
      <c r="B26" s="17"/>
      <c r="C26" s="17"/>
      <c r="D26" s="18"/>
      <c r="E26" s="18"/>
      <c r="F26" s="18"/>
    </row>
    <row r="27">
      <c r="A27" s="17"/>
      <c r="B27" s="17"/>
      <c r="C27" s="17"/>
      <c r="D27" s="18"/>
      <c r="E27" s="18"/>
      <c r="F27" s="18"/>
    </row>
    <row r="28">
      <c r="A28" s="17"/>
      <c r="B28" s="17"/>
      <c r="C28" s="17"/>
      <c r="D28" s="18"/>
      <c r="E28" s="18"/>
      <c r="F28" s="18"/>
    </row>
    <row r="29">
      <c r="A29" s="17"/>
      <c r="B29" s="17"/>
      <c r="C29" s="17"/>
      <c r="D29" s="18"/>
      <c r="E29" s="18"/>
      <c r="F29" s="18"/>
    </row>
    <row r="30">
      <c r="A30" s="17"/>
      <c r="B30" s="17"/>
      <c r="C30" s="17"/>
      <c r="D30" s="18"/>
      <c r="E30" s="18"/>
      <c r="F30" s="18"/>
    </row>
    <row r="31">
      <c r="A31" s="17"/>
      <c r="B31" s="17"/>
      <c r="C31" s="17"/>
      <c r="D31" s="18"/>
      <c r="E31" s="18"/>
      <c r="F31" s="18"/>
    </row>
    <row r="32">
      <c r="A32" s="17"/>
      <c r="B32" s="17"/>
      <c r="C32" s="17"/>
      <c r="D32" s="18"/>
      <c r="E32" s="18"/>
      <c r="F32" s="18"/>
    </row>
    <row r="33">
      <c r="A33" s="17"/>
      <c r="B33" s="17"/>
      <c r="C33" s="17"/>
      <c r="D33" s="18"/>
      <c r="E33" s="18"/>
      <c r="F33" s="18"/>
    </row>
    <row r="34">
      <c r="A34" s="17"/>
      <c r="B34" s="17"/>
      <c r="C34" s="17"/>
      <c r="D34" s="18"/>
      <c r="E34" s="18"/>
      <c r="F34" s="18"/>
    </row>
    <row r="35">
      <c r="A35" s="17"/>
      <c r="B35" s="17"/>
      <c r="C35" s="17"/>
      <c r="D35" s="18"/>
      <c r="E35" s="18"/>
      <c r="F35" s="18"/>
    </row>
    <row r="36">
      <c r="A36" s="17"/>
      <c r="B36" s="17"/>
      <c r="C36" s="17"/>
      <c r="D36" s="18"/>
      <c r="E36" s="18"/>
      <c r="F36" s="18"/>
    </row>
    <row r="37">
      <c r="A37" s="17"/>
      <c r="B37" s="17"/>
      <c r="C37" s="17"/>
      <c r="D37" s="18"/>
      <c r="E37" s="18"/>
      <c r="F37" s="18"/>
    </row>
    <row r="38">
      <c r="A38" s="17"/>
      <c r="B38" s="17"/>
      <c r="C38" s="17"/>
      <c r="D38" s="18"/>
      <c r="E38" s="18"/>
      <c r="F38" s="18"/>
    </row>
    <row r="39">
      <c r="A39" s="17"/>
      <c r="B39" s="17"/>
      <c r="C39" s="17"/>
      <c r="D39" s="18"/>
      <c r="E39" s="18"/>
      <c r="F39" s="18"/>
    </row>
    <row r="40">
      <c r="A40" s="17"/>
      <c r="B40" s="17"/>
      <c r="C40" s="17"/>
      <c r="D40" s="18"/>
      <c r="E40" s="18"/>
      <c r="F40" s="18"/>
    </row>
    <row r="41">
      <c r="A41" s="17"/>
      <c r="B41" s="17"/>
      <c r="C41" s="17"/>
      <c r="D41" s="18"/>
      <c r="E41" s="18"/>
      <c r="F41" s="18"/>
    </row>
    <row r="42">
      <c r="A42" s="17"/>
      <c r="B42" s="17"/>
      <c r="C42" s="17"/>
      <c r="D42" s="18"/>
      <c r="E42" s="18"/>
      <c r="F42" s="18"/>
    </row>
    <row r="43">
      <c r="A43" s="17"/>
      <c r="B43" s="17"/>
      <c r="C43" s="17"/>
      <c r="D43" s="18"/>
      <c r="E43" s="18"/>
      <c r="F43" s="18"/>
    </row>
    <row r="44">
      <c r="A44" s="17"/>
      <c r="B44" s="17"/>
      <c r="C44" s="17"/>
      <c r="D44" s="18"/>
      <c r="E44" s="18"/>
      <c r="F44" s="18"/>
    </row>
    <row r="45">
      <c r="A45" s="17"/>
      <c r="B45" s="17"/>
      <c r="C45" s="17"/>
      <c r="D45" s="18"/>
      <c r="E45" s="18"/>
      <c r="F45" s="18"/>
    </row>
    <row r="46">
      <c r="A46" s="17"/>
      <c r="B46" s="17"/>
      <c r="C46" s="17"/>
      <c r="D46" s="18"/>
      <c r="E46" s="18"/>
      <c r="F46" s="18"/>
    </row>
    <row r="47">
      <c r="A47" s="17"/>
      <c r="B47" s="17"/>
      <c r="C47" s="17"/>
      <c r="D47" s="18"/>
      <c r="E47" s="18"/>
      <c r="F47" s="18"/>
    </row>
    <row r="48">
      <c r="A48" s="17"/>
      <c r="B48" s="17"/>
      <c r="C48" s="17"/>
      <c r="D48" s="18"/>
      <c r="E48" s="18"/>
      <c r="F48" s="18"/>
    </row>
    <row r="49">
      <c r="A49" s="17"/>
      <c r="B49" s="17"/>
      <c r="C49" s="17"/>
      <c r="D49" s="18"/>
      <c r="E49" s="18"/>
      <c r="F49" s="18"/>
    </row>
    <row r="50">
      <c r="A50" s="17"/>
      <c r="B50" s="17"/>
      <c r="C50" s="17"/>
      <c r="D50" s="18"/>
      <c r="E50" s="18"/>
      <c r="F50" s="18"/>
    </row>
    <row r="51">
      <c r="A51" s="17"/>
      <c r="B51" s="17"/>
      <c r="C51" s="17"/>
      <c r="D51" s="18"/>
      <c r="E51" s="18"/>
      <c r="F51" s="18"/>
    </row>
    <row r="52">
      <c r="A52" s="17"/>
      <c r="B52" s="17"/>
      <c r="C52" s="17"/>
      <c r="D52" s="18"/>
      <c r="E52" s="18"/>
      <c r="F52" s="18"/>
    </row>
    <row r="53">
      <c r="A53" s="17"/>
      <c r="B53" s="17"/>
      <c r="C53" s="17"/>
      <c r="D53" s="18"/>
      <c r="E53" s="18"/>
      <c r="F53" s="18"/>
    </row>
    <row r="54">
      <c r="A54" s="17"/>
      <c r="B54" s="17"/>
      <c r="C54" s="17"/>
      <c r="D54" s="18"/>
      <c r="E54" s="18"/>
      <c r="F54" s="18"/>
    </row>
    <row r="55">
      <c r="A55" s="17"/>
      <c r="B55" s="17"/>
      <c r="C55" s="17"/>
      <c r="D55" s="18"/>
      <c r="E55" s="18"/>
      <c r="F55" s="18"/>
    </row>
    <row r="56">
      <c r="A56" s="17"/>
      <c r="B56" s="17"/>
      <c r="C56" s="17"/>
      <c r="D56" s="18"/>
      <c r="E56" s="18"/>
      <c r="F56" s="18"/>
    </row>
    <row r="57">
      <c r="A57" s="17"/>
      <c r="B57" s="17"/>
      <c r="C57" s="17"/>
      <c r="D57" s="18"/>
      <c r="E57" s="18"/>
      <c r="F57" s="18"/>
    </row>
    <row r="58">
      <c r="A58" s="17"/>
      <c r="B58" s="17"/>
      <c r="C58" s="17"/>
      <c r="D58" s="18"/>
      <c r="E58" s="18"/>
      <c r="F58" s="18"/>
    </row>
    <row r="59">
      <c r="A59" s="17"/>
      <c r="B59" s="17"/>
      <c r="C59" s="17"/>
      <c r="D59" s="18"/>
      <c r="E59" s="18"/>
      <c r="F59" s="18"/>
    </row>
    <row r="60">
      <c r="A60" s="17"/>
      <c r="B60" s="17"/>
      <c r="C60" s="17"/>
      <c r="D60" s="18"/>
      <c r="E60" s="18"/>
      <c r="F60" s="18"/>
    </row>
    <row r="61">
      <c r="A61" s="17"/>
      <c r="B61" s="17"/>
      <c r="C61" s="17"/>
      <c r="D61" s="18"/>
      <c r="E61" s="18"/>
      <c r="F61" s="18"/>
    </row>
    <row r="62">
      <c r="A62" s="17"/>
      <c r="B62" s="17"/>
      <c r="C62" s="17"/>
      <c r="D62" s="18"/>
      <c r="E62" s="18"/>
      <c r="F62" s="18"/>
    </row>
    <row r="63">
      <c r="A63" s="17"/>
      <c r="B63" s="17"/>
      <c r="C63" s="17"/>
      <c r="D63" s="18"/>
      <c r="E63" s="18"/>
      <c r="F63" s="18"/>
    </row>
    <row r="64">
      <c r="A64" s="17"/>
      <c r="B64" s="17"/>
      <c r="C64" s="17"/>
      <c r="D64" s="18"/>
      <c r="E64" s="18"/>
      <c r="F64" s="18"/>
    </row>
    <row r="65">
      <c r="A65" s="17"/>
      <c r="B65" s="17"/>
      <c r="C65" s="17"/>
      <c r="D65" s="18"/>
      <c r="E65" s="18"/>
      <c r="F65" s="18"/>
    </row>
    <row r="66">
      <c r="A66" s="17"/>
      <c r="B66" s="17"/>
      <c r="C66" s="17"/>
      <c r="D66" s="18"/>
      <c r="E66" s="18"/>
      <c r="F66" s="18"/>
    </row>
    <row r="67">
      <c r="A67" s="17"/>
      <c r="B67" s="17"/>
      <c r="C67" s="17"/>
      <c r="D67" s="18"/>
      <c r="E67" s="18"/>
      <c r="F67" s="18"/>
    </row>
    <row r="68">
      <c r="A68" s="17"/>
      <c r="B68" s="17"/>
      <c r="C68" s="17"/>
      <c r="D68" s="18"/>
      <c r="E68" s="18"/>
      <c r="F68" s="18"/>
    </row>
    <row r="69">
      <c r="A69" s="17"/>
      <c r="B69" s="17"/>
      <c r="C69" s="17"/>
      <c r="D69" s="18"/>
      <c r="E69" s="18"/>
      <c r="F69" s="18"/>
    </row>
    <row r="70">
      <c r="A70" s="17"/>
      <c r="B70" s="17"/>
      <c r="C70" s="17"/>
      <c r="D70" s="18"/>
      <c r="E70" s="18"/>
      <c r="F70" s="18"/>
    </row>
    <row r="71">
      <c r="A71" s="17"/>
      <c r="B71" s="17"/>
      <c r="C71" s="17"/>
      <c r="D71" s="18"/>
      <c r="E71" s="18"/>
      <c r="F71" s="18"/>
    </row>
    <row r="72">
      <c r="A72" s="17"/>
      <c r="B72" s="17"/>
      <c r="C72" s="17"/>
      <c r="D72" s="18"/>
      <c r="E72" s="18"/>
      <c r="F72" s="18"/>
    </row>
    <row r="73">
      <c r="A73" s="17"/>
      <c r="B73" s="17"/>
      <c r="C73" s="17"/>
      <c r="D73" s="18"/>
      <c r="E73" s="18"/>
      <c r="F73" s="18"/>
    </row>
    <row r="74">
      <c r="A74" s="17"/>
      <c r="B74" s="17"/>
      <c r="C74" s="17"/>
      <c r="D74" s="18"/>
      <c r="E74" s="18"/>
      <c r="F74" s="18"/>
    </row>
    <row r="75">
      <c r="A75" s="17"/>
      <c r="B75" s="17"/>
      <c r="C75" s="17"/>
      <c r="D75" s="18"/>
      <c r="E75" s="18"/>
      <c r="F75" s="18"/>
    </row>
    <row r="76">
      <c r="A76" s="17"/>
      <c r="B76" s="17"/>
      <c r="C76" s="17"/>
      <c r="D76" s="18"/>
      <c r="E76" s="18"/>
      <c r="F76" s="18"/>
    </row>
    <row r="77">
      <c r="A77" s="17"/>
      <c r="B77" s="17"/>
      <c r="C77" s="17"/>
      <c r="D77" s="18"/>
      <c r="E77" s="18"/>
      <c r="F77" s="18"/>
    </row>
    <row r="78">
      <c r="A78" s="17"/>
      <c r="B78" s="17"/>
      <c r="C78" s="17"/>
      <c r="D78" s="18"/>
      <c r="E78" s="18"/>
      <c r="F78" s="18"/>
    </row>
    <row r="79">
      <c r="A79" s="17"/>
      <c r="B79" s="17"/>
      <c r="C79" s="17"/>
      <c r="D79" s="18"/>
      <c r="E79" s="18"/>
      <c r="F79" s="18"/>
    </row>
    <row r="80">
      <c r="A80" s="17"/>
      <c r="B80" s="17"/>
      <c r="C80" s="17"/>
      <c r="D80" s="18"/>
      <c r="E80" s="18"/>
      <c r="F80" s="18"/>
    </row>
    <row r="81">
      <c r="A81" s="17"/>
      <c r="B81" s="17"/>
      <c r="C81" s="17"/>
      <c r="D81" s="18"/>
      <c r="E81" s="18"/>
      <c r="F81" s="18"/>
    </row>
    <row r="82">
      <c r="A82" s="17"/>
      <c r="B82" s="17"/>
      <c r="C82" s="17"/>
      <c r="D82" s="18"/>
      <c r="E82" s="18"/>
      <c r="F82" s="18"/>
    </row>
    <row r="83">
      <c r="A83" s="17"/>
      <c r="B83" s="17"/>
      <c r="C83" s="17"/>
      <c r="D83" s="18"/>
      <c r="E83" s="18"/>
      <c r="F83" s="18"/>
    </row>
    <row r="84">
      <c r="A84" s="17"/>
      <c r="B84" s="17"/>
      <c r="C84" s="17"/>
      <c r="D84" s="18"/>
      <c r="E84" s="18"/>
      <c r="F84" s="18"/>
    </row>
    <row r="85">
      <c r="A85" s="17"/>
      <c r="B85" s="17"/>
      <c r="C85" s="17"/>
      <c r="D85" s="18"/>
      <c r="E85" s="18"/>
      <c r="F85" s="18"/>
    </row>
    <row r="86">
      <c r="A86" s="17"/>
      <c r="B86" s="17"/>
      <c r="C86" s="17"/>
      <c r="D86" s="18"/>
      <c r="E86" s="18"/>
      <c r="F86" s="18"/>
    </row>
    <row r="87">
      <c r="A87" s="17"/>
      <c r="B87" s="17"/>
      <c r="C87" s="17"/>
      <c r="D87" s="18"/>
      <c r="E87" s="18"/>
      <c r="F87" s="18"/>
    </row>
    <row r="88">
      <c r="A88" s="17"/>
      <c r="B88" s="17"/>
      <c r="C88" s="17"/>
      <c r="D88" s="18"/>
      <c r="E88" s="18"/>
      <c r="F88" s="18"/>
    </row>
    <row r="89">
      <c r="A89" s="17"/>
      <c r="B89" s="17"/>
      <c r="C89" s="17"/>
      <c r="D89" s="18"/>
      <c r="E89" s="18"/>
      <c r="F89" s="18"/>
    </row>
    <row r="90">
      <c r="A90" s="17"/>
      <c r="B90" s="17"/>
      <c r="C90" s="17"/>
      <c r="D90" s="18"/>
      <c r="E90" s="18"/>
      <c r="F90" s="18"/>
    </row>
    <row r="91">
      <c r="A91" s="17"/>
      <c r="B91" s="17"/>
      <c r="C91" s="17"/>
      <c r="D91" s="18"/>
      <c r="E91" s="18"/>
      <c r="F91" s="18"/>
    </row>
    <row r="92">
      <c r="A92" s="17"/>
      <c r="B92" s="17"/>
      <c r="C92" s="17"/>
      <c r="D92" s="18"/>
      <c r="E92" s="18"/>
      <c r="F92" s="18"/>
    </row>
    <row r="93">
      <c r="A93" s="17"/>
      <c r="B93" s="17"/>
      <c r="C93" s="17"/>
      <c r="D93" s="18"/>
      <c r="E93" s="18"/>
      <c r="F93" s="18"/>
    </row>
    <row r="94">
      <c r="A94" s="17"/>
      <c r="B94" s="17"/>
      <c r="C94" s="17"/>
      <c r="D94" s="18"/>
      <c r="E94" s="18"/>
      <c r="F94" s="18"/>
    </row>
    <row r="95">
      <c r="A95" s="17"/>
      <c r="B95" s="17"/>
      <c r="C95" s="17"/>
      <c r="D95" s="18"/>
      <c r="E95" s="18"/>
      <c r="F95" s="18"/>
    </row>
    <row r="96">
      <c r="A96" s="17"/>
      <c r="B96" s="17"/>
      <c r="C96" s="17"/>
      <c r="D96" s="18"/>
      <c r="E96" s="18"/>
      <c r="F96" s="18"/>
    </row>
    <row r="97">
      <c r="A97" s="17"/>
      <c r="B97" s="17"/>
      <c r="C97" s="17"/>
      <c r="D97" s="18"/>
      <c r="E97" s="18"/>
      <c r="F97" s="18"/>
    </row>
    <row r="98">
      <c r="A98" s="17"/>
      <c r="B98" s="17"/>
      <c r="C98" s="17"/>
      <c r="D98" s="18"/>
      <c r="E98" s="18"/>
      <c r="F98" s="18"/>
    </row>
    <row r="99">
      <c r="A99" s="17"/>
      <c r="B99" s="17"/>
      <c r="C99" s="17"/>
      <c r="D99" s="18"/>
      <c r="E99" s="18"/>
      <c r="F99" s="18"/>
    </row>
    <row r="100">
      <c r="A100" s="17"/>
      <c r="B100" s="17"/>
      <c r="C100" s="17"/>
      <c r="D100" s="18"/>
      <c r="E100" s="18"/>
      <c r="F100" s="18"/>
    </row>
    <row r="101">
      <c r="A101" s="17"/>
      <c r="B101" s="17"/>
      <c r="C101" s="17"/>
      <c r="D101" s="18"/>
      <c r="E101" s="18"/>
      <c r="F101" s="18"/>
    </row>
    <row r="102">
      <c r="A102" s="17"/>
      <c r="B102" s="17"/>
      <c r="C102" s="17"/>
      <c r="D102" s="18"/>
      <c r="E102" s="18"/>
      <c r="F102" s="18"/>
    </row>
    <row r="103">
      <c r="A103" s="17"/>
      <c r="B103" s="17"/>
      <c r="C103" s="17"/>
      <c r="D103" s="18"/>
      <c r="E103" s="18"/>
      <c r="F103" s="18"/>
    </row>
    <row r="104">
      <c r="A104" s="17"/>
      <c r="B104" s="17"/>
      <c r="C104" s="17"/>
      <c r="D104" s="18"/>
      <c r="E104" s="18"/>
      <c r="F104" s="18"/>
    </row>
    <row r="105">
      <c r="A105" s="17"/>
      <c r="B105" s="17"/>
      <c r="C105" s="17"/>
      <c r="D105" s="18"/>
      <c r="E105" s="18"/>
      <c r="F105" s="18"/>
    </row>
    <row r="106">
      <c r="A106" s="17"/>
      <c r="B106" s="17"/>
      <c r="C106" s="17"/>
      <c r="D106" s="18"/>
      <c r="E106" s="18"/>
      <c r="F106" s="18"/>
    </row>
    <row r="107">
      <c r="A107" s="17"/>
      <c r="B107" s="17"/>
      <c r="C107" s="17"/>
      <c r="D107" s="18"/>
      <c r="E107" s="18"/>
      <c r="F107" s="18"/>
    </row>
    <row r="108">
      <c r="A108" s="17"/>
      <c r="B108" s="17"/>
      <c r="C108" s="17"/>
      <c r="D108" s="18"/>
      <c r="E108" s="18"/>
      <c r="F108" s="18"/>
    </row>
    <row r="109">
      <c r="A109" s="17"/>
      <c r="B109" s="17"/>
      <c r="C109" s="17"/>
      <c r="D109" s="18"/>
      <c r="E109" s="18"/>
      <c r="F109" s="18"/>
    </row>
    <row r="110">
      <c r="A110" s="17"/>
      <c r="B110" s="17"/>
      <c r="C110" s="17"/>
      <c r="D110" s="18"/>
      <c r="E110" s="18"/>
      <c r="F110" s="18"/>
    </row>
    <row r="111">
      <c r="A111" s="17"/>
      <c r="B111" s="17"/>
      <c r="C111" s="17"/>
      <c r="D111" s="18"/>
      <c r="E111" s="18"/>
      <c r="F111" s="18"/>
    </row>
    <row r="112">
      <c r="A112" s="17"/>
      <c r="B112" s="17"/>
      <c r="C112" s="17"/>
      <c r="D112" s="18"/>
      <c r="E112" s="18"/>
      <c r="F112" s="18"/>
    </row>
    <row r="113">
      <c r="A113" s="17"/>
      <c r="B113" s="17"/>
      <c r="C113" s="17"/>
      <c r="D113" s="18"/>
      <c r="E113" s="18"/>
      <c r="F113" s="18"/>
    </row>
    <row r="114">
      <c r="A114" s="17"/>
      <c r="B114" s="17"/>
      <c r="C114" s="17"/>
      <c r="D114" s="18"/>
      <c r="E114" s="18"/>
      <c r="F114" s="18"/>
    </row>
    <row r="115">
      <c r="A115" s="17"/>
      <c r="B115" s="17"/>
      <c r="C115" s="17"/>
      <c r="D115" s="18"/>
      <c r="E115" s="18"/>
      <c r="F115" s="18"/>
    </row>
    <row r="116">
      <c r="A116" s="17"/>
      <c r="B116" s="17"/>
      <c r="C116" s="17"/>
      <c r="D116" s="18"/>
      <c r="E116" s="18"/>
      <c r="F116" s="18"/>
    </row>
    <row r="117">
      <c r="A117" s="17"/>
      <c r="B117" s="17"/>
      <c r="C117" s="17"/>
      <c r="D117" s="18"/>
      <c r="E117" s="18"/>
      <c r="F117" s="18"/>
    </row>
    <row r="118">
      <c r="A118" s="17"/>
      <c r="B118" s="17"/>
      <c r="C118" s="17"/>
      <c r="D118" s="18"/>
      <c r="E118" s="18"/>
      <c r="F118" s="18"/>
    </row>
    <row r="119">
      <c r="A119" s="17"/>
      <c r="B119" s="17"/>
      <c r="C119" s="17"/>
      <c r="D119" s="18"/>
      <c r="E119" s="18"/>
      <c r="F119" s="18"/>
    </row>
    <row r="120">
      <c r="A120" s="17"/>
      <c r="B120" s="17"/>
      <c r="C120" s="17"/>
      <c r="D120" s="18"/>
      <c r="E120" s="18"/>
      <c r="F120" s="18"/>
    </row>
    <row r="121">
      <c r="A121" s="17"/>
      <c r="B121" s="17"/>
      <c r="C121" s="17"/>
      <c r="D121" s="18"/>
      <c r="E121" s="18"/>
      <c r="F121" s="18"/>
    </row>
    <row r="122">
      <c r="A122" s="17"/>
      <c r="B122" s="17"/>
      <c r="C122" s="17"/>
      <c r="D122" s="18"/>
      <c r="E122" s="18"/>
      <c r="F122" s="18"/>
    </row>
    <row r="123">
      <c r="A123" s="17"/>
      <c r="B123" s="17"/>
      <c r="C123" s="17"/>
      <c r="D123" s="18"/>
      <c r="E123" s="18"/>
      <c r="F123" s="18"/>
    </row>
    <row r="124">
      <c r="A124" s="17"/>
      <c r="B124" s="17"/>
      <c r="C124" s="17"/>
      <c r="D124" s="18"/>
      <c r="E124" s="18"/>
      <c r="F124" s="18"/>
    </row>
    <row r="125">
      <c r="A125" s="17"/>
      <c r="B125" s="17"/>
      <c r="C125" s="17"/>
      <c r="D125" s="18"/>
      <c r="E125" s="18"/>
      <c r="F125" s="18"/>
    </row>
    <row r="126">
      <c r="A126" s="17"/>
      <c r="B126" s="17"/>
      <c r="C126" s="17"/>
      <c r="D126" s="18"/>
      <c r="E126" s="18"/>
      <c r="F126" s="18"/>
    </row>
    <row r="127">
      <c r="A127" s="17"/>
      <c r="B127" s="17"/>
      <c r="C127" s="17"/>
      <c r="D127" s="18"/>
      <c r="E127" s="18"/>
      <c r="F127" s="18"/>
    </row>
    <row r="128">
      <c r="A128" s="17"/>
      <c r="B128" s="17"/>
      <c r="C128" s="17"/>
      <c r="D128" s="18"/>
      <c r="E128" s="18"/>
      <c r="F128" s="18"/>
    </row>
    <row r="129">
      <c r="A129" s="17"/>
      <c r="B129" s="17"/>
      <c r="C129" s="17"/>
      <c r="D129" s="18"/>
      <c r="E129" s="18"/>
      <c r="F129" s="18"/>
    </row>
    <row r="130">
      <c r="A130" s="17"/>
      <c r="B130" s="17"/>
      <c r="C130" s="17"/>
      <c r="D130" s="18"/>
      <c r="E130" s="18"/>
      <c r="F130" s="18"/>
    </row>
    <row r="131">
      <c r="A131" s="17"/>
      <c r="B131" s="17"/>
      <c r="C131" s="17"/>
      <c r="D131" s="18"/>
      <c r="E131" s="18"/>
      <c r="F131" s="18"/>
    </row>
    <row r="132">
      <c r="A132" s="17"/>
      <c r="B132" s="17"/>
      <c r="C132" s="17"/>
      <c r="D132" s="18"/>
      <c r="E132" s="18"/>
      <c r="F132" s="18"/>
    </row>
    <row r="133">
      <c r="A133" s="17"/>
      <c r="B133" s="17"/>
      <c r="C133" s="17"/>
      <c r="D133" s="18"/>
      <c r="E133" s="18"/>
      <c r="F133" s="18"/>
    </row>
    <row r="134">
      <c r="A134" s="17"/>
      <c r="B134" s="17"/>
      <c r="C134" s="17"/>
      <c r="D134" s="18"/>
      <c r="E134" s="18"/>
      <c r="F134" s="18"/>
    </row>
    <row r="135">
      <c r="A135" s="17"/>
      <c r="B135" s="17"/>
      <c r="C135" s="17"/>
      <c r="D135" s="18"/>
      <c r="E135" s="18"/>
      <c r="F135" s="18"/>
    </row>
    <row r="136">
      <c r="A136" s="17"/>
      <c r="B136" s="17"/>
      <c r="C136" s="17"/>
      <c r="D136" s="18"/>
      <c r="E136" s="18"/>
      <c r="F136" s="18"/>
    </row>
    <row r="137">
      <c r="A137" s="17"/>
      <c r="B137" s="17"/>
      <c r="C137" s="17"/>
      <c r="D137" s="18"/>
      <c r="E137" s="18"/>
      <c r="F137" s="18"/>
    </row>
    <row r="138">
      <c r="A138" s="17"/>
      <c r="B138" s="17"/>
      <c r="C138" s="17"/>
      <c r="D138" s="18"/>
      <c r="E138" s="18"/>
      <c r="F138" s="18"/>
    </row>
    <row r="139">
      <c r="A139" s="17"/>
      <c r="B139" s="17"/>
      <c r="C139" s="17"/>
      <c r="D139" s="18"/>
      <c r="E139" s="18"/>
      <c r="F139" s="18"/>
    </row>
    <row r="140">
      <c r="A140" s="17"/>
      <c r="B140" s="17"/>
      <c r="C140" s="17"/>
      <c r="D140" s="18"/>
      <c r="E140" s="18"/>
      <c r="F140" s="18"/>
    </row>
    <row r="141">
      <c r="A141" s="17"/>
      <c r="B141" s="17"/>
      <c r="C141" s="17"/>
      <c r="D141" s="18"/>
      <c r="E141" s="18"/>
      <c r="F141" s="18"/>
    </row>
    <row r="142">
      <c r="A142" s="17"/>
      <c r="B142" s="17"/>
      <c r="C142" s="17"/>
      <c r="D142" s="18"/>
      <c r="E142" s="18"/>
      <c r="F142" s="18"/>
    </row>
    <row r="143">
      <c r="A143" s="17"/>
      <c r="B143" s="17"/>
      <c r="C143" s="17"/>
      <c r="D143" s="18"/>
      <c r="E143" s="18"/>
      <c r="F143" s="18"/>
    </row>
    <row r="144">
      <c r="A144" s="17"/>
      <c r="B144" s="17"/>
      <c r="C144" s="17"/>
      <c r="D144" s="18"/>
      <c r="E144" s="18"/>
      <c r="F144" s="18"/>
    </row>
    <row r="145">
      <c r="A145" s="17"/>
      <c r="B145" s="17"/>
      <c r="C145" s="17"/>
      <c r="D145" s="18"/>
      <c r="E145" s="18"/>
      <c r="F145" s="18"/>
    </row>
    <row r="146">
      <c r="A146" s="17"/>
      <c r="B146" s="17"/>
      <c r="C146" s="17"/>
      <c r="D146" s="18"/>
      <c r="E146" s="18"/>
      <c r="F146" s="18"/>
    </row>
    <row r="147">
      <c r="A147" s="17"/>
      <c r="B147" s="17"/>
      <c r="C147" s="17"/>
      <c r="D147" s="18"/>
      <c r="E147" s="18"/>
      <c r="F147" s="18"/>
    </row>
    <row r="148">
      <c r="A148" s="17"/>
      <c r="B148" s="17"/>
      <c r="C148" s="17"/>
      <c r="D148" s="18"/>
      <c r="E148" s="18"/>
      <c r="F148" s="18"/>
    </row>
    <row r="149">
      <c r="A149" s="17"/>
      <c r="B149" s="17"/>
      <c r="C149" s="17"/>
      <c r="D149" s="18"/>
      <c r="E149" s="18"/>
      <c r="F149" s="18"/>
    </row>
    <row r="150">
      <c r="A150" s="17"/>
      <c r="B150" s="17"/>
      <c r="C150" s="17"/>
      <c r="D150" s="18"/>
      <c r="E150" s="18"/>
      <c r="F150" s="18"/>
    </row>
    <row r="151">
      <c r="A151" s="17"/>
      <c r="B151" s="17"/>
      <c r="C151" s="17"/>
      <c r="D151" s="18"/>
      <c r="E151" s="18"/>
      <c r="F151" s="18"/>
    </row>
    <row r="152">
      <c r="A152" s="17"/>
      <c r="B152" s="17"/>
      <c r="C152" s="17"/>
      <c r="D152" s="18"/>
      <c r="E152" s="18"/>
      <c r="F152" s="18"/>
    </row>
    <row r="153">
      <c r="A153" s="17"/>
      <c r="B153" s="17"/>
      <c r="C153" s="17"/>
      <c r="D153" s="18"/>
      <c r="E153" s="18"/>
      <c r="F153" s="18"/>
    </row>
    <row r="154">
      <c r="A154" s="17"/>
      <c r="B154" s="17"/>
      <c r="C154" s="17"/>
      <c r="D154" s="18"/>
      <c r="E154" s="18"/>
      <c r="F154" s="18"/>
    </row>
    <row r="155">
      <c r="A155" s="17"/>
      <c r="B155" s="17"/>
      <c r="C155" s="17"/>
      <c r="D155" s="18"/>
      <c r="E155" s="18"/>
      <c r="F155" s="18"/>
    </row>
    <row r="156">
      <c r="A156" s="17"/>
      <c r="B156" s="17"/>
      <c r="C156" s="17"/>
      <c r="D156" s="18"/>
      <c r="E156" s="18"/>
      <c r="F156" s="18"/>
    </row>
    <row r="157">
      <c r="A157" s="17"/>
      <c r="B157" s="17"/>
      <c r="C157" s="17"/>
      <c r="D157" s="18"/>
      <c r="E157" s="18"/>
      <c r="F157" s="18"/>
    </row>
    <row r="158">
      <c r="A158" s="17"/>
      <c r="B158" s="17"/>
      <c r="C158" s="17"/>
      <c r="D158" s="18"/>
      <c r="E158" s="18"/>
      <c r="F158" s="18"/>
    </row>
    <row r="159">
      <c r="A159" s="17"/>
      <c r="B159" s="17"/>
      <c r="C159" s="17"/>
      <c r="D159" s="18"/>
      <c r="E159" s="18"/>
      <c r="F159" s="18"/>
    </row>
    <row r="160">
      <c r="A160" s="17"/>
      <c r="B160" s="17"/>
      <c r="C160" s="17"/>
      <c r="D160" s="18"/>
      <c r="E160" s="18"/>
      <c r="F160" s="18"/>
    </row>
    <row r="161">
      <c r="A161" s="17"/>
      <c r="B161" s="17"/>
      <c r="C161" s="17"/>
      <c r="D161" s="18"/>
      <c r="E161" s="18"/>
      <c r="F161" s="18"/>
    </row>
    <row r="162">
      <c r="A162" s="17"/>
      <c r="B162" s="17"/>
      <c r="C162" s="17"/>
      <c r="D162" s="18"/>
      <c r="E162" s="18"/>
      <c r="F162" s="18"/>
    </row>
    <row r="163">
      <c r="A163" s="17"/>
      <c r="B163" s="17"/>
      <c r="C163" s="17"/>
      <c r="D163" s="18"/>
      <c r="E163" s="18"/>
      <c r="F163" s="18"/>
    </row>
    <row r="164">
      <c r="A164" s="17"/>
      <c r="B164" s="17"/>
      <c r="C164" s="17"/>
      <c r="D164" s="18"/>
      <c r="E164" s="18"/>
      <c r="F164" s="18"/>
    </row>
    <row r="165">
      <c r="A165" s="17"/>
      <c r="B165" s="17"/>
      <c r="C165" s="17"/>
      <c r="D165" s="18"/>
      <c r="E165" s="18"/>
      <c r="F165" s="18"/>
    </row>
    <row r="166">
      <c r="A166" s="17"/>
      <c r="B166" s="17"/>
      <c r="C166" s="17"/>
      <c r="D166" s="18"/>
      <c r="E166" s="18"/>
      <c r="F166" s="18"/>
    </row>
    <row r="167">
      <c r="A167" s="17"/>
      <c r="B167" s="17"/>
      <c r="C167" s="17"/>
      <c r="D167" s="18"/>
      <c r="E167" s="18"/>
      <c r="F167" s="18"/>
    </row>
    <row r="168">
      <c r="A168" s="17"/>
      <c r="B168" s="17"/>
      <c r="C168" s="17"/>
      <c r="D168" s="18"/>
      <c r="E168" s="18"/>
      <c r="F168" s="18"/>
    </row>
    <row r="169">
      <c r="A169" s="17"/>
      <c r="B169" s="17"/>
      <c r="C169" s="17"/>
      <c r="D169" s="18"/>
      <c r="E169" s="18"/>
      <c r="F169" s="18"/>
    </row>
    <row r="170">
      <c r="A170" s="17"/>
      <c r="B170" s="17"/>
      <c r="C170" s="17"/>
      <c r="D170" s="18"/>
      <c r="E170" s="18"/>
      <c r="F170" s="18"/>
    </row>
    <row r="171">
      <c r="A171" s="17"/>
      <c r="B171" s="17"/>
      <c r="C171" s="17"/>
      <c r="D171" s="18"/>
      <c r="E171" s="18"/>
      <c r="F171" s="18"/>
    </row>
    <row r="172">
      <c r="A172" s="17"/>
      <c r="B172" s="17"/>
      <c r="C172" s="17"/>
      <c r="D172" s="18"/>
      <c r="E172" s="18"/>
      <c r="F172" s="18"/>
    </row>
    <row r="173">
      <c r="A173" s="17"/>
      <c r="B173" s="17"/>
      <c r="C173" s="17"/>
      <c r="D173" s="18"/>
      <c r="E173" s="18"/>
      <c r="F173" s="18"/>
    </row>
    <row r="174">
      <c r="A174" s="17"/>
      <c r="B174" s="17"/>
      <c r="C174" s="17"/>
      <c r="D174" s="18"/>
      <c r="E174" s="18"/>
      <c r="F174" s="18"/>
    </row>
    <row r="175">
      <c r="A175" s="17"/>
      <c r="B175" s="17"/>
      <c r="C175" s="17"/>
      <c r="D175" s="18"/>
      <c r="E175" s="18"/>
      <c r="F175" s="18"/>
    </row>
    <row r="176">
      <c r="A176" s="17"/>
      <c r="B176" s="17"/>
      <c r="C176" s="17"/>
      <c r="D176" s="18"/>
      <c r="E176" s="18"/>
      <c r="F176" s="18"/>
    </row>
    <row r="177">
      <c r="A177" s="17"/>
      <c r="B177" s="17"/>
      <c r="C177" s="17"/>
      <c r="D177" s="18"/>
      <c r="E177" s="18"/>
      <c r="F177" s="18"/>
    </row>
    <row r="178">
      <c r="A178" s="17"/>
      <c r="B178" s="17"/>
      <c r="C178" s="17"/>
      <c r="D178" s="18"/>
      <c r="E178" s="18"/>
      <c r="F178" s="18"/>
    </row>
    <row r="179">
      <c r="A179" s="17"/>
      <c r="B179" s="17"/>
      <c r="C179" s="17"/>
      <c r="D179" s="18"/>
      <c r="E179" s="18"/>
      <c r="F179" s="18"/>
    </row>
    <row r="180">
      <c r="A180" s="17"/>
      <c r="B180" s="17"/>
      <c r="C180" s="17"/>
      <c r="D180" s="18"/>
      <c r="E180" s="18"/>
      <c r="F180" s="18"/>
    </row>
    <row r="181">
      <c r="A181" s="17"/>
      <c r="B181" s="17"/>
      <c r="C181" s="17"/>
      <c r="D181" s="18"/>
      <c r="E181" s="18"/>
      <c r="F181" s="18"/>
    </row>
    <row r="182">
      <c r="A182" s="17"/>
      <c r="B182" s="17"/>
      <c r="C182" s="17"/>
      <c r="D182" s="18"/>
      <c r="E182" s="18"/>
      <c r="F182" s="18"/>
    </row>
    <row r="183">
      <c r="A183" s="17"/>
      <c r="B183" s="17"/>
      <c r="C183" s="17"/>
      <c r="D183" s="18"/>
      <c r="E183" s="18"/>
      <c r="F183" s="18"/>
    </row>
    <row r="184">
      <c r="A184" s="17"/>
      <c r="B184" s="17"/>
      <c r="C184" s="17"/>
      <c r="D184" s="18"/>
      <c r="E184" s="18"/>
      <c r="F184" s="18"/>
    </row>
    <row r="185">
      <c r="A185" s="17"/>
      <c r="B185" s="17"/>
      <c r="C185" s="17"/>
      <c r="D185" s="18"/>
      <c r="E185" s="18"/>
      <c r="F185" s="18"/>
    </row>
    <row r="186">
      <c r="A186" s="17"/>
      <c r="B186" s="17"/>
      <c r="C186" s="17"/>
      <c r="D186" s="18"/>
      <c r="E186" s="18"/>
      <c r="F186" s="18"/>
    </row>
    <row r="187">
      <c r="A187" s="17"/>
      <c r="B187" s="17"/>
      <c r="C187" s="17"/>
      <c r="D187" s="18"/>
      <c r="E187" s="18"/>
      <c r="F187" s="18"/>
    </row>
    <row r="188">
      <c r="A188" s="17"/>
      <c r="B188" s="17"/>
      <c r="C188" s="17"/>
      <c r="D188" s="18"/>
      <c r="E188" s="18"/>
      <c r="F188" s="18"/>
    </row>
    <row r="189">
      <c r="A189" s="17"/>
      <c r="B189" s="17"/>
      <c r="C189" s="17"/>
      <c r="D189" s="18"/>
      <c r="E189" s="18"/>
      <c r="F189" s="18"/>
    </row>
    <row r="190">
      <c r="A190" s="17"/>
      <c r="B190" s="17"/>
      <c r="C190" s="17"/>
      <c r="D190" s="18"/>
      <c r="E190" s="18"/>
      <c r="F190" s="18"/>
    </row>
    <row r="191">
      <c r="A191" s="17"/>
      <c r="B191" s="17"/>
      <c r="C191" s="17"/>
      <c r="D191" s="18"/>
      <c r="E191" s="18"/>
      <c r="F191" s="18"/>
    </row>
    <row r="192">
      <c r="A192" s="17"/>
      <c r="B192" s="17"/>
      <c r="C192" s="17"/>
      <c r="D192" s="18"/>
      <c r="E192" s="18"/>
      <c r="F192" s="18"/>
    </row>
    <row r="193">
      <c r="A193" s="17"/>
      <c r="B193" s="17"/>
      <c r="C193" s="17"/>
      <c r="D193" s="18"/>
      <c r="E193" s="18"/>
      <c r="F193" s="18"/>
    </row>
    <row r="194">
      <c r="A194" s="17"/>
      <c r="B194" s="17"/>
      <c r="C194" s="17"/>
      <c r="D194" s="18"/>
      <c r="E194" s="18"/>
      <c r="F194" s="18"/>
    </row>
    <row r="195">
      <c r="A195" s="17"/>
      <c r="B195" s="17"/>
      <c r="C195" s="17"/>
      <c r="D195" s="18"/>
      <c r="E195" s="18"/>
      <c r="F195" s="18"/>
    </row>
    <row r="196">
      <c r="A196" s="17"/>
      <c r="B196" s="17"/>
      <c r="C196" s="17"/>
      <c r="D196" s="18"/>
      <c r="E196" s="18"/>
      <c r="F196" s="18"/>
    </row>
    <row r="197">
      <c r="A197" s="17"/>
      <c r="B197" s="17"/>
      <c r="C197" s="17"/>
      <c r="D197" s="18"/>
      <c r="E197" s="18"/>
      <c r="F197" s="18"/>
    </row>
    <row r="198">
      <c r="A198" s="17"/>
      <c r="B198" s="17"/>
      <c r="C198" s="17"/>
      <c r="D198" s="18"/>
      <c r="E198" s="18"/>
      <c r="F198" s="18"/>
    </row>
    <row r="199">
      <c r="A199" s="17"/>
      <c r="B199" s="17"/>
      <c r="C199" s="17"/>
      <c r="D199" s="18"/>
      <c r="E199" s="18"/>
      <c r="F199" s="18"/>
    </row>
    <row r="200">
      <c r="A200" s="17"/>
      <c r="B200" s="17"/>
      <c r="C200" s="17"/>
      <c r="D200" s="18"/>
      <c r="E200" s="18"/>
      <c r="F200" s="18"/>
    </row>
    <row r="201">
      <c r="A201" s="17"/>
      <c r="B201" s="17"/>
      <c r="C201" s="17"/>
      <c r="D201" s="18"/>
      <c r="E201" s="18"/>
      <c r="F201" s="18"/>
    </row>
    <row r="202">
      <c r="A202" s="17"/>
      <c r="B202" s="17"/>
      <c r="C202" s="17"/>
      <c r="D202" s="18"/>
      <c r="E202" s="18"/>
      <c r="F202" s="18"/>
    </row>
    <row r="203">
      <c r="A203" s="17"/>
      <c r="B203" s="17"/>
      <c r="C203" s="17"/>
      <c r="D203" s="18"/>
      <c r="E203" s="18"/>
      <c r="F203" s="18"/>
    </row>
    <row r="204">
      <c r="A204" s="17"/>
      <c r="B204" s="17"/>
      <c r="C204" s="17"/>
      <c r="D204" s="18"/>
      <c r="E204" s="18"/>
      <c r="F204" s="18"/>
    </row>
    <row r="205">
      <c r="A205" s="17"/>
      <c r="B205" s="17"/>
      <c r="C205" s="17"/>
      <c r="D205" s="18"/>
      <c r="E205" s="18"/>
      <c r="F205" s="18"/>
    </row>
    <row r="206">
      <c r="A206" s="17"/>
      <c r="B206" s="17"/>
      <c r="C206" s="17"/>
      <c r="D206" s="18"/>
      <c r="E206" s="18"/>
      <c r="F206" s="18"/>
    </row>
    <row r="207">
      <c r="A207" s="17"/>
      <c r="B207" s="17"/>
      <c r="C207" s="17"/>
      <c r="D207" s="18"/>
      <c r="E207" s="18"/>
      <c r="F207" s="18"/>
    </row>
    <row r="208">
      <c r="A208" s="17"/>
      <c r="B208" s="17"/>
      <c r="C208" s="17"/>
      <c r="D208" s="18"/>
      <c r="E208" s="18"/>
      <c r="F208" s="18"/>
    </row>
    <row r="209">
      <c r="A209" s="17"/>
      <c r="B209" s="17"/>
      <c r="C209" s="17"/>
      <c r="D209" s="18"/>
      <c r="E209" s="18"/>
      <c r="F209" s="18"/>
    </row>
    <row r="210">
      <c r="A210" s="17"/>
      <c r="B210" s="17"/>
      <c r="C210" s="17"/>
      <c r="D210" s="18"/>
      <c r="E210" s="18"/>
      <c r="F210" s="18"/>
    </row>
    <row r="211">
      <c r="A211" s="17"/>
      <c r="B211" s="17"/>
      <c r="C211" s="17"/>
      <c r="D211" s="18"/>
      <c r="E211" s="18"/>
      <c r="F211" s="18"/>
    </row>
    <row r="212">
      <c r="A212" s="17"/>
      <c r="B212" s="17"/>
      <c r="C212" s="17"/>
      <c r="D212" s="18"/>
      <c r="E212" s="18"/>
      <c r="F212" s="18"/>
    </row>
    <row r="213">
      <c r="A213" s="17"/>
      <c r="B213" s="17"/>
      <c r="C213" s="17"/>
      <c r="D213" s="18"/>
      <c r="E213" s="18"/>
      <c r="F213" s="18"/>
    </row>
    <row r="214">
      <c r="A214" s="17"/>
      <c r="B214" s="17"/>
      <c r="C214" s="17"/>
      <c r="D214" s="18"/>
      <c r="E214" s="18"/>
      <c r="F214" s="18"/>
    </row>
    <row r="215">
      <c r="A215" s="17"/>
      <c r="B215" s="17"/>
      <c r="C215" s="17"/>
      <c r="D215" s="18"/>
      <c r="E215" s="18"/>
      <c r="F215" s="18"/>
    </row>
    <row r="216">
      <c r="A216" s="17"/>
      <c r="B216" s="17"/>
      <c r="C216" s="17"/>
      <c r="D216" s="18"/>
      <c r="E216" s="18"/>
      <c r="F216" s="18"/>
    </row>
    <row r="217">
      <c r="A217" s="17"/>
      <c r="B217" s="17"/>
      <c r="C217" s="17"/>
      <c r="D217" s="18"/>
      <c r="E217" s="18"/>
      <c r="F217" s="18"/>
    </row>
    <row r="218">
      <c r="A218" s="17"/>
      <c r="B218" s="17"/>
      <c r="C218" s="17"/>
      <c r="D218" s="18"/>
      <c r="E218" s="18"/>
      <c r="F218" s="18"/>
    </row>
    <row r="219">
      <c r="A219" s="17"/>
      <c r="B219" s="17"/>
      <c r="C219" s="17"/>
      <c r="D219" s="18"/>
      <c r="E219" s="18"/>
      <c r="F219" s="18"/>
    </row>
    <row r="220">
      <c r="A220" s="17"/>
      <c r="B220" s="17"/>
      <c r="C220" s="17"/>
      <c r="D220" s="18"/>
      <c r="E220" s="18"/>
      <c r="F220" s="18"/>
    </row>
    <row r="221">
      <c r="A221" s="17"/>
      <c r="B221" s="17"/>
      <c r="C221" s="17"/>
      <c r="D221" s="18"/>
      <c r="E221" s="18"/>
      <c r="F221" s="18"/>
    </row>
    <row r="222">
      <c r="A222" s="17"/>
      <c r="B222" s="17"/>
      <c r="C222" s="17"/>
      <c r="D222" s="18"/>
      <c r="E222" s="18"/>
      <c r="F222" s="18"/>
    </row>
    <row r="223">
      <c r="A223" s="17"/>
      <c r="B223" s="17"/>
      <c r="C223" s="17"/>
      <c r="D223" s="18"/>
      <c r="E223" s="18"/>
      <c r="F223" s="18"/>
    </row>
    <row r="224">
      <c r="A224" s="17"/>
      <c r="B224" s="17"/>
      <c r="C224" s="17"/>
      <c r="D224" s="18"/>
      <c r="E224" s="18"/>
      <c r="F224" s="18"/>
    </row>
    <row r="225">
      <c r="A225" s="17"/>
      <c r="B225" s="17"/>
      <c r="C225" s="17"/>
      <c r="D225" s="18"/>
      <c r="E225" s="18"/>
      <c r="F225" s="18"/>
    </row>
    <row r="226">
      <c r="A226" s="17"/>
      <c r="B226" s="17"/>
      <c r="C226" s="17"/>
      <c r="D226" s="18"/>
      <c r="E226" s="18"/>
      <c r="F226" s="18"/>
    </row>
    <row r="227">
      <c r="A227" s="17"/>
      <c r="B227" s="17"/>
      <c r="C227" s="17"/>
      <c r="D227" s="18"/>
      <c r="E227" s="18"/>
      <c r="F227" s="18"/>
    </row>
    <row r="228">
      <c r="A228" s="17"/>
      <c r="B228" s="17"/>
      <c r="C228" s="17"/>
      <c r="D228" s="18"/>
      <c r="E228" s="18"/>
      <c r="F228" s="18"/>
    </row>
    <row r="229">
      <c r="A229" s="17"/>
      <c r="B229" s="17"/>
      <c r="C229" s="17"/>
      <c r="D229" s="18"/>
      <c r="E229" s="18"/>
      <c r="F229" s="18"/>
    </row>
    <row r="230">
      <c r="A230" s="17"/>
      <c r="B230" s="17"/>
      <c r="C230" s="17"/>
      <c r="D230" s="18"/>
      <c r="E230" s="18"/>
      <c r="F230" s="18"/>
    </row>
    <row r="231">
      <c r="A231" s="17"/>
      <c r="B231" s="17"/>
      <c r="C231" s="17"/>
      <c r="D231" s="18"/>
      <c r="E231" s="18"/>
      <c r="F231" s="18"/>
    </row>
    <row r="232">
      <c r="A232" s="17"/>
      <c r="B232" s="17"/>
      <c r="C232" s="17"/>
      <c r="D232" s="18"/>
      <c r="E232" s="18"/>
      <c r="F232" s="18"/>
    </row>
    <row r="233">
      <c r="A233" s="17"/>
      <c r="B233" s="17"/>
      <c r="C233" s="17"/>
      <c r="D233" s="18"/>
      <c r="E233" s="18"/>
      <c r="F233" s="18"/>
    </row>
    <row r="234">
      <c r="A234" s="17"/>
      <c r="B234" s="17"/>
      <c r="C234" s="17"/>
      <c r="D234" s="18"/>
      <c r="E234" s="18"/>
      <c r="F234" s="18"/>
    </row>
    <row r="235">
      <c r="A235" s="17"/>
      <c r="B235" s="17"/>
      <c r="C235" s="17"/>
      <c r="D235" s="18"/>
      <c r="E235" s="18"/>
      <c r="F235" s="18"/>
    </row>
    <row r="236">
      <c r="A236" s="17"/>
      <c r="B236" s="17"/>
      <c r="C236" s="17"/>
      <c r="D236" s="18"/>
      <c r="E236" s="18"/>
      <c r="F236" s="18"/>
    </row>
    <row r="237">
      <c r="A237" s="17"/>
      <c r="B237" s="17"/>
      <c r="C237" s="17"/>
      <c r="D237" s="18"/>
      <c r="E237" s="18"/>
      <c r="F237" s="18"/>
    </row>
    <row r="238">
      <c r="A238" s="17"/>
      <c r="B238" s="17"/>
      <c r="C238" s="17"/>
      <c r="D238" s="18"/>
      <c r="E238" s="18"/>
      <c r="F238" s="18"/>
    </row>
    <row r="239">
      <c r="A239" s="17"/>
      <c r="B239" s="17"/>
      <c r="C239" s="17"/>
      <c r="D239" s="18"/>
      <c r="E239" s="18"/>
      <c r="F239" s="18"/>
    </row>
    <row r="240">
      <c r="A240" s="17"/>
      <c r="B240" s="17"/>
      <c r="C240" s="17"/>
      <c r="D240" s="18"/>
      <c r="E240" s="18"/>
      <c r="F240" s="18"/>
    </row>
    <row r="241">
      <c r="A241" s="17"/>
      <c r="B241" s="17"/>
      <c r="C241" s="17"/>
      <c r="D241" s="18"/>
      <c r="E241" s="18"/>
      <c r="F241" s="18"/>
    </row>
    <row r="242">
      <c r="A242" s="17"/>
      <c r="B242" s="17"/>
      <c r="C242" s="17"/>
      <c r="D242" s="18"/>
      <c r="E242" s="18"/>
      <c r="F242" s="18"/>
    </row>
    <row r="243">
      <c r="A243" s="17"/>
      <c r="B243" s="17"/>
      <c r="C243" s="17"/>
      <c r="D243" s="18"/>
      <c r="E243" s="18"/>
      <c r="F243" s="18"/>
    </row>
    <row r="244">
      <c r="A244" s="17"/>
      <c r="B244" s="17"/>
      <c r="C244" s="17"/>
      <c r="D244" s="18"/>
      <c r="E244" s="18"/>
      <c r="F244" s="18"/>
    </row>
    <row r="245">
      <c r="A245" s="17"/>
      <c r="B245" s="17"/>
      <c r="C245" s="17"/>
      <c r="D245" s="18"/>
      <c r="E245" s="18"/>
      <c r="F245" s="18"/>
    </row>
    <row r="246">
      <c r="A246" s="17"/>
      <c r="B246" s="17"/>
      <c r="C246" s="17"/>
      <c r="D246" s="18"/>
      <c r="E246" s="18"/>
      <c r="F246" s="18"/>
    </row>
    <row r="247">
      <c r="A247" s="17"/>
      <c r="B247" s="17"/>
      <c r="C247" s="17"/>
      <c r="D247" s="18"/>
      <c r="E247" s="18"/>
      <c r="F247" s="18"/>
    </row>
    <row r="248">
      <c r="A248" s="17"/>
      <c r="B248" s="17"/>
      <c r="C248" s="17"/>
      <c r="D248" s="18"/>
      <c r="E248" s="18"/>
      <c r="F248" s="18"/>
    </row>
    <row r="249">
      <c r="A249" s="17"/>
      <c r="B249" s="17"/>
      <c r="C249" s="17"/>
      <c r="D249" s="18"/>
      <c r="E249" s="18"/>
      <c r="F249" s="18"/>
    </row>
    <row r="250">
      <c r="A250" s="17"/>
      <c r="B250" s="17"/>
      <c r="C250" s="17"/>
      <c r="D250" s="18"/>
      <c r="E250" s="18"/>
      <c r="F250" s="18"/>
    </row>
    <row r="251">
      <c r="A251" s="17"/>
      <c r="B251" s="17"/>
      <c r="C251" s="17"/>
      <c r="D251" s="18"/>
      <c r="E251" s="18"/>
      <c r="F251" s="18"/>
    </row>
    <row r="252">
      <c r="A252" s="17"/>
      <c r="B252" s="17"/>
      <c r="C252" s="17"/>
      <c r="D252" s="18"/>
      <c r="E252" s="18"/>
      <c r="F252" s="18"/>
    </row>
    <row r="253">
      <c r="A253" s="17"/>
      <c r="B253" s="17"/>
      <c r="C253" s="17"/>
      <c r="D253" s="18"/>
      <c r="E253" s="18"/>
      <c r="F253" s="18"/>
    </row>
    <row r="254">
      <c r="A254" s="17"/>
      <c r="B254" s="17"/>
      <c r="C254" s="17"/>
      <c r="D254" s="18"/>
      <c r="E254" s="18"/>
      <c r="F254" s="18"/>
    </row>
    <row r="255">
      <c r="A255" s="17"/>
      <c r="B255" s="17"/>
      <c r="C255" s="17"/>
      <c r="D255" s="18"/>
      <c r="E255" s="18"/>
      <c r="F255" s="18"/>
    </row>
    <row r="256">
      <c r="A256" s="17"/>
      <c r="B256" s="17"/>
      <c r="C256" s="17"/>
      <c r="D256" s="18"/>
      <c r="E256" s="18"/>
      <c r="F256" s="18"/>
    </row>
    <row r="257">
      <c r="A257" s="17"/>
      <c r="B257" s="17"/>
      <c r="C257" s="17"/>
      <c r="D257" s="18"/>
      <c r="E257" s="18"/>
      <c r="F257" s="18"/>
    </row>
    <row r="258">
      <c r="A258" s="17"/>
      <c r="B258" s="17"/>
      <c r="C258" s="17"/>
      <c r="D258" s="18"/>
      <c r="E258" s="18"/>
      <c r="F258" s="18"/>
    </row>
    <row r="259">
      <c r="A259" s="17"/>
      <c r="B259" s="17"/>
      <c r="C259" s="17"/>
      <c r="D259" s="18"/>
      <c r="E259" s="18"/>
      <c r="F259" s="18"/>
    </row>
    <row r="260">
      <c r="A260" s="17"/>
      <c r="B260" s="17"/>
      <c r="C260" s="17"/>
      <c r="D260" s="18"/>
      <c r="E260" s="18"/>
      <c r="F260" s="18"/>
    </row>
    <row r="261">
      <c r="A261" s="17"/>
      <c r="B261" s="17"/>
      <c r="C261" s="17"/>
      <c r="D261" s="18"/>
      <c r="E261" s="18"/>
      <c r="F261" s="18"/>
    </row>
    <row r="262">
      <c r="A262" s="17"/>
      <c r="B262" s="17"/>
      <c r="C262" s="17"/>
      <c r="D262" s="18"/>
      <c r="E262" s="18"/>
      <c r="F262" s="18"/>
    </row>
    <row r="263">
      <c r="A263" s="17"/>
      <c r="B263" s="17"/>
      <c r="C263" s="17"/>
      <c r="D263" s="18"/>
      <c r="E263" s="18"/>
      <c r="F263" s="18"/>
    </row>
    <row r="264">
      <c r="A264" s="17"/>
      <c r="B264" s="17"/>
      <c r="C264" s="17"/>
      <c r="D264" s="18"/>
      <c r="E264" s="18"/>
      <c r="F264" s="18"/>
    </row>
    <row r="265">
      <c r="A265" s="17"/>
      <c r="B265" s="17"/>
      <c r="C265" s="17"/>
      <c r="D265" s="18"/>
      <c r="E265" s="18"/>
      <c r="F265" s="18"/>
    </row>
    <row r="266">
      <c r="A266" s="17"/>
      <c r="B266" s="17"/>
      <c r="C266" s="17"/>
      <c r="D266" s="18"/>
      <c r="E266" s="18"/>
      <c r="F266" s="18"/>
    </row>
    <row r="267">
      <c r="A267" s="17"/>
      <c r="B267" s="17"/>
      <c r="C267" s="17"/>
      <c r="D267" s="18"/>
      <c r="E267" s="18"/>
      <c r="F267" s="18"/>
    </row>
    <row r="268">
      <c r="A268" s="17"/>
      <c r="B268" s="17"/>
      <c r="C268" s="17"/>
      <c r="D268" s="18"/>
      <c r="E268" s="18"/>
      <c r="F268" s="18"/>
    </row>
    <row r="269">
      <c r="A269" s="17"/>
      <c r="B269" s="17"/>
      <c r="C269" s="17"/>
      <c r="D269" s="18"/>
      <c r="E269" s="18"/>
      <c r="F269" s="18"/>
    </row>
    <row r="270">
      <c r="A270" s="17"/>
      <c r="B270" s="17"/>
      <c r="C270" s="17"/>
      <c r="D270" s="18"/>
      <c r="E270" s="18"/>
      <c r="F270" s="18"/>
    </row>
    <row r="271">
      <c r="A271" s="17"/>
      <c r="B271" s="17"/>
      <c r="C271" s="17"/>
      <c r="D271" s="18"/>
      <c r="E271" s="18"/>
      <c r="F271" s="18"/>
    </row>
    <row r="272">
      <c r="A272" s="17"/>
      <c r="B272" s="17"/>
      <c r="C272" s="17"/>
      <c r="D272" s="18"/>
      <c r="E272" s="18"/>
      <c r="F272" s="18"/>
    </row>
    <row r="273">
      <c r="A273" s="17"/>
      <c r="B273" s="17"/>
      <c r="C273" s="17"/>
      <c r="D273" s="18"/>
      <c r="E273" s="18"/>
      <c r="F273" s="18"/>
    </row>
    <row r="274">
      <c r="A274" s="17"/>
      <c r="B274" s="17"/>
      <c r="C274" s="17"/>
      <c r="D274" s="18"/>
      <c r="E274" s="18"/>
      <c r="F274" s="18"/>
    </row>
    <row r="275">
      <c r="A275" s="17"/>
      <c r="B275" s="17"/>
      <c r="C275" s="17"/>
      <c r="D275" s="18"/>
      <c r="E275" s="18"/>
      <c r="F275" s="18"/>
    </row>
    <row r="276">
      <c r="A276" s="17"/>
      <c r="B276" s="17"/>
      <c r="C276" s="17"/>
      <c r="D276" s="18"/>
      <c r="E276" s="18"/>
      <c r="F276" s="18"/>
    </row>
    <row r="277">
      <c r="A277" s="17"/>
      <c r="B277" s="17"/>
      <c r="C277" s="17"/>
      <c r="D277" s="18"/>
      <c r="E277" s="18"/>
      <c r="F277" s="18"/>
    </row>
    <row r="278">
      <c r="A278" s="17"/>
      <c r="B278" s="17"/>
      <c r="C278" s="17"/>
      <c r="D278" s="18"/>
      <c r="E278" s="18"/>
      <c r="F278" s="18"/>
    </row>
    <row r="279">
      <c r="A279" s="17"/>
      <c r="B279" s="17"/>
      <c r="C279" s="17"/>
      <c r="D279" s="18"/>
      <c r="E279" s="18"/>
      <c r="F279" s="18"/>
    </row>
    <row r="280">
      <c r="A280" s="17"/>
      <c r="B280" s="17"/>
      <c r="C280" s="17"/>
      <c r="D280" s="18"/>
      <c r="E280" s="18"/>
      <c r="F280" s="18"/>
    </row>
    <row r="281">
      <c r="A281" s="17"/>
      <c r="B281" s="17"/>
      <c r="C281" s="17"/>
      <c r="D281" s="18"/>
      <c r="E281" s="18"/>
      <c r="F281" s="18"/>
    </row>
    <row r="282">
      <c r="A282" s="17"/>
      <c r="B282" s="17"/>
      <c r="C282" s="17"/>
      <c r="D282" s="18"/>
      <c r="E282" s="18"/>
      <c r="F282" s="18"/>
    </row>
    <row r="283">
      <c r="A283" s="17"/>
      <c r="B283" s="17"/>
      <c r="C283" s="17"/>
      <c r="D283" s="18"/>
      <c r="E283" s="18"/>
      <c r="F283" s="18"/>
    </row>
    <row r="284">
      <c r="A284" s="17"/>
      <c r="B284" s="17"/>
      <c r="C284" s="17"/>
      <c r="D284" s="18"/>
      <c r="E284" s="18"/>
      <c r="F284" s="18"/>
    </row>
    <row r="285">
      <c r="A285" s="17"/>
      <c r="B285" s="17"/>
      <c r="C285" s="17"/>
      <c r="D285" s="18"/>
      <c r="E285" s="18"/>
      <c r="F285" s="18"/>
    </row>
    <row r="286">
      <c r="A286" s="17"/>
      <c r="B286" s="17"/>
      <c r="C286" s="17"/>
      <c r="D286" s="18"/>
      <c r="E286" s="18"/>
      <c r="F286" s="18"/>
    </row>
    <row r="287">
      <c r="A287" s="17"/>
      <c r="B287" s="17"/>
      <c r="C287" s="17"/>
      <c r="D287" s="18"/>
      <c r="E287" s="18"/>
      <c r="F287" s="18"/>
    </row>
    <row r="288">
      <c r="A288" s="17"/>
      <c r="B288" s="17"/>
      <c r="C288" s="17"/>
      <c r="D288" s="18"/>
      <c r="E288" s="18"/>
      <c r="F288" s="18"/>
    </row>
    <row r="289">
      <c r="A289" s="17"/>
      <c r="B289" s="17"/>
      <c r="C289" s="17"/>
      <c r="D289" s="18"/>
      <c r="E289" s="18"/>
      <c r="F289" s="18"/>
    </row>
    <row r="290">
      <c r="A290" s="17"/>
      <c r="B290" s="17"/>
      <c r="C290" s="17"/>
      <c r="D290" s="18"/>
      <c r="E290" s="18"/>
      <c r="F290" s="18"/>
    </row>
    <row r="291">
      <c r="A291" s="17"/>
      <c r="B291" s="17"/>
      <c r="C291" s="17"/>
      <c r="D291" s="18"/>
      <c r="E291" s="18"/>
      <c r="F291" s="18"/>
    </row>
    <row r="292">
      <c r="A292" s="17"/>
      <c r="B292" s="17"/>
      <c r="C292" s="17"/>
      <c r="D292" s="18"/>
      <c r="E292" s="18"/>
      <c r="F292" s="18"/>
    </row>
    <row r="293">
      <c r="A293" s="17"/>
      <c r="B293" s="17"/>
      <c r="C293" s="17"/>
      <c r="D293" s="18"/>
      <c r="E293" s="18"/>
      <c r="F293" s="18"/>
    </row>
    <row r="294">
      <c r="A294" s="17"/>
      <c r="B294" s="17"/>
      <c r="C294" s="17"/>
      <c r="D294" s="18"/>
      <c r="E294" s="18"/>
      <c r="F294" s="18"/>
    </row>
    <row r="295">
      <c r="A295" s="17"/>
      <c r="B295" s="17"/>
      <c r="C295" s="17"/>
      <c r="D295" s="18"/>
      <c r="E295" s="18"/>
      <c r="F295" s="18"/>
    </row>
    <row r="296">
      <c r="A296" s="17"/>
      <c r="B296" s="17"/>
      <c r="C296" s="17"/>
      <c r="D296" s="18"/>
      <c r="E296" s="18"/>
      <c r="F296" s="18"/>
    </row>
    <row r="297">
      <c r="A297" s="17"/>
      <c r="B297" s="17"/>
      <c r="C297" s="17"/>
      <c r="D297" s="18"/>
      <c r="E297" s="18"/>
      <c r="F297" s="18"/>
    </row>
    <row r="298">
      <c r="A298" s="17"/>
      <c r="B298" s="17"/>
      <c r="C298" s="17"/>
      <c r="D298" s="18"/>
      <c r="E298" s="18"/>
      <c r="F298" s="18"/>
    </row>
    <row r="299">
      <c r="A299" s="17"/>
      <c r="B299" s="17"/>
      <c r="C299" s="17"/>
      <c r="D299" s="18"/>
      <c r="E299" s="18"/>
      <c r="F299" s="18"/>
    </row>
    <row r="300">
      <c r="A300" s="17"/>
      <c r="B300" s="17"/>
      <c r="C300" s="17"/>
      <c r="D300" s="18"/>
      <c r="E300" s="18"/>
      <c r="F300" s="18"/>
    </row>
    <row r="301">
      <c r="A301" s="17"/>
      <c r="B301" s="17"/>
      <c r="C301" s="17"/>
      <c r="D301" s="18"/>
      <c r="E301" s="18"/>
      <c r="F301" s="18"/>
    </row>
    <row r="302">
      <c r="A302" s="17"/>
      <c r="B302" s="17"/>
      <c r="C302" s="17"/>
      <c r="D302" s="18"/>
      <c r="E302" s="18"/>
      <c r="F302" s="18"/>
    </row>
    <row r="303">
      <c r="A303" s="17"/>
      <c r="B303" s="17"/>
      <c r="C303" s="17"/>
      <c r="D303" s="18"/>
      <c r="E303" s="18"/>
      <c r="F303" s="18"/>
    </row>
    <row r="304">
      <c r="A304" s="17"/>
      <c r="B304" s="17"/>
      <c r="C304" s="17"/>
      <c r="D304" s="18"/>
      <c r="E304" s="18"/>
      <c r="F304" s="18"/>
    </row>
    <row r="305">
      <c r="A305" s="17"/>
      <c r="B305" s="17"/>
      <c r="C305" s="17"/>
      <c r="D305" s="18"/>
      <c r="E305" s="18"/>
      <c r="F305" s="18"/>
    </row>
    <row r="306">
      <c r="A306" s="17"/>
      <c r="B306" s="17"/>
      <c r="C306" s="17"/>
      <c r="D306" s="18"/>
      <c r="E306" s="18"/>
      <c r="F306" s="18"/>
    </row>
    <row r="307">
      <c r="A307" s="17"/>
      <c r="B307" s="17"/>
      <c r="C307" s="17"/>
      <c r="D307" s="18"/>
      <c r="E307" s="18"/>
      <c r="F307" s="18"/>
    </row>
    <row r="308">
      <c r="A308" s="17"/>
      <c r="B308" s="17"/>
      <c r="C308" s="17"/>
      <c r="D308" s="18"/>
      <c r="E308" s="18"/>
      <c r="F308" s="18"/>
    </row>
    <row r="309">
      <c r="A309" s="17"/>
      <c r="B309" s="17"/>
      <c r="C309" s="17"/>
      <c r="D309" s="18"/>
      <c r="E309" s="18"/>
      <c r="F309" s="18"/>
    </row>
    <row r="310">
      <c r="A310" s="17"/>
      <c r="B310" s="17"/>
      <c r="C310" s="17"/>
      <c r="D310" s="18"/>
      <c r="E310" s="18"/>
      <c r="F310" s="18"/>
    </row>
    <row r="311">
      <c r="A311" s="17"/>
      <c r="B311" s="17"/>
      <c r="C311" s="17"/>
      <c r="D311" s="18"/>
      <c r="E311" s="18"/>
      <c r="F311" s="18"/>
    </row>
    <row r="312">
      <c r="A312" s="17"/>
      <c r="B312" s="17"/>
      <c r="C312" s="17"/>
      <c r="D312" s="18"/>
      <c r="E312" s="18"/>
      <c r="F312" s="18"/>
    </row>
    <row r="313">
      <c r="A313" s="17"/>
      <c r="B313" s="17"/>
      <c r="C313" s="17"/>
      <c r="D313" s="18"/>
      <c r="E313" s="18"/>
      <c r="F313" s="18"/>
    </row>
    <row r="314">
      <c r="A314" s="17"/>
      <c r="B314" s="17"/>
      <c r="C314" s="17"/>
      <c r="D314" s="18"/>
      <c r="E314" s="18"/>
      <c r="F314" s="18"/>
    </row>
    <row r="315">
      <c r="A315" s="17"/>
      <c r="B315" s="17"/>
      <c r="C315" s="17"/>
      <c r="D315" s="18"/>
      <c r="E315" s="18"/>
      <c r="F315" s="18"/>
    </row>
    <row r="316">
      <c r="A316" s="17"/>
      <c r="B316" s="17"/>
      <c r="C316" s="17"/>
      <c r="D316" s="18"/>
      <c r="E316" s="18"/>
      <c r="F316" s="18"/>
    </row>
    <row r="317">
      <c r="A317" s="17"/>
      <c r="B317" s="17"/>
      <c r="C317" s="17"/>
      <c r="D317" s="18"/>
      <c r="E317" s="18"/>
      <c r="F317" s="18"/>
    </row>
    <row r="318">
      <c r="A318" s="17"/>
      <c r="B318" s="17"/>
      <c r="C318" s="17"/>
      <c r="D318" s="18"/>
      <c r="E318" s="18"/>
      <c r="F318" s="18"/>
    </row>
    <row r="319">
      <c r="A319" s="17"/>
      <c r="B319" s="17"/>
      <c r="C319" s="17"/>
      <c r="D319" s="18"/>
      <c r="E319" s="18"/>
      <c r="F319" s="18"/>
    </row>
    <row r="320">
      <c r="A320" s="17"/>
      <c r="B320" s="17"/>
      <c r="C320" s="17"/>
      <c r="D320" s="18"/>
      <c r="E320" s="18"/>
      <c r="F320" s="18"/>
    </row>
    <row r="321">
      <c r="A321" s="17"/>
      <c r="B321" s="17"/>
      <c r="C321" s="17"/>
      <c r="D321" s="18"/>
      <c r="E321" s="18"/>
      <c r="F321" s="18"/>
    </row>
    <row r="322">
      <c r="A322" s="17"/>
      <c r="B322" s="17"/>
      <c r="C322" s="17"/>
      <c r="D322" s="18"/>
      <c r="E322" s="18"/>
      <c r="F322" s="18"/>
    </row>
    <row r="323">
      <c r="A323" s="17"/>
      <c r="B323" s="17"/>
      <c r="C323" s="17"/>
      <c r="D323" s="18"/>
      <c r="E323" s="18"/>
      <c r="F323" s="18"/>
    </row>
    <row r="324">
      <c r="A324" s="17"/>
      <c r="B324" s="17"/>
      <c r="C324" s="17"/>
      <c r="D324" s="18"/>
      <c r="E324" s="18"/>
      <c r="F324" s="18"/>
    </row>
    <row r="325">
      <c r="A325" s="17"/>
      <c r="B325" s="17"/>
      <c r="C325" s="17"/>
      <c r="D325" s="18"/>
      <c r="E325" s="18"/>
      <c r="F325" s="18"/>
    </row>
    <row r="326">
      <c r="A326" s="17"/>
      <c r="B326" s="17"/>
      <c r="C326" s="17"/>
      <c r="D326" s="18"/>
      <c r="E326" s="18"/>
      <c r="F326" s="18"/>
    </row>
    <row r="327">
      <c r="A327" s="17"/>
      <c r="B327" s="17"/>
      <c r="C327" s="17"/>
      <c r="D327" s="18"/>
      <c r="E327" s="18"/>
      <c r="F327" s="18"/>
    </row>
    <row r="328">
      <c r="A328" s="17"/>
      <c r="B328" s="17"/>
      <c r="C328" s="17"/>
      <c r="D328" s="18"/>
      <c r="E328" s="18"/>
      <c r="F328" s="18"/>
    </row>
    <row r="329">
      <c r="A329" s="17"/>
      <c r="B329" s="17"/>
      <c r="C329" s="17"/>
      <c r="D329" s="18"/>
      <c r="E329" s="18"/>
      <c r="F329" s="18"/>
    </row>
    <row r="330">
      <c r="A330" s="17"/>
      <c r="B330" s="17"/>
      <c r="C330" s="17"/>
      <c r="D330" s="18"/>
      <c r="E330" s="18"/>
      <c r="F330" s="18"/>
    </row>
    <row r="331">
      <c r="A331" s="17"/>
      <c r="B331" s="17"/>
      <c r="C331" s="17"/>
      <c r="D331" s="18"/>
      <c r="E331" s="18"/>
      <c r="F331" s="18"/>
    </row>
    <row r="332">
      <c r="A332" s="17"/>
      <c r="B332" s="17"/>
      <c r="C332" s="17"/>
      <c r="D332" s="18"/>
      <c r="E332" s="18"/>
      <c r="F332" s="18"/>
    </row>
    <row r="333">
      <c r="A333" s="17"/>
      <c r="B333" s="17"/>
      <c r="C333" s="17"/>
      <c r="D333" s="18"/>
      <c r="E333" s="18"/>
      <c r="F333" s="18"/>
    </row>
    <row r="334">
      <c r="A334" s="17"/>
      <c r="B334" s="17"/>
      <c r="C334" s="17"/>
      <c r="D334" s="18"/>
      <c r="E334" s="18"/>
      <c r="F334" s="18"/>
    </row>
    <row r="335">
      <c r="A335" s="17"/>
      <c r="B335" s="17"/>
      <c r="C335" s="17"/>
      <c r="D335" s="18"/>
      <c r="E335" s="18"/>
      <c r="F335" s="18"/>
    </row>
    <row r="336">
      <c r="A336" s="17"/>
      <c r="B336" s="17"/>
      <c r="C336" s="17"/>
      <c r="D336" s="18"/>
      <c r="E336" s="18"/>
      <c r="F336" s="18"/>
    </row>
    <row r="337">
      <c r="A337" s="17"/>
      <c r="B337" s="17"/>
      <c r="C337" s="17"/>
      <c r="D337" s="18"/>
      <c r="E337" s="18"/>
      <c r="F337" s="18"/>
    </row>
    <row r="338">
      <c r="A338" s="17"/>
      <c r="B338" s="17"/>
      <c r="C338" s="17"/>
      <c r="D338" s="18"/>
      <c r="E338" s="18"/>
      <c r="F338" s="18"/>
    </row>
    <row r="339">
      <c r="A339" s="17"/>
      <c r="B339" s="17"/>
      <c r="C339" s="17"/>
      <c r="D339" s="18"/>
      <c r="E339" s="18"/>
      <c r="F339" s="18"/>
    </row>
    <row r="340">
      <c r="A340" s="17"/>
      <c r="B340" s="17"/>
      <c r="C340" s="17"/>
      <c r="D340" s="18"/>
      <c r="E340" s="18"/>
      <c r="F340" s="18"/>
    </row>
    <row r="341">
      <c r="A341" s="17"/>
      <c r="B341" s="17"/>
      <c r="C341" s="17"/>
      <c r="D341" s="18"/>
      <c r="E341" s="18"/>
      <c r="F341" s="18"/>
    </row>
    <row r="342">
      <c r="A342" s="17"/>
      <c r="B342" s="17"/>
      <c r="C342" s="17"/>
      <c r="D342" s="18"/>
      <c r="E342" s="18"/>
      <c r="F342" s="18"/>
    </row>
    <row r="343">
      <c r="A343" s="17"/>
      <c r="B343" s="17"/>
      <c r="C343" s="17"/>
      <c r="D343" s="18"/>
      <c r="E343" s="18"/>
      <c r="F343" s="18"/>
    </row>
    <row r="344">
      <c r="A344" s="17"/>
      <c r="B344" s="17"/>
      <c r="C344" s="17"/>
      <c r="D344" s="18"/>
      <c r="E344" s="18"/>
      <c r="F344" s="18"/>
    </row>
    <row r="345">
      <c r="A345" s="17"/>
      <c r="B345" s="17"/>
      <c r="C345" s="17"/>
      <c r="D345" s="18"/>
      <c r="E345" s="18"/>
      <c r="F345" s="18"/>
    </row>
    <row r="346">
      <c r="A346" s="17"/>
      <c r="B346" s="17"/>
      <c r="C346" s="17"/>
      <c r="D346" s="18"/>
      <c r="E346" s="18"/>
      <c r="F346" s="18"/>
    </row>
    <row r="347">
      <c r="A347" s="17"/>
      <c r="B347" s="17"/>
      <c r="C347" s="17"/>
      <c r="D347" s="18"/>
      <c r="E347" s="18"/>
      <c r="F347" s="18"/>
    </row>
    <row r="348">
      <c r="A348" s="17"/>
      <c r="B348" s="17"/>
      <c r="C348" s="17"/>
      <c r="D348" s="18"/>
      <c r="E348" s="18"/>
      <c r="F348" s="18"/>
    </row>
    <row r="349">
      <c r="A349" s="17"/>
      <c r="B349" s="17"/>
      <c r="C349" s="17"/>
      <c r="D349" s="18"/>
      <c r="E349" s="18"/>
      <c r="F349" s="18"/>
    </row>
    <row r="350">
      <c r="A350" s="17"/>
      <c r="B350" s="17"/>
      <c r="C350" s="17"/>
      <c r="D350" s="18"/>
      <c r="E350" s="18"/>
      <c r="F350" s="18"/>
    </row>
    <row r="351">
      <c r="A351" s="17"/>
      <c r="B351" s="17"/>
      <c r="C351" s="17"/>
      <c r="D351" s="18"/>
      <c r="E351" s="18"/>
      <c r="F351" s="18"/>
    </row>
    <row r="352">
      <c r="A352" s="17"/>
      <c r="B352" s="17"/>
      <c r="C352" s="17"/>
      <c r="D352" s="18"/>
      <c r="E352" s="18"/>
      <c r="F352" s="18"/>
    </row>
    <row r="353">
      <c r="A353" s="17"/>
      <c r="B353" s="17"/>
      <c r="C353" s="17"/>
      <c r="D353" s="18"/>
      <c r="E353" s="18"/>
      <c r="F353" s="18"/>
    </row>
    <row r="354">
      <c r="A354" s="17"/>
      <c r="B354" s="17"/>
      <c r="C354" s="17"/>
      <c r="D354" s="18"/>
      <c r="E354" s="18"/>
      <c r="F354" s="18"/>
    </row>
    <row r="355">
      <c r="A355" s="17"/>
      <c r="B355" s="17"/>
      <c r="C355" s="17"/>
      <c r="D355" s="18"/>
      <c r="E355" s="18"/>
      <c r="F355" s="18"/>
    </row>
    <row r="356">
      <c r="A356" s="17"/>
      <c r="B356" s="17"/>
      <c r="C356" s="17"/>
      <c r="D356" s="18"/>
      <c r="E356" s="18"/>
      <c r="F356" s="18"/>
    </row>
    <row r="357">
      <c r="A357" s="17"/>
      <c r="B357" s="17"/>
      <c r="C357" s="17"/>
      <c r="D357" s="18"/>
      <c r="E357" s="18"/>
      <c r="F357" s="18"/>
    </row>
    <row r="358">
      <c r="A358" s="17"/>
      <c r="B358" s="17"/>
      <c r="C358" s="17"/>
      <c r="D358" s="18"/>
      <c r="E358" s="18"/>
      <c r="F358" s="18"/>
    </row>
    <row r="359">
      <c r="A359" s="17"/>
      <c r="B359" s="17"/>
      <c r="C359" s="17"/>
      <c r="D359" s="18"/>
      <c r="E359" s="18"/>
      <c r="F359" s="18"/>
    </row>
    <row r="360">
      <c r="A360" s="17"/>
      <c r="B360" s="17"/>
      <c r="C360" s="17"/>
      <c r="D360" s="18"/>
      <c r="E360" s="18"/>
      <c r="F360" s="18"/>
    </row>
    <row r="361">
      <c r="A361" s="17"/>
      <c r="B361" s="17"/>
      <c r="C361" s="17"/>
      <c r="D361" s="18"/>
      <c r="E361" s="18"/>
      <c r="F361" s="18"/>
    </row>
    <row r="362">
      <c r="A362" s="17"/>
      <c r="B362" s="17"/>
      <c r="C362" s="17"/>
      <c r="D362" s="18"/>
      <c r="E362" s="18"/>
      <c r="F362" s="18"/>
    </row>
    <row r="363">
      <c r="A363" s="17"/>
      <c r="B363" s="17"/>
      <c r="C363" s="17"/>
      <c r="D363" s="18"/>
      <c r="E363" s="18"/>
      <c r="F363" s="18"/>
    </row>
    <row r="364">
      <c r="A364" s="17"/>
      <c r="B364" s="17"/>
      <c r="C364" s="17"/>
      <c r="D364" s="18"/>
      <c r="E364" s="18"/>
      <c r="F364" s="18"/>
    </row>
    <row r="365">
      <c r="A365" s="17"/>
      <c r="B365" s="17"/>
      <c r="C365" s="17"/>
      <c r="D365" s="18"/>
      <c r="E365" s="18"/>
      <c r="F365" s="18"/>
    </row>
    <row r="366">
      <c r="A366" s="17"/>
      <c r="B366" s="17"/>
      <c r="C366" s="17"/>
      <c r="D366" s="18"/>
      <c r="E366" s="18"/>
      <c r="F366" s="18"/>
    </row>
    <row r="367">
      <c r="A367" s="17"/>
      <c r="B367" s="17"/>
      <c r="C367" s="17"/>
      <c r="D367" s="18"/>
      <c r="E367" s="18"/>
      <c r="F367" s="18"/>
    </row>
    <row r="368">
      <c r="A368" s="17"/>
      <c r="B368" s="17"/>
      <c r="C368" s="17"/>
      <c r="D368" s="18"/>
      <c r="E368" s="18"/>
      <c r="F368" s="18"/>
    </row>
    <row r="369">
      <c r="A369" s="17"/>
      <c r="B369" s="17"/>
      <c r="C369" s="17"/>
      <c r="D369" s="18"/>
      <c r="E369" s="18"/>
      <c r="F369" s="18"/>
    </row>
    <row r="370">
      <c r="A370" s="17"/>
      <c r="B370" s="17"/>
      <c r="C370" s="17"/>
      <c r="D370" s="18"/>
      <c r="E370" s="18"/>
      <c r="F370" s="18"/>
    </row>
    <row r="371">
      <c r="A371" s="17"/>
      <c r="B371" s="17"/>
      <c r="C371" s="17"/>
      <c r="D371" s="18"/>
      <c r="E371" s="18"/>
      <c r="F371" s="18"/>
    </row>
    <row r="372">
      <c r="A372" s="17"/>
      <c r="B372" s="17"/>
      <c r="C372" s="17"/>
      <c r="D372" s="18"/>
      <c r="E372" s="18"/>
      <c r="F372" s="18"/>
    </row>
    <row r="373">
      <c r="A373" s="17"/>
      <c r="B373" s="17"/>
      <c r="C373" s="17"/>
      <c r="D373" s="18"/>
      <c r="E373" s="18"/>
      <c r="F373" s="18"/>
    </row>
    <row r="374">
      <c r="A374" s="17"/>
      <c r="B374" s="17"/>
      <c r="C374" s="17"/>
      <c r="D374" s="18"/>
      <c r="E374" s="18"/>
      <c r="F374" s="18"/>
    </row>
    <row r="375">
      <c r="A375" s="17"/>
      <c r="B375" s="17"/>
      <c r="C375" s="17"/>
      <c r="D375" s="18"/>
      <c r="E375" s="18"/>
      <c r="F375" s="18"/>
    </row>
    <row r="376">
      <c r="A376" s="17"/>
      <c r="B376" s="17"/>
      <c r="C376" s="17"/>
      <c r="D376" s="18"/>
      <c r="E376" s="18"/>
      <c r="F376" s="18"/>
    </row>
    <row r="377">
      <c r="A377" s="17"/>
      <c r="B377" s="17"/>
      <c r="C377" s="17"/>
      <c r="D377" s="18"/>
      <c r="E377" s="18"/>
      <c r="F377" s="18"/>
    </row>
    <row r="378">
      <c r="A378" s="17"/>
      <c r="B378" s="17"/>
      <c r="C378" s="17"/>
      <c r="D378" s="18"/>
      <c r="E378" s="18"/>
      <c r="F378" s="18"/>
    </row>
    <row r="379">
      <c r="A379" s="17"/>
      <c r="B379" s="17"/>
      <c r="C379" s="17"/>
      <c r="D379" s="18"/>
      <c r="E379" s="18"/>
      <c r="F379" s="18"/>
    </row>
    <row r="380">
      <c r="A380" s="17"/>
      <c r="B380" s="17"/>
      <c r="C380" s="17"/>
      <c r="D380" s="18"/>
      <c r="E380" s="18"/>
      <c r="F380" s="18"/>
    </row>
    <row r="381">
      <c r="A381" s="17"/>
      <c r="B381" s="17"/>
      <c r="C381" s="17"/>
      <c r="D381" s="18"/>
      <c r="E381" s="18"/>
      <c r="F381" s="18"/>
    </row>
    <row r="382">
      <c r="A382" s="17"/>
      <c r="B382" s="17"/>
      <c r="C382" s="17"/>
      <c r="D382" s="18"/>
      <c r="E382" s="18"/>
      <c r="F382" s="18"/>
    </row>
    <row r="383">
      <c r="A383" s="17"/>
      <c r="B383" s="17"/>
      <c r="C383" s="17"/>
      <c r="D383" s="18"/>
      <c r="E383" s="18"/>
      <c r="F383" s="18"/>
    </row>
    <row r="384">
      <c r="A384" s="17"/>
      <c r="B384" s="17"/>
      <c r="C384" s="17"/>
      <c r="D384" s="18"/>
      <c r="E384" s="18"/>
      <c r="F384" s="18"/>
    </row>
    <row r="385">
      <c r="A385" s="17"/>
      <c r="B385" s="17"/>
      <c r="C385" s="17"/>
      <c r="D385" s="18"/>
      <c r="E385" s="18"/>
      <c r="F385" s="18"/>
    </row>
    <row r="386">
      <c r="A386" s="17"/>
      <c r="B386" s="17"/>
      <c r="C386" s="17"/>
      <c r="D386" s="18"/>
      <c r="E386" s="18"/>
      <c r="F386" s="18"/>
    </row>
    <row r="387">
      <c r="A387" s="17"/>
      <c r="B387" s="17"/>
      <c r="C387" s="17"/>
      <c r="D387" s="18"/>
      <c r="E387" s="18"/>
      <c r="F387" s="18"/>
    </row>
    <row r="388">
      <c r="A388" s="17"/>
      <c r="B388" s="17"/>
      <c r="C388" s="17"/>
      <c r="D388" s="18"/>
      <c r="E388" s="18"/>
      <c r="F388" s="18"/>
    </row>
    <row r="389">
      <c r="A389" s="17"/>
      <c r="B389" s="17"/>
      <c r="C389" s="17"/>
      <c r="D389" s="18"/>
      <c r="E389" s="18"/>
      <c r="F389" s="18"/>
    </row>
    <row r="390">
      <c r="A390" s="17"/>
      <c r="B390" s="17"/>
      <c r="C390" s="17"/>
      <c r="D390" s="18"/>
      <c r="E390" s="18"/>
      <c r="F390" s="18"/>
    </row>
    <row r="391">
      <c r="A391" s="17"/>
      <c r="B391" s="17"/>
      <c r="C391" s="17"/>
      <c r="D391" s="18"/>
      <c r="E391" s="18"/>
      <c r="F391" s="18"/>
    </row>
    <row r="392">
      <c r="A392" s="17"/>
      <c r="B392" s="17"/>
      <c r="C392" s="17"/>
      <c r="D392" s="18"/>
      <c r="E392" s="18"/>
      <c r="F392" s="18"/>
    </row>
    <row r="393">
      <c r="A393" s="17"/>
      <c r="B393" s="17"/>
      <c r="C393" s="17"/>
      <c r="D393" s="18"/>
      <c r="E393" s="18"/>
      <c r="F393" s="18"/>
    </row>
    <row r="394">
      <c r="A394" s="17"/>
      <c r="B394" s="17"/>
      <c r="C394" s="17"/>
      <c r="D394" s="18"/>
      <c r="E394" s="18"/>
      <c r="F394" s="18"/>
    </row>
    <row r="395">
      <c r="A395" s="17"/>
      <c r="B395" s="17"/>
      <c r="C395" s="17"/>
      <c r="D395" s="18"/>
      <c r="E395" s="18"/>
      <c r="F395" s="18"/>
    </row>
    <row r="396">
      <c r="A396" s="17"/>
      <c r="B396" s="17"/>
      <c r="C396" s="17"/>
      <c r="D396" s="18"/>
      <c r="E396" s="18"/>
      <c r="F396" s="18"/>
    </row>
    <row r="397">
      <c r="A397" s="17"/>
      <c r="B397" s="17"/>
      <c r="C397" s="17"/>
      <c r="D397" s="18"/>
      <c r="E397" s="18"/>
      <c r="F397" s="18"/>
    </row>
    <row r="398">
      <c r="A398" s="17"/>
      <c r="B398" s="17"/>
      <c r="C398" s="17"/>
      <c r="D398" s="18"/>
      <c r="E398" s="18"/>
      <c r="F398" s="18"/>
    </row>
    <row r="399">
      <c r="A399" s="17"/>
      <c r="B399" s="17"/>
      <c r="C399" s="17"/>
      <c r="D399" s="18"/>
      <c r="E399" s="18"/>
      <c r="F399" s="18"/>
    </row>
    <row r="400">
      <c r="A400" s="17"/>
      <c r="B400" s="17"/>
      <c r="C400" s="17"/>
      <c r="D400" s="18"/>
      <c r="E400" s="18"/>
      <c r="F400" s="18"/>
    </row>
    <row r="401">
      <c r="A401" s="17"/>
      <c r="B401" s="17"/>
      <c r="C401" s="17"/>
      <c r="D401" s="18"/>
      <c r="E401" s="18"/>
      <c r="F401" s="18"/>
    </row>
    <row r="402">
      <c r="A402" s="17"/>
      <c r="B402" s="17"/>
      <c r="C402" s="17"/>
      <c r="D402" s="18"/>
      <c r="E402" s="18"/>
      <c r="F402" s="18"/>
    </row>
    <row r="403">
      <c r="A403" s="17"/>
      <c r="B403" s="17"/>
      <c r="C403" s="17"/>
      <c r="D403" s="18"/>
      <c r="E403" s="18"/>
      <c r="F403" s="18"/>
    </row>
    <row r="404">
      <c r="A404" s="17"/>
      <c r="B404" s="17"/>
      <c r="C404" s="17"/>
      <c r="D404" s="18"/>
      <c r="E404" s="18"/>
      <c r="F404" s="18"/>
    </row>
    <row r="405">
      <c r="A405" s="17"/>
      <c r="B405" s="17"/>
      <c r="C405" s="17"/>
      <c r="D405" s="18"/>
      <c r="E405" s="18"/>
      <c r="F405" s="18"/>
    </row>
    <row r="406">
      <c r="A406" s="17"/>
      <c r="B406" s="17"/>
      <c r="C406" s="17"/>
      <c r="D406" s="18"/>
      <c r="E406" s="18"/>
      <c r="F406" s="18"/>
    </row>
    <row r="407">
      <c r="A407" s="17"/>
      <c r="B407" s="17"/>
      <c r="C407" s="17"/>
      <c r="D407" s="18"/>
      <c r="E407" s="18"/>
      <c r="F407" s="18"/>
    </row>
    <row r="408">
      <c r="A408" s="17"/>
      <c r="B408" s="17"/>
      <c r="C408" s="17"/>
      <c r="D408" s="18"/>
      <c r="E408" s="18"/>
      <c r="F408" s="18"/>
    </row>
    <row r="409">
      <c r="A409" s="17"/>
      <c r="B409" s="17"/>
      <c r="C409" s="17"/>
      <c r="D409" s="18"/>
      <c r="E409" s="18"/>
      <c r="F409" s="18"/>
    </row>
    <row r="410">
      <c r="A410" s="17"/>
      <c r="B410" s="17"/>
      <c r="C410" s="17"/>
      <c r="D410" s="18"/>
      <c r="E410" s="18"/>
      <c r="F410" s="18"/>
    </row>
    <row r="411">
      <c r="A411" s="17"/>
      <c r="B411" s="17"/>
      <c r="C411" s="17"/>
      <c r="D411" s="18"/>
      <c r="E411" s="18"/>
      <c r="F411" s="18"/>
    </row>
    <row r="412">
      <c r="A412" s="17"/>
      <c r="B412" s="17"/>
      <c r="C412" s="17"/>
      <c r="D412" s="18"/>
      <c r="E412" s="18"/>
      <c r="F412" s="18"/>
    </row>
    <row r="413">
      <c r="A413" s="17"/>
      <c r="B413" s="17"/>
      <c r="C413" s="17"/>
      <c r="D413" s="18"/>
      <c r="E413" s="18"/>
      <c r="F413" s="18"/>
    </row>
    <row r="414">
      <c r="A414" s="17"/>
      <c r="B414" s="17"/>
      <c r="C414" s="17"/>
      <c r="D414" s="18"/>
      <c r="E414" s="18"/>
      <c r="F414" s="18"/>
    </row>
    <row r="415">
      <c r="A415" s="17"/>
      <c r="B415" s="17"/>
      <c r="C415" s="17"/>
      <c r="D415" s="18"/>
      <c r="E415" s="18"/>
      <c r="F415" s="18"/>
    </row>
    <row r="416">
      <c r="A416" s="17"/>
      <c r="B416" s="17"/>
      <c r="C416" s="17"/>
      <c r="D416" s="18"/>
      <c r="E416" s="18"/>
      <c r="F416" s="18"/>
    </row>
    <row r="417">
      <c r="A417" s="17"/>
      <c r="B417" s="17"/>
      <c r="C417" s="17"/>
      <c r="D417" s="18"/>
      <c r="E417" s="18"/>
      <c r="F417" s="18"/>
    </row>
    <row r="418">
      <c r="A418" s="17"/>
      <c r="B418" s="17"/>
      <c r="C418" s="17"/>
      <c r="D418" s="18"/>
      <c r="E418" s="18"/>
      <c r="F418" s="18"/>
    </row>
    <row r="419">
      <c r="A419" s="17"/>
      <c r="B419" s="17"/>
      <c r="C419" s="17"/>
      <c r="D419" s="18"/>
      <c r="E419" s="18"/>
      <c r="F419" s="18"/>
    </row>
    <row r="420">
      <c r="A420" s="17"/>
      <c r="B420" s="17"/>
      <c r="C420" s="17"/>
      <c r="D420" s="18"/>
      <c r="E420" s="18"/>
      <c r="F420" s="18"/>
    </row>
    <row r="421">
      <c r="A421" s="17"/>
      <c r="B421" s="17"/>
      <c r="C421" s="17"/>
      <c r="D421" s="18"/>
      <c r="E421" s="18"/>
      <c r="F421" s="18"/>
    </row>
    <row r="422">
      <c r="A422" s="17"/>
      <c r="B422" s="17"/>
      <c r="C422" s="17"/>
      <c r="D422" s="18"/>
      <c r="E422" s="18"/>
      <c r="F422" s="18"/>
    </row>
    <row r="423">
      <c r="A423" s="17"/>
      <c r="B423" s="17"/>
      <c r="C423" s="17"/>
      <c r="D423" s="18"/>
      <c r="E423" s="18"/>
      <c r="F423" s="18"/>
    </row>
    <row r="424">
      <c r="A424" s="17"/>
      <c r="B424" s="17"/>
      <c r="C424" s="17"/>
      <c r="D424" s="18"/>
      <c r="E424" s="18"/>
      <c r="F424" s="18"/>
    </row>
    <row r="425">
      <c r="A425" s="17"/>
      <c r="B425" s="17"/>
      <c r="C425" s="17"/>
      <c r="D425" s="18"/>
      <c r="E425" s="18"/>
      <c r="F425" s="18"/>
    </row>
    <row r="426">
      <c r="A426" s="17"/>
      <c r="B426" s="17"/>
      <c r="C426" s="17"/>
      <c r="D426" s="18"/>
      <c r="E426" s="18"/>
      <c r="F426" s="18"/>
    </row>
    <row r="427">
      <c r="A427" s="17"/>
      <c r="B427" s="17"/>
      <c r="C427" s="17"/>
      <c r="D427" s="18"/>
      <c r="E427" s="18"/>
      <c r="F427" s="18"/>
    </row>
    <row r="428">
      <c r="A428" s="17"/>
      <c r="B428" s="17"/>
      <c r="C428" s="17"/>
      <c r="D428" s="18"/>
      <c r="E428" s="18"/>
      <c r="F428" s="18"/>
    </row>
    <row r="429">
      <c r="A429" s="17"/>
      <c r="B429" s="17"/>
      <c r="C429" s="17"/>
      <c r="D429" s="18"/>
      <c r="E429" s="18"/>
      <c r="F429" s="18"/>
    </row>
    <row r="430">
      <c r="A430" s="17"/>
      <c r="B430" s="17"/>
      <c r="C430" s="17"/>
      <c r="D430" s="18"/>
      <c r="E430" s="18"/>
      <c r="F430" s="18"/>
    </row>
    <row r="431">
      <c r="A431" s="17"/>
      <c r="B431" s="17"/>
      <c r="C431" s="17"/>
      <c r="D431" s="18"/>
      <c r="E431" s="18"/>
      <c r="F431" s="18"/>
    </row>
    <row r="432">
      <c r="A432" s="17"/>
      <c r="B432" s="17"/>
      <c r="C432" s="17"/>
      <c r="D432" s="18"/>
      <c r="E432" s="18"/>
      <c r="F432" s="18"/>
    </row>
    <row r="433">
      <c r="A433" s="17"/>
      <c r="B433" s="17"/>
      <c r="C433" s="17"/>
      <c r="D433" s="18"/>
      <c r="E433" s="18"/>
      <c r="F433" s="18"/>
    </row>
    <row r="434">
      <c r="A434" s="17"/>
      <c r="B434" s="17"/>
      <c r="C434" s="17"/>
      <c r="D434" s="18"/>
      <c r="E434" s="18"/>
      <c r="F434" s="18"/>
    </row>
    <row r="435">
      <c r="A435" s="17"/>
      <c r="B435" s="17"/>
      <c r="C435" s="17"/>
      <c r="D435" s="18"/>
      <c r="E435" s="18"/>
      <c r="F435" s="18"/>
    </row>
    <row r="436">
      <c r="A436" s="17"/>
      <c r="B436" s="17"/>
      <c r="C436" s="17"/>
      <c r="D436" s="18"/>
      <c r="E436" s="18"/>
      <c r="F436" s="18"/>
    </row>
    <row r="437">
      <c r="A437" s="17"/>
      <c r="B437" s="17"/>
      <c r="C437" s="17"/>
      <c r="D437" s="18"/>
      <c r="E437" s="18"/>
      <c r="F437" s="18"/>
    </row>
    <row r="438">
      <c r="A438" s="17"/>
      <c r="B438" s="17"/>
      <c r="C438" s="17"/>
      <c r="D438" s="18"/>
      <c r="E438" s="18"/>
      <c r="F438" s="18"/>
    </row>
    <row r="439">
      <c r="A439" s="17"/>
      <c r="B439" s="17"/>
      <c r="C439" s="17"/>
      <c r="D439" s="18"/>
      <c r="E439" s="18"/>
      <c r="F439" s="18"/>
    </row>
    <row r="440">
      <c r="A440" s="17"/>
      <c r="B440" s="17"/>
      <c r="C440" s="17"/>
      <c r="D440" s="18"/>
      <c r="E440" s="18"/>
      <c r="F440" s="18"/>
    </row>
    <row r="441">
      <c r="A441" s="17"/>
      <c r="B441" s="17"/>
      <c r="C441" s="17"/>
      <c r="D441" s="18"/>
      <c r="E441" s="18"/>
      <c r="F441" s="18"/>
    </row>
    <row r="442">
      <c r="A442" s="17"/>
      <c r="B442" s="17"/>
      <c r="C442" s="17"/>
      <c r="D442" s="18"/>
      <c r="E442" s="18"/>
      <c r="F442" s="18"/>
    </row>
    <row r="443">
      <c r="A443" s="17"/>
      <c r="B443" s="17"/>
      <c r="C443" s="17"/>
      <c r="D443" s="18"/>
      <c r="E443" s="18"/>
      <c r="F443" s="18"/>
    </row>
    <row r="444">
      <c r="A444" s="17"/>
      <c r="B444" s="17"/>
      <c r="C444" s="17"/>
      <c r="D444" s="18"/>
      <c r="E444" s="18"/>
      <c r="F444" s="18"/>
    </row>
    <row r="445">
      <c r="A445" s="17"/>
      <c r="B445" s="17"/>
      <c r="C445" s="17"/>
      <c r="D445" s="18"/>
      <c r="E445" s="18"/>
      <c r="F445" s="18"/>
    </row>
    <row r="446">
      <c r="A446" s="17"/>
      <c r="B446" s="17"/>
      <c r="C446" s="17"/>
      <c r="D446" s="18"/>
      <c r="E446" s="18"/>
      <c r="F446" s="18"/>
    </row>
    <row r="447">
      <c r="A447" s="17"/>
      <c r="B447" s="17"/>
      <c r="C447" s="17"/>
      <c r="D447" s="18"/>
      <c r="E447" s="18"/>
      <c r="F447" s="18"/>
    </row>
    <row r="448">
      <c r="A448" s="17"/>
      <c r="B448" s="17"/>
      <c r="C448" s="17"/>
      <c r="D448" s="18"/>
      <c r="E448" s="18"/>
      <c r="F448" s="18"/>
    </row>
    <row r="449">
      <c r="A449" s="17"/>
      <c r="B449" s="17"/>
      <c r="C449" s="17"/>
      <c r="D449" s="18"/>
      <c r="E449" s="18"/>
      <c r="F449" s="18"/>
    </row>
    <row r="450">
      <c r="A450" s="17"/>
      <c r="B450" s="17"/>
      <c r="C450" s="17"/>
      <c r="D450" s="18"/>
      <c r="E450" s="18"/>
      <c r="F450" s="18"/>
    </row>
    <row r="451">
      <c r="A451" s="17"/>
      <c r="B451" s="17"/>
      <c r="C451" s="17"/>
      <c r="D451" s="18"/>
      <c r="E451" s="18"/>
      <c r="F451" s="18"/>
    </row>
    <row r="452">
      <c r="A452" s="17"/>
      <c r="B452" s="17"/>
      <c r="C452" s="17"/>
      <c r="D452" s="18"/>
      <c r="E452" s="18"/>
      <c r="F452" s="18"/>
    </row>
    <row r="453">
      <c r="A453" s="17"/>
      <c r="B453" s="17"/>
      <c r="C453" s="17"/>
      <c r="D453" s="18"/>
      <c r="E453" s="18"/>
      <c r="F453" s="18"/>
    </row>
    <row r="454">
      <c r="A454" s="17"/>
      <c r="B454" s="17"/>
      <c r="C454" s="17"/>
      <c r="D454" s="18"/>
      <c r="E454" s="18"/>
      <c r="F454" s="18"/>
    </row>
    <row r="455">
      <c r="A455" s="17"/>
      <c r="B455" s="17"/>
      <c r="C455" s="17"/>
      <c r="D455" s="18"/>
      <c r="E455" s="18"/>
      <c r="F455" s="18"/>
    </row>
    <row r="456">
      <c r="A456" s="17"/>
      <c r="B456" s="17"/>
      <c r="C456" s="17"/>
      <c r="D456" s="18"/>
      <c r="E456" s="18"/>
      <c r="F456" s="18"/>
    </row>
    <row r="457">
      <c r="A457" s="17"/>
      <c r="B457" s="17"/>
      <c r="C457" s="17"/>
      <c r="D457" s="18"/>
      <c r="E457" s="18"/>
      <c r="F457" s="18"/>
    </row>
    <row r="458">
      <c r="A458" s="17"/>
      <c r="B458" s="17"/>
      <c r="C458" s="17"/>
      <c r="D458" s="18"/>
      <c r="E458" s="18"/>
      <c r="F458" s="18"/>
    </row>
    <row r="459">
      <c r="A459" s="17"/>
      <c r="B459" s="17"/>
      <c r="C459" s="17"/>
      <c r="D459" s="18"/>
      <c r="E459" s="18"/>
      <c r="F459" s="18"/>
    </row>
    <row r="460">
      <c r="A460" s="17"/>
      <c r="B460" s="17"/>
      <c r="C460" s="17"/>
      <c r="D460" s="18"/>
      <c r="E460" s="18"/>
      <c r="F460" s="18"/>
    </row>
    <row r="461">
      <c r="A461" s="17"/>
      <c r="B461" s="17"/>
      <c r="C461" s="17"/>
      <c r="D461" s="18"/>
      <c r="E461" s="18"/>
      <c r="F461" s="18"/>
    </row>
    <row r="462">
      <c r="A462" s="17"/>
      <c r="B462" s="17"/>
      <c r="C462" s="17"/>
      <c r="D462" s="18"/>
      <c r="E462" s="18"/>
      <c r="F462" s="18"/>
    </row>
    <row r="463">
      <c r="A463" s="17"/>
      <c r="B463" s="17"/>
      <c r="C463" s="17"/>
      <c r="D463" s="18"/>
      <c r="E463" s="18"/>
      <c r="F463" s="18"/>
    </row>
    <row r="464">
      <c r="A464" s="17"/>
      <c r="B464" s="17"/>
      <c r="C464" s="17"/>
      <c r="D464" s="18"/>
      <c r="E464" s="18"/>
      <c r="F464" s="18"/>
    </row>
    <row r="465">
      <c r="A465" s="17"/>
      <c r="B465" s="17"/>
      <c r="C465" s="17"/>
      <c r="D465" s="18"/>
      <c r="E465" s="18"/>
      <c r="F465" s="18"/>
    </row>
    <row r="466">
      <c r="A466" s="17"/>
      <c r="B466" s="17"/>
      <c r="C466" s="17"/>
      <c r="D466" s="18"/>
      <c r="E466" s="18"/>
      <c r="F466" s="18"/>
    </row>
    <row r="467">
      <c r="A467" s="17"/>
      <c r="B467" s="17"/>
      <c r="C467" s="17"/>
      <c r="D467" s="18"/>
      <c r="E467" s="18"/>
      <c r="F467" s="18"/>
    </row>
    <row r="468">
      <c r="A468" s="17"/>
      <c r="B468" s="17"/>
      <c r="C468" s="17"/>
      <c r="D468" s="18"/>
      <c r="E468" s="18"/>
      <c r="F468" s="18"/>
    </row>
    <row r="469">
      <c r="A469" s="17"/>
      <c r="B469" s="17"/>
      <c r="C469" s="17"/>
      <c r="D469" s="18"/>
      <c r="E469" s="18"/>
      <c r="F469" s="18"/>
    </row>
    <row r="470">
      <c r="A470" s="17"/>
      <c r="B470" s="17"/>
      <c r="C470" s="17"/>
      <c r="D470" s="18"/>
      <c r="E470" s="18"/>
      <c r="F470" s="18"/>
    </row>
    <row r="471">
      <c r="A471" s="17"/>
      <c r="B471" s="17"/>
      <c r="C471" s="17"/>
      <c r="D471" s="18"/>
      <c r="E471" s="18"/>
      <c r="F471" s="18"/>
    </row>
    <row r="472">
      <c r="A472" s="17"/>
      <c r="B472" s="17"/>
      <c r="C472" s="17"/>
      <c r="D472" s="18"/>
      <c r="E472" s="18"/>
      <c r="F472" s="18"/>
    </row>
    <row r="473">
      <c r="A473" s="17"/>
      <c r="B473" s="17"/>
      <c r="C473" s="17"/>
      <c r="D473" s="18"/>
      <c r="E473" s="18"/>
      <c r="F473" s="18"/>
    </row>
    <row r="474">
      <c r="A474" s="17"/>
      <c r="B474" s="17"/>
      <c r="C474" s="17"/>
      <c r="D474" s="18"/>
      <c r="E474" s="18"/>
      <c r="F474" s="18"/>
    </row>
    <row r="475">
      <c r="A475" s="17"/>
      <c r="B475" s="17"/>
      <c r="C475" s="17"/>
      <c r="D475" s="18"/>
      <c r="E475" s="18"/>
      <c r="F475" s="18"/>
    </row>
    <row r="476">
      <c r="A476" s="17"/>
      <c r="B476" s="17"/>
      <c r="C476" s="17"/>
      <c r="D476" s="18"/>
      <c r="E476" s="18"/>
      <c r="F476" s="18"/>
    </row>
    <row r="477">
      <c r="A477" s="17"/>
      <c r="B477" s="17"/>
      <c r="C477" s="17"/>
      <c r="D477" s="18"/>
      <c r="E477" s="18"/>
      <c r="F477" s="18"/>
    </row>
    <row r="478">
      <c r="A478" s="17"/>
      <c r="B478" s="17"/>
      <c r="C478" s="17"/>
      <c r="D478" s="18"/>
      <c r="E478" s="18"/>
      <c r="F478" s="18"/>
    </row>
    <row r="479">
      <c r="A479" s="17"/>
      <c r="B479" s="17"/>
      <c r="C479" s="17"/>
      <c r="D479" s="18"/>
      <c r="E479" s="18"/>
      <c r="F479" s="18"/>
    </row>
    <row r="480">
      <c r="A480" s="17"/>
      <c r="B480" s="17"/>
      <c r="C480" s="17"/>
      <c r="D480" s="18"/>
      <c r="E480" s="18"/>
      <c r="F480" s="18"/>
    </row>
    <row r="481">
      <c r="A481" s="17"/>
      <c r="B481" s="17"/>
      <c r="C481" s="17"/>
      <c r="D481" s="18"/>
      <c r="E481" s="18"/>
      <c r="F481" s="18"/>
    </row>
    <row r="482">
      <c r="A482" s="17"/>
      <c r="B482" s="17"/>
      <c r="C482" s="17"/>
      <c r="D482" s="18"/>
      <c r="E482" s="18"/>
      <c r="F482" s="18"/>
    </row>
    <row r="483">
      <c r="A483" s="17"/>
      <c r="B483" s="17"/>
      <c r="C483" s="17"/>
      <c r="D483" s="18"/>
      <c r="E483" s="18"/>
      <c r="F483" s="18"/>
    </row>
    <row r="484">
      <c r="A484" s="17"/>
      <c r="B484" s="17"/>
      <c r="C484" s="17"/>
      <c r="D484" s="18"/>
      <c r="E484" s="18"/>
      <c r="F484" s="18"/>
    </row>
    <row r="485">
      <c r="A485" s="17"/>
      <c r="B485" s="17"/>
      <c r="C485" s="17"/>
      <c r="D485" s="18"/>
      <c r="E485" s="18"/>
      <c r="F485" s="18"/>
    </row>
    <row r="486">
      <c r="A486" s="17"/>
      <c r="B486" s="17"/>
      <c r="C486" s="17"/>
      <c r="D486" s="18"/>
      <c r="E486" s="18"/>
      <c r="F486" s="18"/>
    </row>
    <row r="487">
      <c r="A487" s="17"/>
      <c r="B487" s="17"/>
      <c r="C487" s="17"/>
      <c r="D487" s="18"/>
      <c r="E487" s="18"/>
      <c r="F487" s="18"/>
    </row>
    <row r="488">
      <c r="A488" s="17"/>
      <c r="B488" s="17"/>
      <c r="C488" s="17"/>
      <c r="D488" s="18"/>
      <c r="E488" s="18"/>
      <c r="F488" s="18"/>
    </row>
    <row r="489">
      <c r="A489" s="17"/>
      <c r="B489" s="17"/>
      <c r="C489" s="17"/>
      <c r="D489" s="18"/>
      <c r="E489" s="18"/>
      <c r="F489" s="18"/>
    </row>
    <row r="490">
      <c r="A490" s="17"/>
      <c r="B490" s="17"/>
      <c r="C490" s="17"/>
      <c r="D490" s="18"/>
      <c r="E490" s="18"/>
      <c r="F490" s="18"/>
    </row>
    <row r="491">
      <c r="A491" s="17"/>
      <c r="B491" s="17"/>
      <c r="C491" s="17"/>
      <c r="D491" s="18"/>
      <c r="E491" s="18"/>
      <c r="F491" s="18"/>
    </row>
    <row r="492">
      <c r="A492" s="17"/>
      <c r="B492" s="17"/>
      <c r="C492" s="17"/>
      <c r="D492" s="18"/>
      <c r="E492" s="18"/>
      <c r="F492" s="18"/>
    </row>
    <row r="493">
      <c r="A493" s="17"/>
      <c r="B493" s="17"/>
      <c r="C493" s="17"/>
      <c r="D493" s="18"/>
      <c r="E493" s="18"/>
      <c r="F493" s="18"/>
    </row>
    <row r="494">
      <c r="A494" s="17"/>
      <c r="B494" s="17"/>
      <c r="C494" s="17"/>
      <c r="D494" s="18"/>
      <c r="E494" s="18"/>
      <c r="F494" s="18"/>
    </row>
    <row r="495">
      <c r="A495" s="17"/>
      <c r="B495" s="17"/>
      <c r="C495" s="17"/>
      <c r="D495" s="18"/>
      <c r="E495" s="18"/>
      <c r="F495" s="18"/>
    </row>
    <row r="496">
      <c r="A496" s="17"/>
      <c r="B496" s="17"/>
      <c r="C496" s="17"/>
      <c r="D496" s="18"/>
      <c r="E496" s="18"/>
      <c r="F496" s="18"/>
    </row>
    <row r="497">
      <c r="A497" s="17"/>
      <c r="B497" s="17"/>
      <c r="C497" s="17"/>
      <c r="D497" s="18"/>
      <c r="E497" s="18"/>
      <c r="F497" s="18"/>
    </row>
    <row r="498">
      <c r="A498" s="17"/>
      <c r="B498" s="17"/>
      <c r="C498" s="17"/>
      <c r="D498" s="18"/>
      <c r="E498" s="18"/>
      <c r="F498" s="18"/>
    </row>
    <row r="499">
      <c r="A499" s="17"/>
      <c r="B499" s="17"/>
      <c r="C499" s="17"/>
      <c r="D499" s="18"/>
      <c r="E499" s="18"/>
      <c r="F499" s="18"/>
    </row>
    <row r="500">
      <c r="A500" s="17"/>
      <c r="B500" s="17"/>
      <c r="C500" s="17"/>
      <c r="D500" s="18"/>
      <c r="E500" s="18"/>
      <c r="F500" s="18"/>
    </row>
    <row r="501">
      <c r="A501" s="17"/>
      <c r="B501" s="17"/>
      <c r="C501" s="17"/>
      <c r="D501" s="18"/>
      <c r="E501" s="18"/>
      <c r="F501" s="18"/>
    </row>
    <row r="502">
      <c r="A502" s="17"/>
      <c r="B502" s="17"/>
      <c r="C502" s="17"/>
      <c r="D502" s="18"/>
      <c r="E502" s="18"/>
      <c r="F502" s="18"/>
    </row>
    <row r="503">
      <c r="A503" s="17"/>
      <c r="B503" s="17"/>
      <c r="C503" s="17"/>
      <c r="D503" s="18"/>
      <c r="E503" s="18"/>
      <c r="F503" s="18"/>
    </row>
    <row r="504">
      <c r="A504" s="17"/>
      <c r="B504" s="17"/>
      <c r="C504" s="17"/>
      <c r="D504" s="18"/>
      <c r="E504" s="18"/>
      <c r="F504" s="18"/>
    </row>
    <row r="505">
      <c r="A505" s="17"/>
      <c r="B505" s="17"/>
      <c r="C505" s="17"/>
      <c r="D505" s="18"/>
      <c r="E505" s="18"/>
      <c r="F505" s="18"/>
    </row>
    <row r="506">
      <c r="A506" s="17"/>
      <c r="B506" s="17"/>
      <c r="C506" s="17"/>
      <c r="D506" s="18"/>
      <c r="E506" s="18"/>
      <c r="F506" s="18"/>
    </row>
    <row r="507">
      <c r="A507" s="17"/>
      <c r="B507" s="17"/>
      <c r="C507" s="17"/>
      <c r="D507" s="18"/>
      <c r="E507" s="18"/>
      <c r="F507" s="18"/>
    </row>
    <row r="508">
      <c r="A508" s="17"/>
      <c r="B508" s="17"/>
      <c r="C508" s="17"/>
      <c r="D508" s="18"/>
      <c r="E508" s="18"/>
      <c r="F508" s="18"/>
    </row>
    <row r="509">
      <c r="A509" s="17"/>
      <c r="B509" s="17"/>
      <c r="C509" s="17"/>
      <c r="D509" s="18"/>
      <c r="E509" s="18"/>
      <c r="F509" s="18"/>
    </row>
    <row r="510">
      <c r="A510" s="17"/>
      <c r="B510" s="17"/>
      <c r="C510" s="17"/>
      <c r="D510" s="18"/>
      <c r="E510" s="18"/>
      <c r="F510" s="18"/>
    </row>
    <row r="511">
      <c r="A511" s="17"/>
      <c r="B511" s="17"/>
      <c r="C511" s="17"/>
      <c r="D511" s="18"/>
      <c r="E511" s="18"/>
      <c r="F511" s="18"/>
    </row>
    <row r="512">
      <c r="A512" s="17"/>
      <c r="B512" s="17"/>
      <c r="C512" s="17"/>
      <c r="D512" s="18"/>
      <c r="E512" s="18"/>
      <c r="F512" s="18"/>
    </row>
    <row r="513">
      <c r="A513" s="17"/>
      <c r="B513" s="17"/>
      <c r="C513" s="17"/>
      <c r="D513" s="18"/>
      <c r="E513" s="18"/>
      <c r="F513" s="18"/>
    </row>
    <row r="514">
      <c r="A514" s="17"/>
      <c r="B514" s="17"/>
      <c r="C514" s="17"/>
      <c r="D514" s="18"/>
      <c r="E514" s="18"/>
      <c r="F514" s="18"/>
    </row>
    <row r="515">
      <c r="A515" s="17"/>
      <c r="B515" s="17"/>
      <c r="C515" s="17"/>
      <c r="D515" s="18"/>
      <c r="E515" s="18"/>
      <c r="F515" s="18"/>
    </row>
    <row r="516">
      <c r="A516" s="17"/>
      <c r="B516" s="17"/>
      <c r="C516" s="17"/>
      <c r="D516" s="18"/>
      <c r="E516" s="18"/>
      <c r="F516" s="18"/>
    </row>
    <row r="517">
      <c r="A517" s="17"/>
      <c r="B517" s="17"/>
      <c r="C517" s="17"/>
      <c r="D517" s="18"/>
      <c r="E517" s="18"/>
      <c r="F517" s="18"/>
    </row>
    <row r="518">
      <c r="A518" s="17"/>
      <c r="B518" s="17"/>
      <c r="C518" s="17"/>
      <c r="D518" s="18"/>
      <c r="E518" s="18"/>
      <c r="F518" s="18"/>
    </row>
    <row r="519">
      <c r="A519" s="17"/>
      <c r="B519" s="17"/>
      <c r="C519" s="17"/>
      <c r="D519" s="18"/>
      <c r="E519" s="18"/>
      <c r="F519" s="18"/>
    </row>
    <row r="520">
      <c r="A520" s="17"/>
      <c r="B520" s="17"/>
      <c r="C520" s="17"/>
      <c r="D520" s="18"/>
      <c r="E520" s="18"/>
      <c r="F520" s="18"/>
    </row>
    <row r="521">
      <c r="A521" s="17"/>
      <c r="B521" s="17"/>
      <c r="C521" s="17"/>
      <c r="D521" s="18"/>
      <c r="E521" s="18"/>
      <c r="F521" s="18"/>
    </row>
    <row r="522">
      <c r="A522" s="17"/>
      <c r="B522" s="17"/>
      <c r="C522" s="17"/>
      <c r="D522" s="18"/>
      <c r="E522" s="18"/>
      <c r="F522" s="18"/>
    </row>
    <row r="523">
      <c r="A523" s="17"/>
      <c r="B523" s="17"/>
      <c r="C523" s="17"/>
      <c r="D523" s="18"/>
      <c r="E523" s="18"/>
      <c r="F523" s="18"/>
    </row>
    <row r="524">
      <c r="A524" s="17"/>
      <c r="B524" s="17"/>
      <c r="C524" s="17"/>
      <c r="D524" s="18"/>
      <c r="E524" s="18"/>
      <c r="F524" s="18"/>
    </row>
    <row r="525">
      <c r="A525" s="17"/>
      <c r="B525" s="17"/>
      <c r="C525" s="17"/>
      <c r="D525" s="18"/>
      <c r="E525" s="18"/>
      <c r="F525" s="18"/>
    </row>
    <row r="526">
      <c r="A526" s="17"/>
      <c r="B526" s="17"/>
      <c r="C526" s="17"/>
      <c r="D526" s="18"/>
      <c r="E526" s="18"/>
      <c r="F526" s="18"/>
    </row>
    <row r="527">
      <c r="A527" s="17"/>
      <c r="B527" s="17"/>
      <c r="C527" s="17"/>
      <c r="D527" s="18"/>
      <c r="E527" s="18"/>
      <c r="F527" s="18"/>
    </row>
    <row r="528">
      <c r="A528" s="17"/>
      <c r="B528" s="17"/>
      <c r="C528" s="17"/>
      <c r="D528" s="18"/>
      <c r="E528" s="18"/>
      <c r="F528" s="18"/>
    </row>
    <row r="529">
      <c r="A529" s="17"/>
      <c r="B529" s="17"/>
      <c r="C529" s="17"/>
      <c r="D529" s="18"/>
      <c r="E529" s="18"/>
      <c r="F529" s="18"/>
    </row>
    <row r="530">
      <c r="A530" s="17"/>
      <c r="B530" s="17"/>
      <c r="C530" s="17"/>
      <c r="D530" s="18"/>
      <c r="E530" s="18"/>
      <c r="F530" s="18"/>
    </row>
    <row r="531">
      <c r="A531" s="17"/>
      <c r="B531" s="17"/>
      <c r="C531" s="17"/>
      <c r="D531" s="18"/>
      <c r="E531" s="18"/>
      <c r="F531" s="18"/>
    </row>
    <row r="532">
      <c r="A532" s="17"/>
      <c r="B532" s="17"/>
      <c r="C532" s="17"/>
      <c r="D532" s="18"/>
      <c r="E532" s="18"/>
      <c r="F532" s="18"/>
    </row>
    <row r="533">
      <c r="A533" s="17"/>
      <c r="B533" s="17"/>
      <c r="C533" s="17"/>
      <c r="D533" s="18"/>
      <c r="E533" s="18"/>
      <c r="F533" s="18"/>
    </row>
    <row r="534">
      <c r="A534" s="17"/>
      <c r="B534" s="17"/>
      <c r="C534" s="17"/>
      <c r="D534" s="18"/>
      <c r="E534" s="18"/>
      <c r="F534" s="18"/>
    </row>
    <row r="535">
      <c r="A535" s="17"/>
      <c r="B535" s="17"/>
      <c r="C535" s="17"/>
      <c r="D535" s="18"/>
      <c r="E535" s="18"/>
      <c r="F535" s="18"/>
    </row>
    <row r="536">
      <c r="A536" s="17"/>
      <c r="B536" s="17"/>
      <c r="C536" s="17"/>
      <c r="D536" s="18"/>
      <c r="E536" s="18"/>
      <c r="F536" s="18"/>
    </row>
    <row r="537">
      <c r="A537" s="17"/>
      <c r="B537" s="17"/>
      <c r="C537" s="17"/>
      <c r="D537" s="18"/>
      <c r="E537" s="18"/>
      <c r="F537" s="18"/>
    </row>
    <row r="538">
      <c r="A538" s="17"/>
      <c r="B538" s="17"/>
      <c r="C538" s="17"/>
      <c r="D538" s="18"/>
      <c r="E538" s="18"/>
      <c r="F538" s="18"/>
    </row>
    <row r="539">
      <c r="A539" s="17"/>
      <c r="B539" s="17"/>
      <c r="C539" s="17"/>
      <c r="D539" s="18"/>
      <c r="E539" s="18"/>
      <c r="F539" s="18"/>
    </row>
    <row r="540">
      <c r="A540" s="17"/>
      <c r="B540" s="17"/>
      <c r="C540" s="17"/>
      <c r="D540" s="18"/>
      <c r="E540" s="18"/>
      <c r="F540" s="18"/>
    </row>
    <row r="541">
      <c r="A541" s="17"/>
      <c r="B541" s="17"/>
      <c r="C541" s="17"/>
      <c r="D541" s="18"/>
      <c r="E541" s="18"/>
      <c r="F541" s="18"/>
    </row>
    <row r="542">
      <c r="A542" s="17"/>
      <c r="B542" s="17"/>
      <c r="C542" s="17"/>
      <c r="D542" s="18"/>
      <c r="E542" s="18"/>
      <c r="F542" s="18"/>
    </row>
    <row r="543">
      <c r="A543" s="17"/>
      <c r="B543" s="17"/>
      <c r="C543" s="17"/>
      <c r="D543" s="18"/>
      <c r="E543" s="18"/>
      <c r="F543" s="18"/>
    </row>
    <row r="544">
      <c r="A544" s="17"/>
      <c r="B544" s="17"/>
      <c r="C544" s="17"/>
      <c r="D544" s="18"/>
      <c r="E544" s="18"/>
      <c r="F544" s="18"/>
    </row>
    <row r="545">
      <c r="A545" s="17"/>
      <c r="B545" s="17"/>
      <c r="C545" s="17"/>
      <c r="D545" s="18"/>
      <c r="E545" s="18"/>
      <c r="F545" s="18"/>
    </row>
    <row r="546">
      <c r="A546" s="17"/>
      <c r="B546" s="17"/>
      <c r="C546" s="17"/>
      <c r="D546" s="18"/>
      <c r="E546" s="18"/>
      <c r="F546" s="18"/>
    </row>
    <row r="547">
      <c r="A547" s="17"/>
      <c r="B547" s="17"/>
      <c r="C547" s="17"/>
      <c r="D547" s="18"/>
      <c r="E547" s="18"/>
      <c r="F547" s="18"/>
    </row>
    <row r="548">
      <c r="A548" s="17"/>
      <c r="B548" s="17"/>
      <c r="C548" s="17"/>
      <c r="D548" s="18"/>
      <c r="E548" s="18"/>
      <c r="F548" s="18"/>
    </row>
    <row r="549">
      <c r="A549" s="17"/>
      <c r="B549" s="17"/>
      <c r="C549" s="17"/>
      <c r="D549" s="18"/>
      <c r="E549" s="18"/>
      <c r="F549" s="18"/>
    </row>
    <row r="550">
      <c r="A550" s="17"/>
      <c r="B550" s="17"/>
      <c r="C550" s="17"/>
      <c r="D550" s="18"/>
      <c r="E550" s="18"/>
      <c r="F550" s="18"/>
    </row>
    <row r="551">
      <c r="A551" s="17"/>
      <c r="B551" s="17"/>
      <c r="C551" s="17"/>
      <c r="D551" s="18"/>
      <c r="E551" s="18"/>
      <c r="F551" s="18"/>
    </row>
    <row r="552">
      <c r="A552" s="17"/>
      <c r="B552" s="17"/>
      <c r="C552" s="17"/>
      <c r="D552" s="18"/>
      <c r="E552" s="18"/>
      <c r="F552" s="18"/>
    </row>
    <row r="553">
      <c r="A553" s="17"/>
      <c r="B553" s="17"/>
      <c r="C553" s="17"/>
      <c r="D553" s="18"/>
      <c r="E553" s="18"/>
      <c r="F553" s="18"/>
    </row>
    <row r="554">
      <c r="A554" s="17"/>
      <c r="B554" s="17"/>
      <c r="C554" s="17"/>
      <c r="D554" s="18"/>
      <c r="E554" s="18"/>
      <c r="F554" s="18"/>
    </row>
    <row r="555">
      <c r="A555" s="17"/>
      <c r="B555" s="17"/>
      <c r="C555" s="17"/>
      <c r="D555" s="18"/>
      <c r="E555" s="18"/>
      <c r="F555" s="18"/>
    </row>
    <row r="556">
      <c r="A556" s="17"/>
      <c r="B556" s="17"/>
      <c r="C556" s="17"/>
      <c r="D556" s="18"/>
      <c r="E556" s="18"/>
      <c r="F556" s="18"/>
    </row>
    <row r="557">
      <c r="A557" s="17"/>
      <c r="B557" s="17"/>
      <c r="C557" s="17"/>
      <c r="D557" s="18"/>
      <c r="E557" s="18"/>
      <c r="F557" s="18"/>
    </row>
    <row r="558">
      <c r="A558" s="17"/>
      <c r="B558" s="17"/>
      <c r="C558" s="17"/>
      <c r="D558" s="18"/>
      <c r="E558" s="18"/>
      <c r="F558" s="18"/>
    </row>
    <row r="559">
      <c r="A559" s="17"/>
      <c r="B559" s="17"/>
      <c r="C559" s="17"/>
      <c r="D559" s="18"/>
      <c r="E559" s="18"/>
      <c r="F559" s="18"/>
    </row>
    <row r="560">
      <c r="A560" s="17"/>
      <c r="B560" s="17"/>
      <c r="C560" s="17"/>
      <c r="D560" s="18"/>
      <c r="E560" s="18"/>
      <c r="F560" s="18"/>
    </row>
    <row r="561">
      <c r="A561" s="17"/>
      <c r="B561" s="17"/>
      <c r="C561" s="17"/>
      <c r="D561" s="18"/>
      <c r="E561" s="18"/>
      <c r="F561" s="18"/>
    </row>
    <row r="562">
      <c r="A562" s="17"/>
      <c r="B562" s="17"/>
      <c r="C562" s="17"/>
      <c r="D562" s="18"/>
      <c r="E562" s="18"/>
      <c r="F562" s="18"/>
    </row>
    <row r="563">
      <c r="A563" s="17"/>
      <c r="B563" s="17"/>
      <c r="C563" s="17"/>
      <c r="D563" s="18"/>
      <c r="E563" s="18"/>
      <c r="F563" s="18"/>
    </row>
    <row r="564">
      <c r="A564" s="17"/>
      <c r="B564" s="17"/>
      <c r="C564" s="17"/>
      <c r="D564" s="18"/>
      <c r="E564" s="18"/>
      <c r="F564" s="18"/>
    </row>
    <row r="565">
      <c r="A565" s="17"/>
      <c r="B565" s="17"/>
      <c r="C565" s="17"/>
      <c r="D565" s="18"/>
      <c r="E565" s="18"/>
      <c r="F565" s="18"/>
    </row>
    <row r="566">
      <c r="A566" s="17"/>
      <c r="B566" s="17"/>
      <c r="C566" s="17"/>
      <c r="D566" s="18"/>
      <c r="E566" s="18"/>
      <c r="F566" s="18"/>
    </row>
    <row r="567">
      <c r="A567" s="17"/>
      <c r="B567" s="17"/>
      <c r="C567" s="17"/>
      <c r="D567" s="18"/>
      <c r="E567" s="18"/>
      <c r="F567" s="18"/>
    </row>
    <row r="568">
      <c r="A568" s="17"/>
      <c r="B568" s="17"/>
      <c r="C568" s="17"/>
      <c r="D568" s="18"/>
      <c r="E568" s="18"/>
      <c r="F568" s="18"/>
    </row>
    <row r="569">
      <c r="A569" s="17"/>
      <c r="B569" s="17"/>
      <c r="C569" s="17"/>
      <c r="D569" s="18"/>
      <c r="E569" s="18"/>
      <c r="F569" s="18"/>
    </row>
    <row r="570">
      <c r="A570" s="17"/>
      <c r="B570" s="17"/>
      <c r="C570" s="17"/>
      <c r="D570" s="18"/>
      <c r="E570" s="18"/>
      <c r="F570" s="18"/>
    </row>
    <row r="571">
      <c r="A571" s="17"/>
      <c r="B571" s="17"/>
      <c r="C571" s="17"/>
      <c r="D571" s="18"/>
      <c r="E571" s="18"/>
      <c r="F571" s="18"/>
    </row>
    <row r="572">
      <c r="A572" s="17"/>
      <c r="B572" s="17"/>
      <c r="C572" s="17"/>
      <c r="D572" s="18"/>
      <c r="E572" s="18"/>
      <c r="F572" s="18"/>
    </row>
    <row r="573">
      <c r="A573" s="17"/>
      <c r="B573" s="17"/>
      <c r="C573" s="17"/>
      <c r="D573" s="18"/>
      <c r="E573" s="18"/>
      <c r="F573" s="18"/>
    </row>
    <row r="574">
      <c r="A574" s="17"/>
      <c r="B574" s="17"/>
      <c r="C574" s="17"/>
      <c r="D574" s="18"/>
      <c r="E574" s="18"/>
      <c r="F574" s="18"/>
    </row>
    <row r="575">
      <c r="A575" s="17"/>
      <c r="B575" s="17"/>
      <c r="C575" s="17"/>
      <c r="D575" s="18"/>
      <c r="E575" s="18"/>
      <c r="F575" s="18"/>
    </row>
    <row r="576">
      <c r="A576" s="17"/>
      <c r="B576" s="17"/>
      <c r="C576" s="17"/>
      <c r="D576" s="18"/>
      <c r="E576" s="18"/>
      <c r="F576" s="18"/>
    </row>
    <row r="577">
      <c r="A577" s="17"/>
      <c r="B577" s="17"/>
      <c r="C577" s="17"/>
      <c r="D577" s="18"/>
      <c r="E577" s="18"/>
      <c r="F577" s="18"/>
    </row>
    <row r="578">
      <c r="A578" s="17"/>
      <c r="B578" s="17"/>
      <c r="C578" s="17"/>
      <c r="D578" s="18"/>
      <c r="E578" s="18"/>
      <c r="F578" s="18"/>
    </row>
    <row r="579">
      <c r="A579" s="17"/>
      <c r="B579" s="17"/>
      <c r="C579" s="17"/>
      <c r="D579" s="18"/>
      <c r="E579" s="18"/>
      <c r="F579" s="18"/>
    </row>
    <row r="580">
      <c r="A580" s="17"/>
      <c r="B580" s="17"/>
      <c r="C580" s="17"/>
      <c r="D580" s="18"/>
      <c r="E580" s="18"/>
      <c r="F580" s="18"/>
    </row>
    <row r="581">
      <c r="A581" s="17"/>
      <c r="B581" s="17"/>
      <c r="C581" s="17"/>
      <c r="D581" s="18"/>
      <c r="E581" s="18"/>
      <c r="F581" s="18"/>
    </row>
    <row r="582">
      <c r="A582" s="17"/>
      <c r="B582" s="17"/>
      <c r="C582" s="17"/>
      <c r="D582" s="18"/>
      <c r="E582" s="18"/>
      <c r="F582" s="18"/>
    </row>
    <row r="583">
      <c r="A583" s="17"/>
      <c r="B583" s="17"/>
      <c r="C583" s="17"/>
      <c r="D583" s="18"/>
      <c r="E583" s="18"/>
      <c r="F583" s="18"/>
    </row>
    <row r="584">
      <c r="A584" s="17"/>
      <c r="B584" s="17"/>
      <c r="C584" s="17"/>
      <c r="D584" s="18"/>
      <c r="E584" s="18"/>
      <c r="F584" s="18"/>
    </row>
    <row r="585">
      <c r="A585" s="17"/>
      <c r="B585" s="17"/>
      <c r="C585" s="17"/>
      <c r="D585" s="18"/>
      <c r="E585" s="18"/>
      <c r="F585" s="18"/>
    </row>
    <row r="586">
      <c r="A586" s="17"/>
      <c r="B586" s="17"/>
      <c r="C586" s="17"/>
      <c r="D586" s="18"/>
      <c r="E586" s="18"/>
      <c r="F586" s="18"/>
    </row>
    <row r="587">
      <c r="A587" s="17"/>
      <c r="B587" s="17"/>
      <c r="C587" s="17"/>
      <c r="D587" s="18"/>
      <c r="E587" s="18"/>
      <c r="F587" s="18"/>
    </row>
    <row r="588">
      <c r="A588" s="17"/>
      <c r="B588" s="17"/>
      <c r="C588" s="17"/>
      <c r="D588" s="18"/>
      <c r="E588" s="18"/>
      <c r="F588" s="18"/>
    </row>
    <row r="589">
      <c r="A589" s="17"/>
      <c r="B589" s="17"/>
      <c r="C589" s="17"/>
      <c r="D589" s="18"/>
      <c r="E589" s="18"/>
      <c r="F589" s="18"/>
    </row>
    <row r="590">
      <c r="A590" s="17"/>
      <c r="B590" s="17"/>
      <c r="C590" s="17"/>
      <c r="D590" s="18"/>
      <c r="E590" s="18"/>
      <c r="F590" s="18"/>
    </row>
    <row r="591">
      <c r="A591" s="17"/>
      <c r="B591" s="17"/>
      <c r="C591" s="17"/>
      <c r="D591" s="18"/>
      <c r="E591" s="18"/>
      <c r="F591" s="18"/>
    </row>
    <row r="592">
      <c r="A592" s="17"/>
      <c r="B592" s="17"/>
      <c r="C592" s="17"/>
      <c r="D592" s="18"/>
      <c r="E592" s="18"/>
      <c r="F592" s="18"/>
    </row>
    <row r="593">
      <c r="A593" s="17"/>
      <c r="B593" s="17"/>
      <c r="C593" s="17"/>
      <c r="D593" s="18"/>
      <c r="E593" s="18"/>
      <c r="F593" s="18"/>
    </row>
    <row r="594">
      <c r="A594" s="17"/>
      <c r="B594" s="17"/>
      <c r="C594" s="17"/>
      <c r="D594" s="18"/>
      <c r="E594" s="18"/>
      <c r="F594" s="18"/>
    </row>
    <row r="595">
      <c r="A595" s="17"/>
      <c r="B595" s="17"/>
      <c r="C595" s="17"/>
      <c r="D595" s="18"/>
      <c r="E595" s="18"/>
      <c r="F595" s="18"/>
    </row>
    <row r="596">
      <c r="A596" s="17"/>
      <c r="B596" s="17"/>
      <c r="C596" s="17"/>
      <c r="D596" s="18"/>
      <c r="E596" s="18"/>
      <c r="F596" s="18"/>
    </row>
    <row r="597">
      <c r="A597" s="17"/>
      <c r="B597" s="17"/>
      <c r="C597" s="17"/>
      <c r="D597" s="18"/>
      <c r="E597" s="18"/>
      <c r="F597" s="18"/>
    </row>
    <row r="598">
      <c r="A598" s="17"/>
      <c r="B598" s="17"/>
      <c r="C598" s="17"/>
      <c r="D598" s="18"/>
      <c r="E598" s="18"/>
      <c r="F598" s="18"/>
    </row>
    <row r="599">
      <c r="A599" s="17"/>
      <c r="B599" s="17"/>
      <c r="C599" s="17"/>
      <c r="D599" s="18"/>
      <c r="E599" s="18"/>
      <c r="F599" s="18"/>
    </row>
    <row r="600">
      <c r="A600" s="17"/>
      <c r="B600" s="17"/>
      <c r="C600" s="17"/>
      <c r="D600" s="18"/>
      <c r="E600" s="18"/>
      <c r="F600" s="18"/>
    </row>
    <row r="601">
      <c r="A601" s="17"/>
      <c r="B601" s="17"/>
      <c r="C601" s="17"/>
      <c r="D601" s="18"/>
      <c r="E601" s="18"/>
      <c r="F601" s="18"/>
    </row>
    <row r="602">
      <c r="A602" s="17"/>
      <c r="B602" s="17"/>
      <c r="C602" s="17"/>
      <c r="D602" s="18"/>
      <c r="E602" s="18"/>
      <c r="F602" s="18"/>
    </row>
    <row r="603">
      <c r="A603" s="17"/>
      <c r="B603" s="17"/>
      <c r="C603" s="17"/>
      <c r="D603" s="18"/>
      <c r="E603" s="18"/>
      <c r="F603" s="18"/>
    </row>
    <row r="604">
      <c r="A604" s="17"/>
      <c r="B604" s="17"/>
      <c r="C604" s="17"/>
      <c r="D604" s="18"/>
      <c r="E604" s="18"/>
      <c r="F604" s="18"/>
    </row>
    <row r="605">
      <c r="A605" s="17"/>
      <c r="B605" s="17"/>
      <c r="C605" s="17"/>
      <c r="D605" s="18"/>
      <c r="E605" s="18"/>
      <c r="F605" s="18"/>
    </row>
    <row r="606">
      <c r="A606" s="17"/>
      <c r="B606" s="17"/>
      <c r="C606" s="17"/>
      <c r="D606" s="18"/>
      <c r="E606" s="18"/>
      <c r="F606" s="18"/>
    </row>
    <row r="607">
      <c r="A607" s="17"/>
      <c r="B607" s="17"/>
      <c r="C607" s="17"/>
      <c r="D607" s="18"/>
      <c r="E607" s="18"/>
      <c r="F607" s="18"/>
    </row>
    <row r="608">
      <c r="A608" s="17"/>
      <c r="B608" s="17"/>
      <c r="C608" s="17"/>
      <c r="D608" s="18"/>
      <c r="E608" s="18"/>
      <c r="F608" s="18"/>
    </row>
    <row r="609">
      <c r="A609" s="17"/>
      <c r="B609" s="17"/>
      <c r="C609" s="17"/>
      <c r="D609" s="18"/>
      <c r="E609" s="18"/>
      <c r="F609" s="18"/>
    </row>
    <row r="610">
      <c r="A610" s="17"/>
      <c r="B610" s="17"/>
      <c r="C610" s="17"/>
      <c r="D610" s="18"/>
      <c r="E610" s="18"/>
      <c r="F610" s="18"/>
    </row>
    <row r="611">
      <c r="A611" s="17"/>
      <c r="B611" s="17"/>
      <c r="C611" s="17"/>
      <c r="D611" s="18"/>
      <c r="E611" s="18"/>
      <c r="F611" s="18"/>
    </row>
    <row r="612">
      <c r="A612" s="17"/>
      <c r="B612" s="17"/>
      <c r="C612" s="17"/>
      <c r="D612" s="18"/>
      <c r="E612" s="18"/>
      <c r="F612" s="18"/>
    </row>
    <row r="613">
      <c r="A613" s="17"/>
      <c r="B613" s="17"/>
      <c r="C613" s="17"/>
      <c r="D613" s="18"/>
      <c r="E613" s="18"/>
      <c r="F613" s="18"/>
    </row>
    <row r="614">
      <c r="A614" s="17"/>
      <c r="B614" s="17"/>
      <c r="C614" s="17"/>
      <c r="D614" s="18"/>
      <c r="E614" s="18"/>
      <c r="F614" s="18"/>
    </row>
    <row r="615">
      <c r="A615" s="17"/>
      <c r="B615" s="17"/>
      <c r="C615" s="17"/>
      <c r="D615" s="18"/>
      <c r="E615" s="18"/>
      <c r="F615" s="18"/>
    </row>
    <row r="616">
      <c r="A616" s="17"/>
      <c r="B616" s="17"/>
      <c r="C616" s="17"/>
      <c r="D616" s="18"/>
      <c r="E616" s="18"/>
      <c r="F616" s="18"/>
    </row>
    <row r="617">
      <c r="A617" s="17"/>
      <c r="B617" s="17"/>
      <c r="C617" s="17"/>
      <c r="D617" s="18"/>
      <c r="E617" s="18"/>
      <c r="F617" s="18"/>
    </row>
    <row r="618">
      <c r="A618" s="17"/>
      <c r="B618" s="17"/>
      <c r="C618" s="17"/>
      <c r="D618" s="18"/>
      <c r="E618" s="18"/>
      <c r="F618" s="18"/>
    </row>
    <row r="619">
      <c r="A619" s="17"/>
      <c r="B619" s="17"/>
      <c r="C619" s="17"/>
      <c r="D619" s="18"/>
      <c r="E619" s="18"/>
      <c r="F619" s="18"/>
    </row>
    <row r="620">
      <c r="A620" s="17"/>
      <c r="B620" s="17"/>
      <c r="C620" s="17"/>
      <c r="D620" s="18"/>
      <c r="E620" s="18"/>
      <c r="F620" s="18"/>
    </row>
    <row r="621">
      <c r="A621" s="17"/>
      <c r="B621" s="17"/>
      <c r="C621" s="17"/>
      <c r="D621" s="18"/>
      <c r="E621" s="18"/>
      <c r="F621" s="18"/>
    </row>
    <row r="622">
      <c r="A622" s="17"/>
      <c r="B622" s="17"/>
      <c r="C622" s="17"/>
      <c r="D622" s="18"/>
      <c r="E622" s="18"/>
      <c r="F622" s="18"/>
    </row>
    <row r="623">
      <c r="A623" s="17"/>
      <c r="B623" s="17"/>
      <c r="C623" s="17"/>
      <c r="D623" s="18"/>
      <c r="E623" s="18"/>
      <c r="F623" s="18"/>
    </row>
    <row r="624">
      <c r="A624" s="17"/>
      <c r="B624" s="17"/>
      <c r="C624" s="17"/>
      <c r="D624" s="18"/>
      <c r="E624" s="18"/>
      <c r="F624" s="18"/>
    </row>
    <row r="625">
      <c r="A625" s="17"/>
      <c r="B625" s="17"/>
      <c r="C625" s="17"/>
      <c r="D625" s="18"/>
      <c r="E625" s="18"/>
      <c r="F625" s="18"/>
    </row>
    <row r="626">
      <c r="A626" s="17"/>
      <c r="B626" s="17"/>
      <c r="C626" s="17"/>
      <c r="D626" s="18"/>
      <c r="E626" s="18"/>
      <c r="F626" s="18"/>
    </row>
    <row r="627">
      <c r="A627" s="17"/>
      <c r="B627" s="17"/>
      <c r="C627" s="17"/>
      <c r="D627" s="18"/>
      <c r="E627" s="18"/>
      <c r="F627" s="18"/>
    </row>
    <row r="628">
      <c r="A628" s="17"/>
      <c r="B628" s="17"/>
      <c r="C628" s="17"/>
      <c r="D628" s="18"/>
      <c r="E628" s="18"/>
      <c r="F628" s="18"/>
    </row>
    <row r="629">
      <c r="A629" s="17"/>
      <c r="B629" s="17"/>
      <c r="C629" s="17"/>
      <c r="D629" s="18"/>
      <c r="E629" s="18"/>
      <c r="F629" s="18"/>
    </row>
    <row r="630">
      <c r="A630" s="17"/>
      <c r="B630" s="17"/>
      <c r="C630" s="17"/>
      <c r="D630" s="18"/>
      <c r="E630" s="18"/>
      <c r="F630" s="18"/>
    </row>
    <row r="631">
      <c r="A631" s="17"/>
      <c r="B631" s="17"/>
      <c r="C631" s="17"/>
      <c r="D631" s="18"/>
      <c r="E631" s="18"/>
      <c r="F631" s="18"/>
    </row>
    <row r="632">
      <c r="A632" s="17"/>
      <c r="B632" s="17"/>
      <c r="C632" s="17"/>
      <c r="D632" s="18"/>
      <c r="E632" s="18"/>
      <c r="F632" s="18"/>
    </row>
    <row r="633">
      <c r="A633" s="17"/>
      <c r="B633" s="17"/>
      <c r="C633" s="17"/>
      <c r="D633" s="18"/>
      <c r="E633" s="18"/>
      <c r="F633" s="18"/>
    </row>
    <row r="634">
      <c r="A634" s="17"/>
      <c r="B634" s="17"/>
      <c r="C634" s="17"/>
      <c r="D634" s="18"/>
      <c r="E634" s="18"/>
      <c r="F634" s="18"/>
    </row>
    <row r="635">
      <c r="A635" s="17"/>
      <c r="B635" s="17"/>
      <c r="C635" s="17"/>
      <c r="D635" s="18"/>
      <c r="E635" s="18"/>
      <c r="F635" s="18"/>
    </row>
    <row r="636">
      <c r="A636" s="17"/>
      <c r="B636" s="17"/>
      <c r="C636" s="17"/>
      <c r="D636" s="18"/>
      <c r="E636" s="18"/>
      <c r="F636" s="18"/>
    </row>
    <row r="637">
      <c r="A637" s="17"/>
      <c r="B637" s="17"/>
      <c r="C637" s="17"/>
      <c r="D637" s="18"/>
      <c r="E637" s="18"/>
      <c r="F637" s="18"/>
    </row>
    <row r="638">
      <c r="A638" s="17"/>
      <c r="B638" s="17"/>
      <c r="C638" s="17"/>
      <c r="D638" s="18"/>
      <c r="E638" s="18"/>
      <c r="F638" s="18"/>
    </row>
    <row r="639">
      <c r="A639" s="17"/>
      <c r="B639" s="17"/>
      <c r="C639" s="17"/>
      <c r="D639" s="18"/>
      <c r="E639" s="18"/>
      <c r="F639" s="18"/>
    </row>
    <row r="640">
      <c r="A640" s="17"/>
      <c r="B640" s="17"/>
      <c r="C640" s="17"/>
      <c r="D640" s="18"/>
      <c r="E640" s="18"/>
      <c r="F640" s="18"/>
    </row>
    <row r="641">
      <c r="A641" s="17"/>
      <c r="B641" s="17"/>
      <c r="C641" s="17"/>
      <c r="D641" s="18"/>
      <c r="E641" s="18"/>
      <c r="F641" s="18"/>
    </row>
    <row r="642">
      <c r="A642" s="17"/>
      <c r="B642" s="17"/>
      <c r="C642" s="17"/>
      <c r="D642" s="18"/>
      <c r="E642" s="18"/>
      <c r="F642" s="18"/>
    </row>
    <row r="643">
      <c r="A643" s="17"/>
      <c r="B643" s="17"/>
      <c r="C643" s="17"/>
      <c r="D643" s="18"/>
      <c r="E643" s="18"/>
      <c r="F643" s="18"/>
    </row>
    <row r="644">
      <c r="A644" s="17"/>
      <c r="B644" s="17"/>
      <c r="C644" s="17"/>
      <c r="D644" s="18"/>
      <c r="E644" s="18"/>
      <c r="F644" s="18"/>
    </row>
    <row r="645">
      <c r="A645" s="17"/>
      <c r="B645" s="17"/>
      <c r="C645" s="17"/>
      <c r="D645" s="18"/>
      <c r="E645" s="18"/>
      <c r="F645" s="18"/>
    </row>
    <row r="646">
      <c r="A646" s="17"/>
      <c r="B646" s="17"/>
      <c r="C646" s="17"/>
      <c r="D646" s="18"/>
      <c r="E646" s="18"/>
      <c r="F646" s="18"/>
    </row>
    <row r="647">
      <c r="A647" s="17"/>
      <c r="B647" s="17"/>
      <c r="C647" s="17"/>
      <c r="D647" s="18"/>
      <c r="E647" s="18"/>
      <c r="F647" s="18"/>
    </row>
    <row r="648">
      <c r="A648" s="17"/>
      <c r="B648" s="17"/>
      <c r="C648" s="17"/>
      <c r="D648" s="18"/>
      <c r="E648" s="18"/>
      <c r="F648" s="18"/>
    </row>
    <row r="649">
      <c r="A649" s="17"/>
      <c r="B649" s="17"/>
      <c r="C649" s="17"/>
      <c r="D649" s="18"/>
      <c r="E649" s="18"/>
      <c r="F649" s="18"/>
    </row>
    <row r="650">
      <c r="A650" s="17"/>
      <c r="B650" s="17"/>
      <c r="C650" s="17"/>
      <c r="D650" s="18"/>
      <c r="E650" s="18"/>
      <c r="F650" s="18"/>
    </row>
    <row r="651">
      <c r="A651" s="17"/>
      <c r="B651" s="17"/>
      <c r="C651" s="17"/>
      <c r="D651" s="18"/>
      <c r="E651" s="18"/>
      <c r="F651" s="18"/>
    </row>
    <row r="652">
      <c r="A652" s="17"/>
      <c r="B652" s="17"/>
      <c r="C652" s="17"/>
      <c r="D652" s="18"/>
      <c r="E652" s="18"/>
      <c r="F652" s="18"/>
    </row>
    <row r="653">
      <c r="A653" s="17"/>
      <c r="B653" s="17"/>
      <c r="C653" s="17"/>
      <c r="D653" s="18"/>
      <c r="E653" s="18"/>
      <c r="F653" s="18"/>
    </row>
    <row r="654">
      <c r="A654" s="17"/>
      <c r="B654" s="17"/>
      <c r="C654" s="17"/>
      <c r="D654" s="18"/>
      <c r="E654" s="18"/>
      <c r="F654" s="18"/>
    </row>
    <row r="655">
      <c r="A655" s="17"/>
      <c r="B655" s="17"/>
      <c r="C655" s="17"/>
      <c r="D655" s="18"/>
      <c r="E655" s="18"/>
      <c r="F655" s="18"/>
    </row>
    <row r="656">
      <c r="A656" s="17"/>
      <c r="B656" s="17"/>
      <c r="C656" s="17"/>
      <c r="D656" s="18"/>
      <c r="E656" s="18"/>
      <c r="F656" s="18"/>
    </row>
    <row r="657">
      <c r="A657" s="17"/>
      <c r="B657" s="17"/>
      <c r="C657" s="17"/>
      <c r="D657" s="18"/>
      <c r="E657" s="18"/>
      <c r="F657" s="18"/>
    </row>
    <row r="658">
      <c r="A658" s="17"/>
      <c r="B658" s="17"/>
      <c r="C658" s="17"/>
      <c r="D658" s="18"/>
      <c r="E658" s="18"/>
      <c r="F658" s="18"/>
    </row>
    <row r="659">
      <c r="A659" s="17"/>
      <c r="B659" s="17"/>
      <c r="C659" s="17"/>
      <c r="D659" s="18"/>
      <c r="E659" s="18"/>
      <c r="F659" s="18"/>
    </row>
    <row r="660">
      <c r="A660" s="17"/>
      <c r="B660" s="17"/>
      <c r="C660" s="17"/>
      <c r="D660" s="18"/>
      <c r="E660" s="18"/>
      <c r="F660" s="18"/>
    </row>
    <row r="661">
      <c r="A661" s="17"/>
      <c r="B661" s="17"/>
      <c r="C661" s="17"/>
      <c r="D661" s="18"/>
      <c r="E661" s="18"/>
      <c r="F661" s="18"/>
    </row>
    <row r="662">
      <c r="A662" s="17"/>
      <c r="B662" s="17"/>
      <c r="C662" s="17"/>
      <c r="D662" s="18"/>
      <c r="E662" s="18"/>
      <c r="F662" s="18"/>
    </row>
    <row r="663">
      <c r="A663" s="17"/>
      <c r="B663" s="17"/>
      <c r="C663" s="17"/>
      <c r="D663" s="18"/>
      <c r="E663" s="18"/>
      <c r="F663" s="18"/>
    </row>
    <row r="664">
      <c r="A664" s="17"/>
      <c r="B664" s="17"/>
      <c r="C664" s="17"/>
      <c r="D664" s="18"/>
      <c r="E664" s="18"/>
      <c r="F664" s="18"/>
    </row>
    <row r="665">
      <c r="A665" s="17"/>
      <c r="B665" s="17"/>
      <c r="C665" s="17"/>
      <c r="D665" s="18"/>
      <c r="E665" s="18"/>
      <c r="F665" s="18"/>
    </row>
    <row r="666">
      <c r="A666" s="17"/>
      <c r="B666" s="17"/>
      <c r="C666" s="17"/>
      <c r="D666" s="18"/>
      <c r="E666" s="18"/>
      <c r="F666" s="18"/>
    </row>
    <row r="667">
      <c r="A667" s="17"/>
      <c r="B667" s="17"/>
      <c r="C667" s="17"/>
      <c r="D667" s="18"/>
      <c r="E667" s="18"/>
      <c r="F667" s="18"/>
    </row>
    <row r="668">
      <c r="A668" s="17"/>
      <c r="B668" s="17"/>
      <c r="C668" s="17"/>
      <c r="D668" s="18"/>
      <c r="E668" s="18"/>
      <c r="F668" s="18"/>
    </row>
    <row r="669">
      <c r="A669" s="17"/>
      <c r="B669" s="17"/>
      <c r="C669" s="17"/>
      <c r="D669" s="18"/>
      <c r="E669" s="18"/>
      <c r="F669" s="18"/>
    </row>
    <row r="670">
      <c r="A670" s="17"/>
      <c r="B670" s="17"/>
      <c r="C670" s="17"/>
      <c r="D670" s="18"/>
      <c r="E670" s="18"/>
      <c r="F670" s="18"/>
    </row>
    <row r="671">
      <c r="A671" s="17"/>
      <c r="B671" s="17"/>
      <c r="C671" s="17"/>
      <c r="D671" s="18"/>
      <c r="E671" s="18"/>
      <c r="F671" s="18"/>
    </row>
    <row r="672">
      <c r="A672" s="17"/>
      <c r="B672" s="17"/>
      <c r="C672" s="17"/>
      <c r="D672" s="18"/>
      <c r="E672" s="18"/>
      <c r="F672" s="18"/>
    </row>
    <row r="673">
      <c r="A673" s="17"/>
      <c r="B673" s="17"/>
      <c r="C673" s="17"/>
      <c r="D673" s="18"/>
      <c r="E673" s="18"/>
      <c r="F673" s="18"/>
    </row>
    <row r="674">
      <c r="A674" s="17"/>
      <c r="B674" s="17"/>
      <c r="C674" s="17"/>
      <c r="D674" s="18"/>
      <c r="E674" s="18"/>
      <c r="F674" s="18"/>
    </row>
    <row r="675">
      <c r="A675" s="17"/>
      <c r="B675" s="17"/>
      <c r="C675" s="17"/>
      <c r="D675" s="18"/>
      <c r="E675" s="18"/>
      <c r="F675" s="18"/>
    </row>
    <row r="676">
      <c r="A676" s="17"/>
      <c r="B676" s="17"/>
      <c r="C676" s="17"/>
      <c r="D676" s="18"/>
      <c r="E676" s="18"/>
      <c r="F676" s="18"/>
    </row>
    <row r="677">
      <c r="A677" s="17"/>
      <c r="B677" s="17"/>
      <c r="C677" s="17"/>
      <c r="D677" s="18"/>
      <c r="E677" s="18"/>
      <c r="F677" s="18"/>
    </row>
    <row r="678">
      <c r="A678" s="17"/>
      <c r="B678" s="17"/>
      <c r="C678" s="17"/>
      <c r="D678" s="18"/>
      <c r="E678" s="18"/>
      <c r="F678" s="18"/>
    </row>
    <row r="679">
      <c r="A679" s="17"/>
      <c r="B679" s="17"/>
      <c r="C679" s="17"/>
      <c r="D679" s="18"/>
      <c r="E679" s="18"/>
      <c r="F679" s="18"/>
    </row>
    <row r="680">
      <c r="A680" s="17"/>
      <c r="B680" s="17"/>
      <c r="C680" s="17"/>
      <c r="D680" s="18"/>
      <c r="E680" s="18"/>
      <c r="F680" s="18"/>
    </row>
    <row r="681">
      <c r="A681" s="17"/>
      <c r="B681" s="17"/>
      <c r="C681" s="17"/>
      <c r="D681" s="18"/>
      <c r="E681" s="18"/>
      <c r="F681" s="18"/>
    </row>
    <row r="682">
      <c r="A682" s="17"/>
      <c r="B682" s="17"/>
      <c r="C682" s="17"/>
      <c r="D682" s="18"/>
      <c r="E682" s="18"/>
      <c r="F682" s="18"/>
    </row>
    <row r="683">
      <c r="A683" s="17"/>
      <c r="B683" s="17"/>
      <c r="C683" s="17"/>
      <c r="D683" s="18"/>
      <c r="E683" s="18"/>
      <c r="F683" s="18"/>
    </row>
    <row r="684">
      <c r="A684" s="17"/>
      <c r="B684" s="17"/>
      <c r="C684" s="17"/>
      <c r="D684" s="18"/>
      <c r="E684" s="18"/>
      <c r="F684" s="18"/>
    </row>
    <row r="685">
      <c r="A685" s="17"/>
      <c r="B685" s="17"/>
      <c r="C685" s="17"/>
      <c r="D685" s="18"/>
      <c r="E685" s="18"/>
      <c r="F685" s="18"/>
    </row>
    <row r="686">
      <c r="A686" s="17"/>
      <c r="B686" s="17"/>
      <c r="C686" s="17"/>
      <c r="D686" s="18"/>
      <c r="E686" s="18"/>
      <c r="F686" s="18"/>
    </row>
    <row r="687">
      <c r="A687" s="17"/>
      <c r="B687" s="17"/>
      <c r="C687" s="17"/>
      <c r="D687" s="18"/>
      <c r="E687" s="18"/>
      <c r="F687" s="18"/>
    </row>
    <row r="688">
      <c r="A688" s="17"/>
      <c r="B688" s="17"/>
      <c r="C688" s="17"/>
      <c r="D688" s="18"/>
      <c r="E688" s="18"/>
      <c r="F688" s="18"/>
    </row>
    <row r="689">
      <c r="A689" s="17"/>
      <c r="B689" s="17"/>
      <c r="C689" s="17"/>
      <c r="D689" s="18"/>
      <c r="E689" s="18"/>
      <c r="F689" s="18"/>
    </row>
    <row r="690">
      <c r="A690" s="17"/>
      <c r="B690" s="17"/>
      <c r="C690" s="17"/>
      <c r="D690" s="18"/>
      <c r="E690" s="18"/>
      <c r="F690" s="18"/>
    </row>
    <row r="691">
      <c r="A691" s="17"/>
      <c r="B691" s="17"/>
      <c r="C691" s="17"/>
      <c r="D691" s="18"/>
      <c r="E691" s="18"/>
      <c r="F691" s="18"/>
    </row>
    <row r="692">
      <c r="A692" s="17"/>
      <c r="B692" s="17"/>
      <c r="C692" s="17"/>
      <c r="D692" s="18"/>
      <c r="E692" s="18"/>
      <c r="F692" s="18"/>
    </row>
    <row r="693">
      <c r="A693" s="17"/>
      <c r="B693" s="17"/>
      <c r="C693" s="17"/>
      <c r="D693" s="18"/>
      <c r="E693" s="18"/>
      <c r="F693" s="18"/>
    </row>
    <row r="694">
      <c r="A694" s="17"/>
      <c r="B694" s="17"/>
      <c r="C694" s="17"/>
      <c r="D694" s="18"/>
      <c r="E694" s="18"/>
      <c r="F694" s="18"/>
    </row>
    <row r="695">
      <c r="A695" s="17"/>
      <c r="B695" s="17"/>
      <c r="C695" s="17"/>
      <c r="D695" s="18"/>
      <c r="E695" s="18"/>
      <c r="F695" s="18"/>
    </row>
    <row r="696">
      <c r="A696" s="17"/>
      <c r="B696" s="17"/>
      <c r="C696" s="17"/>
      <c r="D696" s="18"/>
      <c r="E696" s="18"/>
      <c r="F696" s="18"/>
    </row>
    <row r="697">
      <c r="A697" s="17"/>
      <c r="B697" s="17"/>
      <c r="C697" s="17"/>
      <c r="D697" s="18"/>
      <c r="E697" s="18"/>
      <c r="F697" s="18"/>
    </row>
    <row r="698">
      <c r="A698" s="17"/>
      <c r="B698" s="17"/>
      <c r="C698" s="17"/>
      <c r="D698" s="18"/>
      <c r="E698" s="18"/>
      <c r="F698" s="18"/>
    </row>
    <row r="699">
      <c r="A699" s="17"/>
      <c r="B699" s="17"/>
      <c r="C699" s="17"/>
      <c r="D699" s="18"/>
      <c r="E699" s="18"/>
      <c r="F699" s="18"/>
    </row>
    <row r="700">
      <c r="A700" s="17"/>
      <c r="B700" s="17"/>
      <c r="C700" s="17"/>
      <c r="D700" s="18"/>
      <c r="E700" s="18"/>
      <c r="F700" s="18"/>
    </row>
    <row r="701">
      <c r="A701" s="17"/>
      <c r="B701" s="17"/>
      <c r="C701" s="17"/>
      <c r="D701" s="18"/>
      <c r="E701" s="18"/>
      <c r="F701" s="18"/>
    </row>
    <row r="702">
      <c r="A702" s="17"/>
      <c r="B702" s="17"/>
      <c r="C702" s="17"/>
      <c r="D702" s="18"/>
      <c r="E702" s="18"/>
      <c r="F702" s="18"/>
    </row>
    <row r="703">
      <c r="A703" s="17"/>
      <c r="B703" s="17"/>
      <c r="C703" s="17"/>
      <c r="D703" s="18"/>
      <c r="E703" s="18"/>
      <c r="F703" s="18"/>
    </row>
    <row r="704">
      <c r="A704" s="17"/>
      <c r="B704" s="17"/>
      <c r="C704" s="17"/>
      <c r="D704" s="18"/>
      <c r="E704" s="18"/>
      <c r="F704" s="18"/>
    </row>
    <row r="705">
      <c r="A705" s="17"/>
      <c r="B705" s="17"/>
      <c r="C705" s="17"/>
      <c r="D705" s="18"/>
      <c r="E705" s="18"/>
      <c r="F705" s="18"/>
    </row>
    <row r="706">
      <c r="A706" s="17"/>
      <c r="B706" s="17"/>
      <c r="C706" s="17"/>
      <c r="D706" s="18"/>
      <c r="E706" s="18"/>
      <c r="F706" s="18"/>
    </row>
    <row r="707">
      <c r="A707" s="17"/>
      <c r="B707" s="17"/>
      <c r="C707" s="17"/>
      <c r="D707" s="18"/>
      <c r="E707" s="18"/>
      <c r="F707" s="18"/>
    </row>
    <row r="708">
      <c r="A708" s="17"/>
      <c r="B708" s="17"/>
      <c r="C708" s="17"/>
      <c r="D708" s="18"/>
      <c r="E708" s="18"/>
      <c r="F708" s="18"/>
    </row>
    <row r="709">
      <c r="A709" s="17"/>
      <c r="B709" s="17"/>
      <c r="C709" s="17"/>
      <c r="D709" s="18"/>
      <c r="E709" s="18"/>
      <c r="F709" s="18"/>
    </row>
    <row r="710">
      <c r="A710" s="17"/>
      <c r="B710" s="17"/>
      <c r="C710" s="17"/>
      <c r="D710" s="18"/>
      <c r="E710" s="18"/>
      <c r="F710" s="18"/>
    </row>
    <row r="711">
      <c r="A711" s="17"/>
      <c r="B711" s="17"/>
      <c r="C711" s="17"/>
      <c r="D711" s="18"/>
      <c r="E711" s="18"/>
      <c r="F711" s="18"/>
    </row>
    <row r="712">
      <c r="A712" s="17"/>
      <c r="B712" s="17"/>
      <c r="C712" s="17"/>
      <c r="D712" s="18"/>
      <c r="E712" s="18"/>
      <c r="F712" s="18"/>
    </row>
    <row r="713">
      <c r="A713" s="17"/>
      <c r="B713" s="17"/>
      <c r="C713" s="17"/>
      <c r="D713" s="18"/>
      <c r="E713" s="18"/>
      <c r="F713" s="18"/>
    </row>
    <row r="714">
      <c r="A714" s="17"/>
      <c r="B714" s="17"/>
      <c r="C714" s="17"/>
      <c r="D714" s="18"/>
      <c r="E714" s="18"/>
      <c r="F714" s="18"/>
    </row>
    <row r="715">
      <c r="A715" s="17"/>
      <c r="B715" s="17"/>
      <c r="C715" s="17"/>
      <c r="D715" s="18"/>
      <c r="E715" s="18"/>
      <c r="F715" s="18"/>
    </row>
    <row r="716">
      <c r="A716" s="17"/>
      <c r="B716" s="17"/>
      <c r="C716" s="17"/>
      <c r="D716" s="18"/>
      <c r="E716" s="18"/>
      <c r="F716" s="18"/>
    </row>
    <row r="717">
      <c r="A717" s="17"/>
      <c r="B717" s="17"/>
      <c r="C717" s="17"/>
      <c r="D717" s="18"/>
      <c r="E717" s="18"/>
      <c r="F717" s="18"/>
    </row>
    <row r="718">
      <c r="A718" s="17"/>
      <c r="B718" s="17"/>
      <c r="C718" s="17"/>
      <c r="D718" s="18"/>
      <c r="E718" s="18"/>
      <c r="F718" s="18"/>
    </row>
    <row r="719">
      <c r="A719" s="17"/>
      <c r="B719" s="17"/>
      <c r="C719" s="17"/>
      <c r="D719" s="18"/>
      <c r="E719" s="18"/>
      <c r="F719" s="18"/>
    </row>
    <row r="720">
      <c r="A720" s="17"/>
      <c r="B720" s="17"/>
      <c r="C720" s="17"/>
      <c r="D720" s="18"/>
      <c r="E720" s="18"/>
      <c r="F720" s="18"/>
    </row>
    <row r="721">
      <c r="A721" s="17"/>
      <c r="B721" s="17"/>
      <c r="C721" s="17"/>
      <c r="D721" s="18"/>
      <c r="E721" s="18"/>
      <c r="F721" s="18"/>
    </row>
    <row r="722">
      <c r="A722" s="17"/>
      <c r="B722" s="17"/>
      <c r="C722" s="17"/>
      <c r="D722" s="18"/>
      <c r="E722" s="18"/>
      <c r="F722" s="18"/>
    </row>
    <row r="723">
      <c r="A723" s="17"/>
      <c r="B723" s="17"/>
      <c r="C723" s="17"/>
      <c r="D723" s="18"/>
      <c r="E723" s="18"/>
      <c r="F723" s="18"/>
    </row>
    <row r="724">
      <c r="A724" s="17"/>
      <c r="B724" s="17"/>
      <c r="C724" s="17"/>
      <c r="D724" s="18"/>
      <c r="E724" s="18"/>
      <c r="F724" s="18"/>
    </row>
    <row r="725">
      <c r="A725" s="17"/>
      <c r="B725" s="17"/>
      <c r="C725" s="17"/>
      <c r="D725" s="18"/>
      <c r="E725" s="18"/>
      <c r="F725" s="18"/>
    </row>
    <row r="726">
      <c r="A726" s="17"/>
      <c r="B726" s="17"/>
      <c r="C726" s="17"/>
      <c r="D726" s="18"/>
      <c r="E726" s="18"/>
      <c r="F726" s="18"/>
    </row>
    <row r="727">
      <c r="A727" s="17"/>
      <c r="B727" s="17"/>
      <c r="C727" s="17"/>
      <c r="D727" s="18"/>
      <c r="E727" s="18"/>
      <c r="F727" s="18"/>
    </row>
    <row r="728">
      <c r="A728" s="17"/>
      <c r="B728" s="17"/>
      <c r="C728" s="17"/>
      <c r="D728" s="18"/>
      <c r="E728" s="18"/>
      <c r="F728" s="18"/>
    </row>
    <row r="729">
      <c r="A729" s="17"/>
      <c r="B729" s="17"/>
      <c r="C729" s="17"/>
      <c r="D729" s="18"/>
      <c r="E729" s="18"/>
      <c r="F729" s="18"/>
    </row>
    <row r="730">
      <c r="A730" s="17"/>
      <c r="B730" s="17"/>
      <c r="C730" s="17"/>
      <c r="D730" s="18"/>
      <c r="E730" s="18"/>
      <c r="F730" s="18"/>
    </row>
    <row r="731">
      <c r="A731" s="17"/>
      <c r="B731" s="17"/>
      <c r="C731" s="17"/>
      <c r="D731" s="18"/>
      <c r="E731" s="18"/>
      <c r="F731" s="18"/>
    </row>
    <row r="732">
      <c r="A732" s="17"/>
      <c r="B732" s="17"/>
      <c r="C732" s="17"/>
      <c r="D732" s="18"/>
      <c r="E732" s="18"/>
      <c r="F732" s="18"/>
    </row>
    <row r="733">
      <c r="A733" s="17"/>
      <c r="B733" s="17"/>
      <c r="C733" s="17"/>
      <c r="D733" s="18"/>
      <c r="E733" s="18"/>
      <c r="F733" s="18"/>
    </row>
    <row r="734">
      <c r="A734" s="17"/>
      <c r="B734" s="17"/>
      <c r="C734" s="17"/>
      <c r="D734" s="18"/>
      <c r="E734" s="18"/>
      <c r="F734" s="18"/>
    </row>
    <row r="735">
      <c r="A735" s="17"/>
      <c r="B735" s="17"/>
      <c r="C735" s="17"/>
      <c r="D735" s="18"/>
      <c r="E735" s="18"/>
      <c r="F735" s="18"/>
    </row>
    <row r="736">
      <c r="A736" s="17"/>
      <c r="B736" s="17"/>
      <c r="C736" s="17"/>
      <c r="D736" s="18"/>
      <c r="E736" s="18"/>
      <c r="F736" s="18"/>
    </row>
    <row r="737">
      <c r="A737" s="17"/>
      <c r="B737" s="17"/>
      <c r="C737" s="17"/>
      <c r="D737" s="18"/>
      <c r="E737" s="18"/>
      <c r="F737" s="18"/>
    </row>
    <row r="738">
      <c r="A738" s="17"/>
      <c r="B738" s="17"/>
      <c r="C738" s="17"/>
      <c r="D738" s="18"/>
      <c r="E738" s="18"/>
      <c r="F738" s="18"/>
    </row>
    <row r="739">
      <c r="A739" s="17"/>
      <c r="B739" s="17"/>
      <c r="C739" s="17"/>
      <c r="D739" s="18"/>
      <c r="E739" s="18"/>
      <c r="F739" s="18"/>
    </row>
    <row r="740">
      <c r="A740" s="17"/>
      <c r="B740" s="17"/>
      <c r="C740" s="17"/>
      <c r="D740" s="18"/>
      <c r="E740" s="18"/>
      <c r="F740" s="18"/>
    </row>
    <row r="741">
      <c r="A741" s="17"/>
      <c r="B741" s="17"/>
      <c r="C741" s="17"/>
      <c r="D741" s="18"/>
      <c r="E741" s="18"/>
      <c r="F741" s="18"/>
    </row>
    <row r="742">
      <c r="A742" s="17"/>
      <c r="B742" s="17"/>
      <c r="C742" s="17"/>
      <c r="D742" s="18"/>
      <c r="E742" s="18"/>
      <c r="F742" s="18"/>
    </row>
    <row r="743">
      <c r="A743" s="17"/>
      <c r="B743" s="17"/>
      <c r="C743" s="17"/>
      <c r="D743" s="18"/>
      <c r="E743" s="18"/>
      <c r="F743" s="18"/>
    </row>
    <row r="744">
      <c r="A744" s="17"/>
      <c r="B744" s="17"/>
      <c r="C744" s="17"/>
      <c r="D744" s="18"/>
      <c r="E744" s="18"/>
      <c r="F744" s="18"/>
    </row>
    <row r="745">
      <c r="A745" s="17"/>
      <c r="B745" s="17"/>
      <c r="C745" s="17"/>
      <c r="D745" s="18"/>
      <c r="E745" s="18"/>
      <c r="F745" s="18"/>
    </row>
    <row r="746">
      <c r="A746" s="17"/>
      <c r="B746" s="17"/>
      <c r="C746" s="17"/>
      <c r="D746" s="18"/>
      <c r="E746" s="18"/>
      <c r="F746" s="18"/>
    </row>
    <row r="747">
      <c r="A747" s="17"/>
      <c r="B747" s="17"/>
      <c r="C747" s="17"/>
      <c r="D747" s="18"/>
      <c r="E747" s="18"/>
      <c r="F747" s="18"/>
    </row>
    <row r="748">
      <c r="A748" s="17"/>
      <c r="B748" s="17"/>
      <c r="C748" s="17"/>
      <c r="D748" s="18"/>
      <c r="E748" s="18"/>
      <c r="F748" s="18"/>
    </row>
    <row r="749">
      <c r="A749" s="17"/>
      <c r="B749" s="17"/>
      <c r="C749" s="17"/>
      <c r="D749" s="18"/>
      <c r="E749" s="18"/>
      <c r="F749" s="18"/>
    </row>
    <row r="750">
      <c r="A750" s="17"/>
      <c r="B750" s="17"/>
      <c r="C750" s="17"/>
      <c r="D750" s="18"/>
      <c r="E750" s="18"/>
      <c r="F750" s="18"/>
    </row>
    <row r="751">
      <c r="A751" s="17"/>
      <c r="B751" s="17"/>
      <c r="C751" s="17"/>
      <c r="D751" s="18"/>
      <c r="E751" s="18"/>
      <c r="F751" s="18"/>
    </row>
    <row r="752">
      <c r="A752" s="17"/>
      <c r="B752" s="17"/>
      <c r="C752" s="17"/>
      <c r="D752" s="18"/>
      <c r="E752" s="18"/>
      <c r="F752" s="18"/>
    </row>
    <row r="753">
      <c r="A753" s="17"/>
      <c r="B753" s="17"/>
      <c r="C753" s="17"/>
      <c r="D753" s="18"/>
      <c r="E753" s="18"/>
      <c r="F753" s="18"/>
    </row>
    <row r="754">
      <c r="A754" s="17"/>
      <c r="B754" s="17"/>
      <c r="C754" s="17"/>
      <c r="D754" s="18"/>
      <c r="E754" s="18"/>
      <c r="F754" s="18"/>
    </row>
    <row r="755">
      <c r="A755" s="17"/>
      <c r="B755" s="17"/>
      <c r="C755" s="17"/>
      <c r="D755" s="18"/>
      <c r="E755" s="18"/>
      <c r="F755" s="18"/>
    </row>
    <row r="756">
      <c r="A756" s="17"/>
      <c r="B756" s="17"/>
      <c r="C756" s="17"/>
      <c r="D756" s="18"/>
      <c r="E756" s="18"/>
      <c r="F756" s="18"/>
    </row>
    <row r="757">
      <c r="A757" s="17"/>
      <c r="B757" s="17"/>
      <c r="C757" s="17"/>
      <c r="D757" s="18"/>
      <c r="E757" s="18"/>
      <c r="F757" s="18"/>
    </row>
    <row r="758">
      <c r="A758" s="17"/>
      <c r="B758" s="17"/>
      <c r="C758" s="17"/>
      <c r="D758" s="18"/>
      <c r="E758" s="18"/>
      <c r="F758" s="18"/>
    </row>
    <row r="759">
      <c r="A759" s="17"/>
      <c r="B759" s="17"/>
      <c r="C759" s="17"/>
      <c r="D759" s="18"/>
      <c r="E759" s="18"/>
      <c r="F759" s="18"/>
    </row>
    <row r="760">
      <c r="A760" s="17"/>
      <c r="B760" s="17"/>
      <c r="C760" s="17"/>
      <c r="D760" s="18"/>
      <c r="E760" s="18"/>
      <c r="F760" s="18"/>
    </row>
    <row r="761">
      <c r="A761" s="17"/>
      <c r="B761" s="17"/>
      <c r="C761" s="17"/>
      <c r="D761" s="18"/>
      <c r="E761" s="18"/>
      <c r="F761" s="18"/>
    </row>
    <row r="762">
      <c r="A762" s="17"/>
      <c r="B762" s="17"/>
      <c r="C762" s="17"/>
      <c r="D762" s="18"/>
      <c r="E762" s="18"/>
      <c r="F762" s="18"/>
    </row>
    <row r="763">
      <c r="A763" s="17"/>
      <c r="B763" s="17"/>
      <c r="C763" s="17"/>
      <c r="D763" s="18"/>
      <c r="E763" s="18"/>
      <c r="F763" s="18"/>
    </row>
    <row r="764">
      <c r="A764" s="17"/>
      <c r="B764" s="17"/>
      <c r="C764" s="17"/>
      <c r="D764" s="18"/>
      <c r="E764" s="18"/>
      <c r="F764" s="18"/>
    </row>
    <row r="765">
      <c r="A765" s="17"/>
      <c r="B765" s="17"/>
      <c r="C765" s="17"/>
      <c r="D765" s="18"/>
      <c r="E765" s="18"/>
      <c r="F765" s="18"/>
    </row>
    <row r="766">
      <c r="A766" s="17"/>
      <c r="B766" s="17"/>
      <c r="C766" s="17"/>
      <c r="D766" s="18"/>
      <c r="E766" s="18"/>
      <c r="F766" s="18"/>
    </row>
    <row r="767">
      <c r="A767" s="17"/>
      <c r="B767" s="17"/>
      <c r="C767" s="17"/>
      <c r="D767" s="18"/>
      <c r="E767" s="18"/>
      <c r="F767" s="18"/>
    </row>
    <row r="768">
      <c r="A768" s="17"/>
      <c r="B768" s="17"/>
      <c r="C768" s="17"/>
      <c r="D768" s="18"/>
      <c r="E768" s="18"/>
      <c r="F768" s="18"/>
    </row>
    <row r="769">
      <c r="A769" s="17"/>
      <c r="B769" s="17"/>
      <c r="C769" s="17"/>
      <c r="D769" s="18"/>
      <c r="E769" s="18"/>
      <c r="F769" s="18"/>
    </row>
    <row r="770">
      <c r="A770" s="17"/>
      <c r="B770" s="17"/>
      <c r="C770" s="17"/>
      <c r="D770" s="18"/>
      <c r="E770" s="18"/>
      <c r="F770" s="18"/>
    </row>
    <row r="771">
      <c r="A771" s="17"/>
      <c r="B771" s="17"/>
      <c r="C771" s="17"/>
      <c r="D771" s="18"/>
      <c r="E771" s="18"/>
      <c r="F771" s="18"/>
    </row>
    <row r="772">
      <c r="A772" s="17"/>
      <c r="B772" s="17"/>
      <c r="C772" s="17"/>
      <c r="D772" s="18"/>
      <c r="E772" s="18"/>
      <c r="F772" s="18"/>
    </row>
    <row r="773">
      <c r="A773" s="17"/>
      <c r="B773" s="17"/>
      <c r="C773" s="17"/>
      <c r="D773" s="18"/>
      <c r="E773" s="18"/>
      <c r="F773" s="18"/>
    </row>
    <row r="774">
      <c r="A774" s="17"/>
      <c r="B774" s="17"/>
      <c r="C774" s="17"/>
      <c r="D774" s="18"/>
      <c r="E774" s="18"/>
      <c r="F774" s="18"/>
    </row>
    <row r="775">
      <c r="A775" s="17"/>
      <c r="B775" s="17"/>
      <c r="C775" s="17"/>
      <c r="D775" s="18"/>
      <c r="E775" s="18"/>
      <c r="F775" s="18"/>
    </row>
    <row r="776">
      <c r="A776" s="17"/>
      <c r="B776" s="17"/>
      <c r="C776" s="17"/>
      <c r="D776" s="18"/>
      <c r="E776" s="18"/>
      <c r="F776" s="18"/>
    </row>
    <row r="777">
      <c r="A777" s="17"/>
      <c r="B777" s="17"/>
      <c r="C777" s="17"/>
      <c r="D777" s="18"/>
      <c r="E777" s="18"/>
      <c r="F777" s="18"/>
    </row>
    <row r="778">
      <c r="A778" s="17"/>
      <c r="B778" s="17"/>
      <c r="C778" s="17"/>
      <c r="D778" s="18"/>
      <c r="E778" s="18"/>
      <c r="F778" s="18"/>
    </row>
    <row r="779">
      <c r="A779" s="17"/>
      <c r="B779" s="17"/>
      <c r="C779" s="17"/>
      <c r="D779" s="18"/>
      <c r="E779" s="18"/>
      <c r="F779" s="18"/>
    </row>
    <row r="780">
      <c r="A780" s="17"/>
      <c r="B780" s="17"/>
      <c r="C780" s="17"/>
      <c r="D780" s="18"/>
      <c r="E780" s="18"/>
      <c r="F780" s="18"/>
    </row>
    <row r="781">
      <c r="A781" s="17"/>
      <c r="B781" s="17"/>
      <c r="C781" s="17"/>
      <c r="D781" s="18"/>
      <c r="E781" s="18"/>
      <c r="F781" s="18"/>
    </row>
    <row r="782">
      <c r="A782" s="17"/>
      <c r="B782" s="17"/>
      <c r="C782" s="17"/>
      <c r="D782" s="18"/>
      <c r="E782" s="18"/>
      <c r="F782" s="18"/>
    </row>
    <row r="783">
      <c r="A783" s="17"/>
      <c r="B783" s="17"/>
      <c r="C783" s="17"/>
      <c r="D783" s="18"/>
      <c r="E783" s="18"/>
      <c r="F783" s="18"/>
    </row>
    <row r="784">
      <c r="A784" s="17"/>
      <c r="B784" s="17"/>
      <c r="C784" s="17"/>
      <c r="D784" s="18"/>
      <c r="E784" s="18"/>
      <c r="F784" s="18"/>
    </row>
    <row r="785">
      <c r="A785" s="17"/>
      <c r="B785" s="17"/>
      <c r="C785" s="17"/>
      <c r="D785" s="18"/>
      <c r="E785" s="18"/>
      <c r="F785" s="18"/>
    </row>
    <row r="786">
      <c r="A786" s="17"/>
      <c r="B786" s="17"/>
      <c r="C786" s="17"/>
      <c r="D786" s="18"/>
      <c r="E786" s="18"/>
      <c r="F786" s="18"/>
    </row>
    <row r="787">
      <c r="A787" s="17"/>
      <c r="B787" s="17"/>
      <c r="C787" s="17"/>
      <c r="D787" s="18"/>
      <c r="E787" s="18"/>
      <c r="F787" s="18"/>
    </row>
    <row r="788">
      <c r="A788" s="17"/>
      <c r="B788" s="17"/>
      <c r="C788" s="17"/>
      <c r="D788" s="18"/>
      <c r="E788" s="18"/>
      <c r="F788" s="18"/>
    </row>
    <row r="789">
      <c r="A789" s="17"/>
      <c r="B789" s="17"/>
      <c r="C789" s="17"/>
      <c r="D789" s="18"/>
      <c r="E789" s="18"/>
      <c r="F789" s="18"/>
    </row>
    <row r="790">
      <c r="A790" s="17"/>
      <c r="B790" s="17"/>
      <c r="C790" s="17"/>
      <c r="D790" s="18"/>
      <c r="E790" s="18"/>
      <c r="F790" s="18"/>
    </row>
    <row r="791">
      <c r="A791" s="17"/>
      <c r="B791" s="17"/>
      <c r="C791" s="17"/>
      <c r="D791" s="18"/>
      <c r="E791" s="18"/>
      <c r="F791" s="18"/>
    </row>
    <row r="792">
      <c r="A792" s="17"/>
      <c r="B792" s="17"/>
      <c r="C792" s="17"/>
      <c r="D792" s="18"/>
      <c r="E792" s="18"/>
      <c r="F792" s="18"/>
    </row>
    <row r="793">
      <c r="A793" s="17"/>
      <c r="B793" s="17"/>
      <c r="C793" s="17"/>
      <c r="D793" s="18"/>
      <c r="E793" s="18"/>
      <c r="F793" s="18"/>
    </row>
    <row r="794">
      <c r="A794" s="17"/>
      <c r="B794" s="17"/>
      <c r="C794" s="17"/>
      <c r="D794" s="18"/>
      <c r="E794" s="18"/>
      <c r="F794" s="18"/>
    </row>
    <row r="795">
      <c r="A795" s="17"/>
      <c r="B795" s="17"/>
      <c r="C795" s="17"/>
      <c r="D795" s="18"/>
      <c r="E795" s="18"/>
      <c r="F795" s="18"/>
    </row>
    <row r="796">
      <c r="A796" s="17"/>
      <c r="B796" s="17"/>
      <c r="C796" s="17"/>
      <c r="D796" s="18"/>
      <c r="E796" s="18"/>
      <c r="F796" s="18"/>
    </row>
    <row r="797">
      <c r="A797" s="17"/>
      <c r="B797" s="17"/>
      <c r="C797" s="17"/>
      <c r="D797" s="18"/>
      <c r="E797" s="18"/>
      <c r="F797" s="18"/>
    </row>
    <row r="798">
      <c r="A798" s="17"/>
      <c r="B798" s="17"/>
      <c r="C798" s="17"/>
      <c r="D798" s="18"/>
      <c r="E798" s="18"/>
      <c r="F798" s="18"/>
    </row>
    <row r="799">
      <c r="A799" s="17"/>
      <c r="B799" s="17"/>
      <c r="C799" s="17"/>
      <c r="D799" s="18"/>
      <c r="E799" s="18"/>
      <c r="F799" s="18"/>
    </row>
    <row r="800">
      <c r="A800" s="17"/>
      <c r="B800" s="17"/>
      <c r="C800" s="17"/>
      <c r="D800" s="18"/>
      <c r="E800" s="18"/>
      <c r="F800" s="18"/>
    </row>
    <row r="801">
      <c r="A801" s="17"/>
      <c r="B801" s="17"/>
      <c r="C801" s="17"/>
      <c r="D801" s="18"/>
      <c r="E801" s="18"/>
      <c r="F801" s="18"/>
    </row>
    <row r="802">
      <c r="A802" s="17"/>
      <c r="B802" s="17"/>
      <c r="C802" s="17"/>
      <c r="D802" s="18"/>
      <c r="E802" s="18"/>
      <c r="F802" s="18"/>
    </row>
    <row r="803">
      <c r="A803" s="17"/>
      <c r="B803" s="17"/>
      <c r="C803" s="17"/>
      <c r="D803" s="18"/>
      <c r="E803" s="18"/>
      <c r="F803" s="18"/>
    </row>
    <row r="804">
      <c r="A804" s="17"/>
      <c r="B804" s="17"/>
      <c r="C804" s="17"/>
      <c r="D804" s="18"/>
      <c r="E804" s="18"/>
      <c r="F804" s="18"/>
    </row>
    <row r="805">
      <c r="A805" s="17"/>
      <c r="B805" s="17"/>
      <c r="C805" s="17"/>
      <c r="D805" s="18"/>
      <c r="E805" s="18"/>
      <c r="F805" s="18"/>
    </row>
    <row r="806">
      <c r="A806" s="17"/>
      <c r="B806" s="17"/>
      <c r="C806" s="17"/>
      <c r="D806" s="18"/>
      <c r="E806" s="18"/>
      <c r="F806" s="18"/>
    </row>
    <row r="807">
      <c r="A807" s="17"/>
      <c r="B807" s="17"/>
      <c r="C807" s="17"/>
      <c r="D807" s="18"/>
      <c r="E807" s="18"/>
      <c r="F807" s="18"/>
    </row>
    <row r="808">
      <c r="A808" s="17"/>
      <c r="B808" s="17"/>
      <c r="C808" s="17"/>
      <c r="D808" s="18"/>
      <c r="E808" s="18"/>
      <c r="F808" s="18"/>
    </row>
    <row r="809">
      <c r="A809" s="17"/>
      <c r="B809" s="17"/>
      <c r="C809" s="17"/>
      <c r="D809" s="18"/>
      <c r="E809" s="18"/>
      <c r="F809" s="18"/>
    </row>
    <row r="810">
      <c r="A810" s="17"/>
      <c r="B810" s="17"/>
      <c r="C810" s="17"/>
      <c r="D810" s="18"/>
      <c r="E810" s="18"/>
      <c r="F810" s="18"/>
    </row>
    <row r="811">
      <c r="A811" s="17"/>
      <c r="B811" s="17"/>
      <c r="C811" s="17"/>
      <c r="D811" s="18"/>
      <c r="E811" s="18"/>
      <c r="F811" s="18"/>
    </row>
    <row r="812">
      <c r="A812" s="17"/>
      <c r="B812" s="17"/>
      <c r="C812" s="17"/>
      <c r="D812" s="18"/>
      <c r="E812" s="18"/>
      <c r="F812" s="18"/>
    </row>
    <row r="813">
      <c r="A813" s="17"/>
      <c r="B813" s="17"/>
      <c r="C813" s="17"/>
      <c r="D813" s="18"/>
      <c r="E813" s="18"/>
      <c r="F813" s="18"/>
    </row>
    <row r="814">
      <c r="A814" s="17"/>
      <c r="B814" s="17"/>
      <c r="C814" s="17"/>
      <c r="D814" s="18"/>
      <c r="E814" s="18"/>
      <c r="F814" s="18"/>
    </row>
    <row r="815">
      <c r="A815" s="17"/>
      <c r="B815" s="17"/>
      <c r="C815" s="17"/>
      <c r="D815" s="18"/>
      <c r="E815" s="18"/>
      <c r="F815" s="18"/>
    </row>
    <row r="816">
      <c r="A816" s="17"/>
      <c r="B816" s="17"/>
      <c r="C816" s="17"/>
      <c r="D816" s="18"/>
      <c r="E816" s="18"/>
      <c r="F816" s="18"/>
    </row>
    <row r="817">
      <c r="A817" s="17"/>
      <c r="B817" s="17"/>
      <c r="C817" s="17"/>
      <c r="D817" s="18"/>
      <c r="E817" s="18"/>
      <c r="F817" s="18"/>
    </row>
    <row r="818">
      <c r="A818" s="17"/>
      <c r="B818" s="17"/>
      <c r="C818" s="17"/>
      <c r="D818" s="18"/>
      <c r="E818" s="18"/>
      <c r="F818" s="18"/>
    </row>
    <row r="819">
      <c r="A819" s="17"/>
      <c r="B819" s="17"/>
      <c r="C819" s="17"/>
      <c r="D819" s="18"/>
      <c r="E819" s="18"/>
      <c r="F819" s="18"/>
    </row>
    <row r="820">
      <c r="A820" s="17"/>
      <c r="B820" s="17"/>
      <c r="C820" s="17"/>
      <c r="D820" s="18"/>
      <c r="E820" s="18"/>
      <c r="F820" s="18"/>
    </row>
    <row r="821">
      <c r="A821" s="17"/>
      <c r="B821" s="17"/>
      <c r="C821" s="17"/>
      <c r="D821" s="18"/>
      <c r="E821" s="18"/>
      <c r="F821" s="18"/>
    </row>
    <row r="822">
      <c r="A822" s="17"/>
      <c r="B822" s="17"/>
      <c r="C822" s="17"/>
      <c r="D822" s="18"/>
      <c r="E822" s="18"/>
      <c r="F822" s="18"/>
    </row>
    <row r="823">
      <c r="A823" s="17"/>
      <c r="B823" s="17"/>
      <c r="C823" s="17"/>
      <c r="D823" s="18"/>
      <c r="E823" s="18"/>
      <c r="F823" s="18"/>
    </row>
    <row r="824">
      <c r="A824" s="17"/>
      <c r="B824" s="17"/>
      <c r="C824" s="17"/>
      <c r="D824" s="18"/>
      <c r="E824" s="18"/>
      <c r="F824" s="18"/>
    </row>
    <row r="825">
      <c r="A825" s="17"/>
      <c r="B825" s="17"/>
      <c r="C825" s="17"/>
      <c r="D825" s="18"/>
      <c r="E825" s="18"/>
      <c r="F825" s="18"/>
    </row>
    <row r="826">
      <c r="A826" s="17"/>
      <c r="B826" s="17"/>
      <c r="C826" s="17"/>
      <c r="D826" s="18"/>
      <c r="E826" s="18"/>
      <c r="F826" s="18"/>
    </row>
    <row r="827">
      <c r="A827" s="17"/>
      <c r="B827" s="17"/>
      <c r="C827" s="17"/>
      <c r="D827" s="18"/>
      <c r="E827" s="18"/>
      <c r="F827" s="18"/>
    </row>
    <row r="828">
      <c r="A828" s="17"/>
      <c r="B828" s="17"/>
      <c r="C828" s="17"/>
      <c r="D828" s="18"/>
      <c r="E828" s="18"/>
      <c r="F828" s="18"/>
    </row>
    <row r="829">
      <c r="A829" s="17"/>
      <c r="B829" s="17"/>
      <c r="C829" s="17"/>
      <c r="D829" s="18"/>
      <c r="E829" s="18"/>
      <c r="F829" s="18"/>
    </row>
    <row r="830">
      <c r="A830" s="17"/>
      <c r="B830" s="17"/>
      <c r="C830" s="17"/>
      <c r="D830" s="18"/>
      <c r="E830" s="18"/>
      <c r="F830" s="18"/>
    </row>
    <row r="831">
      <c r="A831" s="17"/>
      <c r="B831" s="17"/>
      <c r="C831" s="17"/>
      <c r="D831" s="18"/>
      <c r="E831" s="18"/>
      <c r="F831" s="18"/>
    </row>
    <row r="832">
      <c r="A832" s="17"/>
      <c r="B832" s="17"/>
      <c r="C832" s="17"/>
      <c r="D832" s="18"/>
      <c r="E832" s="18"/>
      <c r="F832" s="18"/>
    </row>
    <row r="833">
      <c r="A833" s="17"/>
      <c r="B833" s="17"/>
      <c r="C833" s="17"/>
      <c r="D833" s="18"/>
      <c r="E833" s="18"/>
      <c r="F833" s="18"/>
    </row>
    <row r="834">
      <c r="A834" s="17"/>
      <c r="B834" s="17"/>
      <c r="C834" s="17"/>
      <c r="D834" s="18"/>
      <c r="E834" s="18"/>
      <c r="F834" s="18"/>
    </row>
    <row r="835">
      <c r="A835" s="17"/>
      <c r="B835" s="17"/>
      <c r="C835" s="17"/>
      <c r="D835" s="18"/>
      <c r="E835" s="18"/>
      <c r="F835" s="18"/>
    </row>
    <row r="836">
      <c r="A836" s="17"/>
      <c r="B836" s="17"/>
      <c r="C836" s="17"/>
      <c r="D836" s="18"/>
      <c r="E836" s="18"/>
      <c r="F836" s="18"/>
    </row>
    <row r="837">
      <c r="A837" s="17"/>
      <c r="B837" s="17"/>
      <c r="C837" s="17"/>
      <c r="D837" s="18"/>
      <c r="E837" s="18"/>
      <c r="F837" s="18"/>
    </row>
    <row r="838">
      <c r="A838" s="17"/>
      <c r="B838" s="17"/>
      <c r="C838" s="17"/>
      <c r="D838" s="18"/>
      <c r="E838" s="18"/>
      <c r="F838" s="18"/>
    </row>
    <row r="839">
      <c r="A839" s="17"/>
      <c r="B839" s="17"/>
      <c r="C839" s="17"/>
      <c r="D839" s="18"/>
      <c r="E839" s="18"/>
      <c r="F839" s="18"/>
    </row>
    <row r="840">
      <c r="A840" s="17"/>
      <c r="B840" s="17"/>
      <c r="C840" s="17"/>
      <c r="D840" s="18"/>
      <c r="E840" s="18"/>
      <c r="F840" s="18"/>
    </row>
    <row r="841">
      <c r="A841" s="17"/>
      <c r="B841" s="17"/>
      <c r="C841" s="17"/>
      <c r="D841" s="18"/>
      <c r="E841" s="18"/>
      <c r="F841" s="18"/>
    </row>
    <row r="842">
      <c r="A842" s="17"/>
      <c r="B842" s="17"/>
      <c r="C842" s="17"/>
      <c r="D842" s="18"/>
      <c r="E842" s="18"/>
      <c r="F842" s="18"/>
    </row>
    <row r="843">
      <c r="A843" s="17"/>
      <c r="B843" s="17"/>
      <c r="C843" s="17"/>
      <c r="D843" s="18"/>
      <c r="E843" s="18"/>
      <c r="F843" s="18"/>
    </row>
    <row r="844">
      <c r="A844" s="17"/>
      <c r="B844" s="17"/>
      <c r="C844" s="17"/>
      <c r="D844" s="18"/>
      <c r="E844" s="18"/>
      <c r="F844" s="18"/>
    </row>
    <row r="845">
      <c r="A845" s="17"/>
      <c r="B845" s="17"/>
      <c r="C845" s="17"/>
      <c r="D845" s="18"/>
      <c r="E845" s="18"/>
      <c r="F845" s="18"/>
    </row>
    <row r="846">
      <c r="A846" s="17"/>
      <c r="B846" s="17"/>
      <c r="C846" s="17"/>
      <c r="D846" s="18"/>
      <c r="E846" s="18"/>
      <c r="F846" s="18"/>
    </row>
    <row r="847">
      <c r="A847" s="17"/>
      <c r="B847" s="17"/>
      <c r="C847" s="17"/>
      <c r="D847" s="18"/>
      <c r="E847" s="18"/>
      <c r="F847" s="18"/>
    </row>
    <row r="848">
      <c r="A848" s="17"/>
      <c r="B848" s="17"/>
      <c r="C848" s="17"/>
      <c r="D848" s="18"/>
      <c r="E848" s="18"/>
      <c r="F848" s="18"/>
    </row>
    <row r="849">
      <c r="A849" s="17"/>
      <c r="B849" s="17"/>
      <c r="C849" s="17"/>
      <c r="D849" s="18"/>
      <c r="E849" s="18"/>
      <c r="F849" s="18"/>
    </row>
    <row r="850">
      <c r="A850" s="17"/>
      <c r="B850" s="17"/>
      <c r="C850" s="17"/>
      <c r="D850" s="18"/>
      <c r="E850" s="18"/>
      <c r="F850" s="18"/>
    </row>
    <row r="851">
      <c r="A851" s="17"/>
      <c r="B851" s="17"/>
      <c r="C851" s="17"/>
      <c r="D851" s="18"/>
      <c r="E851" s="18"/>
      <c r="F851" s="18"/>
    </row>
    <row r="852">
      <c r="A852" s="17"/>
      <c r="B852" s="17"/>
      <c r="C852" s="17"/>
      <c r="D852" s="18"/>
      <c r="E852" s="18"/>
      <c r="F852" s="18"/>
    </row>
    <row r="853">
      <c r="A853" s="17"/>
      <c r="B853" s="17"/>
      <c r="C853" s="17"/>
      <c r="D853" s="18"/>
      <c r="E853" s="18"/>
      <c r="F853" s="18"/>
    </row>
    <row r="854">
      <c r="A854" s="17"/>
      <c r="B854" s="17"/>
      <c r="C854" s="17"/>
      <c r="D854" s="18"/>
      <c r="E854" s="18"/>
      <c r="F854" s="18"/>
    </row>
    <row r="855">
      <c r="A855" s="17"/>
      <c r="B855" s="17"/>
      <c r="C855" s="17"/>
      <c r="D855" s="18"/>
      <c r="E855" s="18"/>
      <c r="F855" s="18"/>
    </row>
    <row r="856">
      <c r="A856" s="17"/>
      <c r="B856" s="17"/>
      <c r="C856" s="17"/>
      <c r="D856" s="18"/>
      <c r="E856" s="18"/>
      <c r="F856" s="18"/>
    </row>
    <row r="857">
      <c r="A857" s="17"/>
      <c r="B857" s="17"/>
      <c r="C857" s="17"/>
      <c r="D857" s="18"/>
      <c r="E857" s="18"/>
      <c r="F857" s="18"/>
    </row>
    <row r="858">
      <c r="A858" s="17"/>
      <c r="B858" s="17"/>
      <c r="C858" s="17"/>
      <c r="D858" s="18"/>
      <c r="E858" s="18"/>
      <c r="F858" s="18"/>
    </row>
    <row r="859">
      <c r="A859" s="17"/>
      <c r="B859" s="17"/>
      <c r="C859" s="17"/>
      <c r="D859" s="18"/>
      <c r="E859" s="18"/>
      <c r="F859" s="18"/>
    </row>
    <row r="860">
      <c r="A860" s="17"/>
      <c r="B860" s="17"/>
      <c r="C860" s="17"/>
      <c r="D860" s="18"/>
      <c r="E860" s="18"/>
      <c r="F860" s="18"/>
    </row>
    <row r="861">
      <c r="A861" s="17"/>
      <c r="B861" s="17"/>
      <c r="C861" s="17"/>
      <c r="D861" s="18"/>
      <c r="E861" s="18"/>
      <c r="F861" s="18"/>
    </row>
    <row r="862">
      <c r="A862" s="17"/>
      <c r="B862" s="17"/>
      <c r="C862" s="17"/>
      <c r="D862" s="18"/>
      <c r="E862" s="18"/>
      <c r="F862" s="18"/>
    </row>
    <row r="863">
      <c r="A863" s="17"/>
      <c r="B863" s="17"/>
      <c r="C863" s="17"/>
      <c r="D863" s="18"/>
      <c r="E863" s="18"/>
      <c r="F863" s="18"/>
    </row>
    <row r="864">
      <c r="A864" s="17"/>
      <c r="B864" s="17"/>
      <c r="C864" s="17"/>
      <c r="D864" s="18"/>
      <c r="E864" s="18"/>
      <c r="F864" s="18"/>
    </row>
    <row r="865">
      <c r="A865" s="17"/>
      <c r="B865" s="17"/>
      <c r="C865" s="17"/>
      <c r="D865" s="18"/>
      <c r="E865" s="18"/>
      <c r="F865" s="18"/>
    </row>
    <row r="866">
      <c r="A866" s="17"/>
      <c r="B866" s="17"/>
      <c r="C866" s="17"/>
      <c r="D866" s="18"/>
      <c r="E866" s="18"/>
      <c r="F866" s="18"/>
    </row>
    <row r="867">
      <c r="A867" s="17"/>
      <c r="B867" s="17"/>
      <c r="C867" s="17"/>
      <c r="D867" s="18"/>
      <c r="E867" s="18"/>
      <c r="F867" s="18"/>
    </row>
    <row r="868">
      <c r="A868" s="17"/>
      <c r="B868" s="17"/>
      <c r="C868" s="17"/>
      <c r="D868" s="18"/>
      <c r="E868" s="18"/>
      <c r="F868" s="18"/>
    </row>
    <row r="869">
      <c r="A869" s="17"/>
      <c r="B869" s="17"/>
      <c r="C869" s="17"/>
      <c r="D869" s="18"/>
      <c r="E869" s="18"/>
      <c r="F869" s="18"/>
    </row>
    <row r="870">
      <c r="A870" s="17"/>
      <c r="B870" s="17"/>
      <c r="C870" s="17"/>
      <c r="D870" s="18"/>
      <c r="E870" s="18"/>
      <c r="F870" s="18"/>
    </row>
    <row r="871">
      <c r="A871" s="17"/>
      <c r="B871" s="17"/>
      <c r="C871" s="17"/>
      <c r="D871" s="18"/>
      <c r="E871" s="18"/>
      <c r="F871" s="18"/>
    </row>
    <row r="872">
      <c r="A872" s="17"/>
      <c r="B872" s="17"/>
      <c r="C872" s="17"/>
      <c r="D872" s="18"/>
      <c r="E872" s="18"/>
      <c r="F872" s="18"/>
    </row>
    <row r="873">
      <c r="A873" s="17"/>
      <c r="B873" s="17"/>
      <c r="C873" s="17"/>
      <c r="D873" s="18"/>
      <c r="E873" s="18"/>
      <c r="F873" s="18"/>
    </row>
    <row r="874">
      <c r="A874" s="17"/>
      <c r="B874" s="17"/>
      <c r="C874" s="17"/>
      <c r="D874" s="18"/>
      <c r="E874" s="18"/>
      <c r="F874" s="18"/>
    </row>
    <row r="875">
      <c r="A875" s="17"/>
      <c r="B875" s="17"/>
      <c r="C875" s="17"/>
      <c r="D875" s="18"/>
      <c r="E875" s="18"/>
      <c r="F875" s="18"/>
    </row>
    <row r="876">
      <c r="A876" s="17"/>
      <c r="B876" s="17"/>
      <c r="C876" s="17"/>
      <c r="D876" s="18"/>
      <c r="E876" s="18"/>
      <c r="F876" s="18"/>
    </row>
    <row r="877">
      <c r="A877" s="17"/>
      <c r="B877" s="17"/>
      <c r="C877" s="17"/>
      <c r="D877" s="18"/>
      <c r="E877" s="18"/>
      <c r="F877" s="18"/>
    </row>
    <row r="878">
      <c r="A878" s="17"/>
      <c r="B878" s="17"/>
      <c r="C878" s="17"/>
      <c r="D878" s="18"/>
      <c r="E878" s="18"/>
      <c r="F878" s="18"/>
    </row>
    <row r="879">
      <c r="A879" s="17"/>
      <c r="B879" s="17"/>
      <c r="C879" s="17"/>
      <c r="D879" s="18"/>
      <c r="E879" s="18"/>
      <c r="F879" s="18"/>
    </row>
    <row r="880">
      <c r="A880" s="17"/>
      <c r="B880" s="17"/>
      <c r="C880" s="17"/>
      <c r="D880" s="18"/>
      <c r="E880" s="18"/>
      <c r="F880" s="18"/>
    </row>
    <row r="881">
      <c r="A881" s="17"/>
      <c r="B881" s="17"/>
      <c r="C881" s="17"/>
      <c r="D881" s="18"/>
      <c r="E881" s="18"/>
      <c r="F881" s="18"/>
    </row>
    <row r="882">
      <c r="A882" s="17"/>
      <c r="B882" s="17"/>
      <c r="C882" s="17"/>
      <c r="D882" s="18"/>
      <c r="E882" s="18"/>
      <c r="F882" s="18"/>
    </row>
    <row r="883">
      <c r="A883" s="17"/>
      <c r="B883" s="17"/>
      <c r="C883" s="17"/>
      <c r="D883" s="18"/>
      <c r="E883" s="18"/>
      <c r="F883" s="18"/>
    </row>
    <row r="884">
      <c r="A884" s="17"/>
      <c r="B884" s="17"/>
      <c r="C884" s="17"/>
      <c r="D884" s="18"/>
      <c r="E884" s="18"/>
      <c r="F884" s="18"/>
    </row>
    <row r="885">
      <c r="A885" s="17"/>
      <c r="B885" s="17"/>
      <c r="C885" s="17"/>
      <c r="D885" s="18"/>
      <c r="E885" s="18"/>
      <c r="F885" s="18"/>
    </row>
    <row r="886">
      <c r="A886" s="17"/>
      <c r="B886" s="17"/>
      <c r="C886" s="17"/>
      <c r="D886" s="18"/>
      <c r="E886" s="18"/>
      <c r="F886" s="18"/>
    </row>
    <row r="887">
      <c r="A887" s="17"/>
      <c r="B887" s="17"/>
      <c r="C887" s="17"/>
      <c r="D887" s="18"/>
      <c r="E887" s="18"/>
      <c r="F887" s="18"/>
    </row>
    <row r="888">
      <c r="A888" s="17"/>
      <c r="B888" s="17"/>
      <c r="C888" s="17"/>
      <c r="D888" s="18"/>
      <c r="E888" s="18"/>
      <c r="F888" s="18"/>
    </row>
    <row r="889">
      <c r="A889" s="17"/>
      <c r="B889" s="17"/>
      <c r="C889" s="17"/>
      <c r="D889" s="18"/>
      <c r="E889" s="18"/>
      <c r="F889" s="18"/>
    </row>
    <row r="890">
      <c r="A890" s="17"/>
      <c r="B890" s="17"/>
      <c r="C890" s="17"/>
      <c r="D890" s="18"/>
      <c r="E890" s="18"/>
      <c r="F890" s="18"/>
    </row>
    <row r="891">
      <c r="A891" s="17"/>
      <c r="B891" s="17"/>
      <c r="C891" s="17"/>
      <c r="D891" s="18"/>
      <c r="E891" s="18"/>
      <c r="F891" s="18"/>
    </row>
    <row r="892">
      <c r="A892" s="17"/>
      <c r="B892" s="17"/>
      <c r="C892" s="17"/>
      <c r="D892" s="18"/>
      <c r="E892" s="18"/>
      <c r="F892" s="18"/>
    </row>
    <row r="893">
      <c r="A893" s="17"/>
      <c r="B893" s="17"/>
      <c r="C893" s="17"/>
      <c r="D893" s="18"/>
      <c r="E893" s="18"/>
      <c r="F893" s="18"/>
    </row>
    <row r="894">
      <c r="A894" s="17"/>
      <c r="B894" s="17"/>
      <c r="C894" s="17"/>
      <c r="D894" s="18"/>
      <c r="E894" s="18"/>
      <c r="F894" s="18"/>
    </row>
    <row r="895">
      <c r="A895" s="17"/>
      <c r="B895" s="17"/>
      <c r="C895" s="17"/>
      <c r="D895" s="18"/>
      <c r="E895" s="18"/>
      <c r="F895" s="18"/>
    </row>
    <row r="896">
      <c r="A896" s="17"/>
      <c r="B896" s="17"/>
      <c r="C896" s="17"/>
      <c r="D896" s="18"/>
      <c r="E896" s="18"/>
      <c r="F896" s="18"/>
    </row>
    <row r="897">
      <c r="A897" s="17"/>
      <c r="B897" s="17"/>
      <c r="C897" s="17"/>
      <c r="D897" s="18"/>
      <c r="E897" s="18"/>
      <c r="F897" s="18"/>
    </row>
    <row r="898">
      <c r="A898" s="17"/>
      <c r="B898" s="17"/>
      <c r="C898" s="17"/>
      <c r="D898" s="18"/>
      <c r="E898" s="18"/>
      <c r="F898" s="18"/>
    </row>
    <row r="899">
      <c r="A899" s="17"/>
      <c r="B899" s="17"/>
      <c r="C899" s="17"/>
      <c r="D899" s="18"/>
      <c r="E899" s="18"/>
      <c r="F899" s="18"/>
    </row>
    <row r="900">
      <c r="A900" s="17"/>
      <c r="B900" s="17"/>
      <c r="C900" s="17"/>
      <c r="D900" s="18"/>
      <c r="E900" s="18"/>
      <c r="F900" s="18"/>
    </row>
    <row r="901">
      <c r="A901" s="17"/>
      <c r="B901" s="17"/>
      <c r="C901" s="17"/>
      <c r="D901" s="18"/>
      <c r="E901" s="18"/>
      <c r="F901" s="18"/>
    </row>
    <row r="902">
      <c r="A902" s="17"/>
      <c r="B902" s="17"/>
      <c r="C902" s="17"/>
      <c r="D902" s="18"/>
      <c r="E902" s="18"/>
      <c r="F902" s="18"/>
    </row>
    <row r="903">
      <c r="A903" s="17"/>
      <c r="B903" s="17"/>
      <c r="C903" s="17"/>
      <c r="D903" s="18"/>
      <c r="E903" s="18"/>
      <c r="F903" s="18"/>
    </row>
    <row r="904">
      <c r="A904" s="17"/>
      <c r="B904" s="17"/>
      <c r="C904" s="17"/>
      <c r="D904" s="18"/>
      <c r="E904" s="18"/>
      <c r="F904" s="18"/>
    </row>
    <row r="905">
      <c r="A905" s="17"/>
      <c r="B905" s="17"/>
      <c r="C905" s="17"/>
      <c r="D905" s="18"/>
      <c r="E905" s="18"/>
      <c r="F905" s="18"/>
    </row>
    <row r="906">
      <c r="A906" s="17"/>
      <c r="B906" s="17"/>
      <c r="C906" s="17"/>
      <c r="D906" s="18"/>
      <c r="E906" s="18"/>
      <c r="F906" s="18"/>
    </row>
    <row r="907">
      <c r="A907" s="17"/>
      <c r="B907" s="17"/>
      <c r="C907" s="17"/>
      <c r="D907" s="18"/>
      <c r="E907" s="18"/>
      <c r="F907" s="18"/>
    </row>
    <row r="908">
      <c r="A908" s="17"/>
      <c r="B908" s="17"/>
      <c r="C908" s="17"/>
      <c r="D908" s="18"/>
      <c r="E908" s="18"/>
      <c r="F908" s="18"/>
    </row>
    <row r="909">
      <c r="A909" s="17"/>
      <c r="B909" s="17"/>
      <c r="C909" s="17"/>
      <c r="D909" s="18"/>
      <c r="E909" s="18"/>
      <c r="F909" s="18"/>
    </row>
    <row r="910">
      <c r="A910" s="17"/>
      <c r="B910" s="17"/>
      <c r="C910" s="17"/>
      <c r="D910" s="18"/>
      <c r="E910" s="18"/>
      <c r="F910" s="18"/>
    </row>
    <row r="911">
      <c r="A911" s="17"/>
      <c r="B911" s="17"/>
      <c r="C911" s="17"/>
      <c r="D911" s="18"/>
      <c r="E911" s="18"/>
      <c r="F911" s="18"/>
    </row>
    <row r="912">
      <c r="A912" s="17"/>
      <c r="B912" s="17"/>
      <c r="C912" s="17"/>
      <c r="D912" s="18"/>
      <c r="E912" s="18"/>
      <c r="F912" s="18"/>
    </row>
    <row r="913">
      <c r="A913" s="17"/>
      <c r="B913" s="17"/>
      <c r="C913" s="17"/>
      <c r="D913" s="18"/>
      <c r="E913" s="18"/>
      <c r="F913" s="18"/>
    </row>
    <row r="914">
      <c r="A914" s="17"/>
      <c r="B914" s="17"/>
      <c r="C914" s="17"/>
      <c r="D914" s="18"/>
      <c r="E914" s="18"/>
      <c r="F914" s="18"/>
    </row>
    <row r="915">
      <c r="A915" s="17"/>
      <c r="B915" s="17"/>
      <c r="C915" s="17"/>
      <c r="D915" s="18"/>
      <c r="E915" s="18"/>
      <c r="F915" s="18"/>
    </row>
    <row r="916">
      <c r="A916" s="17"/>
      <c r="B916" s="17"/>
      <c r="C916" s="17"/>
      <c r="D916" s="18"/>
      <c r="E916" s="18"/>
      <c r="F916" s="18"/>
    </row>
    <row r="917">
      <c r="A917" s="17"/>
      <c r="B917" s="17"/>
      <c r="C917" s="17"/>
      <c r="D917" s="18"/>
      <c r="E917" s="18"/>
      <c r="F917" s="18"/>
    </row>
    <row r="918">
      <c r="A918" s="17"/>
      <c r="B918" s="17"/>
      <c r="C918" s="17"/>
      <c r="D918" s="18"/>
      <c r="E918" s="18"/>
      <c r="F918" s="18"/>
    </row>
    <row r="919">
      <c r="A919" s="17"/>
      <c r="B919" s="17"/>
      <c r="C919" s="17"/>
      <c r="D919" s="18"/>
      <c r="E919" s="18"/>
      <c r="F919" s="18"/>
    </row>
    <row r="920">
      <c r="A920" s="17"/>
      <c r="B920" s="17"/>
      <c r="C920" s="17"/>
      <c r="D920" s="18"/>
      <c r="E920" s="18"/>
      <c r="F920" s="18"/>
    </row>
    <row r="921">
      <c r="A921" s="17"/>
      <c r="B921" s="17"/>
      <c r="C921" s="17"/>
      <c r="D921" s="18"/>
      <c r="E921" s="18"/>
      <c r="F921" s="18"/>
    </row>
    <row r="922">
      <c r="A922" s="17"/>
      <c r="B922" s="17"/>
      <c r="C922" s="17"/>
      <c r="D922" s="18"/>
      <c r="E922" s="18"/>
      <c r="F922" s="18"/>
    </row>
    <row r="923">
      <c r="A923" s="17"/>
      <c r="B923" s="17"/>
      <c r="C923" s="17"/>
      <c r="D923" s="18"/>
      <c r="E923" s="18"/>
      <c r="F923" s="18"/>
    </row>
    <row r="924">
      <c r="A924" s="17"/>
      <c r="B924" s="17"/>
      <c r="C924" s="17"/>
      <c r="D924" s="18"/>
      <c r="E924" s="18"/>
      <c r="F924" s="18"/>
    </row>
    <row r="925">
      <c r="A925" s="17"/>
      <c r="B925" s="17"/>
      <c r="C925" s="17"/>
      <c r="D925" s="18"/>
      <c r="E925" s="18"/>
      <c r="F925" s="18"/>
    </row>
    <row r="926">
      <c r="A926" s="17"/>
      <c r="B926" s="17"/>
      <c r="C926" s="17"/>
      <c r="D926" s="18"/>
      <c r="E926" s="18"/>
      <c r="F926" s="18"/>
    </row>
    <row r="927">
      <c r="A927" s="17"/>
      <c r="B927" s="17"/>
      <c r="C927" s="17"/>
      <c r="D927" s="18"/>
      <c r="E927" s="18"/>
      <c r="F927" s="18"/>
    </row>
    <row r="928">
      <c r="A928" s="17"/>
      <c r="B928" s="17"/>
      <c r="C928" s="17"/>
      <c r="D928" s="18"/>
      <c r="E928" s="18"/>
      <c r="F928" s="18"/>
    </row>
    <row r="929">
      <c r="A929" s="17"/>
      <c r="B929" s="17"/>
      <c r="C929" s="17"/>
      <c r="D929" s="18"/>
      <c r="E929" s="18"/>
      <c r="F929" s="18"/>
    </row>
    <row r="930">
      <c r="A930" s="17"/>
      <c r="B930" s="17"/>
      <c r="C930" s="17"/>
      <c r="D930" s="18"/>
      <c r="E930" s="18"/>
      <c r="F930" s="18"/>
    </row>
    <row r="931">
      <c r="A931" s="17"/>
      <c r="B931" s="17"/>
      <c r="C931" s="17"/>
      <c r="D931" s="18"/>
      <c r="E931" s="18"/>
      <c r="F931" s="18"/>
    </row>
    <row r="932">
      <c r="A932" s="17"/>
      <c r="B932" s="17"/>
      <c r="C932" s="17"/>
      <c r="D932" s="18"/>
      <c r="E932" s="18"/>
      <c r="F932" s="18"/>
    </row>
    <row r="933">
      <c r="A933" s="17"/>
      <c r="B933" s="17"/>
      <c r="C933" s="17"/>
      <c r="D933" s="18"/>
      <c r="E933" s="18"/>
      <c r="F933" s="18"/>
    </row>
    <row r="934">
      <c r="A934" s="17"/>
      <c r="B934" s="17"/>
      <c r="C934" s="17"/>
      <c r="D934" s="18"/>
      <c r="E934" s="18"/>
      <c r="F934" s="18"/>
    </row>
    <row r="935">
      <c r="A935" s="17"/>
      <c r="B935" s="17"/>
      <c r="C935" s="17"/>
      <c r="D935" s="18"/>
      <c r="E935" s="18"/>
      <c r="F935" s="18"/>
    </row>
    <row r="936">
      <c r="A936" s="17"/>
      <c r="B936" s="17"/>
      <c r="C936" s="17"/>
      <c r="D936" s="18"/>
      <c r="E936" s="18"/>
      <c r="F936" s="18"/>
    </row>
    <row r="937">
      <c r="A937" s="17"/>
      <c r="B937" s="17"/>
      <c r="C937" s="17"/>
      <c r="D937" s="18"/>
      <c r="E937" s="18"/>
      <c r="F937" s="18"/>
    </row>
    <row r="938">
      <c r="A938" s="17"/>
      <c r="B938" s="17"/>
      <c r="C938" s="17"/>
      <c r="D938" s="18"/>
      <c r="E938" s="18"/>
      <c r="F938" s="18"/>
    </row>
    <row r="939">
      <c r="A939" s="17"/>
      <c r="B939" s="17"/>
      <c r="C939" s="17"/>
      <c r="D939" s="18"/>
      <c r="E939" s="18"/>
      <c r="F939" s="18"/>
    </row>
    <row r="940">
      <c r="A940" s="17"/>
      <c r="B940" s="17"/>
      <c r="C940" s="17"/>
      <c r="D940" s="18"/>
      <c r="E940" s="18"/>
      <c r="F940" s="18"/>
    </row>
    <row r="941">
      <c r="A941" s="17"/>
      <c r="B941" s="17"/>
      <c r="C941" s="17"/>
      <c r="D941" s="18"/>
      <c r="E941" s="18"/>
      <c r="F941" s="18"/>
    </row>
    <row r="942">
      <c r="A942" s="17"/>
      <c r="B942" s="17"/>
      <c r="C942" s="17"/>
      <c r="D942" s="18"/>
      <c r="E942" s="18"/>
      <c r="F942" s="18"/>
    </row>
    <row r="943">
      <c r="A943" s="17"/>
      <c r="B943" s="17"/>
      <c r="C943" s="17"/>
      <c r="D943" s="18"/>
      <c r="E943" s="18"/>
      <c r="F943" s="18"/>
    </row>
    <row r="944">
      <c r="A944" s="17"/>
      <c r="B944" s="17"/>
      <c r="C944" s="17"/>
      <c r="D944" s="18"/>
      <c r="E944" s="18"/>
      <c r="F944" s="18"/>
    </row>
    <row r="945">
      <c r="A945" s="17"/>
      <c r="B945" s="17"/>
      <c r="C945" s="17"/>
      <c r="D945" s="18"/>
      <c r="E945" s="18"/>
      <c r="F945" s="18"/>
    </row>
    <row r="946">
      <c r="A946" s="17"/>
      <c r="B946" s="17"/>
      <c r="C946" s="17"/>
      <c r="D946" s="18"/>
      <c r="E946" s="18"/>
      <c r="F946" s="18"/>
    </row>
    <row r="947">
      <c r="A947" s="17"/>
      <c r="B947" s="17"/>
      <c r="C947" s="17"/>
      <c r="D947" s="18"/>
      <c r="E947" s="18"/>
      <c r="F947" s="18"/>
    </row>
    <row r="948">
      <c r="A948" s="17"/>
      <c r="B948" s="17"/>
      <c r="C948" s="17"/>
      <c r="D948" s="18"/>
      <c r="E948" s="18"/>
      <c r="F948" s="18"/>
    </row>
    <row r="949">
      <c r="A949" s="17"/>
      <c r="B949" s="17"/>
      <c r="C949" s="17"/>
      <c r="D949" s="18"/>
      <c r="E949" s="18"/>
      <c r="F949" s="18"/>
    </row>
    <row r="950">
      <c r="A950" s="17"/>
      <c r="B950" s="17"/>
      <c r="C950" s="17"/>
      <c r="D950" s="18"/>
      <c r="E950" s="18"/>
      <c r="F950" s="18"/>
    </row>
    <row r="951">
      <c r="A951" s="17"/>
      <c r="B951" s="17"/>
      <c r="C951" s="17"/>
      <c r="D951" s="18"/>
      <c r="E951" s="18"/>
      <c r="F951" s="18"/>
    </row>
    <row r="952">
      <c r="A952" s="17"/>
      <c r="B952" s="17"/>
      <c r="C952" s="17"/>
      <c r="D952" s="18"/>
      <c r="E952" s="18"/>
      <c r="F952" s="18"/>
    </row>
    <row r="953">
      <c r="A953" s="17"/>
      <c r="B953" s="17"/>
      <c r="C953" s="17"/>
      <c r="D953" s="18"/>
      <c r="E953" s="18"/>
      <c r="F953" s="18"/>
    </row>
    <row r="954">
      <c r="A954" s="17"/>
      <c r="B954" s="17"/>
      <c r="C954" s="17"/>
      <c r="D954" s="18"/>
      <c r="E954" s="18"/>
      <c r="F954" s="18"/>
    </row>
    <row r="955">
      <c r="A955" s="17"/>
      <c r="B955" s="17"/>
      <c r="C955" s="17"/>
      <c r="D955" s="18"/>
      <c r="E955" s="18"/>
      <c r="F955" s="18"/>
    </row>
    <row r="956">
      <c r="A956" s="17"/>
      <c r="B956" s="17"/>
      <c r="C956" s="17"/>
      <c r="D956" s="18"/>
      <c r="E956" s="18"/>
      <c r="F956" s="18"/>
    </row>
    <row r="957">
      <c r="A957" s="17"/>
      <c r="B957" s="17"/>
      <c r="C957" s="17"/>
      <c r="D957" s="18"/>
      <c r="E957" s="18"/>
      <c r="F957" s="18"/>
    </row>
    <row r="958">
      <c r="A958" s="17"/>
      <c r="B958" s="17"/>
      <c r="C958" s="17"/>
      <c r="D958" s="18"/>
      <c r="E958" s="18"/>
      <c r="F958" s="18"/>
    </row>
    <row r="959">
      <c r="A959" s="17"/>
      <c r="B959" s="17"/>
      <c r="C959" s="17"/>
      <c r="D959" s="18"/>
      <c r="E959" s="18"/>
      <c r="F959" s="18"/>
    </row>
    <row r="960">
      <c r="A960" s="17"/>
      <c r="B960" s="17"/>
      <c r="C960" s="17"/>
      <c r="D960" s="18"/>
      <c r="E960" s="18"/>
      <c r="F960" s="18"/>
    </row>
    <row r="961">
      <c r="A961" s="17"/>
      <c r="B961" s="17"/>
      <c r="C961" s="17"/>
      <c r="D961" s="18"/>
      <c r="E961" s="18"/>
      <c r="F961" s="18"/>
    </row>
    <row r="962">
      <c r="A962" s="17"/>
      <c r="B962" s="17"/>
      <c r="C962" s="17"/>
      <c r="D962" s="18"/>
      <c r="E962" s="18"/>
      <c r="F962" s="18"/>
    </row>
    <row r="963">
      <c r="A963" s="17"/>
      <c r="B963" s="17"/>
      <c r="C963" s="17"/>
      <c r="D963" s="18"/>
      <c r="E963" s="18"/>
      <c r="F963" s="18"/>
    </row>
    <row r="964">
      <c r="A964" s="17"/>
      <c r="B964" s="17"/>
      <c r="C964" s="17"/>
      <c r="D964" s="18"/>
      <c r="E964" s="18"/>
      <c r="F964" s="18"/>
    </row>
    <row r="965">
      <c r="A965" s="17"/>
      <c r="B965" s="17"/>
      <c r="C965" s="17"/>
      <c r="D965" s="18"/>
      <c r="E965" s="18"/>
      <c r="F965" s="18"/>
    </row>
    <row r="966">
      <c r="A966" s="17"/>
      <c r="B966" s="17"/>
      <c r="C966" s="17"/>
      <c r="D966" s="18"/>
      <c r="E966" s="18"/>
      <c r="F966" s="18"/>
    </row>
    <row r="967">
      <c r="A967" s="17"/>
      <c r="B967" s="17"/>
      <c r="C967" s="17"/>
      <c r="D967" s="18"/>
      <c r="E967" s="18"/>
      <c r="F967" s="18"/>
    </row>
    <row r="968">
      <c r="A968" s="17"/>
      <c r="B968" s="17"/>
      <c r="C968" s="17"/>
      <c r="D968" s="18"/>
      <c r="E968" s="18"/>
      <c r="F968" s="18"/>
    </row>
    <row r="969">
      <c r="A969" s="17"/>
      <c r="B969" s="17"/>
      <c r="C969" s="17"/>
      <c r="D969" s="18"/>
      <c r="E969" s="18"/>
      <c r="F969" s="18"/>
    </row>
    <row r="970">
      <c r="A970" s="17"/>
      <c r="B970" s="17"/>
      <c r="C970" s="17"/>
      <c r="D970" s="18"/>
      <c r="E970" s="18"/>
      <c r="F970" s="18"/>
    </row>
    <row r="971">
      <c r="A971" s="17"/>
      <c r="B971" s="17"/>
      <c r="C971" s="17"/>
      <c r="D971" s="18"/>
      <c r="E971" s="18"/>
      <c r="F971" s="18"/>
    </row>
    <row r="972">
      <c r="A972" s="17"/>
      <c r="B972" s="17"/>
      <c r="C972" s="17"/>
      <c r="D972" s="18"/>
      <c r="E972" s="18"/>
      <c r="F972" s="18"/>
    </row>
    <row r="973">
      <c r="A973" s="17"/>
      <c r="B973" s="17"/>
      <c r="C973" s="17"/>
      <c r="D973" s="18"/>
      <c r="E973" s="18"/>
      <c r="F973" s="18"/>
    </row>
    <row r="974">
      <c r="A974" s="17"/>
      <c r="B974" s="17"/>
      <c r="C974" s="17"/>
      <c r="D974" s="18"/>
      <c r="E974" s="18"/>
      <c r="F974" s="18"/>
    </row>
    <row r="975">
      <c r="A975" s="17"/>
      <c r="B975" s="17"/>
      <c r="C975" s="17"/>
      <c r="D975" s="18"/>
      <c r="E975" s="18"/>
      <c r="F975" s="18"/>
    </row>
    <row r="976">
      <c r="A976" s="17"/>
      <c r="B976" s="17"/>
      <c r="C976" s="17"/>
      <c r="D976" s="18"/>
      <c r="E976" s="18"/>
      <c r="F976" s="18"/>
    </row>
    <row r="977">
      <c r="A977" s="17"/>
      <c r="B977" s="17"/>
      <c r="C977" s="17"/>
      <c r="D977" s="18"/>
      <c r="E977" s="18"/>
      <c r="F977" s="18"/>
    </row>
    <row r="978">
      <c r="A978" s="17"/>
      <c r="B978" s="17"/>
      <c r="C978" s="17"/>
      <c r="D978" s="18"/>
      <c r="E978" s="18"/>
      <c r="F978" s="18"/>
    </row>
    <row r="979">
      <c r="A979" s="17"/>
      <c r="B979" s="17"/>
      <c r="C979" s="17"/>
      <c r="D979" s="18"/>
      <c r="E979" s="18"/>
      <c r="F979" s="18"/>
    </row>
    <row r="980">
      <c r="A980" s="17"/>
      <c r="B980" s="17"/>
      <c r="C980" s="17"/>
      <c r="D980" s="18"/>
      <c r="E980" s="18"/>
      <c r="F980" s="18"/>
    </row>
    <row r="981">
      <c r="A981" s="17"/>
      <c r="B981" s="17"/>
      <c r="C981" s="17"/>
      <c r="D981" s="18"/>
      <c r="E981" s="18"/>
      <c r="F981" s="18"/>
    </row>
    <row r="982">
      <c r="A982" s="17"/>
      <c r="B982" s="17"/>
      <c r="C982" s="17"/>
      <c r="D982" s="18"/>
      <c r="E982" s="18"/>
      <c r="F982" s="18"/>
    </row>
    <row r="983">
      <c r="A983" s="17"/>
      <c r="B983" s="17"/>
      <c r="C983" s="17"/>
      <c r="D983" s="18"/>
      <c r="E983" s="18"/>
      <c r="F983" s="18"/>
    </row>
    <row r="984">
      <c r="A984" s="17"/>
      <c r="B984" s="17"/>
      <c r="C984" s="17"/>
      <c r="D984" s="18"/>
      <c r="E984" s="18"/>
      <c r="F984" s="18"/>
    </row>
    <row r="985">
      <c r="A985" s="17"/>
      <c r="B985" s="17"/>
      <c r="C985" s="17"/>
      <c r="D985" s="18"/>
      <c r="E985" s="18"/>
      <c r="F985" s="18"/>
    </row>
    <row r="986">
      <c r="A986" s="17"/>
      <c r="B986" s="17"/>
      <c r="C986" s="17"/>
      <c r="D986" s="18"/>
      <c r="E986" s="18"/>
      <c r="F986" s="18"/>
    </row>
    <row r="987">
      <c r="A987" s="17"/>
      <c r="B987" s="17"/>
      <c r="C987" s="17"/>
      <c r="D987" s="18"/>
      <c r="E987" s="18"/>
      <c r="F987" s="18"/>
    </row>
    <row r="988">
      <c r="A988" s="17"/>
      <c r="B988" s="17"/>
      <c r="C988" s="17"/>
      <c r="D988" s="18"/>
      <c r="E988" s="18"/>
      <c r="F988" s="18"/>
    </row>
    <row r="989">
      <c r="A989" s="17"/>
      <c r="B989" s="17"/>
      <c r="C989" s="17"/>
      <c r="D989" s="18"/>
      <c r="E989" s="18"/>
      <c r="F989" s="18"/>
    </row>
    <row r="990">
      <c r="A990" s="17"/>
      <c r="B990" s="17"/>
      <c r="C990" s="17"/>
      <c r="D990" s="18"/>
      <c r="E990" s="18"/>
      <c r="F990" s="18"/>
    </row>
    <row r="991">
      <c r="A991" s="17"/>
      <c r="B991" s="17"/>
      <c r="C991" s="17"/>
      <c r="D991" s="18"/>
      <c r="E991" s="18"/>
      <c r="F991" s="18"/>
    </row>
    <row r="992">
      <c r="A992" s="17"/>
      <c r="B992" s="17"/>
      <c r="C992" s="17"/>
      <c r="D992" s="18"/>
      <c r="E992" s="18"/>
      <c r="F992" s="18"/>
    </row>
    <row r="993">
      <c r="A993" s="17"/>
      <c r="B993" s="17"/>
      <c r="C993" s="17"/>
      <c r="D993" s="18"/>
      <c r="E993" s="18"/>
      <c r="F993" s="18"/>
    </row>
    <row r="994">
      <c r="A994" s="17"/>
      <c r="B994" s="17"/>
      <c r="C994" s="17"/>
      <c r="D994" s="18"/>
      <c r="E994" s="18"/>
      <c r="F994" s="18"/>
    </row>
    <row r="995">
      <c r="A995" s="17"/>
      <c r="B995" s="17"/>
      <c r="C995" s="17"/>
      <c r="D995" s="18"/>
      <c r="E995" s="18"/>
      <c r="F995" s="18"/>
    </row>
    <row r="996">
      <c r="A996" s="17"/>
      <c r="B996" s="17"/>
      <c r="C996" s="17"/>
      <c r="D996" s="18"/>
      <c r="E996" s="18"/>
      <c r="F996" s="18"/>
    </row>
    <row r="997">
      <c r="A997" s="17"/>
      <c r="B997" s="17"/>
      <c r="C997" s="17"/>
      <c r="D997" s="18"/>
      <c r="E997" s="18"/>
      <c r="F997" s="18"/>
    </row>
    <row r="998">
      <c r="A998" s="17"/>
      <c r="B998" s="17"/>
      <c r="C998" s="17"/>
      <c r="D998" s="18"/>
      <c r="E998" s="18"/>
      <c r="F998" s="18"/>
    </row>
    <row r="999">
      <c r="A999" s="17"/>
      <c r="B999" s="17"/>
      <c r="C999" s="17"/>
      <c r="D999" s="18"/>
      <c r="E999" s="18"/>
      <c r="F999" s="18"/>
    </row>
    <row r="1000">
      <c r="A1000" s="17"/>
      <c r="B1000" s="17"/>
      <c r="C1000" s="17"/>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