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18195" windowHeight="9405"/>
  </bookViews>
  <sheets>
    <sheet name="FinalRHNA" sheetId="3" r:id="rId1"/>
  </sheets>
  <definedNames>
    <definedName name="_xlnm._FilterDatabase" localSheetId="0" hidden="1">FinalRHNA!$B$12:$P$12</definedName>
  </definedNames>
  <calcPr calcId="145621"/>
</workbook>
</file>

<file path=xl/calcChain.xml><?xml version="1.0" encoding="utf-8"?>
<calcChain xmlns="http://schemas.openxmlformats.org/spreadsheetml/2006/main">
  <c r="O161" i="3" l="1"/>
  <c r="P161" i="3" s="1"/>
  <c r="O162" i="3"/>
  <c r="P162" i="3" s="1"/>
  <c r="O163" i="3"/>
  <c r="O164" i="3"/>
  <c r="P164" i="3" s="1"/>
  <c r="O165" i="3"/>
  <c r="P165" i="3" s="1"/>
  <c r="O166" i="3"/>
  <c r="P166" i="3" s="1"/>
  <c r="O167" i="3"/>
  <c r="P167" i="3" s="1"/>
  <c r="O168" i="3"/>
  <c r="O169" i="3"/>
  <c r="P169" i="3" s="1"/>
  <c r="O160" i="3"/>
  <c r="P160" i="3" s="1"/>
  <c r="P163" i="3"/>
  <c r="P168" i="3"/>
  <c r="M161" i="3"/>
  <c r="M162" i="3"/>
  <c r="M163" i="3"/>
  <c r="M164" i="3"/>
  <c r="M165" i="3"/>
  <c r="M166" i="3"/>
  <c r="M167" i="3"/>
  <c r="M168" i="3"/>
  <c r="M169" i="3"/>
  <c r="J161" i="3"/>
  <c r="J162" i="3"/>
  <c r="J163" i="3"/>
  <c r="J164" i="3"/>
  <c r="J165" i="3"/>
  <c r="J166" i="3"/>
  <c r="J167" i="3"/>
  <c r="J168" i="3"/>
  <c r="J169" i="3"/>
  <c r="G161" i="3"/>
  <c r="G162" i="3"/>
  <c r="G163" i="3"/>
  <c r="G164" i="3"/>
  <c r="G165" i="3"/>
  <c r="G166" i="3"/>
  <c r="G167" i="3"/>
  <c r="G168" i="3"/>
  <c r="G169" i="3"/>
  <c r="M160" i="3"/>
  <c r="J160" i="3"/>
  <c r="G160" i="3"/>
  <c r="L170" i="3"/>
  <c r="M170" i="3" s="1"/>
  <c r="I170" i="3"/>
  <c r="I21" i="3" s="1"/>
  <c r="J21" i="3" s="1"/>
  <c r="F170" i="3"/>
  <c r="G170" i="3" s="1"/>
  <c r="C170" i="3"/>
  <c r="D170" i="3" s="1"/>
  <c r="D161" i="3"/>
  <c r="D162" i="3"/>
  <c r="D163" i="3"/>
  <c r="D164" i="3"/>
  <c r="D165" i="3"/>
  <c r="D166" i="3"/>
  <c r="D167" i="3"/>
  <c r="D168" i="3"/>
  <c r="D169" i="3"/>
  <c r="D160" i="3"/>
  <c r="O149" i="3"/>
  <c r="P149" i="3" s="1"/>
  <c r="O150" i="3"/>
  <c r="P150" i="3" s="1"/>
  <c r="O151" i="3"/>
  <c r="P151" i="3" s="1"/>
  <c r="O152" i="3"/>
  <c r="O153" i="3"/>
  <c r="P153" i="3" s="1"/>
  <c r="O154" i="3"/>
  <c r="P154" i="3" s="1"/>
  <c r="O155" i="3"/>
  <c r="P155" i="3" s="1"/>
  <c r="O148" i="3"/>
  <c r="P148" i="3" s="1"/>
  <c r="P152" i="3"/>
  <c r="M149" i="3"/>
  <c r="M150" i="3"/>
  <c r="M151" i="3"/>
  <c r="M152" i="3"/>
  <c r="M153" i="3"/>
  <c r="M154" i="3"/>
  <c r="M155" i="3"/>
  <c r="J149" i="3"/>
  <c r="J150" i="3"/>
  <c r="J151" i="3"/>
  <c r="J152" i="3"/>
  <c r="J153" i="3"/>
  <c r="J154" i="3"/>
  <c r="J155" i="3"/>
  <c r="G149" i="3"/>
  <c r="G150" i="3"/>
  <c r="G151" i="3"/>
  <c r="G152" i="3"/>
  <c r="G153" i="3"/>
  <c r="G154" i="3"/>
  <c r="G155" i="3"/>
  <c r="D149" i="3"/>
  <c r="D150" i="3"/>
  <c r="D151" i="3"/>
  <c r="D152" i="3"/>
  <c r="D153" i="3"/>
  <c r="D154" i="3"/>
  <c r="D155" i="3"/>
  <c r="M148" i="3"/>
  <c r="J148" i="3"/>
  <c r="G148" i="3"/>
  <c r="D148" i="3"/>
  <c r="L156" i="3"/>
  <c r="M156" i="3" s="1"/>
  <c r="I156" i="3"/>
  <c r="J156" i="3" s="1"/>
  <c r="F156" i="3"/>
  <c r="G156" i="3" s="1"/>
  <c r="C156" i="3"/>
  <c r="D156" i="3" s="1"/>
  <c r="O129" i="3"/>
  <c r="O130" i="3"/>
  <c r="O131" i="3"/>
  <c r="P131" i="3" s="1"/>
  <c r="O132" i="3"/>
  <c r="P132" i="3" s="1"/>
  <c r="O133" i="3"/>
  <c r="O134" i="3"/>
  <c r="O135" i="3"/>
  <c r="P135" i="3" s="1"/>
  <c r="O136" i="3"/>
  <c r="P136" i="3" s="1"/>
  <c r="O137" i="3"/>
  <c r="P137" i="3" s="1"/>
  <c r="O138" i="3"/>
  <c r="P138" i="3" s="1"/>
  <c r="O139" i="3"/>
  <c r="P139" i="3" s="1"/>
  <c r="O140" i="3"/>
  <c r="P140" i="3" s="1"/>
  <c r="O141" i="3"/>
  <c r="P141" i="3" s="1"/>
  <c r="O142" i="3"/>
  <c r="P142" i="3" s="1"/>
  <c r="O143" i="3"/>
  <c r="P143" i="3" s="1"/>
  <c r="O128" i="3"/>
  <c r="L144" i="3"/>
  <c r="M144" i="3" s="1"/>
  <c r="I144" i="3"/>
  <c r="I19" i="3" s="1"/>
  <c r="J19" i="3" s="1"/>
  <c r="F144" i="3"/>
  <c r="G144" i="3" s="1"/>
  <c r="C144" i="3"/>
  <c r="C19" i="3" s="1"/>
  <c r="P129" i="3"/>
  <c r="P130" i="3"/>
  <c r="P133" i="3"/>
  <c r="P134" i="3"/>
  <c r="M129" i="3"/>
  <c r="M130" i="3"/>
  <c r="M131" i="3"/>
  <c r="M132" i="3"/>
  <c r="M133" i="3"/>
  <c r="M134" i="3"/>
  <c r="M135" i="3"/>
  <c r="M136" i="3"/>
  <c r="M137" i="3"/>
  <c r="M138" i="3"/>
  <c r="M139" i="3"/>
  <c r="M140" i="3"/>
  <c r="M141" i="3"/>
  <c r="M142" i="3"/>
  <c r="M143" i="3"/>
  <c r="M128" i="3"/>
  <c r="J129" i="3"/>
  <c r="J130" i="3"/>
  <c r="J131" i="3"/>
  <c r="J132" i="3"/>
  <c r="J133" i="3"/>
  <c r="J134" i="3"/>
  <c r="J135" i="3"/>
  <c r="J136" i="3"/>
  <c r="J137" i="3"/>
  <c r="J138" i="3"/>
  <c r="J139" i="3"/>
  <c r="J140" i="3"/>
  <c r="J141" i="3"/>
  <c r="J142" i="3"/>
  <c r="J143" i="3"/>
  <c r="J128" i="3"/>
  <c r="G129" i="3"/>
  <c r="G130" i="3"/>
  <c r="G131" i="3"/>
  <c r="G132" i="3"/>
  <c r="G133" i="3"/>
  <c r="G134" i="3"/>
  <c r="G135" i="3"/>
  <c r="G136" i="3"/>
  <c r="G137" i="3"/>
  <c r="G138" i="3"/>
  <c r="G139" i="3"/>
  <c r="G140" i="3"/>
  <c r="G141" i="3"/>
  <c r="G142" i="3"/>
  <c r="G143" i="3"/>
  <c r="G128" i="3"/>
  <c r="D129" i="3"/>
  <c r="D130" i="3"/>
  <c r="D131" i="3"/>
  <c r="D132" i="3"/>
  <c r="D133" i="3"/>
  <c r="D134" i="3"/>
  <c r="D135" i="3"/>
  <c r="D136" i="3"/>
  <c r="D137" i="3"/>
  <c r="D138" i="3"/>
  <c r="D139" i="3"/>
  <c r="D140" i="3"/>
  <c r="D141" i="3"/>
  <c r="D142" i="3"/>
  <c r="D143" i="3"/>
  <c r="D128" i="3"/>
  <c r="O104" i="3"/>
  <c r="P104" i="3" s="1"/>
  <c r="O105" i="3"/>
  <c r="P105" i="3" s="1"/>
  <c r="O106" i="3"/>
  <c r="P106" i="3" s="1"/>
  <c r="O107" i="3"/>
  <c r="P107" i="3" s="1"/>
  <c r="O108" i="3"/>
  <c r="P108" i="3" s="1"/>
  <c r="O109" i="3"/>
  <c r="P109" i="3" s="1"/>
  <c r="O110" i="3"/>
  <c r="P110" i="3" s="1"/>
  <c r="O111" i="3"/>
  <c r="P111" i="3" s="1"/>
  <c r="O112" i="3"/>
  <c r="P112" i="3" s="1"/>
  <c r="O113" i="3"/>
  <c r="P113" i="3" s="1"/>
  <c r="O114" i="3"/>
  <c r="P114" i="3" s="1"/>
  <c r="O115" i="3"/>
  <c r="P115" i="3" s="1"/>
  <c r="O116" i="3"/>
  <c r="P116" i="3" s="1"/>
  <c r="O117" i="3"/>
  <c r="P117" i="3" s="1"/>
  <c r="O118" i="3"/>
  <c r="P118" i="3" s="1"/>
  <c r="O119" i="3"/>
  <c r="P119" i="3" s="1"/>
  <c r="O120" i="3"/>
  <c r="P120" i="3" s="1"/>
  <c r="O121" i="3"/>
  <c r="P121" i="3" s="1"/>
  <c r="O122" i="3"/>
  <c r="P122" i="3" s="1"/>
  <c r="O123" i="3"/>
  <c r="P123" i="3" s="1"/>
  <c r="O103" i="3"/>
  <c r="P103" i="3" s="1"/>
  <c r="M104" i="3"/>
  <c r="M105" i="3"/>
  <c r="M106" i="3"/>
  <c r="M107" i="3"/>
  <c r="M108" i="3"/>
  <c r="M109" i="3"/>
  <c r="M110" i="3"/>
  <c r="M111" i="3"/>
  <c r="M112" i="3"/>
  <c r="M113" i="3"/>
  <c r="M114" i="3"/>
  <c r="M115" i="3"/>
  <c r="M116" i="3"/>
  <c r="M117" i="3"/>
  <c r="M118" i="3"/>
  <c r="M119" i="3"/>
  <c r="M120" i="3"/>
  <c r="M121" i="3"/>
  <c r="M122" i="3"/>
  <c r="M123" i="3"/>
  <c r="J104" i="3"/>
  <c r="J105" i="3"/>
  <c r="J106" i="3"/>
  <c r="J107" i="3"/>
  <c r="J108" i="3"/>
  <c r="J109" i="3"/>
  <c r="J110" i="3"/>
  <c r="J111" i="3"/>
  <c r="J112" i="3"/>
  <c r="J113" i="3"/>
  <c r="J114" i="3"/>
  <c r="J115" i="3"/>
  <c r="J116" i="3"/>
  <c r="J117" i="3"/>
  <c r="J118" i="3"/>
  <c r="J119" i="3"/>
  <c r="J120" i="3"/>
  <c r="J121" i="3"/>
  <c r="J122" i="3"/>
  <c r="J123" i="3"/>
  <c r="M103" i="3"/>
  <c r="J103" i="3"/>
  <c r="G104" i="3"/>
  <c r="G105" i="3"/>
  <c r="G106" i="3"/>
  <c r="G107" i="3"/>
  <c r="G108" i="3"/>
  <c r="G109" i="3"/>
  <c r="G110" i="3"/>
  <c r="G111" i="3"/>
  <c r="G112" i="3"/>
  <c r="G113" i="3"/>
  <c r="G114" i="3"/>
  <c r="G115" i="3"/>
  <c r="G116" i="3"/>
  <c r="G117" i="3"/>
  <c r="G118" i="3"/>
  <c r="G119" i="3"/>
  <c r="G120" i="3"/>
  <c r="G121" i="3"/>
  <c r="G122" i="3"/>
  <c r="G123" i="3"/>
  <c r="G103" i="3"/>
  <c r="D104" i="3"/>
  <c r="D105" i="3"/>
  <c r="D106" i="3"/>
  <c r="D107" i="3"/>
  <c r="D108" i="3"/>
  <c r="D109" i="3"/>
  <c r="D110" i="3"/>
  <c r="D111" i="3"/>
  <c r="D112" i="3"/>
  <c r="D113" i="3"/>
  <c r="D114" i="3"/>
  <c r="D115" i="3"/>
  <c r="D116" i="3"/>
  <c r="D117" i="3"/>
  <c r="D118" i="3"/>
  <c r="D119" i="3"/>
  <c r="D120" i="3"/>
  <c r="D121" i="3"/>
  <c r="D122" i="3"/>
  <c r="D123" i="3"/>
  <c r="D103" i="3"/>
  <c r="L124" i="3"/>
  <c r="M124" i="3" s="1"/>
  <c r="I124" i="3"/>
  <c r="I18" i="3" s="1"/>
  <c r="J18" i="3" s="1"/>
  <c r="F124" i="3"/>
  <c r="F18" i="3" s="1"/>
  <c r="G18" i="3" s="1"/>
  <c r="C124" i="3"/>
  <c r="D124" i="3" s="1"/>
  <c r="O89" i="3"/>
  <c r="P89" i="3" s="1"/>
  <c r="O90" i="3"/>
  <c r="P90" i="3" s="1"/>
  <c r="O91" i="3"/>
  <c r="P91" i="3" s="1"/>
  <c r="O92" i="3"/>
  <c r="P92" i="3" s="1"/>
  <c r="O93" i="3"/>
  <c r="P93" i="3" s="1"/>
  <c r="O88" i="3"/>
  <c r="P88" i="3" s="1"/>
  <c r="M89" i="3"/>
  <c r="M90" i="3"/>
  <c r="M91" i="3"/>
  <c r="M92" i="3"/>
  <c r="M93" i="3"/>
  <c r="J89" i="3"/>
  <c r="J90" i="3"/>
  <c r="J91" i="3"/>
  <c r="J92" i="3"/>
  <c r="J93" i="3"/>
  <c r="G89" i="3"/>
  <c r="G90" i="3"/>
  <c r="G91" i="3"/>
  <c r="G92" i="3"/>
  <c r="G93" i="3"/>
  <c r="M88" i="3"/>
  <c r="J88" i="3"/>
  <c r="G88" i="3"/>
  <c r="D89" i="3"/>
  <c r="D90" i="3"/>
  <c r="D91" i="3"/>
  <c r="D92" i="3"/>
  <c r="D93" i="3"/>
  <c r="D88" i="3"/>
  <c r="L94" i="3"/>
  <c r="L16" i="3" s="1"/>
  <c r="M16" i="3" s="1"/>
  <c r="I94" i="3"/>
  <c r="I16" i="3" s="1"/>
  <c r="J16" i="3" s="1"/>
  <c r="F94" i="3"/>
  <c r="F16" i="3" s="1"/>
  <c r="G16" i="3" s="1"/>
  <c r="C94" i="3"/>
  <c r="C16" i="3" s="1"/>
  <c r="M98" i="3"/>
  <c r="J98" i="3"/>
  <c r="G98" i="3"/>
  <c r="D98" i="3"/>
  <c r="O98" i="3"/>
  <c r="O99" i="3" s="1"/>
  <c r="P99" i="3" s="1"/>
  <c r="L99" i="3"/>
  <c r="L17" i="3" s="1"/>
  <c r="M17" i="3" s="1"/>
  <c r="I99" i="3"/>
  <c r="I17" i="3" s="1"/>
  <c r="J17" i="3" s="1"/>
  <c r="F99" i="3"/>
  <c r="G99" i="3" s="1"/>
  <c r="C99" i="3"/>
  <c r="D99" i="3" s="1"/>
  <c r="O73" i="3"/>
  <c r="O74" i="3"/>
  <c r="O75" i="3"/>
  <c r="P75" i="3" s="1"/>
  <c r="O76" i="3"/>
  <c r="P76" i="3" s="1"/>
  <c r="O77" i="3"/>
  <c r="P77" i="3" s="1"/>
  <c r="O78" i="3"/>
  <c r="P78" i="3" s="1"/>
  <c r="O79" i="3"/>
  <c r="O80" i="3"/>
  <c r="O81" i="3"/>
  <c r="P81" i="3" s="1"/>
  <c r="O82" i="3"/>
  <c r="P82" i="3" s="1"/>
  <c r="O83" i="3"/>
  <c r="P83" i="3" s="1"/>
  <c r="O72" i="3"/>
  <c r="P72" i="3" s="1"/>
  <c r="L84" i="3"/>
  <c r="L15" i="3" s="1"/>
  <c r="M15" i="3" s="1"/>
  <c r="I84" i="3"/>
  <c r="J84" i="3" s="1"/>
  <c r="F84" i="3"/>
  <c r="G84" i="3" s="1"/>
  <c r="C84" i="3"/>
  <c r="D84" i="3" s="1"/>
  <c r="P73" i="3"/>
  <c r="P74" i="3"/>
  <c r="P79" i="3"/>
  <c r="P80" i="3"/>
  <c r="M73" i="3"/>
  <c r="M74" i="3"/>
  <c r="M75" i="3"/>
  <c r="M76" i="3"/>
  <c r="M77" i="3"/>
  <c r="M78" i="3"/>
  <c r="M79" i="3"/>
  <c r="M80" i="3"/>
  <c r="M81" i="3"/>
  <c r="M82" i="3"/>
  <c r="M83" i="3"/>
  <c r="J73" i="3"/>
  <c r="J74" i="3"/>
  <c r="J75" i="3"/>
  <c r="J76" i="3"/>
  <c r="J77" i="3"/>
  <c r="J78" i="3"/>
  <c r="J79" i="3"/>
  <c r="J80" i="3"/>
  <c r="J81" i="3"/>
  <c r="J82" i="3"/>
  <c r="J83" i="3"/>
  <c r="G73" i="3"/>
  <c r="G74" i="3"/>
  <c r="G75" i="3"/>
  <c r="G76" i="3"/>
  <c r="G77" i="3"/>
  <c r="G78" i="3"/>
  <c r="G79" i="3"/>
  <c r="G80" i="3"/>
  <c r="G81" i="3"/>
  <c r="G82" i="3"/>
  <c r="G83" i="3"/>
  <c r="M72" i="3"/>
  <c r="J72" i="3"/>
  <c r="G72" i="3"/>
  <c r="D73" i="3"/>
  <c r="D74" i="3"/>
  <c r="D75" i="3"/>
  <c r="D76" i="3"/>
  <c r="D77" i="3"/>
  <c r="D78" i="3"/>
  <c r="D79" i="3"/>
  <c r="D80" i="3"/>
  <c r="D81" i="3"/>
  <c r="D82" i="3"/>
  <c r="D83" i="3"/>
  <c r="D72" i="3"/>
  <c r="G49" i="3"/>
  <c r="G50" i="3"/>
  <c r="G51" i="3"/>
  <c r="G52" i="3"/>
  <c r="G53" i="3"/>
  <c r="G54" i="3"/>
  <c r="G55" i="3"/>
  <c r="G56" i="3"/>
  <c r="G57" i="3"/>
  <c r="G58" i="3"/>
  <c r="G59" i="3"/>
  <c r="G60" i="3"/>
  <c r="G61" i="3"/>
  <c r="G62" i="3"/>
  <c r="G63" i="3"/>
  <c r="G64" i="3"/>
  <c r="G65" i="3"/>
  <c r="G66" i="3"/>
  <c r="G67" i="3"/>
  <c r="O49" i="3"/>
  <c r="O50" i="3"/>
  <c r="O51" i="3"/>
  <c r="O52" i="3"/>
  <c r="O53" i="3"/>
  <c r="O54" i="3"/>
  <c r="O55" i="3"/>
  <c r="P55" i="3" s="1"/>
  <c r="O56" i="3"/>
  <c r="P56" i="3" s="1"/>
  <c r="O57" i="3"/>
  <c r="P57" i="3" s="1"/>
  <c r="O58" i="3"/>
  <c r="O59" i="3"/>
  <c r="P59" i="3" s="1"/>
  <c r="O60" i="3"/>
  <c r="P60" i="3" s="1"/>
  <c r="O61" i="3"/>
  <c r="P61" i="3" s="1"/>
  <c r="O62" i="3"/>
  <c r="O63" i="3"/>
  <c r="P63" i="3" s="1"/>
  <c r="O64" i="3"/>
  <c r="P64" i="3" s="1"/>
  <c r="O65" i="3"/>
  <c r="P65" i="3" s="1"/>
  <c r="O66" i="3"/>
  <c r="O67" i="3"/>
  <c r="P67" i="3" s="1"/>
  <c r="O48" i="3"/>
  <c r="P48" i="3" s="1"/>
  <c r="P49" i="3"/>
  <c r="P50" i="3"/>
  <c r="P51" i="3"/>
  <c r="P52" i="3"/>
  <c r="P53" i="3"/>
  <c r="P54" i="3"/>
  <c r="P58" i="3"/>
  <c r="P62" i="3"/>
  <c r="P66" i="3"/>
  <c r="M49" i="3"/>
  <c r="M50" i="3"/>
  <c r="M51" i="3"/>
  <c r="M52" i="3"/>
  <c r="M53" i="3"/>
  <c r="M54" i="3"/>
  <c r="M55" i="3"/>
  <c r="M56" i="3"/>
  <c r="M57" i="3"/>
  <c r="M58" i="3"/>
  <c r="M59" i="3"/>
  <c r="M60" i="3"/>
  <c r="M61" i="3"/>
  <c r="M62" i="3"/>
  <c r="M63" i="3"/>
  <c r="M64" i="3"/>
  <c r="M65" i="3"/>
  <c r="M66" i="3"/>
  <c r="M67" i="3"/>
  <c r="J49" i="3"/>
  <c r="J50" i="3"/>
  <c r="J51" i="3"/>
  <c r="J52" i="3"/>
  <c r="J53" i="3"/>
  <c r="J54" i="3"/>
  <c r="J55" i="3"/>
  <c r="J56" i="3"/>
  <c r="J57" i="3"/>
  <c r="J58" i="3"/>
  <c r="J59" i="3"/>
  <c r="J60" i="3"/>
  <c r="J61" i="3"/>
  <c r="J62" i="3"/>
  <c r="J63" i="3"/>
  <c r="J64" i="3"/>
  <c r="J65" i="3"/>
  <c r="J66" i="3"/>
  <c r="J67" i="3"/>
  <c r="M48" i="3"/>
  <c r="J48" i="3"/>
  <c r="G48" i="3"/>
  <c r="D49" i="3"/>
  <c r="D50" i="3"/>
  <c r="D51" i="3"/>
  <c r="D52" i="3"/>
  <c r="D53" i="3"/>
  <c r="D54" i="3"/>
  <c r="D55" i="3"/>
  <c r="D56" i="3"/>
  <c r="D57" i="3"/>
  <c r="D58" i="3"/>
  <c r="D59" i="3"/>
  <c r="D60" i="3"/>
  <c r="D61" i="3"/>
  <c r="D62" i="3"/>
  <c r="D63" i="3"/>
  <c r="D64" i="3"/>
  <c r="D65" i="3"/>
  <c r="D66" i="3"/>
  <c r="D67" i="3"/>
  <c r="D48" i="3"/>
  <c r="L68" i="3"/>
  <c r="L14" i="3" s="1"/>
  <c r="M14" i="3" s="1"/>
  <c r="I68" i="3"/>
  <c r="I14" i="3" s="1"/>
  <c r="J14" i="3" s="1"/>
  <c r="F68" i="3"/>
  <c r="F14" i="3" s="1"/>
  <c r="G14" i="3" s="1"/>
  <c r="C68" i="3"/>
  <c r="C14" i="3" s="1"/>
  <c r="O30" i="3"/>
  <c r="P30" i="3" s="1"/>
  <c r="O31" i="3"/>
  <c r="P31" i="3" s="1"/>
  <c r="O32" i="3"/>
  <c r="P32" i="3" s="1"/>
  <c r="O33" i="3"/>
  <c r="P33" i="3" s="1"/>
  <c r="O34" i="3"/>
  <c r="P34" i="3" s="1"/>
  <c r="O35" i="3"/>
  <c r="P35" i="3" s="1"/>
  <c r="O36" i="3"/>
  <c r="P36" i="3" s="1"/>
  <c r="O37" i="3"/>
  <c r="P37" i="3" s="1"/>
  <c r="O38" i="3"/>
  <c r="P38" i="3" s="1"/>
  <c r="O39" i="3"/>
  <c r="P39" i="3" s="1"/>
  <c r="O40" i="3"/>
  <c r="P40" i="3" s="1"/>
  <c r="O41" i="3"/>
  <c r="P41" i="3" s="1"/>
  <c r="O42" i="3"/>
  <c r="P42" i="3" s="1"/>
  <c r="O43" i="3"/>
  <c r="P43" i="3" s="1"/>
  <c r="O29" i="3"/>
  <c r="P29" i="3" s="1"/>
  <c r="M30" i="3"/>
  <c r="M31" i="3"/>
  <c r="M32" i="3"/>
  <c r="M33" i="3"/>
  <c r="M34" i="3"/>
  <c r="M35" i="3"/>
  <c r="M36" i="3"/>
  <c r="M37" i="3"/>
  <c r="M38" i="3"/>
  <c r="M39" i="3"/>
  <c r="M40" i="3"/>
  <c r="M41" i="3"/>
  <c r="M42" i="3"/>
  <c r="M43" i="3"/>
  <c r="M29" i="3"/>
  <c r="J30" i="3"/>
  <c r="J31" i="3"/>
  <c r="J32" i="3"/>
  <c r="J33" i="3"/>
  <c r="J34" i="3"/>
  <c r="J35" i="3"/>
  <c r="J36" i="3"/>
  <c r="J37" i="3"/>
  <c r="J38" i="3"/>
  <c r="J39" i="3"/>
  <c r="J40" i="3"/>
  <c r="J41" i="3"/>
  <c r="J42" i="3"/>
  <c r="J43" i="3"/>
  <c r="J29" i="3"/>
  <c r="G30" i="3"/>
  <c r="G31" i="3"/>
  <c r="G32" i="3"/>
  <c r="G33" i="3"/>
  <c r="G34" i="3"/>
  <c r="G35" i="3"/>
  <c r="G36" i="3"/>
  <c r="G37" i="3"/>
  <c r="G38" i="3"/>
  <c r="G39" i="3"/>
  <c r="G40" i="3"/>
  <c r="G41" i="3"/>
  <c r="G42" i="3"/>
  <c r="G43" i="3"/>
  <c r="G29" i="3"/>
  <c r="L44" i="3"/>
  <c r="L13" i="3" s="1"/>
  <c r="I44" i="3"/>
  <c r="I13" i="3" s="1"/>
  <c r="F44" i="3"/>
  <c r="F13" i="3" s="1"/>
  <c r="D30" i="3"/>
  <c r="D31" i="3"/>
  <c r="D32" i="3"/>
  <c r="D33" i="3"/>
  <c r="D34" i="3"/>
  <c r="D35" i="3"/>
  <c r="D36" i="3"/>
  <c r="D37" i="3"/>
  <c r="D38" i="3"/>
  <c r="D39" i="3"/>
  <c r="D40" i="3"/>
  <c r="D41" i="3"/>
  <c r="D42" i="3"/>
  <c r="D43" i="3"/>
  <c r="D29" i="3"/>
  <c r="C44" i="3"/>
  <c r="C13" i="3" s="1"/>
  <c r="D144" i="3" l="1"/>
  <c r="D44" i="3"/>
  <c r="J144" i="3"/>
  <c r="M84" i="3"/>
  <c r="J99" i="3"/>
  <c r="M99" i="3"/>
  <c r="D94" i="3"/>
  <c r="M94" i="3"/>
  <c r="F21" i="3"/>
  <c r="G21" i="3" s="1"/>
  <c r="L21" i="3"/>
  <c r="M21" i="3" s="1"/>
  <c r="G94" i="3"/>
  <c r="P98" i="3"/>
  <c r="C20" i="3"/>
  <c r="D20" i="3" s="1"/>
  <c r="J13" i="3"/>
  <c r="M13" i="3"/>
  <c r="O13" i="3"/>
  <c r="P13" i="3" s="1"/>
  <c r="D13" i="3"/>
  <c r="D16" i="3"/>
  <c r="O16" i="3"/>
  <c r="P16" i="3" s="1"/>
  <c r="G13" i="3"/>
  <c r="O14" i="3"/>
  <c r="P14" i="3" s="1"/>
  <c r="D14" i="3"/>
  <c r="D19" i="3"/>
  <c r="G44" i="3"/>
  <c r="O84" i="3"/>
  <c r="P84" i="3" s="1"/>
  <c r="J94" i="3"/>
  <c r="J124" i="3"/>
  <c r="G124" i="3"/>
  <c r="C18" i="3"/>
  <c r="F15" i="3"/>
  <c r="G15" i="3" s="1"/>
  <c r="F19" i="3"/>
  <c r="G19" i="3" s="1"/>
  <c r="I15" i="3"/>
  <c r="J15" i="3" s="1"/>
  <c r="L20" i="3"/>
  <c r="M20" i="3" s="1"/>
  <c r="C17" i="3"/>
  <c r="J44" i="3"/>
  <c r="M44" i="3"/>
  <c r="O44" i="3"/>
  <c r="P44" i="3" s="1"/>
  <c r="O94" i="3"/>
  <c r="P94" i="3" s="1"/>
  <c r="J170" i="3"/>
  <c r="F20" i="3"/>
  <c r="G20" i="3" s="1"/>
  <c r="I20" i="3"/>
  <c r="J20" i="3" s="1"/>
  <c r="G68" i="3"/>
  <c r="O124" i="3"/>
  <c r="P124" i="3" s="1"/>
  <c r="C15" i="3"/>
  <c r="F17" i="3"/>
  <c r="G17" i="3" s="1"/>
  <c r="L18" i="3"/>
  <c r="M18" i="3" s="1"/>
  <c r="D68" i="3"/>
  <c r="J68" i="3"/>
  <c r="M68" i="3"/>
  <c r="C21" i="3"/>
  <c r="L19" i="3"/>
  <c r="M19" i="3" s="1"/>
  <c r="O170" i="3"/>
  <c r="P170" i="3" s="1"/>
  <c r="O156" i="3"/>
  <c r="P156" i="3" s="1"/>
  <c r="O144" i="3"/>
  <c r="P144" i="3" s="1"/>
  <c r="P128" i="3"/>
  <c r="O68" i="3"/>
  <c r="P68" i="3" s="1"/>
  <c r="O17" i="3" l="1"/>
  <c r="P17" i="3" s="1"/>
  <c r="D17" i="3"/>
  <c r="O15" i="3"/>
  <c r="P15" i="3" s="1"/>
  <c r="D15" i="3"/>
  <c r="O20" i="3"/>
  <c r="P20" i="3" s="1"/>
  <c r="C22" i="3"/>
  <c r="L22" i="3"/>
  <c r="O19" i="3"/>
  <c r="P19" i="3" s="1"/>
  <c r="F22" i="3"/>
  <c r="D21" i="3"/>
  <c r="O21" i="3"/>
  <c r="P21" i="3" s="1"/>
  <c r="O18" i="3"/>
  <c r="P18" i="3" s="1"/>
  <c r="D18" i="3"/>
  <c r="I22" i="3"/>
  <c r="M22" i="3" l="1"/>
  <c r="J22" i="3"/>
  <c r="O22" i="3"/>
  <c r="P22" i="3" s="1"/>
  <c r="D22" i="3"/>
  <c r="G22" i="3"/>
</calcChain>
</file>

<file path=xl/sharedStrings.xml><?xml version="1.0" encoding="utf-8"?>
<sst xmlns="http://schemas.openxmlformats.org/spreadsheetml/2006/main" count="352" uniqueCount="148">
  <si>
    <t>•   Adopted and certified housing elements for the period between 2007 and 2014</t>
  </si>
  <si>
    <t xml:space="preserve">•   Draft housing elements for the period between 2014-2022 </t>
  </si>
  <si>
    <t>•   Permitting information sent to ABAG directly by local planning staff</t>
  </si>
  <si>
    <t>Very Low (0-50% AMI)</t>
  </si>
  <si>
    <t>Low (50-80% AMI)</t>
  </si>
  <si>
    <t>Moderate (80-120% AMI)</t>
  </si>
  <si>
    <t>Above Moderate (120%+ AMI)</t>
  </si>
  <si>
    <t>Total</t>
  </si>
  <si>
    <t>Bay Area</t>
  </si>
  <si>
    <t>RHNA</t>
  </si>
  <si>
    <t>Permits Issued</t>
  </si>
  <si>
    <t>Percent of RHNA Met</t>
  </si>
  <si>
    <t>ALAMEDA COUNTY</t>
  </si>
  <si>
    <t>Alameda</t>
  </si>
  <si>
    <t>Berkeley</t>
  </si>
  <si>
    <t>Dublin</t>
  </si>
  <si>
    <t>Fremont</t>
  </si>
  <si>
    <t>Hayward</t>
  </si>
  <si>
    <t>Livermore</t>
  </si>
  <si>
    <t>Newark</t>
  </si>
  <si>
    <t>Oakland</t>
  </si>
  <si>
    <t>Piedmont</t>
  </si>
  <si>
    <t>San Leandro</t>
  </si>
  <si>
    <t>Union City</t>
  </si>
  <si>
    <t xml:space="preserve">Alameda County </t>
  </si>
  <si>
    <t>Antioch</t>
  </si>
  <si>
    <t>Brentwood</t>
  </si>
  <si>
    <t>Clayton</t>
  </si>
  <si>
    <t>El Cerrito</t>
  </si>
  <si>
    <t>Martinez</t>
  </si>
  <si>
    <t>Moraga</t>
  </si>
  <si>
    <t>Orinda</t>
  </si>
  <si>
    <t>Pinole</t>
  </si>
  <si>
    <t>Pittsburg</t>
  </si>
  <si>
    <t>Pleasant Hill</t>
  </si>
  <si>
    <t>San Pablo</t>
  </si>
  <si>
    <t>San Ramon</t>
  </si>
  <si>
    <t>Walnut Creek</t>
  </si>
  <si>
    <t>County Totals</t>
  </si>
  <si>
    <t>Belvedere</t>
  </si>
  <si>
    <t>Corte Madera</t>
  </si>
  <si>
    <t>Fairfax</t>
  </si>
  <si>
    <t>Larkspur</t>
  </si>
  <si>
    <t>Novato</t>
  </si>
  <si>
    <t>Ross</t>
  </si>
  <si>
    <t>San Rafael</t>
  </si>
  <si>
    <t>Sausalito</t>
  </si>
  <si>
    <t>Napa</t>
  </si>
  <si>
    <t>St. Helena</t>
  </si>
  <si>
    <t>Napa County</t>
  </si>
  <si>
    <t>Atherton</t>
  </si>
  <si>
    <t>Belmont</t>
  </si>
  <si>
    <t>Burlingame</t>
  </si>
  <si>
    <t>Colma</t>
  </si>
  <si>
    <t>East Palo Alto</t>
  </si>
  <si>
    <t>Hillsborough</t>
  </si>
  <si>
    <t>Menlo Park</t>
  </si>
  <si>
    <t>Millbrae</t>
  </si>
  <si>
    <t>Pacifica</t>
  </si>
  <si>
    <t>Redwood City</t>
  </si>
  <si>
    <t>San Bruno</t>
  </si>
  <si>
    <t>San Carlos</t>
  </si>
  <si>
    <t>San Mateo</t>
  </si>
  <si>
    <t>South San Francisco</t>
  </si>
  <si>
    <t>Woodside</t>
  </si>
  <si>
    <t>Campbell</t>
  </si>
  <si>
    <t>Cupertino</t>
  </si>
  <si>
    <t>Gilroy</t>
  </si>
  <si>
    <t>Los Altos</t>
  </si>
  <si>
    <t>Los Altos Hills</t>
  </si>
  <si>
    <t>Milpitas</t>
  </si>
  <si>
    <t>Monte Sereno</t>
  </si>
  <si>
    <t>Morgan Hill</t>
  </si>
  <si>
    <t>Mountain View</t>
  </si>
  <si>
    <t>Palo Alto</t>
  </si>
  <si>
    <t>Saratoga</t>
  </si>
  <si>
    <t>Sunnyvale</t>
  </si>
  <si>
    <t>Santa Clara County</t>
  </si>
  <si>
    <t>Dixon</t>
  </si>
  <si>
    <t>Fairfield</t>
  </si>
  <si>
    <t>Rio Vista</t>
  </si>
  <si>
    <t>Suisun City</t>
  </si>
  <si>
    <t>Vacaville</t>
  </si>
  <si>
    <t>Vallejo</t>
  </si>
  <si>
    <t>Cloverdale</t>
  </si>
  <si>
    <t>Cotati</t>
  </si>
  <si>
    <t>Healdsburg</t>
  </si>
  <si>
    <t>Santa Rosa</t>
  </si>
  <si>
    <t>Sebastopol</t>
  </si>
  <si>
    <t>Sonoma</t>
  </si>
  <si>
    <t>Windsor</t>
  </si>
  <si>
    <t>Sonoma County</t>
  </si>
  <si>
    <t>CONTRA COSTA COUNTY</t>
  </si>
  <si>
    <t>Richmond</t>
  </si>
  <si>
    <t>MARIN COUNTY</t>
  </si>
  <si>
    <t>NAPA COUNTY</t>
  </si>
  <si>
    <t>San Francisco</t>
  </si>
  <si>
    <t>SAN MATEO COUNTY</t>
  </si>
  <si>
    <t>SANTA CLARA COUNTY</t>
  </si>
  <si>
    <t>Santa Clara</t>
  </si>
  <si>
    <t>SOLANO COUNTY</t>
  </si>
  <si>
    <t>SONOMA COUNTY</t>
  </si>
  <si>
    <t>Contra Costa</t>
  </si>
  <si>
    <t>Marin</t>
  </si>
  <si>
    <t>Solano</t>
  </si>
  <si>
    <t>Bay Area Totals</t>
  </si>
  <si>
    <t>Brisbane5</t>
  </si>
  <si>
    <t>Daly City2</t>
  </si>
  <si>
    <t>San Mateo County2</t>
  </si>
  <si>
    <t>2 Data provided by local staff. Building permits finalized.</t>
  </si>
  <si>
    <t>3 Data from RHNA 4 (2007-2014) Housing Element.</t>
  </si>
  <si>
    <t>5 Data is for Certificates of Occupancy issued.</t>
  </si>
  <si>
    <t>7 Data from RHNA 5 Housing Element (2014-2022).</t>
  </si>
  <si>
    <t xml:space="preserve">SAN FRANCISCO </t>
  </si>
  <si>
    <t>1 No data available permits issued in 2013 or 2014</t>
  </si>
  <si>
    <t>8 Data is available only for 2014</t>
  </si>
  <si>
    <t>4 No data available for this jurisdiction</t>
  </si>
  <si>
    <t>6 Jurisdiction did not specify very low income units; ABAG counted all units affordable to below 80% AMI as low income</t>
  </si>
  <si>
    <r>
      <t>Rohnert Park</t>
    </r>
    <r>
      <rPr>
        <vertAlign val="superscript"/>
        <sz val="12"/>
        <color theme="1"/>
        <rFont val="Calibri"/>
        <family val="2"/>
        <scheme val="minor"/>
      </rPr>
      <t>3</t>
    </r>
  </si>
  <si>
    <r>
      <t>Solano County</t>
    </r>
    <r>
      <rPr>
        <vertAlign val="superscript"/>
        <sz val="12"/>
        <color theme="1"/>
        <rFont val="Calibri"/>
        <family val="2"/>
        <scheme val="minor"/>
      </rPr>
      <t>5,6,7</t>
    </r>
  </si>
  <si>
    <r>
      <t>Half Moon Bay</t>
    </r>
    <r>
      <rPr>
        <vertAlign val="superscript"/>
        <sz val="12"/>
        <color theme="1"/>
        <rFont val="Calibri"/>
        <family val="2"/>
        <scheme val="minor"/>
      </rPr>
      <t>8</t>
    </r>
  </si>
  <si>
    <r>
      <t>San Francisco</t>
    </r>
    <r>
      <rPr>
        <vertAlign val="superscript"/>
        <sz val="12"/>
        <color theme="1"/>
        <rFont val="Calibri"/>
        <family val="2"/>
        <scheme val="minor"/>
      </rPr>
      <t>5</t>
    </r>
  </si>
  <si>
    <r>
      <t>Yountville</t>
    </r>
    <r>
      <rPr>
        <vertAlign val="superscript"/>
        <sz val="12"/>
        <color theme="1"/>
        <rFont val="Calibri"/>
        <family val="2"/>
        <scheme val="minor"/>
      </rPr>
      <t>2</t>
    </r>
  </si>
  <si>
    <r>
      <t>San Anselmo</t>
    </r>
    <r>
      <rPr>
        <vertAlign val="superscript"/>
        <sz val="12"/>
        <color theme="1"/>
        <rFont val="Calibri"/>
        <family val="2"/>
        <scheme val="minor"/>
      </rPr>
      <t>8</t>
    </r>
  </si>
  <si>
    <r>
      <t>Danville</t>
    </r>
    <r>
      <rPr>
        <vertAlign val="superscript"/>
        <sz val="12"/>
        <color theme="1"/>
        <rFont val="Calibri"/>
        <family val="2"/>
        <scheme val="minor"/>
      </rPr>
      <t>2</t>
    </r>
  </si>
  <si>
    <r>
      <t>Hercules</t>
    </r>
    <r>
      <rPr>
        <vertAlign val="superscript"/>
        <sz val="12"/>
        <color theme="1"/>
        <rFont val="Calibri"/>
        <family val="2"/>
        <scheme val="minor"/>
      </rPr>
      <t>3</t>
    </r>
  </si>
  <si>
    <r>
      <t>Lafayette</t>
    </r>
    <r>
      <rPr>
        <vertAlign val="superscript"/>
        <sz val="12"/>
        <color theme="1"/>
        <rFont val="Calibri"/>
        <family val="2"/>
        <scheme val="minor"/>
      </rPr>
      <t>2</t>
    </r>
  </si>
  <si>
    <r>
      <t>Albany</t>
    </r>
    <r>
      <rPr>
        <vertAlign val="superscript"/>
        <sz val="12"/>
        <color theme="1"/>
        <rFont val="Calibri"/>
        <family val="2"/>
        <scheme val="minor"/>
      </rPr>
      <t>1</t>
    </r>
  </si>
  <si>
    <t xml:space="preserve">* Jurisdiction opted to have 2014 permits counted towards its 2014-2022 RHNA allocation. </t>
  </si>
  <si>
    <t>American Canyon*</t>
  </si>
  <si>
    <t>Marin County*</t>
  </si>
  <si>
    <t>Tiburon*</t>
  </si>
  <si>
    <t>Mill Valley*</t>
  </si>
  <si>
    <t>Emeryville*</t>
  </si>
  <si>
    <t>Pleasanton*</t>
  </si>
  <si>
    <t>Concord*</t>
  </si>
  <si>
    <t>Contra Costa County*</t>
  </si>
  <si>
    <t>Oakley*</t>
  </si>
  <si>
    <t>San Jose*</t>
  </si>
  <si>
    <t>Los Gatos*</t>
  </si>
  <si>
    <t>Foster City*</t>
  </si>
  <si>
    <t>Calistoga*</t>
  </si>
  <si>
    <t>Petaluma*</t>
  </si>
  <si>
    <r>
      <t>Portola Valley*</t>
    </r>
    <r>
      <rPr>
        <vertAlign val="superscript"/>
        <sz val="12"/>
        <color theme="1"/>
        <rFont val="Calibri"/>
        <family val="2"/>
        <scheme val="minor"/>
      </rPr>
      <t>8</t>
    </r>
  </si>
  <si>
    <t>Benicia*</t>
  </si>
  <si>
    <t>For more information and other housing datatsets please visit ABAG's website at www.abag.ca.gov/planning/housing</t>
  </si>
  <si>
    <r>
      <rPr>
        <b/>
        <sz val="12"/>
        <color theme="1"/>
        <rFont val="Calibri"/>
        <family val="2"/>
        <scheme val="minor"/>
      </rPr>
      <t>About the data:</t>
    </r>
    <r>
      <rPr>
        <b/>
        <sz val="14"/>
        <color theme="1"/>
        <rFont val="Calibri"/>
        <family val="2"/>
        <scheme val="minor"/>
      </rPr>
      <t xml:space="preserve"> </t>
    </r>
    <r>
      <rPr>
        <sz val="11"/>
        <color theme="1"/>
        <rFont val="Calibri"/>
        <family val="2"/>
        <scheme val="minor"/>
      </rPr>
      <t>The following is a summary  compiled by the Association of Bay Area Goverments of housing permits issued for all San Francisco Bay Area jurisdictions for the period between 2007 and 2014.  This data was compiled primarily from Annual Housing Element Progress Reports (APRs) filed by jurisdictions with the California Department of Housing and Community Development (HCD).  In certain instances when APR data was not available but permitting information could be found through other sources ABAG made use of the data sources below:</t>
    </r>
  </si>
  <si>
    <r>
      <rPr>
        <b/>
        <sz val="12"/>
        <color theme="1"/>
        <rFont val="Calibri"/>
        <family val="2"/>
        <scheme val="minor"/>
      </rPr>
      <t>Note:</t>
    </r>
    <r>
      <rPr>
        <b/>
        <sz val="11"/>
        <color theme="1"/>
        <rFont val="Calibri"/>
        <family val="2"/>
        <scheme val="minor"/>
      </rPr>
      <t xml:space="preserve"> </t>
    </r>
    <r>
      <rPr>
        <sz val="11"/>
        <color theme="1"/>
        <rFont val="Calibri"/>
        <family val="2"/>
        <scheme val="minor"/>
      </rPr>
      <t xml:space="preserve">Given that calendar year 2014 is in-between the 2007-14 and the 2014-2022 RHNA cycles, HCD provides Bay Area jurisdictions with the option of counting the units they permitted in 2014 towards either the past (2007-2014) or the current (2014-2022) RHNA cycle. ABAG did not include 2014 permitting information in this report for jurisdictions that requested that their 2014 permits be counted towards their 2014-2022 allocation. Those jurisdictions are indicated by an asterisk (*).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</si>
</sst>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vertAlign val="superscript"/>
      <sz val="12"/>
      <color theme="1"/>
      <name val="Calibri"/>
      <family val="2"/>
      <scheme val="minor"/>
    </font>
    <font>
      <b/>
      <sz val="12"/>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3" fontId="0" fillId="0" borderId="0" xfId="0" applyNumberFormat="1"/>
    <xf numFmtId="0" fontId="2" fillId="2" borderId="1" xfId="0" applyFont="1" applyFill="1" applyBorder="1"/>
    <xf numFmtId="0" fontId="5" fillId="0" borderId="23" xfId="0" applyFont="1" applyBorder="1"/>
    <xf numFmtId="9" fontId="5" fillId="3" borderId="14" xfId="2" applyFont="1" applyFill="1" applyBorder="1"/>
    <xf numFmtId="0" fontId="5" fillId="0" borderId="0" xfId="0" applyFont="1"/>
    <xf numFmtId="0" fontId="5" fillId="0" borderId="24" xfId="0" applyFont="1" applyBorder="1"/>
    <xf numFmtId="9" fontId="5" fillId="3" borderId="16" xfId="2" applyFont="1" applyFill="1" applyBorder="1"/>
    <xf numFmtId="0" fontId="5" fillId="0" borderId="25" xfId="0" applyFont="1" applyBorder="1"/>
    <xf numFmtId="9" fontId="5" fillId="3" borderId="19" xfId="2" applyFont="1" applyFill="1" applyBorder="1"/>
    <xf numFmtId="0" fontId="7" fillId="0" borderId="11" xfId="0" applyFont="1" applyBorder="1" applyAlignment="1">
      <alignment horizontal="center" wrapText="1"/>
    </xf>
    <xf numFmtId="164" fontId="7" fillId="2" borderId="11" xfId="1" applyNumberFormat="1" applyFont="1" applyFill="1" applyBorder="1"/>
    <xf numFmtId="9" fontId="7" fillId="2" borderId="11" xfId="2" applyFont="1" applyFill="1" applyBorder="1"/>
    <xf numFmtId="0" fontId="7" fillId="2" borderId="1" xfId="0" applyFont="1" applyFill="1" applyBorder="1"/>
    <xf numFmtId="0" fontId="5" fillId="0" borderId="9" xfId="0" applyFont="1" applyBorder="1"/>
    <xf numFmtId="164" fontId="5" fillId="0" borderId="20" xfId="1" applyNumberFormat="1" applyFont="1" applyBorder="1"/>
    <xf numFmtId="0" fontId="5" fillId="0" borderId="21" xfId="0" applyFont="1" applyBorder="1"/>
    <xf numFmtId="9" fontId="5" fillId="3" borderId="22" xfId="2" applyFont="1" applyFill="1" applyBorder="1"/>
    <xf numFmtId="164" fontId="5" fillId="0" borderId="12" xfId="1" applyNumberFormat="1" applyFont="1" applyBorder="1"/>
    <xf numFmtId="164" fontId="5" fillId="0" borderId="13" xfId="0" applyNumberFormat="1" applyFont="1" applyBorder="1"/>
    <xf numFmtId="164" fontId="5" fillId="0" borderId="15" xfId="1" applyNumberFormat="1" applyFont="1" applyBorder="1"/>
    <xf numFmtId="164" fontId="5" fillId="0" borderId="10" xfId="0" applyNumberFormat="1" applyFont="1" applyBorder="1"/>
    <xf numFmtId="164" fontId="5" fillId="0" borderId="17" xfId="1" applyNumberFormat="1" applyFont="1" applyBorder="1"/>
    <xf numFmtId="164" fontId="5" fillId="0" borderId="18" xfId="0" applyNumberFormat="1" applyFont="1" applyBorder="1"/>
    <xf numFmtId="164" fontId="5" fillId="0" borderId="13" xfId="1" applyNumberFormat="1" applyFont="1" applyBorder="1"/>
    <xf numFmtId="164" fontId="5" fillId="0" borderId="10" xfId="1" applyNumberFormat="1" applyFont="1" applyBorder="1"/>
    <xf numFmtId="164" fontId="5" fillId="0" borderId="18" xfId="1" applyNumberFormat="1" applyFont="1" applyBorder="1"/>
    <xf numFmtId="0" fontId="0" fillId="0" borderId="0" xfId="0" applyFont="1" applyAlignment="1">
      <alignment horizontal="left" wrapText="1"/>
    </xf>
    <xf numFmtId="0" fontId="2" fillId="0" borderId="0" xfId="0" applyFont="1" applyAlignment="1">
      <alignment horizontal="left" wrapText="1"/>
    </xf>
    <xf numFmtId="0" fontId="0" fillId="0" borderId="0" xfId="0" applyFont="1" applyAlignment="1">
      <alignment horizontal="left" wrapText="1"/>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7" xfId="0" applyFont="1" applyFill="1" applyBorder="1" applyAlignment="1">
      <alignment horizontal="center"/>
    </xf>
    <xf numFmtId="0" fontId="7" fillId="2" borderId="6" xfId="0" applyFont="1" applyFill="1" applyBorder="1" applyAlignment="1">
      <alignment horizontal="center"/>
    </xf>
    <xf numFmtId="0" fontId="7" fillId="2" borderId="8" xfId="0" applyFont="1" applyFill="1" applyBorder="1" applyAlignment="1">
      <alignment horizontal="center"/>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4" fillId="0" borderId="0" xfId="0" applyFont="1" applyAlignment="1">
      <alignment horizontal="center" wrapText="1"/>
    </xf>
    <xf numFmtId="0" fontId="0" fillId="0" borderId="0" xfId="0" applyAlignment="1">
      <alignment horizontal="left" vertical="center" wrapText="1"/>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8" fillId="0" borderId="0" xfId="0" applyFont="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0"/>
  <sheetViews>
    <sheetView tabSelected="1" view="pageLayout" topLeftCell="A10" zoomScale="80" zoomScaleNormal="100" zoomScalePageLayoutView="80" workbookViewId="0">
      <selection activeCell="A2" sqref="A2:P2"/>
    </sheetView>
  </sheetViews>
  <sheetFormatPr defaultRowHeight="15" x14ac:dyDescent="0.25"/>
  <cols>
    <col min="1" max="1" width="20.7109375" customWidth="1"/>
    <col min="2" max="2" width="10.5703125" bestFit="1" customWidth="1"/>
    <col min="3" max="3" width="13.5703125" customWidth="1"/>
    <col min="4" max="4" width="10.7109375" customWidth="1"/>
    <col min="5" max="5" width="10.5703125" bestFit="1" customWidth="1"/>
    <col min="6" max="6" width="9.5703125" bestFit="1" customWidth="1"/>
    <col min="8" max="9" width="10.5703125" bestFit="1" customWidth="1"/>
    <col min="11" max="12" width="10.5703125" bestFit="1" customWidth="1"/>
    <col min="14" max="15" width="12.5703125" bestFit="1" customWidth="1"/>
  </cols>
  <sheetData>
    <row r="1" spans="1:16" ht="21" x14ac:dyDescent="0.35">
      <c r="A1" s="38"/>
      <c r="B1" s="38"/>
      <c r="C1" s="38"/>
      <c r="D1" s="38"/>
      <c r="E1" s="38"/>
      <c r="F1" s="38"/>
      <c r="G1" s="38"/>
      <c r="H1" s="38"/>
      <c r="I1" s="38"/>
    </row>
    <row r="2" spans="1:16" ht="65.25" customHeight="1" x14ac:dyDescent="0.25">
      <c r="A2" s="39" t="s">
        <v>146</v>
      </c>
      <c r="B2" s="39"/>
      <c r="C2" s="39"/>
      <c r="D2" s="39"/>
      <c r="E2" s="39"/>
      <c r="F2" s="39"/>
      <c r="G2" s="39"/>
      <c r="H2" s="39"/>
      <c r="I2" s="39"/>
      <c r="J2" s="39"/>
      <c r="K2" s="39"/>
      <c r="L2" s="39"/>
      <c r="M2" s="39"/>
      <c r="N2" s="39"/>
      <c r="O2" s="39"/>
      <c r="P2" s="39"/>
    </row>
    <row r="3" spans="1:16" x14ac:dyDescent="0.25">
      <c r="A3" t="s">
        <v>0</v>
      </c>
    </row>
    <row r="4" spans="1:16" x14ac:dyDescent="0.25">
      <c r="A4" t="s">
        <v>1</v>
      </c>
    </row>
    <row r="5" spans="1:16" x14ac:dyDescent="0.25">
      <c r="A5" t="s">
        <v>2</v>
      </c>
    </row>
    <row r="6" spans="1:16" ht="19.5" customHeight="1" x14ac:dyDescent="0.25"/>
    <row r="7" spans="1:16" ht="53.25" customHeight="1" x14ac:dyDescent="0.25">
      <c r="A7" s="29" t="s">
        <v>147</v>
      </c>
      <c r="B7" s="29"/>
      <c r="C7" s="29"/>
      <c r="D7" s="29"/>
      <c r="E7" s="29"/>
      <c r="F7" s="29"/>
      <c r="G7" s="29"/>
      <c r="H7" s="29"/>
      <c r="I7" s="29"/>
      <c r="J7" s="29"/>
      <c r="K7" s="29"/>
      <c r="L7" s="29"/>
      <c r="M7" s="29"/>
      <c r="N7" s="29"/>
      <c r="O7" s="29"/>
      <c r="P7" s="29"/>
    </row>
    <row r="8" spans="1:16" ht="14.25" customHeight="1" x14ac:dyDescent="0.25">
      <c r="A8" s="27"/>
      <c r="B8" s="28"/>
      <c r="C8" s="28"/>
      <c r="D8" s="28"/>
      <c r="E8" s="28"/>
      <c r="F8" s="28"/>
      <c r="G8" s="28"/>
      <c r="H8" s="28"/>
      <c r="I8" s="28"/>
      <c r="J8" s="28"/>
      <c r="K8" s="28"/>
      <c r="L8" s="28"/>
      <c r="M8" s="28"/>
    </row>
    <row r="9" spans="1:16" ht="17.25" customHeight="1" x14ac:dyDescent="0.25">
      <c r="A9" s="42" t="s">
        <v>145</v>
      </c>
      <c r="B9" s="42"/>
      <c r="C9" s="42"/>
      <c r="D9" s="42"/>
      <c r="E9" s="42"/>
      <c r="F9" s="42"/>
      <c r="G9" s="42"/>
      <c r="H9" s="42"/>
      <c r="I9" s="42"/>
      <c r="J9" s="42"/>
      <c r="K9" s="42"/>
      <c r="L9" s="42"/>
      <c r="M9" s="42"/>
    </row>
    <row r="10" spans="1:16" ht="15.75" thickBot="1" x14ac:dyDescent="0.3"/>
    <row r="11" spans="1:16" ht="16.5" thickBot="1" x14ac:dyDescent="0.3">
      <c r="A11" s="40" t="s">
        <v>8</v>
      </c>
      <c r="B11" s="33" t="s">
        <v>3</v>
      </c>
      <c r="C11" s="34"/>
      <c r="D11" s="35"/>
      <c r="E11" s="33" t="s">
        <v>4</v>
      </c>
      <c r="F11" s="34"/>
      <c r="G11" s="35"/>
      <c r="H11" s="33" t="s">
        <v>5</v>
      </c>
      <c r="I11" s="34"/>
      <c r="J11" s="35"/>
      <c r="K11" s="33" t="s">
        <v>6</v>
      </c>
      <c r="L11" s="34"/>
      <c r="M11" s="35"/>
      <c r="N11" s="33" t="s">
        <v>7</v>
      </c>
      <c r="O11" s="34"/>
      <c r="P11" s="35"/>
    </row>
    <row r="12" spans="1:16" ht="63.75" thickBot="1" x14ac:dyDescent="0.3">
      <c r="A12" s="41"/>
      <c r="B12" s="10" t="s">
        <v>9</v>
      </c>
      <c r="C12" s="10" t="s">
        <v>10</v>
      </c>
      <c r="D12" s="10" t="s">
        <v>11</v>
      </c>
      <c r="E12" s="10" t="s">
        <v>9</v>
      </c>
      <c r="F12" s="10" t="s">
        <v>10</v>
      </c>
      <c r="G12" s="10" t="s">
        <v>11</v>
      </c>
      <c r="H12" s="10" t="s">
        <v>9</v>
      </c>
      <c r="I12" s="10" t="s">
        <v>10</v>
      </c>
      <c r="J12" s="10" t="s">
        <v>11</v>
      </c>
      <c r="K12" s="10" t="s">
        <v>9</v>
      </c>
      <c r="L12" s="10" t="s">
        <v>10</v>
      </c>
      <c r="M12" s="10" t="s">
        <v>11</v>
      </c>
      <c r="N12" s="10" t="s">
        <v>9</v>
      </c>
      <c r="O12" s="10" t="s">
        <v>10</v>
      </c>
      <c r="P12" s="10" t="s">
        <v>11</v>
      </c>
    </row>
    <row r="13" spans="1:16" ht="15.75" x14ac:dyDescent="0.25">
      <c r="A13" s="3" t="s">
        <v>13</v>
      </c>
      <c r="B13" s="18">
        <v>10017</v>
      </c>
      <c r="C13" s="19">
        <f>C44</f>
        <v>3095</v>
      </c>
      <c r="D13" s="4">
        <f>C13/B13</f>
        <v>0.30897474293700711</v>
      </c>
      <c r="E13" s="18">
        <v>7616</v>
      </c>
      <c r="F13" s="19">
        <f>F44</f>
        <v>1699</v>
      </c>
      <c r="G13" s="4">
        <f>F13/E13</f>
        <v>0.22308298319327732</v>
      </c>
      <c r="H13" s="18">
        <v>9078</v>
      </c>
      <c r="I13" s="19">
        <f>I44</f>
        <v>1140</v>
      </c>
      <c r="J13" s="4">
        <f>I13/H13</f>
        <v>0.12557832121612689</v>
      </c>
      <c r="K13" s="18">
        <v>18226</v>
      </c>
      <c r="L13" s="19">
        <f>L44</f>
        <v>13681</v>
      </c>
      <c r="M13" s="4">
        <f>L13/K13</f>
        <v>0.75063096675079555</v>
      </c>
      <c r="N13" s="18">
        <v>44937</v>
      </c>
      <c r="O13" s="19">
        <f>C13+F13+I13+L13</f>
        <v>19615</v>
      </c>
      <c r="P13" s="4">
        <f>O13/N13</f>
        <v>0.43649998887331154</v>
      </c>
    </row>
    <row r="14" spans="1:16" ht="15.75" x14ac:dyDescent="0.25">
      <c r="A14" s="6" t="s">
        <v>102</v>
      </c>
      <c r="B14" s="20">
        <v>6512</v>
      </c>
      <c r="C14" s="21">
        <f>C68</f>
        <v>1353</v>
      </c>
      <c r="D14" s="7">
        <f t="shared" ref="D14:D22" si="0">C14/B14</f>
        <v>0.20777027027027026</v>
      </c>
      <c r="E14" s="20">
        <v>4325</v>
      </c>
      <c r="F14" s="21">
        <f>F68</f>
        <v>1035</v>
      </c>
      <c r="G14" s="7">
        <f t="shared" ref="G14:G22" si="1">F14/E14</f>
        <v>0.23930635838150288</v>
      </c>
      <c r="H14" s="20">
        <v>4996</v>
      </c>
      <c r="I14" s="21">
        <f>I68</f>
        <v>3654</v>
      </c>
      <c r="J14" s="7">
        <f t="shared" ref="J14:J22" si="2">I14/H14</f>
        <v>0.73138510808646917</v>
      </c>
      <c r="K14" s="20">
        <v>11239</v>
      </c>
      <c r="L14" s="21">
        <f>L68</f>
        <v>10758</v>
      </c>
      <c r="M14" s="7">
        <f t="shared" ref="M14:M22" si="3">L14/K14</f>
        <v>0.95720259809591601</v>
      </c>
      <c r="N14" s="20">
        <v>27072</v>
      </c>
      <c r="O14" s="21">
        <f t="shared" ref="O14:O22" si="4">C14+F14+I14+L14</f>
        <v>16800</v>
      </c>
      <c r="P14" s="7">
        <f t="shared" ref="P14:P22" si="5">O14/N14</f>
        <v>0.62056737588652477</v>
      </c>
    </row>
    <row r="15" spans="1:16" ht="15.75" x14ac:dyDescent="0.25">
      <c r="A15" s="6" t="s">
        <v>103</v>
      </c>
      <c r="B15" s="20">
        <v>1095</v>
      </c>
      <c r="C15" s="21">
        <f>C84</f>
        <v>250</v>
      </c>
      <c r="D15" s="7">
        <f t="shared" si="0"/>
        <v>0.22831050228310501</v>
      </c>
      <c r="E15" s="20">
        <v>754</v>
      </c>
      <c r="F15" s="21">
        <f>F84</f>
        <v>256</v>
      </c>
      <c r="G15" s="7">
        <f t="shared" si="1"/>
        <v>0.33952254641909813</v>
      </c>
      <c r="H15" s="20">
        <v>977</v>
      </c>
      <c r="I15" s="21">
        <f>I84</f>
        <v>219</v>
      </c>
      <c r="J15" s="7">
        <f t="shared" si="2"/>
        <v>0.2241555783009212</v>
      </c>
      <c r="K15" s="20">
        <v>2056</v>
      </c>
      <c r="L15" s="21">
        <f>L84</f>
        <v>818</v>
      </c>
      <c r="M15" s="7">
        <f t="shared" si="3"/>
        <v>0.3978599221789883</v>
      </c>
      <c r="N15" s="20">
        <v>4882</v>
      </c>
      <c r="O15" s="21">
        <f t="shared" si="4"/>
        <v>1543</v>
      </c>
      <c r="P15" s="7">
        <f t="shared" si="5"/>
        <v>0.31605899221630479</v>
      </c>
    </row>
    <row r="16" spans="1:16" ht="15.75" x14ac:dyDescent="0.25">
      <c r="A16" s="6" t="s">
        <v>47</v>
      </c>
      <c r="B16" s="20">
        <v>879</v>
      </c>
      <c r="C16" s="21">
        <f>C94</f>
        <v>135</v>
      </c>
      <c r="D16" s="7">
        <f t="shared" si="0"/>
        <v>0.15358361774744028</v>
      </c>
      <c r="E16" s="20">
        <v>574</v>
      </c>
      <c r="F16" s="21">
        <f>F94</f>
        <v>71</v>
      </c>
      <c r="G16" s="7">
        <f t="shared" si="1"/>
        <v>0.12369337979094076</v>
      </c>
      <c r="H16" s="20">
        <v>713</v>
      </c>
      <c r="I16" s="21">
        <f>I94</f>
        <v>268</v>
      </c>
      <c r="J16" s="7">
        <f t="shared" si="2"/>
        <v>0.37587657784011219</v>
      </c>
      <c r="K16" s="20">
        <v>1539</v>
      </c>
      <c r="L16" s="21">
        <f>L94</f>
        <v>960</v>
      </c>
      <c r="M16" s="7">
        <f t="shared" si="3"/>
        <v>0.62378167641325533</v>
      </c>
      <c r="N16" s="20">
        <v>3705</v>
      </c>
      <c r="O16" s="21">
        <f t="shared" si="4"/>
        <v>1434</v>
      </c>
      <c r="P16" s="7">
        <f t="shared" si="5"/>
        <v>0.38704453441295544</v>
      </c>
    </row>
    <row r="17" spans="1:16" ht="15.75" x14ac:dyDescent="0.25">
      <c r="A17" s="6" t="s">
        <v>96</v>
      </c>
      <c r="B17" s="20">
        <v>6589</v>
      </c>
      <c r="C17" s="21">
        <f>C99</f>
        <v>3920</v>
      </c>
      <c r="D17" s="7">
        <f t="shared" si="0"/>
        <v>0.59493094551525272</v>
      </c>
      <c r="E17" s="20">
        <v>5534.5964330856496</v>
      </c>
      <c r="F17" s="21">
        <f>F99</f>
        <v>1481</v>
      </c>
      <c r="G17" s="7">
        <f t="shared" si="1"/>
        <v>0.26758951947184928</v>
      </c>
      <c r="H17" s="20">
        <v>6754.4361242320119</v>
      </c>
      <c r="I17" s="21">
        <f>I99</f>
        <v>1234</v>
      </c>
      <c r="J17" s="7">
        <f t="shared" si="2"/>
        <v>0.18269474717111303</v>
      </c>
      <c r="K17" s="20">
        <v>12314.696327731221</v>
      </c>
      <c r="L17" s="21">
        <f>L99</f>
        <v>13468</v>
      </c>
      <c r="M17" s="7">
        <f t="shared" si="3"/>
        <v>1.0936526278501628</v>
      </c>
      <c r="N17" s="20">
        <v>31193.101468919114</v>
      </c>
      <c r="O17" s="21">
        <f t="shared" si="4"/>
        <v>20103</v>
      </c>
      <c r="P17" s="7">
        <f t="shared" si="5"/>
        <v>0.64446941962570414</v>
      </c>
    </row>
    <row r="18" spans="1:16" ht="15.75" x14ac:dyDescent="0.25">
      <c r="A18" s="6" t="s">
        <v>62</v>
      </c>
      <c r="B18" s="20">
        <v>3588</v>
      </c>
      <c r="C18" s="21">
        <f>C124</f>
        <v>702</v>
      </c>
      <c r="D18" s="7">
        <f t="shared" si="0"/>
        <v>0.19565217391304349</v>
      </c>
      <c r="E18" s="20">
        <v>2581</v>
      </c>
      <c r="F18" s="21">
        <f>F124</f>
        <v>641</v>
      </c>
      <c r="G18" s="7">
        <f t="shared" si="1"/>
        <v>0.24835335141418055</v>
      </c>
      <c r="H18" s="20">
        <v>3038</v>
      </c>
      <c r="I18" s="21">
        <f>I124</f>
        <v>746</v>
      </c>
      <c r="J18" s="7">
        <f t="shared" si="2"/>
        <v>0.2455562870309414</v>
      </c>
      <c r="K18" s="20">
        <v>6531</v>
      </c>
      <c r="L18" s="21">
        <f>L124</f>
        <v>6080</v>
      </c>
      <c r="M18" s="7">
        <f t="shared" si="3"/>
        <v>0.93094472515694382</v>
      </c>
      <c r="N18" s="20">
        <v>15738</v>
      </c>
      <c r="O18" s="21">
        <f t="shared" si="4"/>
        <v>8169</v>
      </c>
      <c r="P18" s="7">
        <f t="shared" si="5"/>
        <v>0.51906214258482652</v>
      </c>
    </row>
    <row r="19" spans="1:16" ht="15.75" x14ac:dyDescent="0.25">
      <c r="A19" s="6" t="s">
        <v>99</v>
      </c>
      <c r="B19" s="20">
        <v>13878</v>
      </c>
      <c r="C19" s="21">
        <f>C144</f>
        <v>3798</v>
      </c>
      <c r="D19" s="7">
        <f t="shared" si="0"/>
        <v>0.27367055771725035</v>
      </c>
      <c r="E19" s="20">
        <v>9567</v>
      </c>
      <c r="F19" s="21">
        <f>F144</f>
        <v>2692</v>
      </c>
      <c r="G19" s="7">
        <f t="shared" si="1"/>
        <v>0.28138392390509043</v>
      </c>
      <c r="H19" s="20">
        <v>11007</v>
      </c>
      <c r="I19" s="21">
        <f>I144</f>
        <v>2371</v>
      </c>
      <c r="J19" s="7">
        <f t="shared" si="2"/>
        <v>0.21540837648768965</v>
      </c>
      <c r="K19" s="20">
        <v>25886</v>
      </c>
      <c r="L19" s="21">
        <f>L144</f>
        <v>35962</v>
      </c>
      <c r="M19" s="7">
        <f t="shared" si="3"/>
        <v>1.3892451518195164</v>
      </c>
      <c r="N19" s="20">
        <v>60338</v>
      </c>
      <c r="O19" s="21">
        <f t="shared" si="4"/>
        <v>44823</v>
      </c>
      <c r="P19" s="7">
        <f t="shared" si="5"/>
        <v>0.74286519274752227</v>
      </c>
    </row>
    <row r="20" spans="1:16" ht="15.75" x14ac:dyDescent="0.25">
      <c r="A20" s="6" t="s">
        <v>104</v>
      </c>
      <c r="B20" s="20">
        <v>3038</v>
      </c>
      <c r="C20" s="21">
        <f>C156</f>
        <v>283</v>
      </c>
      <c r="D20" s="7">
        <f t="shared" si="0"/>
        <v>9.3153390388413429E-2</v>
      </c>
      <c r="E20" s="20">
        <v>1996</v>
      </c>
      <c r="F20" s="21">
        <f>F156</f>
        <v>481</v>
      </c>
      <c r="G20" s="7">
        <f t="shared" si="1"/>
        <v>0.2409819639278557</v>
      </c>
      <c r="H20" s="20">
        <v>2308</v>
      </c>
      <c r="I20" s="21">
        <f>I156</f>
        <v>1067</v>
      </c>
      <c r="J20" s="7">
        <f t="shared" si="2"/>
        <v>0.46230502599653378</v>
      </c>
      <c r="K20" s="20">
        <v>5643</v>
      </c>
      <c r="L20" s="21">
        <f>L156</f>
        <v>3141</v>
      </c>
      <c r="M20" s="7">
        <f t="shared" si="3"/>
        <v>0.55661881977671457</v>
      </c>
      <c r="N20" s="20">
        <v>12985</v>
      </c>
      <c r="O20" s="21">
        <f t="shared" si="4"/>
        <v>4972</v>
      </c>
      <c r="P20" s="7">
        <f t="shared" si="5"/>
        <v>0.38290335001925296</v>
      </c>
    </row>
    <row r="21" spans="1:16" ht="16.5" thickBot="1" x14ac:dyDescent="0.3">
      <c r="A21" s="8" t="s">
        <v>89</v>
      </c>
      <c r="B21" s="22">
        <v>3244</v>
      </c>
      <c r="C21" s="23">
        <f>C170</f>
        <v>715</v>
      </c>
      <c r="D21" s="9">
        <f t="shared" si="0"/>
        <v>0.22040690505548705</v>
      </c>
      <c r="E21" s="22">
        <v>2154</v>
      </c>
      <c r="F21" s="23">
        <f>F170</f>
        <v>826</v>
      </c>
      <c r="G21" s="9">
        <f t="shared" si="1"/>
        <v>0.38347260909935005</v>
      </c>
      <c r="H21" s="22">
        <v>2445</v>
      </c>
      <c r="I21" s="23">
        <f>I170</f>
        <v>1033</v>
      </c>
      <c r="J21" s="9">
        <f t="shared" si="2"/>
        <v>0.42249488752556236</v>
      </c>
      <c r="K21" s="22">
        <v>5807</v>
      </c>
      <c r="L21" s="23">
        <f>L170</f>
        <v>3065</v>
      </c>
      <c r="M21" s="9">
        <f t="shared" si="3"/>
        <v>0.52781126226967456</v>
      </c>
      <c r="N21" s="22">
        <v>13650</v>
      </c>
      <c r="O21" s="23">
        <f t="shared" si="4"/>
        <v>5639</v>
      </c>
      <c r="P21" s="9">
        <f t="shared" si="5"/>
        <v>0.41311355311355313</v>
      </c>
    </row>
    <row r="22" spans="1:16" ht="16.5" thickBot="1" x14ac:dyDescent="0.3">
      <c r="A22" s="13" t="s">
        <v>105</v>
      </c>
      <c r="B22" s="11">
        <v>48840</v>
      </c>
      <c r="C22" s="11">
        <f>SUM(C13:C21)</f>
        <v>14251</v>
      </c>
      <c r="D22" s="12">
        <f t="shared" si="0"/>
        <v>0.29178951678951681</v>
      </c>
      <c r="E22" s="11">
        <v>35101.596433085651</v>
      </c>
      <c r="F22" s="11">
        <f>SUM(F13:F21)</f>
        <v>9182</v>
      </c>
      <c r="G22" s="12">
        <f t="shared" si="1"/>
        <v>0.26158354414175128</v>
      </c>
      <c r="H22" s="11">
        <v>41316.436124232016</v>
      </c>
      <c r="I22" s="11">
        <f>SUM(I13:I21)</f>
        <v>11732</v>
      </c>
      <c r="J22" s="12">
        <f t="shared" si="2"/>
        <v>0.28395479137464141</v>
      </c>
      <c r="K22" s="11">
        <v>89241.696327731217</v>
      </c>
      <c r="L22" s="11">
        <f>SUM(L13:L21)</f>
        <v>87933</v>
      </c>
      <c r="M22" s="12">
        <f t="shared" si="3"/>
        <v>0.98533537145097327</v>
      </c>
      <c r="N22" s="11">
        <v>214500.10146891911</v>
      </c>
      <c r="O22" s="11">
        <f t="shared" si="4"/>
        <v>123098</v>
      </c>
      <c r="P22" s="12">
        <f t="shared" si="5"/>
        <v>0.57388317840883074</v>
      </c>
    </row>
    <row r="26" spans="1:16" ht="15.75" thickBot="1" x14ac:dyDescent="0.3"/>
    <row r="27" spans="1:16" ht="16.5" thickBot="1" x14ac:dyDescent="0.3">
      <c r="A27" s="36" t="s">
        <v>12</v>
      </c>
      <c r="B27" s="30" t="s">
        <v>3</v>
      </c>
      <c r="C27" s="31"/>
      <c r="D27" s="32"/>
      <c r="E27" s="30" t="s">
        <v>4</v>
      </c>
      <c r="F27" s="31"/>
      <c r="G27" s="32"/>
      <c r="H27" s="30" t="s">
        <v>5</v>
      </c>
      <c r="I27" s="31"/>
      <c r="J27" s="32"/>
      <c r="K27" s="30" t="s">
        <v>6</v>
      </c>
      <c r="L27" s="31"/>
      <c r="M27" s="32"/>
      <c r="N27" s="30" t="s">
        <v>7</v>
      </c>
      <c r="O27" s="31"/>
      <c r="P27" s="32"/>
    </row>
    <row r="28" spans="1:16" ht="63.75" thickBot="1" x14ac:dyDescent="0.3">
      <c r="A28" s="37"/>
      <c r="B28" s="10" t="s">
        <v>9</v>
      </c>
      <c r="C28" s="10" t="s">
        <v>10</v>
      </c>
      <c r="D28" s="10" t="s">
        <v>11</v>
      </c>
      <c r="E28" s="10" t="s">
        <v>9</v>
      </c>
      <c r="F28" s="10" t="s">
        <v>10</v>
      </c>
      <c r="G28" s="10" t="s">
        <v>11</v>
      </c>
      <c r="H28" s="10" t="s">
        <v>9</v>
      </c>
      <c r="I28" s="10" t="s">
        <v>10</v>
      </c>
      <c r="J28" s="10" t="s">
        <v>11</v>
      </c>
      <c r="K28" s="10" t="s">
        <v>9</v>
      </c>
      <c r="L28" s="10" t="s">
        <v>10</v>
      </c>
      <c r="M28" s="10" t="s">
        <v>11</v>
      </c>
      <c r="N28" s="10" t="s">
        <v>9</v>
      </c>
      <c r="O28" s="10" t="s">
        <v>10</v>
      </c>
      <c r="P28" s="10" t="s">
        <v>11</v>
      </c>
    </row>
    <row r="29" spans="1:16" ht="15.75" x14ac:dyDescent="0.25">
      <c r="A29" s="3" t="s">
        <v>13</v>
      </c>
      <c r="B29" s="18">
        <v>482</v>
      </c>
      <c r="C29" s="24">
        <v>80</v>
      </c>
      <c r="D29" s="4">
        <f>C29/B29</f>
        <v>0.16597510373443983</v>
      </c>
      <c r="E29" s="18">
        <v>329</v>
      </c>
      <c r="F29" s="24">
        <v>2</v>
      </c>
      <c r="G29" s="4">
        <f>F29/E29</f>
        <v>6.0790273556231003E-3</v>
      </c>
      <c r="H29" s="18">
        <v>392</v>
      </c>
      <c r="I29" s="24">
        <v>3</v>
      </c>
      <c r="J29" s="4">
        <f>I29/H29</f>
        <v>7.6530612244897957E-3</v>
      </c>
      <c r="K29" s="18">
        <v>843</v>
      </c>
      <c r="L29" s="24">
        <v>80</v>
      </c>
      <c r="M29" s="4">
        <f>L29/K29</f>
        <v>9.4899169632265717E-2</v>
      </c>
      <c r="N29" s="18">
        <v>2046</v>
      </c>
      <c r="O29" s="24">
        <f>L29+I29+F29+C29</f>
        <v>165</v>
      </c>
      <c r="P29" s="4">
        <f>O29/N29</f>
        <v>8.0645161290322578E-2</v>
      </c>
    </row>
    <row r="30" spans="1:16" ht="18" x14ac:dyDescent="0.25">
      <c r="A30" s="6" t="s">
        <v>127</v>
      </c>
      <c r="B30" s="20">
        <v>64</v>
      </c>
      <c r="C30" s="25">
        <v>0</v>
      </c>
      <c r="D30" s="7">
        <f t="shared" ref="D30:D44" si="6">C30/B30</f>
        <v>0</v>
      </c>
      <c r="E30" s="20">
        <v>43</v>
      </c>
      <c r="F30" s="25">
        <v>6</v>
      </c>
      <c r="G30" s="7">
        <f t="shared" ref="G30:G44" si="7">F30/E30</f>
        <v>0.13953488372093023</v>
      </c>
      <c r="H30" s="20">
        <v>52</v>
      </c>
      <c r="I30" s="25">
        <v>176</v>
      </c>
      <c r="J30" s="7">
        <f t="shared" ref="J30:J44" si="8">I30/H30</f>
        <v>3.3846153846153846</v>
      </c>
      <c r="K30" s="20">
        <v>117</v>
      </c>
      <c r="L30" s="25">
        <v>13</v>
      </c>
      <c r="M30" s="7">
        <f t="shared" ref="M30:M44" si="9">L30/K30</f>
        <v>0.1111111111111111</v>
      </c>
      <c r="N30" s="20">
        <v>276</v>
      </c>
      <c r="O30" s="25">
        <f t="shared" ref="O30:O44" si="10">L30+I30+F30+C30</f>
        <v>195</v>
      </c>
      <c r="P30" s="7">
        <f t="shared" ref="P30:P44" si="11">O30/N30</f>
        <v>0.70652173913043481</v>
      </c>
    </row>
    <row r="31" spans="1:16" ht="15.75" x14ac:dyDescent="0.25">
      <c r="A31" s="6" t="s">
        <v>14</v>
      </c>
      <c r="B31" s="20">
        <v>328</v>
      </c>
      <c r="C31" s="25">
        <v>83</v>
      </c>
      <c r="D31" s="7">
        <f t="shared" si="6"/>
        <v>0.25304878048780488</v>
      </c>
      <c r="E31" s="20">
        <v>424</v>
      </c>
      <c r="F31" s="25">
        <v>87</v>
      </c>
      <c r="G31" s="7">
        <f t="shared" si="7"/>
        <v>0.20518867924528303</v>
      </c>
      <c r="H31" s="20">
        <v>549</v>
      </c>
      <c r="I31" s="25">
        <v>23</v>
      </c>
      <c r="J31" s="7">
        <f t="shared" si="8"/>
        <v>4.1894353369763208E-2</v>
      </c>
      <c r="K31" s="20">
        <v>1130</v>
      </c>
      <c r="L31" s="25">
        <v>1055</v>
      </c>
      <c r="M31" s="7">
        <f t="shared" si="9"/>
        <v>0.9336283185840708</v>
      </c>
      <c r="N31" s="20">
        <v>2431</v>
      </c>
      <c r="O31" s="25">
        <f t="shared" si="10"/>
        <v>1248</v>
      </c>
      <c r="P31" s="7">
        <f t="shared" si="11"/>
        <v>0.5133689839572193</v>
      </c>
    </row>
    <row r="32" spans="1:16" ht="15.75" x14ac:dyDescent="0.25">
      <c r="A32" s="6" t="s">
        <v>15</v>
      </c>
      <c r="B32" s="20">
        <v>1092</v>
      </c>
      <c r="C32" s="25">
        <v>189</v>
      </c>
      <c r="D32" s="7">
        <f t="shared" si="6"/>
        <v>0.17307692307692307</v>
      </c>
      <c r="E32" s="20">
        <v>661</v>
      </c>
      <c r="F32" s="25">
        <v>85</v>
      </c>
      <c r="G32" s="7">
        <f t="shared" si="7"/>
        <v>0.12859304084720122</v>
      </c>
      <c r="H32" s="20">
        <v>653</v>
      </c>
      <c r="I32" s="25">
        <v>69</v>
      </c>
      <c r="J32" s="7">
        <f t="shared" si="8"/>
        <v>0.10566615620214395</v>
      </c>
      <c r="K32" s="20">
        <v>924</v>
      </c>
      <c r="L32" s="25">
        <v>3394</v>
      </c>
      <c r="M32" s="7">
        <f t="shared" si="9"/>
        <v>3.6731601731601731</v>
      </c>
      <c r="N32" s="20">
        <v>3330</v>
      </c>
      <c r="O32" s="25">
        <f t="shared" si="10"/>
        <v>3737</v>
      </c>
      <c r="P32" s="7">
        <f t="shared" si="11"/>
        <v>1.1222222222222222</v>
      </c>
    </row>
    <row r="33" spans="1:16" ht="15.75" x14ac:dyDescent="0.25">
      <c r="A33" s="6" t="s">
        <v>133</v>
      </c>
      <c r="B33" s="20">
        <v>186</v>
      </c>
      <c r="C33" s="25">
        <v>110</v>
      </c>
      <c r="D33" s="7">
        <f t="shared" si="6"/>
        <v>0.59139784946236562</v>
      </c>
      <c r="E33" s="20">
        <v>174</v>
      </c>
      <c r="F33" s="25">
        <v>3</v>
      </c>
      <c r="G33" s="7">
        <f t="shared" si="7"/>
        <v>1.7241379310344827E-2</v>
      </c>
      <c r="H33" s="20">
        <v>219</v>
      </c>
      <c r="I33" s="25">
        <v>28</v>
      </c>
      <c r="J33" s="7">
        <f t="shared" si="8"/>
        <v>0.12785388127853881</v>
      </c>
      <c r="K33" s="20">
        <v>558</v>
      </c>
      <c r="L33" s="25">
        <v>588</v>
      </c>
      <c r="M33" s="7">
        <f t="shared" si="9"/>
        <v>1.053763440860215</v>
      </c>
      <c r="N33" s="20">
        <v>1137</v>
      </c>
      <c r="O33" s="25">
        <f t="shared" si="10"/>
        <v>729</v>
      </c>
      <c r="P33" s="7">
        <f t="shared" si="11"/>
        <v>0.64116094986807393</v>
      </c>
    </row>
    <row r="34" spans="1:16" ht="15.75" x14ac:dyDescent="0.25">
      <c r="A34" s="6" t="s">
        <v>16</v>
      </c>
      <c r="B34" s="20">
        <v>1348</v>
      </c>
      <c r="C34" s="25">
        <v>198</v>
      </c>
      <c r="D34" s="7">
        <f t="shared" si="6"/>
        <v>0.14688427299703263</v>
      </c>
      <c r="E34" s="20">
        <v>887</v>
      </c>
      <c r="F34" s="25">
        <v>54</v>
      </c>
      <c r="G34" s="7">
        <f t="shared" si="7"/>
        <v>6.0879368658399095E-2</v>
      </c>
      <c r="H34" s="20">
        <v>876</v>
      </c>
      <c r="I34" s="25">
        <v>240</v>
      </c>
      <c r="J34" s="7">
        <f t="shared" si="8"/>
        <v>0.27397260273972601</v>
      </c>
      <c r="K34" s="20">
        <v>1269</v>
      </c>
      <c r="L34" s="25">
        <v>2061</v>
      </c>
      <c r="M34" s="7">
        <f t="shared" si="9"/>
        <v>1.624113475177305</v>
      </c>
      <c r="N34" s="20">
        <v>4380</v>
      </c>
      <c r="O34" s="25">
        <f t="shared" si="10"/>
        <v>2553</v>
      </c>
      <c r="P34" s="7">
        <f t="shared" si="11"/>
        <v>0.58287671232876714</v>
      </c>
    </row>
    <row r="35" spans="1:16" ht="15.75" x14ac:dyDescent="0.25">
      <c r="A35" s="6" t="s">
        <v>17</v>
      </c>
      <c r="B35" s="20">
        <v>768</v>
      </c>
      <c r="C35" s="25">
        <v>246</v>
      </c>
      <c r="D35" s="7">
        <f t="shared" si="6"/>
        <v>0.3203125</v>
      </c>
      <c r="E35" s="20">
        <v>483</v>
      </c>
      <c r="F35" s="25">
        <v>0</v>
      </c>
      <c r="G35" s="7">
        <f t="shared" si="7"/>
        <v>0</v>
      </c>
      <c r="H35" s="20">
        <v>569</v>
      </c>
      <c r="I35" s="25">
        <v>50</v>
      </c>
      <c r="J35" s="7">
        <f t="shared" si="8"/>
        <v>8.7873462214411252E-2</v>
      </c>
      <c r="K35" s="20">
        <v>1573</v>
      </c>
      <c r="L35" s="25">
        <v>1719</v>
      </c>
      <c r="M35" s="7">
        <f t="shared" si="9"/>
        <v>1.0928162746344565</v>
      </c>
      <c r="N35" s="20">
        <v>3393</v>
      </c>
      <c r="O35" s="25">
        <f t="shared" si="10"/>
        <v>2015</v>
      </c>
      <c r="P35" s="7">
        <f t="shared" si="11"/>
        <v>0.5938697318007663</v>
      </c>
    </row>
    <row r="36" spans="1:16" ht="15.75" x14ac:dyDescent="0.25">
      <c r="A36" s="6" t="s">
        <v>18</v>
      </c>
      <c r="B36" s="20">
        <v>1038</v>
      </c>
      <c r="C36" s="25">
        <v>72</v>
      </c>
      <c r="D36" s="7">
        <f t="shared" si="6"/>
        <v>6.9364161849710976E-2</v>
      </c>
      <c r="E36" s="20">
        <v>660</v>
      </c>
      <c r="F36" s="25">
        <v>50</v>
      </c>
      <c r="G36" s="7">
        <f t="shared" si="7"/>
        <v>7.575757575757576E-2</v>
      </c>
      <c r="H36" s="20">
        <v>683</v>
      </c>
      <c r="I36" s="25">
        <v>196</v>
      </c>
      <c r="J36" s="7">
        <f t="shared" si="8"/>
        <v>0.28696925329428991</v>
      </c>
      <c r="K36" s="20">
        <v>1013</v>
      </c>
      <c r="L36" s="25">
        <v>637</v>
      </c>
      <c r="M36" s="7">
        <f t="shared" si="9"/>
        <v>0.62882527147087863</v>
      </c>
      <c r="N36" s="20">
        <v>3394</v>
      </c>
      <c r="O36" s="25">
        <f t="shared" si="10"/>
        <v>955</v>
      </c>
      <c r="P36" s="7">
        <f t="shared" si="11"/>
        <v>0.2813789039481438</v>
      </c>
    </row>
    <row r="37" spans="1:16" ht="15.75" x14ac:dyDescent="0.25">
      <c r="A37" s="6" t="s">
        <v>19</v>
      </c>
      <c r="B37" s="20">
        <v>257</v>
      </c>
      <c r="C37" s="25">
        <v>0</v>
      </c>
      <c r="D37" s="7">
        <f t="shared" si="6"/>
        <v>0</v>
      </c>
      <c r="E37" s="20">
        <v>160</v>
      </c>
      <c r="F37" s="25">
        <v>0</v>
      </c>
      <c r="G37" s="7">
        <f t="shared" si="7"/>
        <v>0</v>
      </c>
      <c r="H37" s="20">
        <v>155</v>
      </c>
      <c r="I37" s="25">
        <v>0</v>
      </c>
      <c r="J37" s="7">
        <f t="shared" si="8"/>
        <v>0</v>
      </c>
      <c r="K37" s="20">
        <v>291</v>
      </c>
      <c r="L37" s="25">
        <v>14</v>
      </c>
      <c r="M37" s="7">
        <f t="shared" si="9"/>
        <v>4.8109965635738834E-2</v>
      </c>
      <c r="N37" s="20">
        <v>863</v>
      </c>
      <c r="O37" s="25">
        <f t="shared" si="10"/>
        <v>14</v>
      </c>
      <c r="P37" s="7">
        <f t="shared" si="11"/>
        <v>1.6222479721900347E-2</v>
      </c>
    </row>
    <row r="38" spans="1:16" ht="15.75" x14ac:dyDescent="0.25">
      <c r="A38" s="6" t="s">
        <v>20</v>
      </c>
      <c r="B38" s="20">
        <v>1900</v>
      </c>
      <c r="C38" s="25">
        <v>1282</v>
      </c>
      <c r="D38" s="7">
        <f t="shared" si="6"/>
        <v>0.67473684210526319</v>
      </c>
      <c r="E38" s="20">
        <v>2098</v>
      </c>
      <c r="F38" s="25">
        <v>385</v>
      </c>
      <c r="G38" s="7">
        <f t="shared" si="7"/>
        <v>0.18350810295519543</v>
      </c>
      <c r="H38" s="20">
        <v>3142</v>
      </c>
      <c r="I38" s="25">
        <v>22</v>
      </c>
      <c r="J38" s="7">
        <f t="shared" si="8"/>
        <v>7.0019096117122856E-3</v>
      </c>
      <c r="K38" s="20">
        <v>7489</v>
      </c>
      <c r="L38" s="25">
        <v>2342</v>
      </c>
      <c r="M38" s="7">
        <f t="shared" si="9"/>
        <v>0.31272533048471091</v>
      </c>
      <c r="N38" s="20">
        <v>14629</v>
      </c>
      <c r="O38" s="25">
        <f t="shared" si="10"/>
        <v>4031</v>
      </c>
      <c r="P38" s="7">
        <f t="shared" si="11"/>
        <v>0.27554856791304944</v>
      </c>
    </row>
    <row r="39" spans="1:16" ht="15.75" x14ac:dyDescent="0.25">
      <c r="A39" s="6" t="s">
        <v>21</v>
      </c>
      <c r="B39" s="20">
        <v>13</v>
      </c>
      <c r="C39" s="25">
        <v>16</v>
      </c>
      <c r="D39" s="7">
        <f t="shared" si="6"/>
        <v>1.2307692307692308</v>
      </c>
      <c r="E39" s="20">
        <v>10</v>
      </c>
      <c r="F39" s="25">
        <v>2</v>
      </c>
      <c r="G39" s="7">
        <f t="shared" si="7"/>
        <v>0.2</v>
      </c>
      <c r="H39" s="20">
        <v>11</v>
      </c>
      <c r="I39" s="25">
        <v>15</v>
      </c>
      <c r="J39" s="7">
        <f t="shared" si="8"/>
        <v>1.3636363636363635</v>
      </c>
      <c r="K39" s="20">
        <v>6</v>
      </c>
      <c r="L39" s="25">
        <v>13</v>
      </c>
      <c r="M39" s="7">
        <f t="shared" si="9"/>
        <v>2.1666666666666665</v>
      </c>
      <c r="N39" s="20">
        <v>40</v>
      </c>
      <c r="O39" s="25">
        <f t="shared" si="10"/>
        <v>46</v>
      </c>
      <c r="P39" s="7">
        <f t="shared" si="11"/>
        <v>1.1499999999999999</v>
      </c>
    </row>
    <row r="40" spans="1:16" ht="15.75" x14ac:dyDescent="0.25">
      <c r="A40" s="6" t="s">
        <v>134</v>
      </c>
      <c r="B40" s="20">
        <v>1076</v>
      </c>
      <c r="C40" s="25">
        <v>59</v>
      </c>
      <c r="D40" s="7">
        <f t="shared" si="6"/>
        <v>5.4832713754646843E-2</v>
      </c>
      <c r="E40" s="20">
        <v>728</v>
      </c>
      <c r="F40" s="25">
        <v>29</v>
      </c>
      <c r="G40" s="7">
        <f t="shared" si="7"/>
        <v>3.9835164835164832E-2</v>
      </c>
      <c r="H40" s="20">
        <v>720</v>
      </c>
      <c r="I40" s="25">
        <v>79</v>
      </c>
      <c r="J40" s="7">
        <f t="shared" si="8"/>
        <v>0.10972222222222222</v>
      </c>
      <c r="K40" s="20">
        <v>753</v>
      </c>
      <c r="L40" s="25">
        <v>794</v>
      </c>
      <c r="M40" s="7">
        <f t="shared" si="9"/>
        <v>1.0544488711819389</v>
      </c>
      <c r="N40" s="20">
        <v>3277</v>
      </c>
      <c r="O40" s="25">
        <f t="shared" si="10"/>
        <v>961</v>
      </c>
      <c r="P40" s="7">
        <f t="shared" si="11"/>
        <v>0.29325602685382973</v>
      </c>
    </row>
    <row r="41" spans="1:16" ht="15.75" x14ac:dyDescent="0.25">
      <c r="A41" s="6" t="s">
        <v>22</v>
      </c>
      <c r="B41" s="20">
        <v>368</v>
      </c>
      <c r="C41" s="25">
        <v>195</v>
      </c>
      <c r="D41" s="7">
        <f t="shared" si="6"/>
        <v>0.52989130434782605</v>
      </c>
      <c r="E41" s="20">
        <v>228</v>
      </c>
      <c r="F41" s="25">
        <v>759</v>
      </c>
      <c r="G41" s="7">
        <f t="shared" si="7"/>
        <v>3.3289473684210527</v>
      </c>
      <c r="H41" s="20">
        <v>277</v>
      </c>
      <c r="I41" s="25">
        <v>19</v>
      </c>
      <c r="J41" s="7">
        <f t="shared" si="8"/>
        <v>6.8592057761732855E-2</v>
      </c>
      <c r="K41" s="20">
        <v>757</v>
      </c>
      <c r="L41" s="25">
        <v>83</v>
      </c>
      <c r="M41" s="7">
        <f t="shared" si="9"/>
        <v>0.10964332892998679</v>
      </c>
      <c r="N41" s="20">
        <v>1630</v>
      </c>
      <c r="O41" s="25">
        <f t="shared" si="10"/>
        <v>1056</v>
      </c>
      <c r="P41" s="7">
        <f t="shared" si="11"/>
        <v>0.64785276073619635</v>
      </c>
    </row>
    <row r="42" spans="1:16" ht="15.75" x14ac:dyDescent="0.25">
      <c r="A42" s="6" t="s">
        <v>23</v>
      </c>
      <c r="B42" s="20">
        <v>561</v>
      </c>
      <c r="C42" s="25">
        <v>177</v>
      </c>
      <c r="D42" s="7">
        <f t="shared" si="6"/>
        <v>0.31550802139037432</v>
      </c>
      <c r="E42" s="20">
        <v>391</v>
      </c>
      <c r="F42" s="25">
        <v>50</v>
      </c>
      <c r="G42" s="7">
        <f t="shared" si="7"/>
        <v>0.12787723785166241</v>
      </c>
      <c r="H42" s="20">
        <v>380</v>
      </c>
      <c r="I42" s="25">
        <v>32</v>
      </c>
      <c r="J42" s="7">
        <f t="shared" si="8"/>
        <v>8.4210526315789472E-2</v>
      </c>
      <c r="K42" s="20">
        <v>612</v>
      </c>
      <c r="L42" s="25">
        <v>692</v>
      </c>
      <c r="M42" s="7">
        <f t="shared" si="9"/>
        <v>1.130718954248366</v>
      </c>
      <c r="N42" s="20">
        <v>1944</v>
      </c>
      <c r="O42" s="25">
        <f t="shared" si="10"/>
        <v>951</v>
      </c>
      <c r="P42" s="7">
        <f t="shared" si="11"/>
        <v>0.48919753086419754</v>
      </c>
    </row>
    <row r="43" spans="1:16" ht="16.5" thickBot="1" x14ac:dyDescent="0.3">
      <c r="A43" s="8" t="s">
        <v>24</v>
      </c>
      <c r="B43" s="22">
        <v>536</v>
      </c>
      <c r="C43" s="26">
        <v>388</v>
      </c>
      <c r="D43" s="9">
        <f t="shared" si="6"/>
        <v>0.72388059701492535</v>
      </c>
      <c r="E43" s="22">
        <v>340</v>
      </c>
      <c r="F43" s="26">
        <v>187</v>
      </c>
      <c r="G43" s="9">
        <f t="shared" si="7"/>
        <v>0.55000000000000004</v>
      </c>
      <c r="H43" s="22">
        <v>400</v>
      </c>
      <c r="I43" s="26">
        <v>188</v>
      </c>
      <c r="J43" s="9">
        <f t="shared" si="8"/>
        <v>0.47</v>
      </c>
      <c r="K43" s="22">
        <v>891</v>
      </c>
      <c r="L43" s="26">
        <v>196</v>
      </c>
      <c r="M43" s="9">
        <f t="shared" si="9"/>
        <v>0.21997755331088664</v>
      </c>
      <c r="N43" s="22">
        <v>2167</v>
      </c>
      <c r="O43" s="26">
        <f t="shared" si="10"/>
        <v>959</v>
      </c>
      <c r="P43" s="9">
        <f t="shared" si="11"/>
        <v>0.4425473004153207</v>
      </c>
    </row>
    <row r="44" spans="1:16" ht="16.5" thickBot="1" x14ac:dyDescent="0.3">
      <c r="A44" s="13" t="s">
        <v>38</v>
      </c>
      <c r="B44" s="11">
        <v>10017</v>
      </c>
      <c r="C44" s="11">
        <f>SUM(C29:C43)</f>
        <v>3095</v>
      </c>
      <c r="D44" s="12">
        <f t="shared" si="6"/>
        <v>0.30897474293700711</v>
      </c>
      <c r="E44" s="11">
        <v>7616</v>
      </c>
      <c r="F44" s="11">
        <f>SUM(F29:F43)</f>
        <v>1699</v>
      </c>
      <c r="G44" s="12">
        <f t="shared" si="7"/>
        <v>0.22308298319327732</v>
      </c>
      <c r="H44" s="11">
        <v>9078</v>
      </c>
      <c r="I44" s="11">
        <f>SUM(I29:I43)</f>
        <v>1140</v>
      </c>
      <c r="J44" s="12">
        <f t="shared" si="8"/>
        <v>0.12557832121612689</v>
      </c>
      <c r="K44" s="11">
        <v>18226</v>
      </c>
      <c r="L44" s="11">
        <f>SUM(L29:L43)</f>
        <v>13681</v>
      </c>
      <c r="M44" s="12">
        <f t="shared" si="9"/>
        <v>0.75063096675079555</v>
      </c>
      <c r="N44" s="11">
        <v>44937</v>
      </c>
      <c r="O44" s="11">
        <f t="shared" si="10"/>
        <v>19615</v>
      </c>
      <c r="P44" s="12">
        <f t="shared" si="11"/>
        <v>0.43649998887331154</v>
      </c>
    </row>
    <row r="45" spans="1:16" ht="15.75" thickBot="1" x14ac:dyDescent="0.3"/>
    <row r="46" spans="1:16" ht="16.5" thickBot="1" x14ac:dyDescent="0.3">
      <c r="A46" s="36" t="s">
        <v>92</v>
      </c>
      <c r="B46" s="33" t="s">
        <v>3</v>
      </c>
      <c r="C46" s="34"/>
      <c r="D46" s="35"/>
      <c r="E46" s="33" t="s">
        <v>4</v>
      </c>
      <c r="F46" s="34"/>
      <c r="G46" s="35"/>
      <c r="H46" s="33" t="s">
        <v>5</v>
      </c>
      <c r="I46" s="34"/>
      <c r="J46" s="35"/>
      <c r="K46" s="33" t="s">
        <v>6</v>
      </c>
      <c r="L46" s="34"/>
      <c r="M46" s="35"/>
      <c r="N46" s="33" t="s">
        <v>7</v>
      </c>
      <c r="O46" s="34"/>
      <c r="P46" s="35"/>
    </row>
    <row r="47" spans="1:16" ht="63.75" thickBot="1" x14ac:dyDescent="0.3">
      <c r="A47" s="37"/>
      <c r="B47" s="10" t="s">
        <v>9</v>
      </c>
      <c r="C47" s="10" t="s">
        <v>10</v>
      </c>
      <c r="D47" s="10" t="s">
        <v>11</v>
      </c>
      <c r="E47" s="10" t="s">
        <v>9</v>
      </c>
      <c r="F47" s="10" t="s">
        <v>10</v>
      </c>
      <c r="G47" s="10" t="s">
        <v>11</v>
      </c>
      <c r="H47" s="10" t="s">
        <v>9</v>
      </c>
      <c r="I47" s="10" t="s">
        <v>10</v>
      </c>
      <c r="J47" s="10" t="s">
        <v>11</v>
      </c>
      <c r="K47" s="10" t="s">
        <v>9</v>
      </c>
      <c r="L47" s="10" t="s">
        <v>10</v>
      </c>
      <c r="M47" s="10" t="s">
        <v>11</v>
      </c>
      <c r="N47" s="10" t="s">
        <v>9</v>
      </c>
      <c r="O47" s="10" t="s">
        <v>10</v>
      </c>
      <c r="P47" s="10" t="s">
        <v>11</v>
      </c>
    </row>
    <row r="48" spans="1:16" ht="15.75" x14ac:dyDescent="0.25">
      <c r="A48" s="3" t="s">
        <v>25</v>
      </c>
      <c r="B48" s="18">
        <v>516</v>
      </c>
      <c r="C48" s="24">
        <v>8</v>
      </c>
      <c r="D48" s="4">
        <f>C48/B48</f>
        <v>1.5503875968992248E-2</v>
      </c>
      <c r="E48" s="18">
        <v>339</v>
      </c>
      <c r="F48" s="24">
        <v>20</v>
      </c>
      <c r="G48" s="4">
        <f>F48/E48</f>
        <v>5.8997050147492625E-2</v>
      </c>
      <c r="H48" s="18">
        <v>381</v>
      </c>
      <c r="I48" s="24">
        <v>834</v>
      </c>
      <c r="J48" s="4">
        <f>I48/H48</f>
        <v>2.188976377952756</v>
      </c>
      <c r="K48" s="18">
        <v>1046</v>
      </c>
      <c r="L48" s="24">
        <v>381</v>
      </c>
      <c r="M48" s="4">
        <f>L48/K48</f>
        <v>0.36424474187380496</v>
      </c>
      <c r="N48" s="18">
        <v>2282</v>
      </c>
      <c r="O48" s="24">
        <f>L48+I48+F48+C48</f>
        <v>1243</v>
      </c>
      <c r="P48" s="4">
        <f>O48/N48</f>
        <v>0.54469763365468882</v>
      </c>
    </row>
    <row r="49" spans="1:16" ht="15.75" x14ac:dyDescent="0.25">
      <c r="A49" s="6" t="s">
        <v>26</v>
      </c>
      <c r="B49" s="20">
        <v>717</v>
      </c>
      <c r="C49" s="25">
        <v>192</v>
      </c>
      <c r="D49" s="7">
        <f t="shared" ref="D49:D67" si="12">C49/B49</f>
        <v>0.26778242677824265</v>
      </c>
      <c r="E49" s="20">
        <v>435</v>
      </c>
      <c r="F49" s="25">
        <v>58</v>
      </c>
      <c r="G49" s="7">
        <f t="shared" ref="G49:G68" si="13">F49/E49</f>
        <v>0.13333333333333333</v>
      </c>
      <c r="H49" s="20">
        <v>480</v>
      </c>
      <c r="I49" s="25">
        <v>175</v>
      </c>
      <c r="J49" s="7">
        <f t="shared" ref="J49:J68" si="14">I49/H49</f>
        <v>0.36458333333333331</v>
      </c>
      <c r="K49" s="20">
        <v>1073</v>
      </c>
      <c r="L49" s="25">
        <v>1608</v>
      </c>
      <c r="M49" s="7">
        <f t="shared" ref="M49:M68" si="15">L49/K49</f>
        <v>1.4986020503261883</v>
      </c>
      <c r="N49" s="20">
        <v>2705</v>
      </c>
      <c r="O49" s="25">
        <f t="shared" ref="O49:O67" si="16">L49+I49+F49+C49</f>
        <v>2033</v>
      </c>
      <c r="P49" s="7">
        <f t="shared" ref="P49:P68" si="17">O49/N49</f>
        <v>0.75157116451016637</v>
      </c>
    </row>
    <row r="50" spans="1:16" ht="15.75" x14ac:dyDescent="0.25">
      <c r="A50" s="6" t="s">
        <v>27</v>
      </c>
      <c r="B50" s="20">
        <v>49</v>
      </c>
      <c r="C50" s="25">
        <v>0</v>
      </c>
      <c r="D50" s="7">
        <f t="shared" si="12"/>
        <v>0</v>
      </c>
      <c r="E50" s="20">
        <v>35</v>
      </c>
      <c r="F50" s="25">
        <v>1</v>
      </c>
      <c r="G50" s="7">
        <f t="shared" si="13"/>
        <v>2.8571428571428571E-2</v>
      </c>
      <c r="H50" s="20">
        <v>33</v>
      </c>
      <c r="I50" s="25">
        <v>2</v>
      </c>
      <c r="J50" s="7">
        <f t="shared" si="14"/>
        <v>6.0606060606060608E-2</v>
      </c>
      <c r="K50" s="20">
        <v>34</v>
      </c>
      <c r="L50" s="25">
        <v>46</v>
      </c>
      <c r="M50" s="7">
        <f t="shared" si="15"/>
        <v>1.3529411764705883</v>
      </c>
      <c r="N50" s="20">
        <v>151</v>
      </c>
      <c r="O50" s="25">
        <f t="shared" si="16"/>
        <v>49</v>
      </c>
      <c r="P50" s="7">
        <f t="shared" si="17"/>
        <v>0.32450331125827814</v>
      </c>
    </row>
    <row r="51" spans="1:16" ht="15.75" x14ac:dyDescent="0.25">
      <c r="A51" s="6" t="s">
        <v>135</v>
      </c>
      <c r="B51" s="20">
        <v>639</v>
      </c>
      <c r="C51" s="25">
        <v>2</v>
      </c>
      <c r="D51" s="7">
        <f t="shared" si="12"/>
        <v>3.1298904538341159E-3</v>
      </c>
      <c r="E51" s="20">
        <v>426</v>
      </c>
      <c r="F51" s="25">
        <v>0</v>
      </c>
      <c r="G51" s="7">
        <f t="shared" si="13"/>
        <v>0</v>
      </c>
      <c r="H51" s="20">
        <v>498</v>
      </c>
      <c r="I51" s="25">
        <v>8</v>
      </c>
      <c r="J51" s="7">
        <f t="shared" si="14"/>
        <v>1.6064257028112448E-2</v>
      </c>
      <c r="K51" s="20">
        <v>1480</v>
      </c>
      <c r="L51" s="25">
        <v>216</v>
      </c>
      <c r="M51" s="7">
        <f t="shared" si="15"/>
        <v>0.14594594594594595</v>
      </c>
      <c r="N51" s="20">
        <v>3043</v>
      </c>
      <c r="O51" s="25">
        <f t="shared" si="16"/>
        <v>226</v>
      </c>
      <c r="P51" s="7">
        <f t="shared" si="17"/>
        <v>7.4268813670719691E-2</v>
      </c>
    </row>
    <row r="52" spans="1:16" ht="18" x14ac:dyDescent="0.25">
      <c r="A52" s="6" t="s">
        <v>124</v>
      </c>
      <c r="B52" s="20">
        <v>196</v>
      </c>
      <c r="C52" s="25">
        <v>2</v>
      </c>
      <c r="D52" s="7">
        <f t="shared" si="12"/>
        <v>1.020408163265306E-2</v>
      </c>
      <c r="E52" s="20">
        <v>130</v>
      </c>
      <c r="F52" s="25">
        <v>84</v>
      </c>
      <c r="G52" s="7">
        <f t="shared" si="13"/>
        <v>0.64615384615384619</v>
      </c>
      <c r="H52" s="20">
        <v>146</v>
      </c>
      <c r="I52" s="25">
        <v>101</v>
      </c>
      <c r="J52" s="7">
        <f t="shared" si="14"/>
        <v>0.69178082191780821</v>
      </c>
      <c r="K52" s="20">
        <v>111</v>
      </c>
      <c r="L52" s="25">
        <v>287</v>
      </c>
      <c r="M52" s="7">
        <f t="shared" si="15"/>
        <v>2.5855855855855854</v>
      </c>
      <c r="N52" s="20">
        <v>583</v>
      </c>
      <c r="O52" s="25">
        <f t="shared" si="16"/>
        <v>474</v>
      </c>
      <c r="P52" s="7">
        <f t="shared" si="17"/>
        <v>0.81303602058319036</v>
      </c>
    </row>
    <row r="53" spans="1:16" ht="15.75" x14ac:dyDescent="0.25">
      <c r="A53" s="6" t="s">
        <v>28</v>
      </c>
      <c r="B53" s="20">
        <v>93</v>
      </c>
      <c r="C53" s="25">
        <v>142</v>
      </c>
      <c r="D53" s="7">
        <f t="shared" si="12"/>
        <v>1.5268817204301075</v>
      </c>
      <c r="E53" s="20">
        <v>59</v>
      </c>
      <c r="F53" s="25">
        <v>38</v>
      </c>
      <c r="G53" s="7">
        <f t="shared" si="13"/>
        <v>0.64406779661016944</v>
      </c>
      <c r="H53" s="20">
        <v>80</v>
      </c>
      <c r="I53" s="25">
        <v>13</v>
      </c>
      <c r="J53" s="7">
        <f t="shared" si="14"/>
        <v>0.16250000000000001</v>
      </c>
      <c r="K53" s="20">
        <v>199</v>
      </c>
      <c r="L53" s="25">
        <v>163</v>
      </c>
      <c r="M53" s="7">
        <f t="shared" si="15"/>
        <v>0.81909547738693467</v>
      </c>
      <c r="N53" s="20">
        <v>431</v>
      </c>
      <c r="O53" s="25">
        <f t="shared" si="16"/>
        <v>356</v>
      </c>
      <c r="P53" s="7">
        <f t="shared" si="17"/>
        <v>0.82598607888631093</v>
      </c>
    </row>
    <row r="54" spans="1:16" ht="18" x14ac:dyDescent="0.25">
      <c r="A54" s="6" t="s">
        <v>125</v>
      </c>
      <c r="B54" s="20">
        <v>143</v>
      </c>
      <c r="C54" s="25">
        <v>0</v>
      </c>
      <c r="D54" s="7">
        <f t="shared" si="12"/>
        <v>0</v>
      </c>
      <c r="E54" s="20">
        <v>74</v>
      </c>
      <c r="F54" s="25">
        <v>0</v>
      </c>
      <c r="G54" s="7">
        <f t="shared" si="13"/>
        <v>0</v>
      </c>
      <c r="H54" s="20">
        <v>73</v>
      </c>
      <c r="I54" s="25">
        <v>0</v>
      </c>
      <c r="J54" s="7">
        <f t="shared" si="14"/>
        <v>0</v>
      </c>
      <c r="K54" s="20">
        <v>163</v>
      </c>
      <c r="L54" s="25">
        <v>153</v>
      </c>
      <c r="M54" s="7">
        <f t="shared" si="15"/>
        <v>0.93865030674846628</v>
      </c>
      <c r="N54" s="20">
        <v>453</v>
      </c>
      <c r="O54" s="25">
        <f t="shared" si="16"/>
        <v>153</v>
      </c>
      <c r="P54" s="7">
        <f t="shared" si="17"/>
        <v>0.33774834437086093</v>
      </c>
    </row>
    <row r="55" spans="1:16" ht="18" x14ac:dyDescent="0.25">
      <c r="A55" s="6" t="s">
        <v>126</v>
      </c>
      <c r="B55" s="20">
        <v>113</v>
      </c>
      <c r="C55" s="25">
        <v>47</v>
      </c>
      <c r="D55" s="7">
        <f t="shared" si="12"/>
        <v>0.41592920353982299</v>
      </c>
      <c r="E55" s="20">
        <v>77</v>
      </c>
      <c r="F55" s="25">
        <v>8</v>
      </c>
      <c r="G55" s="7">
        <f t="shared" si="13"/>
        <v>0.1038961038961039</v>
      </c>
      <c r="H55" s="20">
        <v>80</v>
      </c>
      <c r="I55" s="25">
        <v>8</v>
      </c>
      <c r="J55" s="7">
        <f t="shared" si="14"/>
        <v>0.1</v>
      </c>
      <c r="K55" s="20">
        <v>91</v>
      </c>
      <c r="L55" s="25">
        <v>170</v>
      </c>
      <c r="M55" s="7">
        <f t="shared" si="15"/>
        <v>1.8681318681318682</v>
      </c>
      <c r="N55" s="20">
        <v>361</v>
      </c>
      <c r="O55" s="25">
        <f t="shared" si="16"/>
        <v>233</v>
      </c>
      <c r="P55" s="7">
        <f t="shared" si="17"/>
        <v>0.64542936288088648</v>
      </c>
    </row>
    <row r="56" spans="1:16" ht="15.75" x14ac:dyDescent="0.25">
      <c r="A56" s="6" t="s">
        <v>29</v>
      </c>
      <c r="B56" s="20">
        <v>261</v>
      </c>
      <c r="C56" s="25">
        <v>48</v>
      </c>
      <c r="D56" s="7">
        <f t="shared" si="12"/>
        <v>0.18390804597701149</v>
      </c>
      <c r="E56" s="20">
        <v>166</v>
      </c>
      <c r="F56" s="25">
        <v>0</v>
      </c>
      <c r="G56" s="7">
        <f t="shared" si="13"/>
        <v>0</v>
      </c>
      <c r="H56" s="20">
        <v>179</v>
      </c>
      <c r="I56" s="25">
        <v>4</v>
      </c>
      <c r="J56" s="7">
        <f t="shared" si="14"/>
        <v>2.23463687150838E-2</v>
      </c>
      <c r="K56" s="20">
        <v>454</v>
      </c>
      <c r="L56" s="25">
        <v>148</v>
      </c>
      <c r="M56" s="7">
        <f t="shared" si="15"/>
        <v>0.32599118942731276</v>
      </c>
      <c r="N56" s="20">
        <v>1060</v>
      </c>
      <c r="O56" s="25">
        <f t="shared" si="16"/>
        <v>200</v>
      </c>
      <c r="P56" s="7">
        <f t="shared" si="17"/>
        <v>0.18867924528301888</v>
      </c>
    </row>
    <row r="57" spans="1:16" ht="15.75" x14ac:dyDescent="0.25">
      <c r="A57" s="6" t="s">
        <v>30</v>
      </c>
      <c r="B57" s="20">
        <v>73</v>
      </c>
      <c r="C57" s="25">
        <v>0</v>
      </c>
      <c r="D57" s="7">
        <f t="shared" si="12"/>
        <v>0</v>
      </c>
      <c r="E57" s="20">
        <v>47</v>
      </c>
      <c r="F57" s="25">
        <v>0</v>
      </c>
      <c r="G57" s="7">
        <f t="shared" si="13"/>
        <v>0</v>
      </c>
      <c r="H57" s="20">
        <v>52</v>
      </c>
      <c r="I57" s="25">
        <v>0</v>
      </c>
      <c r="J57" s="7">
        <f t="shared" si="14"/>
        <v>0</v>
      </c>
      <c r="K57" s="20">
        <v>62</v>
      </c>
      <c r="L57" s="25">
        <v>9</v>
      </c>
      <c r="M57" s="7">
        <f t="shared" si="15"/>
        <v>0.14516129032258066</v>
      </c>
      <c r="N57" s="20">
        <v>234</v>
      </c>
      <c r="O57" s="25">
        <f t="shared" si="16"/>
        <v>9</v>
      </c>
      <c r="P57" s="7">
        <f t="shared" si="17"/>
        <v>3.8461538461538464E-2</v>
      </c>
    </row>
    <row r="58" spans="1:16" ht="15.75" x14ac:dyDescent="0.25">
      <c r="A58" s="6" t="s">
        <v>137</v>
      </c>
      <c r="B58" s="20">
        <v>219</v>
      </c>
      <c r="C58" s="25">
        <v>242</v>
      </c>
      <c r="D58" s="7">
        <f t="shared" si="12"/>
        <v>1.1050228310502284</v>
      </c>
      <c r="E58" s="20">
        <v>120</v>
      </c>
      <c r="F58" s="25">
        <v>191</v>
      </c>
      <c r="G58" s="7">
        <f t="shared" si="13"/>
        <v>1.5916666666666666</v>
      </c>
      <c r="H58" s="20">
        <v>88</v>
      </c>
      <c r="I58" s="25">
        <v>874</v>
      </c>
      <c r="J58" s="7">
        <f t="shared" si="14"/>
        <v>9.9318181818181817</v>
      </c>
      <c r="K58" s="20">
        <v>348</v>
      </c>
      <c r="L58" s="25">
        <v>331</v>
      </c>
      <c r="M58" s="7">
        <f t="shared" si="15"/>
        <v>0.95114942528735635</v>
      </c>
      <c r="N58" s="20">
        <v>775</v>
      </c>
      <c r="O58" s="25">
        <f t="shared" si="16"/>
        <v>1638</v>
      </c>
      <c r="P58" s="7">
        <f t="shared" si="17"/>
        <v>2.1135483870967744</v>
      </c>
    </row>
    <row r="59" spans="1:16" ht="15.75" x14ac:dyDescent="0.25">
      <c r="A59" s="6" t="s">
        <v>31</v>
      </c>
      <c r="B59" s="20">
        <v>70</v>
      </c>
      <c r="C59" s="25">
        <v>72</v>
      </c>
      <c r="D59" s="7">
        <f t="shared" si="12"/>
        <v>1.0285714285714285</v>
      </c>
      <c r="E59" s="20">
        <v>48</v>
      </c>
      <c r="F59" s="25">
        <v>20</v>
      </c>
      <c r="G59" s="7">
        <f t="shared" si="13"/>
        <v>0.41666666666666669</v>
      </c>
      <c r="H59" s="20">
        <v>55</v>
      </c>
      <c r="I59" s="25">
        <v>22</v>
      </c>
      <c r="J59" s="7">
        <f t="shared" si="14"/>
        <v>0.4</v>
      </c>
      <c r="K59" s="20">
        <v>45</v>
      </c>
      <c r="L59" s="25">
        <v>137</v>
      </c>
      <c r="M59" s="7">
        <f t="shared" si="15"/>
        <v>3.0444444444444443</v>
      </c>
      <c r="N59" s="20">
        <v>218</v>
      </c>
      <c r="O59" s="25">
        <f t="shared" si="16"/>
        <v>251</v>
      </c>
      <c r="P59" s="7">
        <f t="shared" si="17"/>
        <v>1.1513761467889909</v>
      </c>
    </row>
    <row r="60" spans="1:16" ht="15.75" x14ac:dyDescent="0.25">
      <c r="A60" s="6" t="s">
        <v>32</v>
      </c>
      <c r="B60" s="20">
        <v>83</v>
      </c>
      <c r="C60" s="25">
        <v>2</v>
      </c>
      <c r="D60" s="7">
        <f t="shared" si="12"/>
        <v>2.4096385542168676E-2</v>
      </c>
      <c r="E60" s="20">
        <v>49</v>
      </c>
      <c r="F60" s="25">
        <v>1</v>
      </c>
      <c r="G60" s="7">
        <f t="shared" si="13"/>
        <v>2.0408163265306121E-2</v>
      </c>
      <c r="H60" s="20">
        <v>48</v>
      </c>
      <c r="I60" s="25">
        <v>10</v>
      </c>
      <c r="J60" s="7">
        <f t="shared" si="14"/>
        <v>0.20833333333333334</v>
      </c>
      <c r="K60" s="20">
        <v>143</v>
      </c>
      <c r="L60" s="25">
        <v>59</v>
      </c>
      <c r="M60" s="7">
        <f t="shared" si="15"/>
        <v>0.41258741258741261</v>
      </c>
      <c r="N60" s="20">
        <v>323</v>
      </c>
      <c r="O60" s="25">
        <f t="shared" si="16"/>
        <v>72</v>
      </c>
      <c r="P60" s="7">
        <f t="shared" si="17"/>
        <v>0.22291021671826625</v>
      </c>
    </row>
    <row r="61" spans="1:16" ht="15.75" x14ac:dyDescent="0.25">
      <c r="A61" s="6" t="s">
        <v>33</v>
      </c>
      <c r="B61" s="20">
        <v>322</v>
      </c>
      <c r="C61" s="25">
        <v>79</v>
      </c>
      <c r="D61" s="7">
        <f t="shared" si="12"/>
        <v>0.24534161490683229</v>
      </c>
      <c r="E61" s="20">
        <v>223</v>
      </c>
      <c r="F61" s="25">
        <v>126</v>
      </c>
      <c r="G61" s="7">
        <f t="shared" si="13"/>
        <v>0.56502242152466364</v>
      </c>
      <c r="H61" s="20">
        <v>296</v>
      </c>
      <c r="I61" s="25">
        <v>666</v>
      </c>
      <c r="J61" s="7">
        <f t="shared" si="14"/>
        <v>2.25</v>
      </c>
      <c r="K61" s="20">
        <v>931</v>
      </c>
      <c r="L61" s="25">
        <v>839</v>
      </c>
      <c r="M61" s="7">
        <f t="shared" si="15"/>
        <v>0.90118152524167561</v>
      </c>
      <c r="N61" s="20">
        <v>1772</v>
      </c>
      <c r="O61" s="25">
        <f t="shared" si="16"/>
        <v>1710</v>
      </c>
      <c r="P61" s="7">
        <f t="shared" si="17"/>
        <v>0.96501128668171554</v>
      </c>
    </row>
    <row r="62" spans="1:16" ht="15.75" x14ac:dyDescent="0.25">
      <c r="A62" s="6" t="s">
        <v>34</v>
      </c>
      <c r="B62" s="20">
        <v>160</v>
      </c>
      <c r="C62" s="25">
        <v>9</v>
      </c>
      <c r="D62" s="7">
        <f t="shared" si="12"/>
        <v>5.6250000000000001E-2</v>
      </c>
      <c r="E62" s="20">
        <v>105</v>
      </c>
      <c r="F62" s="25">
        <v>1</v>
      </c>
      <c r="G62" s="7">
        <f t="shared" si="13"/>
        <v>9.5238095238095247E-3</v>
      </c>
      <c r="H62" s="20">
        <v>106</v>
      </c>
      <c r="I62" s="25">
        <v>8</v>
      </c>
      <c r="J62" s="7">
        <f t="shared" si="14"/>
        <v>7.5471698113207544E-2</v>
      </c>
      <c r="K62" s="20">
        <v>257</v>
      </c>
      <c r="L62" s="25">
        <v>194</v>
      </c>
      <c r="M62" s="7">
        <f t="shared" si="15"/>
        <v>0.75486381322957197</v>
      </c>
      <c r="N62" s="20">
        <v>628</v>
      </c>
      <c r="O62" s="25">
        <f t="shared" si="16"/>
        <v>212</v>
      </c>
      <c r="P62" s="7">
        <f t="shared" si="17"/>
        <v>0.33757961783439489</v>
      </c>
    </row>
    <row r="63" spans="1:16" ht="15.75" x14ac:dyDescent="0.25">
      <c r="A63" s="6" t="s">
        <v>93</v>
      </c>
      <c r="B63" s="20">
        <v>391</v>
      </c>
      <c r="C63" s="25">
        <v>74</v>
      </c>
      <c r="D63" s="7">
        <f t="shared" si="12"/>
        <v>0.18925831202046037</v>
      </c>
      <c r="E63" s="20">
        <v>339</v>
      </c>
      <c r="F63" s="25">
        <v>153</v>
      </c>
      <c r="G63" s="7">
        <f t="shared" si="13"/>
        <v>0.45132743362831856</v>
      </c>
      <c r="H63" s="20">
        <v>540</v>
      </c>
      <c r="I63" s="25">
        <v>243</v>
      </c>
      <c r="J63" s="7">
        <f t="shared" si="14"/>
        <v>0.45</v>
      </c>
      <c r="K63" s="20">
        <v>1556</v>
      </c>
      <c r="L63" s="25">
        <v>892</v>
      </c>
      <c r="M63" s="7">
        <f t="shared" si="15"/>
        <v>0.57326478149100257</v>
      </c>
      <c r="N63" s="20">
        <v>2826</v>
      </c>
      <c r="O63" s="25">
        <f t="shared" si="16"/>
        <v>1362</v>
      </c>
      <c r="P63" s="7">
        <f t="shared" si="17"/>
        <v>0.48195329087048833</v>
      </c>
    </row>
    <row r="64" spans="1:16" ht="15.75" x14ac:dyDescent="0.25">
      <c r="A64" s="6" t="s">
        <v>35</v>
      </c>
      <c r="B64" s="20">
        <v>22</v>
      </c>
      <c r="C64" s="25">
        <v>0</v>
      </c>
      <c r="D64" s="7">
        <f t="shared" si="12"/>
        <v>0</v>
      </c>
      <c r="E64" s="20">
        <v>38</v>
      </c>
      <c r="F64" s="25">
        <v>1</v>
      </c>
      <c r="G64" s="7">
        <f t="shared" si="13"/>
        <v>2.6315789473684209E-2</v>
      </c>
      <c r="H64" s="20">
        <v>60</v>
      </c>
      <c r="I64" s="25">
        <v>35</v>
      </c>
      <c r="J64" s="7">
        <f t="shared" si="14"/>
        <v>0.58333333333333337</v>
      </c>
      <c r="K64" s="20">
        <v>178</v>
      </c>
      <c r="L64" s="25">
        <v>0</v>
      </c>
      <c r="M64" s="7">
        <f t="shared" si="15"/>
        <v>0</v>
      </c>
      <c r="N64" s="20">
        <v>298</v>
      </c>
      <c r="O64" s="25">
        <f t="shared" si="16"/>
        <v>36</v>
      </c>
      <c r="P64" s="7">
        <f t="shared" si="17"/>
        <v>0.12080536912751678</v>
      </c>
    </row>
    <row r="65" spans="1:16" ht="15.75" x14ac:dyDescent="0.25">
      <c r="A65" s="6" t="s">
        <v>36</v>
      </c>
      <c r="B65" s="20">
        <v>1174</v>
      </c>
      <c r="C65" s="25">
        <v>196</v>
      </c>
      <c r="D65" s="7">
        <f t="shared" si="12"/>
        <v>0.16695059625212946</v>
      </c>
      <c r="E65" s="20">
        <v>715</v>
      </c>
      <c r="F65" s="25">
        <v>255</v>
      </c>
      <c r="G65" s="7">
        <f t="shared" si="13"/>
        <v>0.35664335664335667</v>
      </c>
      <c r="H65" s="20">
        <v>740</v>
      </c>
      <c r="I65" s="25">
        <v>302</v>
      </c>
      <c r="J65" s="7">
        <f t="shared" si="14"/>
        <v>0.4081081081081081</v>
      </c>
      <c r="K65" s="20">
        <v>834</v>
      </c>
      <c r="L65" s="25">
        <v>2247</v>
      </c>
      <c r="M65" s="7">
        <f t="shared" si="15"/>
        <v>2.6942446043165469</v>
      </c>
      <c r="N65" s="20">
        <v>3463</v>
      </c>
      <c r="O65" s="25">
        <f t="shared" si="16"/>
        <v>3000</v>
      </c>
      <c r="P65" s="7">
        <f t="shared" si="17"/>
        <v>0.86630089517759168</v>
      </c>
    </row>
    <row r="66" spans="1:16" ht="15.75" x14ac:dyDescent="0.25">
      <c r="A66" s="6" t="s">
        <v>37</v>
      </c>
      <c r="B66" s="20">
        <v>456</v>
      </c>
      <c r="C66" s="25">
        <v>150</v>
      </c>
      <c r="D66" s="7">
        <f t="shared" si="12"/>
        <v>0.32894736842105265</v>
      </c>
      <c r="E66" s="20">
        <v>302</v>
      </c>
      <c r="F66" s="25">
        <v>25</v>
      </c>
      <c r="G66" s="7">
        <f t="shared" si="13"/>
        <v>8.2781456953642391E-2</v>
      </c>
      <c r="H66" s="20">
        <v>374</v>
      </c>
      <c r="I66" s="25">
        <v>19</v>
      </c>
      <c r="J66" s="7">
        <f t="shared" si="14"/>
        <v>5.0802139037433157E-2</v>
      </c>
      <c r="K66" s="20">
        <v>826</v>
      </c>
      <c r="L66" s="25">
        <v>1206</v>
      </c>
      <c r="M66" s="7">
        <f t="shared" si="15"/>
        <v>1.460048426150121</v>
      </c>
      <c r="N66" s="20">
        <v>1958</v>
      </c>
      <c r="O66" s="25">
        <f t="shared" si="16"/>
        <v>1400</v>
      </c>
      <c r="P66" s="7">
        <f t="shared" si="17"/>
        <v>0.71501532175689475</v>
      </c>
    </row>
    <row r="67" spans="1:16" ht="16.5" thickBot="1" x14ac:dyDescent="0.3">
      <c r="A67" s="8" t="s">
        <v>136</v>
      </c>
      <c r="B67" s="22">
        <v>815</v>
      </c>
      <c r="C67" s="26">
        <v>88</v>
      </c>
      <c r="D67" s="9">
        <f t="shared" si="12"/>
        <v>0.10797546012269939</v>
      </c>
      <c r="E67" s="22">
        <v>598</v>
      </c>
      <c r="F67" s="26">
        <v>53</v>
      </c>
      <c r="G67" s="9">
        <f t="shared" si="13"/>
        <v>8.8628762541806017E-2</v>
      </c>
      <c r="H67" s="22">
        <v>687</v>
      </c>
      <c r="I67" s="26">
        <v>330</v>
      </c>
      <c r="J67" s="9">
        <f t="shared" si="14"/>
        <v>0.48034934497816595</v>
      </c>
      <c r="K67" s="22">
        <v>1408</v>
      </c>
      <c r="L67" s="26">
        <v>1672</v>
      </c>
      <c r="M67" s="9">
        <f t="shared" si="15"/>
        <v>1.1875</v>
      </c>
      <c r="N67" s="22">
        <v>3508</v>
      </c>
      <c r="O67" s="26">
        <f t="shared" si="16"/>
        <v>2143</v>
      </c>
      <c r="P67" s="9">
        <f t="shared" si="17"/>
        <v>0.6108893956670467</v>
      </c>
    </row>
    <row r="68" spans="1:16" ht="16.5" thickBot="1" x14ac:dyDescent="0.3">
      <c r="A68" s="13" t="s">
        <v>38</v>
      </c>
      <c r="B68" s="11">
        <v>6512</v>
      </c>
      <c r="C68" s="11">
        <f>SUM(C48:C67)</f>
        <v>1353</v>
      </c>
      <c r="D68" s="12">
        <f>C68/B68</f>
        <v>0.20777027027027026</v>
      </c>
      <c r="E68" s="11">
        <v>4325</v>
      </c>
      <c r="F68" s="11">
        <f>SUM(F48:F67)</f>
        <v>1035</v>
      </c>
      <c r="G68" s="12">
        <f t="shared" si="13"/>
        <v>0.23930635838150288</v>
      </c>
      <c r="H68" s="11">
        <v>4996</v>
      </c>
      <c r="I68" s="11">
        <f>SUM(I48:I67)</f>
        <v>3654</v>
      </c>
      <c r="J68" s="12">
        <f t="shared" si="14"/>
        <v>0.73138510808646917</v>
      </c>
      <c r="K68" s="11">
        <v>11239</v>
      </c>
      <c r="L68" s="11">
        <f>SUM(L48:L67)</f>
        <v>10758</v>
      </c>
      <c r="M68" s="12">
        <f t="shared" si="15"/>
        <v>0.95720259809591601</v>
      </c>
      <c r="N68" s="11">
        <v>27072</v>
      </c>
      <c r="O68" s="11">
        <f>SUM(O48:O67)</f>
        <v>16800</v>
      </c>
      <c r="P68" s="12">
        <f t="shared" si="17"/>
        <v>0.62056737588652477</v>
      </c>
    </row>
    <row r="69" spans="1:16" ht="15.75" thickBot="1" x14ac:dyDescent="0.3"/>
    <row r="70" spans="1:16" ht="16.5" thickBot="1" x14ac:dyDescent="0.3">
      <c r="A70" s="36" t="s">
        <v>94</v>
      </c>
      <c r="B70" s="33" t="s">
        <v>3</v>
      </c>
      <c r="C70" s="34"/>
      <c r="D70" s="35"/>
      <c r="E70" s="33" t="s">
        <v>4</v>
      </c>
      <c r="F70" s="34"/>
      <c r="G70" s="35"/>
      <c r="H70" s="33" t="s">
        <v>5</v>
      </c>
      <c r="I70" s="34"/>
      <c r="J70" s="35"/>
      <c r="K70" s="33" t="s">
        <v>6</v>
      </c>
      <c r="L70" s="34"/>
      <c r="M70" s="35"/>
      <c r="N70" s="33" t="s">
        <v>7</v>
      </c>
      <c r="O70" s="34"/>
      <c r="P70" s="35"/>
    </row>
    <row r="71" spans="1:16" ht="63.75" thickBot="1" x14ac:dyDescent="0.3">
      <c r="A71" s="37"/>
      <c r="B71" s="10" t="s">
        <v>9</v>
      </c>
      <c r="C71" s="10" t="s">
        <v>10</v>
      </c>
      <c r="D71" s="10"/>
      <c r="E71" s="10" t="s">
        <v>9</v>
      </c>
      <c r="F71" s="10" t="s">
        <v>10</v>
      </c>
      <c r="G71" s="10" t="s">
        <v>11</v>
      </c>
      <c r="H71" s="10" t="s">
        <v>9</v>
      </c>
      <c r="I71" s="10" t="s">
        <v>10</v>
      </c>
      <c r="J71" s="10" t="s">
        <v>11</v>
      </c>
      <c r="K71" s="10" t="s">
        <v>9</v>
      </c>
      <c r="L71" s="10" t="s">
        <v>10</v>
      </c>
      <c r="M71" s="10" t="s">
        <v>11</v>
      </c>
      <c r="N71" s="10" t="s">
        <v>9</v>
      </c>
      <c r="O71" s="10" t="s">
        <v>10</v>
      </c>
      <c r="P71" s="10" t="s">
        <v>11</v>
      </c>
    </row>
    <row r="72" spans="1:16" ht="15.75" x14ac:dyDescent="0.25">
      <c r="A72" s="3" t="s">
        <v>39</v>
      </c>
      <c r="B72" s="18">
        <v>5</v>
      </c>
      <c r="C72" s="24">
        <v>2</v>
      </c>
      <c r="D72" s="4">
        <f>C72/B72</f>
        <v>0.4</v>
      </c>
      <c r="E72" s="18">
        <v>4</v>
      </c>
      <c r="F72" s="24">
        <v>5</v>
      </c>
      <c r="G72" s="4">
        <f>F72/E72</f>
        <v>1.25</v>
      </c>
      <c r="H72" s="18">
        <v>4</v>
      </c>
      <c r="I72" s="24">
        <v>2</v>
      </c>
      <c r="J72" s="4">
        <f>I72/H72</f>
        <v>0.5</v>
      </c>
      <c r="K72" s="18">
        <v>4</v>
      </c>
      <c r="L72" s="24">
        <v>11</v>
      </c>
      <c r="M72" s="4">
        <f>L72/K72</f>
        <v>2.75</v>
      </c>
      <c r="N72" s="18">
        <v>17</v>
      </c>
      <c r="O72" s="24">
        <f>L72+I72+F72+C72</f>
        <v>20</v>
      </c>
      <c r="P72" s="4">
        <f>O72/N72</f>
        <v>1.1764705882352942</v>
      </c>
    </row>
    <row r="73" spans="1:16" ht="15.75" x14ac:dyDescent="0.25">
      <c r="A73" s="6" t="s">
        <v>40</v>
      </c>
      <c r="B73" s="20">
        <v>68</v>
      </c>
      <c r="C73" s="25">
        <v>64</v>
      </c>
      <c r="D73" s="7">
        <f t="shared" ref="D73:D84" si="18">C73/B73</f>
        <v>0.94117647058823528</v>
      </c>
      <c r="E73" s="20">
        <v>38</v>
      </c>
      <c r="F73" s="25">
        <v>30</v>
      </c>
      <c r="G73" s="7">
        <f t="shared" ref="G73:G84" si="19">F73/E73</f>
        <v>0.78947368421052633</v>
      </c>
      <c r="H73" s="20">
        <v>46</v>
      </c>
      <c r="I73" s="25">
        <v>4</v>
      </c>
      <c r="J73" s="7">
        <f t="shared" ref="J73:J84" si="20">I73/H73</f>
        <v>8.6956521739130432E-2</v>
      </c>
      <c r="K73" s="20">
        <v>92</v>
      </c>
      <c r="L73" s="25">
        <v>165</v>
      </c>
      <c r="M73" s="7">
        <f t="shared" ref="M73:M84" si="21">L73/K73</f>
        <v>1.7934782608695652</v>
      </c>
      <c r="N73" s="20">
        <v>244</v>
      </c>
      <c r="O73" s="25">
        <f t="shared" ref="O73:O83" si="22">L73+I73+F73+C73</f>
        <v>263</v>
      </c>
      <c r="P73" s="7">
        <f t="shared" ref="P73:P84" si="23">O73/N73</f>
        <v>1.0778688524590163</v>
      </c>
    </row>
    <row r="74" spans="1:16" ht="15.75" x14ac:dyDescent="0.25">
      <c r="A74" s="6" t="s">
        <v>41</v>
      </c>
      <c r="B74" s="20">
        <v>23</v>
      </c>
      <c r="C74" s="25">
        <v>0</v>
      </c>
      <c r="D74" s="7">
        <f t="shared" si="18"/>
        <v>0</v>
      </c>
      <c r="E74" s="20">
        <v>12</v>
      </c>
      <c r="F74" s="25">
        <v>0</v>
      </c>
      <c r="G74" s="7">
        <f t="shared" si="19"/>
        <v>0</v>
      </c>
      <c r="H74" s="20">
        <v>19</v>
      </c>
      <c r="I74" s="25">
        <v>5</v>
      </c>
      <c r="J74" s="7">
        <f t="shared" si="20"/>
        <v>0.26315789473684209</v>
      </c>
      <c r="K74" s="20">
        <v>54</v>
      </c>
      <c r="L74" s="25">
        <v>8</v>
      </c>
      <c r="M74" s="7">
        <f t="shared" si="21"/>
        <v>0.14814814814814814</v>
      </c>
      <c r="N74" s="20">
        <v>108</v>
      </c>
      <c r="O74" s="25">
        <f t="shared" si="22"/>
        <v>13</v>
      </c>
      <c r="P74" s="7">
        <f t="shared" si="23"/>
        <v>0.12037037037037036</v>
      </c>
    </row>
    <row r="75" spans="1:16" ht="15.75" x14ac:dyDescent="0.25">
      <c r="A75" s="6" t="s">
        <v>42</v>
      </c>
      <c r="B75" s="20">
        <v>90</v>
      </c>
      <c r="C75" s="25">
        <v>25</v>
      </c>
      <c r="D75" s="7">
        <f t="shared" si="18"/>
        <v>0.27777777777777779</v>
      </c>
      <c r="E75" s="20">
        <v>55</v>
      </c>
      <c r="F75" s="25">
        <v>10</v>
      </c>
      <c r="G75" s="7">
        <f t="shared" si="19"/>
        <v>0.18181818181818182</v>
      </c>
      <c r="H75" s="20">
        <v>75</v>
      </c>
      <c r="I75" s="25">
        <v>9</v>
      </c>
      <c r="J75" s="7">
        <f t="shared" si="20"/>
        <v>0.12</v>
      </c>
      <c r="K75" s="20">
        <v>162</v>
      </c>
      <c r="L75" s="25">
        <v>92</v>
      </c>
      <c r="M75" s="7">
        <f t="shared" si="21"/>
        <v>0.5679012345679012</v>
      </c>
      <c r="N75" s="20">
        <v>382</v>
      </c>
      <c r="O75" s="25">
        <f t="shared" si="22"/>
        <v>136</v>
      </c>
      <c r="P75" s="7">
        <f t="shared" si="23"/>
        <v>0.35602094240837695</v>
      </c>
    </row>
    <row r="76" spans="1:16" ht="15.75" x14ac:dyDescent="0.25">
      <c r="A76" s="6" t="s">
        <v>132</v>
      </c>
      <c r="B76" s="20">
        <v>74</v>
      </c>
      <c r="C76" s="25">
        <v>23</v>
      </c>
      <c r="D76" s="7">
        <f t="shared" si="18"/>
        <v>0.3108108108108108</v>
      </c>
      <c r="E76" s="20">
        <v>54</v>
      </c>
      <c r="F76" s="25">
        <v>50</v>
      </c>
      <c r="G76" s="7">
        <f t="shared" si="19"/>
        <v>0.92592592592592593</v>
      </c>
      <c r="H76" s="20">
        <v>68</v>
      </c>
      <c r="I76" s="25">
        <v>23</v>
      </c>
      <c r="J76" s="7">
        <f t="shared" si="20"/>
        <v>0.33823529411764708</v>
      </c>
      <c r="K76" s="20">
        <v>96</v>
      </c>
      <c r="L76" s="25">
        <v>67</v>
      </c>
      <c r="M76" s="7">
        <f t="shared" si="21"/>
        <v>0.69791666666666663</v>
      </c>
      <c r="N76" s="20">
        <v>292</v>
      </c>
      <c r="O76" s="25">
        <f t="shared" si="22"/>
        <v>163</v>
      </c>
      <c r="P76" s="7">
        <f t="shared" si="23"/>
        <v>0.55821917808219179</v>
      </c>
    </row>
    <row r="77" spans="1:16" ht="15.75" x14ac:dyDescent="0.25">
      <c r="A77" s="6" t="s">
        <v>43</v>
      </c>
      <c r="B77" s="20">
        <v>275</v>
      </c>
      <c r="C77" s="25">
        <v>72</v>
      </c>
      <c r="D77" s="7">
        <f t="shared" si="18"/>
        <v>0.26181818181818184</v>
      </c>
      <c r="E77" s="20">
        <v>171</v>
      </c>
      <c r="F77" s="25">
        <v>13</v>
      </c>
      <c r="G77" s="7">
        <f t="shared" si="19"/>
        <v>7.6023391812865493E-2</v>
      </c>
      <c r="H77" s="20">
        <v>221</v>
      </c>
      <c r="I77" s="25">
        <v>118</v>
      </c>
      <c r="J77" s="7">
        <f t="shared" si="20"/>
        <v>0.5339366515837104</v>
      </c>
      <c r="K77" s="20">
        <v>574</v>
      </c>
      <c r="L77" s="25">
        <v>119</v>
      </c>
      <c r="M77" s="7">
        <f t="shared" si="21"/>
        <v>0.2073170731707317</v>
      </c>
      <c r="N77" s="20">
        <v>1241</v>
      </c>
      <c r="O77" s="25">
        <f t="shared" si="22"/>
        <v>322</v>
      </c>
      <c r="P77" s="7">
        <f t="shared" si="23"/>
        <v>0.25946817082997581</v>
      </c>
    </row>
    <row r="78" spans="1:16" ht="15.75" x14ac:dyDescent="0.25">
      <c r="A78" s="6" t="s">
        <v>44</v>
      </c>
      <c r="B78" s="20">
        <v>8</v>
      </c>
      <c r="C78" s="25">
        <v>1</v>
      </c>
      <c r="D78" s="7">
        <f t="shared" si="18"/>
        <v>0.125</v>
      </c>
      <c r="E78" s="20">
        <v>6</v>
      </c>
      <c r="F78" s="25">
        <v>3</v>
      </c>
      <c r="G78" s="7">
        <f t="shared" si="19"/>
        <v>0.5</v>
      </c>
      <c r="H78" s="20">
        <v>5</v>
      </c>
      <c r="I78" s="25">
        <v>3</v>
      </c>
      <c r="J78" s="7">
        <f t="shared" si="20"/>
        <v>0.6</v>
      </c>
      <c r="K78" s="20">
        <v>8</v>
      </c>
      <c r="L78" s="25">
        <v>1</v>
      </c>
      <c r="M78" s="7">
        <f t="shared" si="21"/>
        <v>0.125</v>
      </c>
      <c r="N78" s="20">
        <v>27</v>
      </c>
      <c r="O78" s="25">
        <f t="shared" si="22"/>
        <v>8</v>
      </c>
      <c r="P78" s="7">
        <f t="shared" si="23"/>
        <v>0.29629629629629628</v>
      </c>
    </row>
    <row r="79" spans="1:16" ht="18" x14ac:dyDescent="0.25">
      <c r="A79" s="6" t="s">
        <v>123</v>
      </c>
      <c r="B79" s="20">
        <v>26</v>
      </c>
      <c r="C79" s="25">
        <v>12</v>
      </c>
      <c r="D79" s="7">
        <f t="shared" si="18"/>
        <v>0.46153846153846156</v>
      </c>
      <c r="E79" s="20">
        <v>19</v>
      </c>
      <c r="F79" s="25">
        <v>15</v>
      </c>
      <c r="G79" s="7">
        <f t="shared" si="19"/>
        <v>0.78947368421052633</v>
      </c>
      <c r="H79" s="20">
        <v>21</v>
      </c>
      <c r="I79" s="25">
        <v>1</v>
      </c>
      <c r="J79" s="7">
        <f t="shared" si="20"/>
        <v>4.7619047619047616E-2</v>
      </c>
      <c r="K79" s="20">
        <v>47</v>
      </c>
      <c r="L79" s="25">
        <v>8</v>
      </c>
      <c r="M79" s="7">
        <f t="shared" si="21"/>
        <v>0.1702127659574468</v>
      </c>
      <c r="N79" s="20">
        <v>113</v>
      </c>
      <c r="O79" s="25">
        <f t="shared" si="22"/>
        <v>36</v>
      </c>
      <c r="P79" s="7">
        <f t="shared" si="23"/>
        <v>0.31858407079646017</v>
      </c>
    </row>
    <row r="80" spans="1:16" ht="15.75" x14ac:dyDescent="0.25">
      <c r="A80" s="6" t="s">
        <v>45</v>
      </c>
      <c r="B80" s="20">
        <v>262</v>
      </c>
      <c r="C80" s="25">
        <v>32</v>
      </c>
      <c r="D80" s="7">
        <f t="shared" si="18"/>
        <v>0.12213740458015267</v>
      </c>
      <c r="E80" s="20">
        <v>207</v>
      </c>
      <c r="F80" s="25">
        <v>26</v>
      </c>
      <c r="G80" s="7">
        <f t="shared" si="19"/>
        <v>0.12560386473429952</v>
      </c>
      <c r="H80" s="20">
        <v>288</v>
      </c>
      <c r="I80" s="25">
        <v>0</v>
      </c>
      <c r="J80" s="7">
        <f t="shared" si="20"/>
        <v>0</v>
      </c>
      <c r="K80" s="20">
        <v>646</v>
      </c>
      <c r="L80" s="25">
        <v>109</v>
      </c>
      <c r="M80" s="7">
        <f t="shared" si="21"/>
        <v>0.16873065015479877</v>
      </c>
      <c r="N80" s="20">
        <v>1403</v>
      </c>
      <c r="O80" s="25">
        <f t="shared" si="22"/>
        <v>167</v>
      </c>
      <c r="P80" s="7">
        <f t="shared" si="23"/>
        <v>0.11903064861012116</v>
      </c>
    </row>
    <row r="81" spans="1:16" ht="15.75" x14ac:dyDescent="0.25">
      <c r="A81" s="6" t="s">
        <v>46</v>
      </c>
      <c r="B81" s="20">
        <v>45</v>
      </c>
      <c r="C81" s="25">
        <v>8</v>
      </c>
      <c r="D81" s="7">
        <f t="shared" si="18"/>
        <v>0.17777777777777778</v>
      </c>
      <c r="E81" s="20">
        <v>30</v>
      </c>
      <c r="F81" s="25">
        <v>17</v>
      </c>
      <c r="G81" s="7">
        <f t="shared" si="19"/>
        <v>0.56666666666666665</v>
      </c>
      <c r="H81" s="20">
        <v>34</v>
      </c>
      <c r="I81" s="25">
        <v>3</v>
      </c>
      <c r="J81" s="7">
        <f t="shared" si="20"/>
        <v>8.8235294117647065E-2</v>
      </c>
      <c r="K81" s="20">
        <v>56</v>
      </c>
      <c r="L81" s="25">
        <v>20</v>
      </c>
      <c r="M81" s="7">
        <f t="shared" si="21"/>
        <v>0.35714285714285715</v>
      </c>
      <c r="N81" s="20">
        <v>165</v>
      </c>
      <c r="O81" s="25">
        <f t="shared" si="22"/>
        <v>48</v>
      </c>
      <c r="P81" s="7">
        <f t="shared" si="23"/>
        <v>0.29090909090909089</v>
      </c>
    </row>
    <row r="82" spans="1:16" ht="15.75" x14ac:dyDescent="0.25">
      <c r="A82" s="6" t="s">
        <v>131</v>
      </c>
      <c r="B82" s="20">
        <v>36</v>
      </c>
      <c r="C82" s="25">
        <v>0</v>
      </c>
      <c r="D82" s="7">
        <f t="shared" si="18"/>
        <v>0</v>
      </c>
      <c r="E82" s="20">
        <v>21</v>
      </c>
      <c r="F82" s="25">
        <v>3</v>
      </c>
      <c r="G82" s="7">
        <f t="shared" si="19"/>
        <v>0.14285714285714285</v>
      </c>
      <c r="H82" s="20">
        <v>27</v>
      </c>
      <c r="I82" s="25">
        <v>0</v>
      </c>
      <c r="J82" s="7">
        <f t="shared" si="20"/>
        <v>0</v>
      </c>
      <c r="K82" s="20">
        <v>33</v>
      </c>
      <c r="L82" s="25">
        <v>9</v>
      </c>
      <c r="M82" s="7">
        <f t="shared" si="21"/>
        <v>0.27272727272727271</v>
      </c>
      <c r="N82" s="20">
        <v>117</v>
      </c>
      <c r="O82" s="25">
        <f t="shared" si="22"/>
        <v>12</v>
      </c>
      <c r="P82" s="7">
        <f t="shared" si="23"/>
        <v>0.10256410256410256</v>
      </c>
    </row>
    <row r="83" spans="1:16" ht="16.5" thickBot="1" x14ac:dyDescent="0.3">
      <c r="A83" s="8" t="s">
        <v>130</v>
      </c>
      <c r="B83" s="22">
        <v>183</v>
      </c>
      <c r="C83" s="26">
        <v>11</v>
      </c>
      <c r="D83" s="9">
        <f t="shared" si="18"/>
        <v>6.0109289617486336E-2</v>
      </c>
      <c r="E83" s="22">
        <v>137</v>
      </c>
      <c r="F83" s="26">
        <v>84</v>
      </c>
      <c r="G83" s="9">
        <f t="shared" si="19"/>
        <v>0.61313868613138689</v>
      </c>
      <c r="H83" s="22">
        <v>169</v>
      </c>
      <c r="I83" s="26">
        <v>51</v>
      </c>
      <c r="J83" s="9">
        <f t="shared" si="20"/>
        <v>0.30177514792899407</v>
      </c>
      <c r="K83" s="22">
        <v>284</v>
      </c>
      <c r="L83" s="26">
        <v>209</v>
      </c>
      <c r="M83" s="9">
        <f t="shared" si="21"/>
        <v>0.7359154929577465</v>
      </c>
      <c r="N83" s="22">
        <v>773</v>
      </c>
      <c r="O83" s="26">
        <f t="shared" si="22"/>
        <v>355</v>
      </c>
      <c r="P83" s="9">
        <f t="shared" si="23"/>
        <v>0.45924967658473481</v>
      </c>
    </row>
    <row r="84" spans="1:16" ht="16.5" thickBot="1" x14ac:dyDescent="0.3">
      <c r="A84" s="13" t="s">
        <v>38</v>
      </c>
      <c r="B84" s="11">
        <v>1095</v>
      </c>
      <c r="C84" s="11">
        <f>SUM(C72:C83)</f>
        <v>250</v>
      </c>
      <c r="D84" s="12">
        <f t="shared" si="18"/>
        <v>0.22831050228310501</v>
      </c>
      <c r="E84" s="11">
        <v>754</v>
      </c>
      <c r="F84" s="11">
        <f>SUM(F72:F83)</f>
        <v>256</v>
      </c>
      <c r="G84" s="12">
        <f t="shared" si="19"/>
        <v>0.33952254641909813</v>
      </c>
      <c r="H84" s="11">
        <v>977</v>
      </c>
      <c r="I84" s="11">
        <f>SUM(I72:I83)</f>
        <v>219</v>
      </c>
      <c r="J84" s="12">
        <f t="shared" si="20"/>
        <v>0.2241555783009212</v>
      </c>
      <c r="K84" s="11">
        <v>2056</v>
      </c>
      <c r="L84" s="11">
        <f>SUM(L72:L83)</f>
        <v>818</v>
      </c>
      <c r="M84" s="12">
        <f t="shared" si="21"/>
        <v>0.3978599221789883</v>
      </c>
      <c r="N84" s="11">
        <v>4882</v>
      </c>
      <c r="O84" s="11">
        <f>SUM(O72:O83)</f>
        <v>1543</v>
      </c>
      <c r="P84" s="12">
        <f t="shared" si="23"/>
        <v>0.31605899221630479</v>
      </c>
    </row>
    <row r="85" spans="1:16" ht="15.75" thickBot="1" x14ac:dyDescent="0.3"/>
    <row r="86" spans="1:16" ht="16.5" thickBot="1" x14ac:dyDescent="0.3">
      <c r="A86" s="36" t="s">
        <v>95</v>
      </c>
      <c r="B86" s="30" t="s">
        <v>3</v>
      </c>
      <c r="C86" s="31"/>
      <c r="D86" s="32"/>
      <c r="E86" s="30" t="s">
        <v>4</v>
      </c>
      <c r="F86" s="31"/>
      <c r="G86" s="32"/>
      <c r="H86" s="30" t="s">
        <v>5</v>
      </c>
      <c r="I86" s="31"/>
      <c r="J86" s="32"/>
      <c r="K86" s="30" t="s">
        <v>6</v>
      </c>
      <c r="L86" s="31"/>
      <c r="M86" s="32"/>
      <c r="N86" s="30" t="s">
        <v>7</v>
      </c>
      <c r="O86" s="31"/>
      <c r="P86" s="32"/>
    </row>
    <row r="87" spans="1:16" ht="63.75" thickBot="1" x14ac:dyDescent="0.3">
      <c r="A87" s="37"/>
      <c r="B87" s="10" t="s">
        <v>9</v>
      </c>
      <c r="C87" s="10" t="s">
        <v>10</v>
      </c>
      <c r="D87" s="10" t="s">
        <v>11</v>
      </c>
      <c r="E87" s="10" t="s">
        <v>9</v>
      </c>
      <c r="F87" s="10" t="s">
        <v>10</v>
      </c>
      <c r="G87" s="10" t="s">
        <v>11</v>
      </c>
      <c r="H87" s="10" t="s">
        <v>9</v>
      </c>
      <c r="I87" s="10" t="s">
        <v>10</v>
      </c>
      <c r="J87" s="10" t="s">
        <v>11</v>
      </c>
      <c r="K87" s="10" t="s">
        <v>9</v>
      </c>
      <c r="L87" s="10" t="s">
        <v>10</v>
      </c>
      <c r="M87" s="10" t="s">
        <v>11</v>
      </c>
      <c r="N87" s="10" t="s">
        <v>9</v>
      </c>
      <c r="O87" s="10" t="s">
        <v>10</v>
      </c>
      <c r="P87" s="10" t="s">
        <v>11</v>
      </c>
    </row>
    <row r="88" spans="1:16" ht="15.75" x14ac:dyDescent="0.25">
      <c r="A88" s="3" t="s">
        <v>129</v>
      </c>
      <c r="B88" s="18">
        <v>169</v>
      </c>
      <c r="C88" s="24">
        <v>0</v>
      </c>
      <c r="D88" s="4">
        <f>C88/B88</f>
        <v>0</v>
      </c>
      <c r="E88" s="18">
        <v>116</v>
      </c>
      <c r="F88" s="24">
        <v>0</v>
      </c>
      <c r="G88" s="4">
        <f>F88/E88</f>
        <v>0</v>
      </c>
      <c r="H88" s="18">
        <v>143</v>
      </c>
      <c r="I88" s="24">
        <v>2</v>
      </c>
      <c r="J88" s="4">
        <f>I88/H88</f>
        <v>1.3986013986013986E-2</v>
      </c>
      <c r="K88" s="18">
        <v>300</v>
      </c>
      <c r="L88" s="24">
        <v>86</v>
      </c>
      <c r="M88" s="4">
        <f>L88/K88</f>
        <v>0.28666666666666668</v>
      </c>
      <c r="N88" s="18">
        <v>728</v>
      </c>
      <c r="O88" s="24">
        <f>SUM(L88,I88,F88,C88)</f>
        <v>88</v>
      </c>
      <c r="P88" s="4">
        <f>O88/N88</f>
        <v>0.12087912087912088</v>
      </c>
    </row>
    <row r="89" spans="1:16" ht="15.75" x14ac:dyDescent="0.25">
      <c r="A89" s="6" t="s">
        <v>141</v>
      </c>
      <c r="B89" s="20">
        <v>17</v>
      </c>
      <c r="C89" s="25">
        <v>14</v>
      </c>
      <c r="D89" s="7">
        <f t="shared" ref="D89:D94" si="24">C89/B89</f>
        <v>0.82352941176470584</v>
      </c>
      <c r="E89" s="20">
        <v>11</v>
      </c>
      <c r="F89" s="25">
        <v>9</v>
      </c>
      <c r="G89" s="7">
        <f t="shared" ref="G89:G94" si="25">F89/E89</f>
        <v>0.81818181818181823</v>
      </c>
      <c r="H89" s="20">
        <v>18</v>
      </c>
      <c r="I89" s="25">
        <v>2</v>
      </c>
      <c r="J89" s="7">
        <f t="shared" ref="J89:J94" si="26">I89/H89</f>
        <v>0.1111111111111111</v>
      </c>
      <c r="K89" s="20">
        <v>48</v>
      </c>
      <c r="L89" s="25">
        <v>8</v>
      </c>
      <c r="M89" s="7">
        <f t="shared" ref="M89:M94" si="27">L89/K89</f>
        <v>0.16666666666666666</v>
      </c>
      <c r="N89" s="20">
        <v>94</v>
      </c>
      <c r="O89" s="25">
        <f t="shared" ref="O89:O94" si="28">SUM(L89,I89,F89,C89)</f>
        <v>33</v>
      </c>
      <c r="P89" s="7">
        <f t="shared" ref="P89:P94" si="29">O89/N89</f>
        <v>0.35106382978723405</v>
      </c>
    </row>
    <row r="90" spans="1:16" ht="15.75" x14ac:dyDescent="0.25">
      <c r="A90" s="6" t="s">
        <v>47</v>
      </c>
      <c r="B90" s="20">
        <v>466</v>
      </c>
      <c r="C90" s="25">
        <v>88</v>
      </c>
      <c r="D90" s="7">
        <f t="shared" si="24"/>
        <v>0.18884120171673821</v>
      </c>
      <c r="E90" s="20">
        <v>295</v>
      </c>
      <c r="F90" s="25">
        <v>26</v>
      </c>
      <c r="G90" s="7">
        <f t="shared" si="25"/>
        <v>8.8135593220338981E-2</v>
      </c>
      <c r="H90" s="20">
        <v>381</v>
      </c>
      <c r="I90" s="25">
        <v>162</v>
      </c>
      <c r="J90" s="7">
        <f t="shared" si="26"/>
        <v>0.42519685039370081</v>
      </c>
      <c r="K90" s="20">
        <v>882</v>
      </c>
      <c r="L90" s="25">
        <v>495</v>
      </c>
      <c r="M90" s="7">
        <f t="shared" si="27"/>
        <v>0.56122448979591832</v>
      </c>
      <c r="N90" s="20">
        <v>2024</v>
      </c>
      <c r="O90" s="25">
        <f t="shared" si="28"/>
        <v>771</v>
      </c>
      <c r="P90" s="7">
        <f t="shared" si="29"/>
        <v>0.38092885375494073</v>
      </c>
    </row>
    <row r="91" spans="1:16" ht="15.75" x14ac:dyDescent="0.25">
      <c r="A91" s="6" t="s">
        <v>48</v>
      </c>
      <c r="B91" s="20">
        <v>30</v>
      </c>
      <c r="C91" s="25">
        <v>2</v>
      </c>
      <c r="D91" s="7">
        <f t="shared" si="24"/>
        <v>6.6666666666666666E-2</v>
      </c>
      <c r="E91" s="20">
        <v>21</v>
      </c>
      <c r="F91" s="25">
        <v>8</v>
      </c>
      <c r="G91" s="7">
        <f t="shared" si="25"/>
        <v>0.38095238095238093</v>
      </c>
      <c r="H91" s="20">
        <v>25</v>
      </c>
      <c r="I91" s="25">
        <v>16</v>
      </c>
      <c r="J91" s="7">
        <f t="shared" si="26"/>
        <v>0.64</v>
      </c>
      <c r="K91" s="20">
        <v>45</v>
      </c>
      <c r="L91" s="25">
        <v>25</v>
      </c>
      <c r="M91" s="7">
        <f t="shared" si="27"/>
        <v>0.55555555555555558</v>
      </c>
      <c r="N91" s="20">
        <v>121</v>
      </c>
      <c r="O91" s="25">
        <f t="shared" si="28"/>
        <v>51</v>
      </c>
      <c r="P91" s="7">
        <f t="shared" si="29"/>
        <v>0.42148760330578511</v>
      </c>
    </row>
    <row r="92" spans="1:16" ht="18" x14ac:dyDescent="0.25">
      <c r="A92" s="6" t="s">
        <v>122</v>
      </c>
      <c r="B92" s="20">
        <v>16</v>
      </c>
      <c r="C92" s="25">
        <v>20</v>
      </c>
      <c r="D92" s="7">
        <f t="shared" si="24"/>
        <v>1.25</v>
      </c>
      <c r="E92" s="20">
        <v>15</v>
      </c>
      <c r="F92" s="25">
        <v>22</v>
      </c>
      <c r="G92" s="7">
        <f t="shared" si="25"/>
        <v>1.4666666666666666</v>
      </c>
      <c r="H92" s="20">
        <v>16</v>
      </c>
      <c r="I92" s="25">
        <v>12</v>
      </c>
      <c r="J92" s="7">
        <f t="shared" si="26"/>
        <v>0.75</v>
      </c>
      <c r="K92" s="20">
        <v>40</v>
      </c>
      <c r="L92" s="25">
        <v>20</v>
      </c>
      <c r="M92" s="7">
        <f t="shared" si="27"/>
        <v>0.5</v>
      </c>
      <c r="N92" s="20">
        <v>87</v>
      </c>
      <c r="O92" s="25">
        <f t="shared" si="28"/>
        <v>74</v>
      </c>
      <c r="P92" s="7">
        <f t="shared" si="29"/>
        <v>0.85057471264367812</v>
      </c>
    </row>
    <row r="93" spans="1:16" ht="16.5" thickBot="1" x14ac:dyDescent="0.3">
      <c r="A93" s="8" t="s">
        <v>49</v>
      </c>
      <c r="B93" s="22">
        <v>181</v>
      </c>
      <c r="C93" s="26">
        <v>11</v>
      </c>
      <c r="D93" s="9">
        <f t="shared" si="24"/>
        <v>6.0773480662983423E-2</v>
      </c>
      <c r="E93" s="22">
        <v>116</v>
      </c>
      <c r="F93" s="26">
        <v>6</v>
      </c>
      <c r="G93" s="9">
        <f t="shared" si="25"/>
        <v>5.1724137931034482E-2</v>
      </c>
      <c r="H93" s="22">
        <v>130</v>
      </c>
      <c r="I93" s="26">
        <v>74</v>
      </c>
      <c r="J93" s="9">
        <f t="shared" si="26"/>
        <v>0.56923076923076921</v>
      </c>
      <c r="K93" s="22">
        <v>224</v>
      </c>
      <c r="L93" s="26">
        <v>326</v>
      </c>
      <c r="M93" s="9">
        <f t="shared" si="27"/>
        <v>1.4553571428571428</v>
      </c>
      <c r="N93" s="22">
        <v>651</v>
      </c>
      <c r="O93" s="26">
        <f t="shared" si="28"/>
        <v>417</v>
      </c>
      <c r="P93" s="9">
        <f t="shared" si="29"/>
        <v>0.64055299539170507</v>
      </c>
    </row>
    <row r="94" spans="1:16" ht="16.5" thickBot="1" x14ac:dyDescent="0.3">
      <c r="A94" s="13" t="s">
        <v>38</v>
      </c>
      <c r="B94" s="11">
        <v>879</v>
      </c>
      <c r="C94" s="11">
        <f>SUM(C88:C93)</f>
        <v>135</v>
      </c>
      <c r="D94" s="12">
        <f t="shared" si="24"/>
        <v>0.15358361774744028</v>
      </c>
      <c r="E94" s="11">
        <v>574</v>
      </c>
      <c r="F94" s="11">
        <f>SUM(F88:F93)</f>
        <v>71</v>
      </c>
      <c r="G94" s="12">
        <f t="shared" si="25"/>
        <v>0.12369337979094076</v>
      </c>
      <c r="H94" s="11">
        <v>713</v>
      </c>
      <c r="I94" s="11">
        <f>SUM(I88:I93)</f>
        <v>268</v>
      </c>
      <c r="J94" s="12">
        <f t="shared" si="26"/>
        <v>0.37587657784011219</v>
      </c>
      <c r="K94" s="11">
        <v>1539</v>
      </c>
      <c r="L94" s="11">
        <f>SUM(L88:L93)</f>
        <v>960</v>
      </c>
      <c r="M94" s="12">
        <f t="shared" si="27"/>
        <v>0.62378167641325533</v>
      </c>
      <c r="N94" s="11">
        <v>3705</v>
      </c>
      <c r="O94" s="11">
        <f t="shared" si="28"/>
        <v>1434</v>
      </c>
      <c r="P94" s="12">
        <f t="shared" si="29"/>
        <v>0.38704453441295544</v>
      </c>
    </row>
    <row r="95" spans="1:16" ht="15.75" thickBot="1" x14ac:dyDescent="0.3"/>
    <row r="96" spans="1:16" ht="16.5" thickBot="1" x14ac:dyDescent="0.3">
      <c r="A96" s="36" t="s">
        <v>113</v>
      </c>
      <c r="B96" s="33" t="s">
        <v>3</v>
      </c>
      <c r="C96" s="34"/>
      <c r="D96" s="35"/>
      <c r="E96" s="33" t="s">
        <v>4</v>
      </c>
      <c r="F96" s="34"/>
      <c r="G96" s="35"/>
      <c r="H96" s="33" t="s">
        <v>5</v>
      </c>
      <c r="I96" s="34"/>
      <c r="J96" s="35"/>
      <c r="K96" s="33" t="s">
        <v>6</v>
      </c>
      <c r="L96" s="34"/>
      <c r="M96" s="35"/>
      <c r="N96" s="33" t="s">
        <v>7</v>
      </c>
      <c r="O96" s="34"/>
      <c r="P96" s="35"/>
    </row>
    <row r="97" spans="1:16" ht="63.75" thickBot="1" x14ac:dyDescent="0.3">
      <c r="A97" s="37"/>
      <c r="B97" s="10" t="s">
        <v>9</v>
      </c>
      <c r="C97" s="10" t="s">
        <v>10</v>
      </c>
      <c r="D97" s="10" t="s">
        <v>11</v>
      </c>
      <c r="E97" s="10" t="s">
        <v>9</v>
      </c>
      <c r="F97" s="10" t="s">
        <v>10</v>
      </c>
      <c r="G97" s="10" t="s">
        <v>11</v>
      </c>
      <c r="H97" s="10" t="s">
        <v>9</v>
      </c>
      <c r="I97" s="10" t="s">
        <v>10</v>
      </c>
      <c r="J97" s="10" t="s">
        <v>11</v>
      </c>
      <c r="K97" s="10" t="s">
        <v>9</v>
      </c>
      <c r="L97" s="10" t="s">
        <v>10</v>
      </c>
      <c r="M97" s="10" t="s">
        <v>11</v>
      </c>
      <c r="N97" s="10" t="s">
        <v>9</v>
      </c>
      <c r="O97" s="10" t="s">
        <v>10</v>
      </c>
      <c r="P97" s="10" t="s">
        <v>11</v>
      </c>
    </row>
    <row r="98" spans="1:16" ht="18.75" thickBot="1" x14ac:dyDescent="0.3">
      <c r="A98" s="14" t="s">
        <v>121</v>
      </c>
      <c r="B98" s="15">
        <v>6589</v>
      </c>
      <c r="C98" s="16">
        <v>3920</v>
      </c>
      <c r="D98" s="17">
        <f>C98/B98</f>
        <v>0.59493094551525272</v>
      </c>
      <c r="E98" s="15">
        <v>5534.5964330856496</v>
      </c>
      <c r="F98" s="16">
        <v>1481</v>
      </c>
      <c r="G98" s="17">
        <f>F98/E98</f>
        <v>0.26758951947184928</v>
      </c>
      <c r="H98" s="15">
        <v>6754.4361242320119</v>
      </c>
      <c r="I98" s="16">
        <v>1234</v>
      </c>
      <c r="J98" s="17">
        <f>I98/H98</f>
        <v>0.18269474717111303</v>
      </c>
      <c r="K98" s="15">
        <v>12314.696327731221</v>
      </c>
      <c r="L98" s="16">
        <v>13468</v>
      </c>
      <c r="M98" s="17">
        <f>L98/K98</f>
        <v>1.0936526278501628</v>
      </c>
      <c r="N98" s="15">
        <v>31193.101468919114</v>
      </c>
      <c r="O98" s="16">
        <f>SUM(L98,I98,F98,C98)</f>
        <v>20103</v>
      </c>
      <c r="P98" s="17">
        <f>O98/N98</f>
        <v>0.64446941962570414</v>
      </c>
    </row>
    <row r="99" spans="1:16" ht="16.5" thickBot="1" x14ac:dyDescent="0.3">
      <c r="A99" s="13" t="s">
        <v>38</v>
      </c>
      <c r="B99" s="11">
        <v>6589</v>
      </c>
      <c r="C99" s="11">
        <f>C98</f>
        <v>3920</v>
      </c>
      <c r="D99" s="12">
        <f>C99/B99</f>
        <v>0.59493094551525272</v>
      </c>
      <c r="E99" s="11">
        <v>5534.5964330856496</v>
      </c>
      <c r="F99" s="11">
        <f>F98</f>
        <v>1481</v>
      </c>
      <c r="G99" s="12">
        <f>F99/E99</f>
        <v>0.26758951947184928</v>
      </c>
      <c r="H99" s="11">
        <v>6754.4361242320119</v>
      </c>
      <c r="I99" s="11">
        <f>I98</f>
        <v>1234</v>
      </c>
      <c r="J99" s="12">
        <f>I99/H99</f>
        <v>0.18269474717111303</v>
      </c>
      <c r="K99" s="11">
        <v>12314.696327731221</v>
      </c>
      <c r="L99" s="11">
        <f>L98</f>
        <v>13468</v>
      </c>
      <c r="M99" s="12">
        <f>L99/K99</f>
        <v>1.0936526278501628</v>
      </c>
      <c r="N99" s="11">
        <v>31193.101468919114</v>
      </c>
      <c r="O99" s="11">
        <f>O98</f>
        <v>20103</v>
      </c>
      <c r="P99" s="12">
        <f>O99/N99</f>
        <v>0.64446941962570414</v>
      </c>
    </row>
    <row r="100" spans="1:16" ht="15.75" thickBot="1" x14ac:dyDescent="0.3"/>
    <row r="101" spans="1:16" ht="16.5" thickBot="1" x14ac:dyDescent="0.3">
      <c r="A101" s="36" t="s">
        <v>97</v>
      </c>
      <c r="B101" s="33" t="s">
        <v>3</v>
      </c>
      <c r="C101" s="34"/>
      <c r="D101" s="35"/>
      <c r="E101" s="33" t="s">
        <v>4</v>
      </c>
      <c r="F101" s="34"/>
      <c r="G101" s="35"/>
      <c r="H101" s="33" t="s">
        <v>5</v>
      </c>
      <c r="I101" s="34"/>
      <c r="J101" s="35"/>
      <c r="K101" s="33" t="s">
        <v>6</v>
      </c>
      <c r="L101" s="34"/>
      <c r="M101" s="35"/>
      <c r="N101" s="33" t="s">
        <v>7</v>
      </c>
      <c r="O101" s="34"/>
      <c r="P101" s="35"/>
    </row>
    <row r="102" spans="1:16" ht="63.75" thickBot="1" x14ac:dyDescent="0.3">
      <c r="A102" s="37"/>
      <c r="B102" s="10" t="s">
        <v>9</v>
      </c>
      <c r="C102" s="10" t="s">
        <v>10</v>
      </c>
      <c r="D102" s="10" t="s">
        <v>11</v>
      </c>
      <c r="E102" s="10" t="s">
        <v>9</v>
      </c>
      <c r="F102" s="10" t="s">
        <v>10</v>
      </c>
      <c r="G102" s="10" t="s">
        <v>11</v>
      </c>
      <c r="H102" s="10" t="s">
        <v>9</v>
      </c>
      <c r="I102" s="10" t="s">
        <v>10</v>
      </c>
      <c r="J102" s="10" t="s">
        <v>11</v>
      </c>
      <c r="K102" s="10" t="s">
        <v>9</v>
      </c>
      <c r="L102" s="10" t="s">
        <v>10</v>
      </c>
      <c r="M102" s="10" t="s">
        <v>11</v>
      </c>
      <c r="N102" s="10" t="s">
        <v>9</v>
      </c>
      <c r="O102" s="10" t="s">
        <v>10</v>
      </c>
      <c r="P102" s="10" t="s">
        <v>11</v>
      </c>
    </row>
    <row r="103" spans="1:16" ht="15.75" x14ac:dyDescent="0.25">
      <c r="A103" s="3" t="s">
        <v>50</v>
      </c>
      <c r="B103" s="18">
        <v>19</v>
      </c>
      <c r="C103" s="24">
        <v>18</v>
      </c>
      <c r="D103" s="4">
        <f>C103/B103</f>
        <v>0.94736842105263153</v>
      </c>
      <c r="E103" s="18">
        <v>14</v>
      </c>
      <c r="F103" s="24">
        <v>0</v>
      </c>
      <c r="G103" s="4">
        <f>F103/E103</f>
        <v>0</v>
      </c>
      <c r="H103" s="18">
        <v>16</v>
      </c>
      <c r="I103" s="24">
        <v>0</v>
      </c>
      <c r="J103" s="4">
        <f>I103/H103</f>
        <v>0</v>
      </c>
      <c r="K103" s="18">
        <v>34</v>
      </c>
      <c r="L103" s="24">
        <v>-8</v>
      </c>
      <c r="M103" s="4">
        <f>L103/K103</f>
        <v>-0.23529411764705882</v>
      </c>
      <c r="N103" s="18">
        <v>83</v>
      </c>
      <c r="O103" s="24">
        <f>SUM(L103,I103,F103,C103)</f>
        <v>10</v>
      </c>
      <c r="P103" s="4">
        <f>O103/N103</f>
        <v>0.12048192771084337</v>
      </c>
    </row>
    <row r="104" spans="1:16" ht="15.75" x14ac:dyDescent="0.25">
      <c r="A104" s="6" t="s">
        <v>51</v>
      </c>
      <c r="B104" s="20">
        <v>91</v>
      </c>
      <c r="C104" s="25">
        <v>0</v>
      </c>
      <c r="D104" s="7">
        <f t="shared" ref="D104:D123" si="30">C104/B104</f>
        <v>0</v>
      </c>
      <c r="E104" s="20">
        <v>65</v>
      </c>
      <c r="F104" s="25">
        <v>0</v>
      </c>
      <c r="G104" s="7">
        <f t="shared" ref="G104:G123" si="31">F104/E104</f>
        <v>0</v>
      </c>
      <c r="H104" s="20">
        <v>77</v>
      </c>
      <c r="I104" s="25">
        <v>4</v>
      </c>
      <c r="J104" s="7">
        <f t="shared" ref="J104:J123" si="32">I104/H104</f>
        <v>5.1948051948051951E-2</v>
      </c>
      <c r="K104" s="20">
        <v>166</v>
      </c>
      <c r="L104" s="25">
        <v>45</v>
      </c>
      <c r="M104" s="7">
        <f t="shared" ref="M104:M124" si="33">L104/K104</f>
        <v>0.27108433734939757</v>
      </c>
      <c r="N104" s="20">
        <v>399</v>
      </c>
      <c r="O104" s="25">
        <f t="shared" ref="O104:O123" si="34">SUM(L104,I104,F104,C104)</f>
        <v>49</v>
      </c>
      <c r="P104" s="7">
        <f t="shared" ref="P104:P123" si="35">O104/N104</f>
        <v>0.12280701754385964</v>
      </c>
    </row>
    <row r="105" spans="1:16" ht="15.75" x14ac:dyDescent="0.25">
      <c r="A105" s="6" t="s">
        <v>106</v>
      </c>
      <c r="B105" s="20">
        <v>91</v>
      </c>
      <c r="C105" s="25">
        <v>0</v>
      </c>
      <c r="D105" s="7">
        <f t="shared" si="30"/>
        <v>0</v>
      </c>
      <c r="E105" s="20">
        <v>66</v>
      </c>
      <c r="F105" s="25">
        <v>0</v>
      </c>
      <c r="G105" s="7">
        <f t="shared" si="31"/>
        <v>0</v>
      </c>
      <c r="H105" s="20">
        <v>77</v>
      </c>
      <c r="I105" s="25">
        <v>7</v>
      </c>
      <c r="J105" s="7">
        <f t="shared" si="32"/>
        <v>9.0909090909090912E-2</v>
      </c>
      <c r="K105" s="20">
        <v>167</v>
      </c>
      <c r="L105" s="25">
        <v>137</v>
      </c>
      <c r="M105" s="7">
        <f t="shared" si="33"/>
        <v>0.82035928143712578</v>
      </c>
      <c r="N105" s="20">
        <v>401</v>
      </c>
      <c r="O105" s="25">
        <f t="shared" si="34"/>
        <v>144</v>
      </c>
      <c r="P105" s="7">
        <f t="shared" si="35"/>
        <v>0.35910224438902744</v>
      </c>
    </row>
    <row r="106" spans="1:16" ht="15.75" x14ac:dyDescent="0.25">
      <c r="A106" s="6" t="s">
        <v>52</v>
      </c>
      <c r="B106" s="20">
        <v>148</v>
      </c>
      <c r="C106" s="25">
        <v>0</v>
      </c>
      <c r="D106" s="7">
        <f t="shared" si="30"/>
        <v>0</v>
      </c>
      <c r="E106" s="20">
        <v>107</v>
      </c>
      <c r="F106" s="25">
        <v>0</v>
      </c>
      <c r="G106" s="7">
        <f t="shared" si="31"/>
        <v>0</v>
      </c>
      <c r="H106" s="20">
        <v>125</v>
      </c>
      <c r="I106" s="25">
        <v>9</v>
      </c>
      <c r="J106" s="7">
        <f t="shared" si="32"/>
        <v>7.1999999999999995E-2</v>
      </c>
      <c r="K106" s="20">
        <v>270</v>
      </c>
      <c r="L106" s="25">
        <v>93</v>
      </c>
      <c r="M106" s="7">
        <f t="shared" si="33"/>
        <v>0.34444444444444444</v>
      </c>
      <c r="N106" s="20">
        <v>650</v>
      </c>
      <c r="O106" s="25">
        <f t="shared" si="34"/>
        <v>102</v>
      </c>
      <c r="P106" s="7">
        <f t="shared" si="35"/>
        <v>0.15692307692307692</v>
      </c>
    </row>
    <row r="107" spans="1:16" ht="15.75" x14ac:dyDescent="0.25">
      <c r="A107" s="6" t="s">
        <v>53</v>
      </c>
      <c r="B107" s="20">
        <v>15</v>
      </c>
      <c r="C107" s="25">
        <v>0</v>
      </c>
      <c r="D107" s="7">
        <f t="shared" si="30"/>
        <v>0</v>
      </c>
      <c r="E107" s="20">
        <v>11</v>
      </c>
      <c r="F107" s="25">
        <v>0</v>
      </c>
      <c r="G107" s="7">
        <f t="shared" si="31"/>
        <v>0</v>
      </c>
      <c r="H107" s="20">
        <v>13</v>
      </c>
      <c r="I107" s="25">
        <v>0</v>
      </c>
      <c r="J107" s="7">
        <f t="shared" si="32"/>
        <v>0</v>
      </c>
      <c r="K107" s="20">
        <v>26</v>
      </c>
      <c r="L107" s="25">
        <v>2</v>
      </c>
      <c r="M107" s="7">
        <f t="shared" si="33"/>
        <v>7.6923076923076927E-2</v>
      </c>
      <c r="N107" s="20">
        <v>65</v>
      </c>
      <c r="O107" s="25">
        <f t="shared" si="34"/>
        <v>2</v>
      </c>
      <c r="P107" s="7">
        <f t="shared" si="35"/>
        <v>3.0769230769230771E-2</v>
      </c>
    </row>
    <row r="108" spans="1:16" ht="15.75" x14ac:dyDescent="0.25">
      <c r="A108" s="6" t="s">
        <v>107</v>
      </c>
      <c r="B108" s="20">
        <v>275</v>
      </c>
      <c r="C108" s="25">
        <v>76</v>
      </c>
      <c r="D108" s="7">
        <f t="shared" si="30"/>
        <v>0.27636363636363637</v>
      </c>
      <c r="E108" s="20">
        <v>198</v>
      </c>
      <c r="F108" s="25">
        <v>51</v>
      </c>
      <c r="G108" s="7">
        <f t="shared" si="31"/>
        <v>0.25757575757575757</v>
      </c>
      <c r="H108" s="20">
        <v>233</v>
      </c>
      <c r="I108" s="25">
        <v>43</v>
      </c>
      <c r="J108" s="7">
        <f t="shared" si="32"/>
        <v>0.18454935622317598</v>
      </c>
      <c r="K108" s="20">
        <v>501</v>
      </c>
      <c r="L108" s="25">
        <v>386</v>
      </c>
      <c r="M108" s="7">
        <f t="shared" si="33"/>
        <v>0.77045908183632739</v>
      </c>
      <c r="N108" s="20">
        <v>1207</v>
      </c>
      <c r="O108" s="25">
        <f t="shared" si="34"/>
        <v>556</v>
      </c>
      <c r="P108" s="7">
        <f t="shared" si="35"/>
        <v>0.46064623032311514</v>
      </c>
    </row>
    <row r="109" spans="1:16" ht="15.75" x14ac:dyDescent="0.25">
      <c r="A109" s="6" t="s">
        <v>54</v>
      </c>
      <c r="B109" s="20">
        <v>144</v>
      </c>
      <c r="C109" s="25">
        <v>4</v>
      </c>
      <c r="D109" s="7">
        <f t="shared" si="30"/>
        <v>2.7777777777777776E-2</v>
      </c>
      <c r="E109" s="20">
        <v>103</v>
      </c>
      <c r="F109" s="25">
        <v>0</v>
      </c>
      <c r="G109" s="7">
        <f t="shared" si="31"/>
        <v>0</v>
      </c>
      <c r="H109" s="20">
        <v>122</v>
      </c>
      <c r="I109" s="25">
        <v>74</v>
      </c>
      <c r="J109" s="7">
        <f t="shared" si="32"/>
        <v>0.60655737704918034</v>
      </c>
      <c r="K109" s="20">
        <v>261</v>
      </c>
      <c r="L109" s="25">
        <v>119</v>
      </c>
      <c r="M109" s="7">
        <f t="shared" si="33"/>
        <v>0.45593869731800768</v>
      </c>
      <c r="N109" s="20">
        <v>630</v>
      </c>
      <c r="O109" s="25">
        <f t="shared" si="34"/>
        <v>197</v>
      </c>
      <c r="P109" s="7">
        <f t="shared" si="35"/>
        <v>0.3126984126984127</v>
      </c>
    </row>
    <row r="110" spans="1:16" ht="15.75" x14ac:dyDescent="0.25">
      <c r="A110" s="6" t="s">
        <v>140</v>
      </c>
      <c r="B110" s="20">
        <v>111</v>
      </c>
      <c r="C110" s="25">
        <v>15</v>
      </c>
      <c r="D110" s="7">
        <f t="shared" si="30"/>
        <v>0.13513513513513514</v>
      </c>
      <c r="E110" s="20">
        <v>80</v>
      </c>
      <c r="F110" s="25">
        <v>40</v>
      </c>
      <c r="G110" s="7">
        <f t="shared" si="31"/>
        <v>0.5</v>
      </c>
      <c r="H110" s="20">
        <v>94</v>
      </c>
      <c r="I110" s="25">
        <v>5</v>
      </c>
      <c r="J110" s="7">
        <f t="shared" si="32"/>
        <v>5.3191489361702128E-2</v>
      </c>
      <c r="K110" s="20">
        <v>201</v>
      </c>
      <c r="L110" s="25">
        <v>248</v>
      </c>
      <c r="M110" s="7">
        <f t="shared" si="33"/>
        <v>1.2338308457711442</v>
      </c>
      <c r="N110" s="20">
        <v>486</v>
      </c>
      <c r="O110" s="25">
        <f t="shared" si="34"/>
        <v>308</v>
      </c>
      <c r="P110" s="7">
        <f t="shared" si="35"/>
        <v>0.63374485596707819</v>
      </c>
    </row>
    <row r="111" spans="1:16" ht="18" x14ac:dyDescent="0.25">
      <c r="A111" s="6" t="s">
        <v>120</v>
      </c>
      <c r="B111" s="20">
        <v>63</v>
      </c>
      <c r="C111" s="25">
        <v>0</v>
      </c>
      <c r="D111" s="7">
        <f t="shared" si="30"/>
        <v>0</v>
      </c>
      <c r="E111" s="20">
        <v>45</v>
      </c>
      <c r="F111" s="25">
        <v>0</v>
      </c>
      <c r="G111" s="7">
        <f t="shared" si="31"/>
        <v>0</v>
      </c>
      <c r="H111" s="20">
        <v>53</v>
      </c>
      <c r="I111" s="25">
        <v>0</v>
      </c>
      <c r="J111" s="7">
        <f t="shared" si="32"/>
        <v>0</v>
      </c>
      <c r="K111" s="20">
        <v>115</v>
      </c>
      <c r="L111" s="25">
        <v>18</v>
      </c>
      <c r="M111" s="7">
        <f t="shared" si="33"/>
        <v>0.15652173913043479</v>
      </c>
      <c r="N111" s="20">
        <v>276</v>
      </c>
      <c r="O111" s="25">
        <f t="shared" si="34"/>
        <v>18</v>
      </c>
      <c r="P111" s="7">
        <f t="shared" si="35"/>
        <v>6.5217391304347824E-2</v>
      </c>
    </row>
    <row r="112" spans="1:16" ht="15.75" x14ac:dyDescent="0.25">
      <c r="A112" s="6" t="s">
        <v>55</v>
      </c>
      <c r="B112" s="20">
        <v>20</v>
      </c>
      <c r="C112" s="25">
        <v>76</v>
      </c>
      <c r="D112" s="7">
        <f t="shared" si="30"/>
        <v>3.8</v>
      </c>
      <c r="E112" s="20">
        <v>14</v>
      </c>
      <c r="F112" s="25">
        <v>10</v>
      </c>
      <c r="G112" s="7">
        <f t="shared" si="31"/>
        <v>0.7142857142857143</v>
      </c>
      <c r="H112" s="20">
        <v>17</v>
      </c>
      <c r="I112" s="25">
        <v>8</v>
      </c>
      <c r="J112" s="7">
        <f t="shared" si="32"/>
        <v>0.47058823529411764</v>
      </c>
      <c r="K112" s="20">
        <v>35</v>
      </c>
      <c r="L112" s="25">
        <v>22</v>
      </c>
      <c r="M112" s="7">
        <f t="shared" si="33"/>
        <v>0.62857142857142856</v>
      </c>
      <c r="N112" s="20">
        <v>86</v>
      </c>
      <c r="O112" s="25">
        <f t="shared" si="34"/>
        <v>116</v>
      </c>
      <c r="P112" s="7">
        <f t="shared" si="35"/>
        <v>1.3488372093023255</v>
      </c>
    </row>
    <row r="113" spans="1:16" ht="15.75" x14ac:dyDescent="0.25">
      <c r="A113" s="6" t="s">
        <v>56</v>
      </c>
      <c r="B113" s="20">
        <v>226</v>
      </c>
      <c r="C113" s="25">
        <v>66</v>
      </c>
      <c r="D113" s="7">
        <f t="shared" si="30"/>
        <v>0.29203539823008851</v>
      </c>
      <c r="E113" s="20">
        <v>163</v>
      </c>
      <c r="F113" s="25">
        <v>11</v>
      </c>
      <c r="G113" s="7">
        <f t="shared" si="31"/>
        <v>6.7484662576687116E-2</v>
      </c>
      <c r="H113" s="20">
        <v>192</v>
      </c>
      <c r="I113" s="25">
        <v>24</v>
      </c>
      <c r="J113" s="7">
        <f t="shared" si="32"/>
        <v>0.125</v>
      </c>
      <c r="K113" s="20">
        <v>412</v>
      </c>
      <c r="L113" s="25">
        <v>188</v>
      </c>
      <c r="M113" s="7">
        <f t="shared" si="33"/>
        <v>0.4563106796116505</v>
      </c>
      <c r="N113" s="20">
        <v>993</v>
      </c>
      <c r="O113" s="25">
        <f t="shared" si="34"/>
        <v>289</v>
      </c>
      <c r="P113" s="7">
        <f t="shared" si="35"/>
        <v>0.29103726082578046</v>
      </c>
    </row>
    <row r="114" spans="1:16" ht="15.75" x14ac:dyDescent="0.25">
      <c r="A114" s="6" t="s">
        <v>57</v>
      </c>
      <c r="B114" s="20">
        <v>103</v>
      </c>
      <c r="C114" s="25">
        <v>2</v>
      </c>
      <c r="D114" s="7">
        <f t="shared" si="30"/>
        <v>1.9417475728155338E-2</v>
      </c>
      <c r="E114" s="20">
        <v>74</v>
      </c>
      <c r="F114" s="25">
        <v>3</v>
      </c>
      <c r="G114" s="7">
        <f t="shared" si="31"/>
        <v>4.0540540540540543E-2</v>
      </c>
      <c r="H114" s="20">
        <v>87</v>
      </c>
      <c r="I114" s="25">
        <v>18</v>
      </c>
      <c r="J114" s="7">
        <f t="shared" si="32"/>
        <v>0.20689655172413793</v>
      </c>
      <c r="K114" s="20">
        <v>188</v>
      </c>
      <c r="L114" s="25">
        <v>461</v>
      </c>
      <c r="M114" s="7">
        <f t="shared" si="33"/>
        <v>2.4521276595744679</v>
      </c>
      <c r="N114" s="20">
        <v>452</v>
      </c>
      <c r="O114" s="25">
        <f t="shared" si="34"/>
        <v>484</v>
      </c>
      <c r="P114" s="7">
        <f t="shared" si="35"/>
        <v>1.0707964601769913</v>
      </c>
    </row>
    <row r="115" spans="1:16" ht="15.75" x14ac:dyDescent="0.25">
      <c r="A115" s="6" t="s">
        <v>58</v>
      </c>
      <c r="B115" s="20">
        <v>63</v>
      </c>
      <c r="C115" s="25">
        <v>5</v>
      </c>
      <c r="D115" s="7">
        <f t="shared" si="30"/>
        <v>7.9365079365079361E-2</v>
      </c>
      <c r="E115" s="20">
        <v>45</v>
      </c>
      <c r="F115" s="25">
        <v>1</v>
      </c>
      <c r="G115" s="7">
        <f t="shared" si="31"/>
        <v>2.2222222222222223E-2</v>
      </c>
      <c r="H115" s="20">
        <v>53</v>
      </c>
      <c r="I115" s="25">
        <v>44</v>
      </c>
      <c r="J115" s="7">
        <f t="shared" si="32"/>
        <v>0.83018867924528306</v>
      </c>
      <c r="K115" s="20">
        <v>114</v>
      </c>
      <c r="L115" s="25">
        <v>158</v>
      </c>
      <c r="M115" s="7">
        <f t="shared" si="33"/>
        <v>1.3859649122807018</v>
      </c>
      <c r="N115" s="20">
        <v>275</v>
      </c>
      <c r="O115" s="25">
        <f t="shared" si="34"/>
        <v>208</v>
      </c>
      <c r="P115" s="7">
        <f t="shared" si="35"/>
        <v>0.75636363636363635</v>
      </c>
    </row>
    <row r="116" spans="1:16" ht="18" x14ac:dyDescent="0.25">
      <c r="A116" s="6" t="s">
        <v>143</v>
      </c>
      <c r="B116" s="20">
        <v>17</v>
      </c>
      <c r="C116" s="25">
        <v>0</v>
      </c>
      <c r="D116" s="7">
        <f t="shared" si="30"/>
        <v>0</v>
      </c>
      <c r="E116" s="20">
        <v>12</v>
      </c>
      <c r="F116" s="25">
        <v>0</v>
      </c>
      <c r="G116" s="7">
        <f t="shared" si="31"/>
        <v>0</v>
      </c>
      <c r="H116" s="20">
        <v>14</v>
      </c>
      <c r="I116" s="25">
        <v>0</v>
      </c>
      <c r="J116" s="7">
        <f t="shared" si="32"/>
        <v>0</v>
      </c>
      <c r="K116" s="20">
        <v>31</v>
      </c>
      <c r="L116" s="25">
        <v>0</v>
      </c>
      <c r="M116" s="7">
        <f t="shared" si="33"/>
        <v>0</v>
      </c>
      <c r="N116" s="20">
        <v>74</v>
      </c>
      <c r="O116" s="25">
        <f t="shared" si="34"/>
        <v>0</v>
      </c>
      <c r="P116" s="7">
        <f t="shared" si="35"/>
        <v>0</v>
      </c>
    </row>
    <row r="117" spans="1:16" ht="15.75" x14ac:dyDescent="0.25">
      <c r="A117" s="6" t="s">
        <v>59</v>
      </c>
      <c r="B117" s="20">
        <v>422</v>
      </c>
      <c r="C117" s="25">
        <v>82</v>
      </c>
      <c r="D117" s="7">
        <f t="shared" si="30"/>
        <v>0.19431279620853081</v>
      </c>
      <c r="E117" s="20">
        <v>304</v>
      </c>
      <c r="F117" s="25">
        <v>84</v>
      </c>
      <c r="G117" s="7">
        <f t="shared" si="31"/>
        <v>0.27631578947368424</v>
      </c>
      <c r="H117" s="20">
        <v>358</v>
      </c>
      <c r="I117" s="25">
        <v>94</v>
      </c>
      <c r="J117" s="7">
        <f t="shared" si="32"/>
        <v>0.26256983240223464</v>
      </c>
      <c r="K117" s="20">
        <v>772</v>
      </c>
      <c r="L117" s="25">
        <v>2442</v>
      </c>
      <c r="M117" s="7">
        <f t="shared" si="33"/>
        <v>3.1632124352331608</v>
      </c>
      <c r="N117" s="20">
        <v>1856</v>
      </c>
      <c r="O117" s="25">
        <f t="shared" si="34"/>
        <v>2702</v>
      </c>
      <c r="P117" s="7">
        <f t="shared" si="35"/>
        <v>1.4558189655172413</v>
      </c>
    </row>
    <row r="118" spans="1:16" ht="15.75" x14ac:dyDescent="0.25">
      <c r="A118" s="6" t="s">
        <v>60</v>
      </c>
      <c r="B118" s="20">
        <v>222</v>
      </c>
      <c r="C118" s="25">
        <v>16</v>
      </c>
      <c r="D118" s="7">
        <f t="shared" si="30"/>
        <v>7.2072072072072071E-2</v>
      </c>
      <c r="E118" s="20">
        <v>160</v>
      </c>
      <c r="F118" s="25">
        <v>299</v>
      </c>
      <c r="G118" s="7">
        <f t="shared" si="31"/>
        <v>1.8687499999999999</v>
      </c>
      <c r="H118" s="20">
        <v>188</v>
      </c>
      <c r="I118" s="25">
        <v>281</v>
      </c>
      <c r="J118" s="7">
        <f t="shared" si="32"/>
        <v>1.4946808510638299</v>
      </c>
      <c r="K118" s="20">
        <v>403</v>
      </c>
      <c r="L118" s="25">
        <v>170</v>
      </c>
      <c r="M118" s="7">
        <f t="shared" si="33"/>
        <v>0.42183622828784118</v>
      </c>
      <c r="N118" s="20">
        <v>973</v>
      </c>
      <c r="O118" s="25">
        <f t="shared" si="34"/>
        <v>766</v>
      </c>
      <c r="P118" s="7">
        <f t="shared" si="35"/>
        <v>0.78725590955806779</v>
      </c>
    </row>
    <row r="119" spans="1:16" ht="15.75" x14ac:dyDescent="0.25">
      <c r="A119" s="6" t="s">
        <v>61</v>
      </c>
      <c r="B119" s="20">
        <v>137</v>
      </c>
      <c r="C119" s="25">
        <v>2</v>
      </c>
      <c r="D119" s="7">
        <f t="shared" si="30"/>
        <v>1.4598540145985401E-2</v>
      </c>
      <c r="E119" s="20">
        <v>98</v>
      </c>
      <c r="F119" s="25">
        <v>5</v>
      </c>
      <c r="G119" s="7">
        <f t="shared" si="31"/>
        <v>5.1020408163265307E-2</v>
      </c>
      <c r="H119" s="20">
        <v>116</v>
      </c>
      <c r="I119" s="25">
        <v>14</v>
      </c>
      <c r="J119" s="7">
        <f t="shared" si="32"/>
        <v>0.1206896551724138</v>
      </c>
      <c r="K119" s="20">
        <v>248</v>
      </c>
      <c r="L119" s="25">
        <v>121</v>
      </c>
      <c r="M119" s="7">
        <f t="shared" si="33"/>
        <v>0.48790322580645162</v>
      </c>
      <c r="N119" s="20">
        <v>599</v>
      </c>
      <c r="O119" s="25">
        <f t="shared" si="34"/>
        <v>142</v>
      </c>
      <c r="P119" s="7">
        <f t="shared" si="35"/>
        <v>0.23706176961602671</v>
      </c>
    </row>
    <row r="120" spans="1:16" ht="15.75" x14ac:dyDescent="0.25">
      <c r="A120" s="6" t="s">
        <v>62</v>
      </c>
      <c r="B120" s="20">
        <v>695</v>
      </c>
      <c r="C120" s="25">
        <v>163</v>
      </c>
      <c r="D120" s="7">
        <f t="shared" si="30"/>
        <v>0.23453237410071942</v>
      </c>
      <c r="E120" s="20">
        <v>500</v>
      </c>
      <c r="F120" s="25">
        <v>56</v>
      </c>
      <c r="G120" s="7">
        <f t="shared" si="31"/>
        <v>0.112</v>
      </c>
      <c r="H120" s="20">
        <v>589</v>
      </c>
      <c r="I120" s="25">
        <v>105</v>
      </c>
      <c r="J120" s="7">
        <f t="shared" si="32"/>
        <v>0.17826825127334464</v>
      </c>
      <c r="K120" s="20">
        <v>1267</v>
      </c>
      <c r="L120" s="25">
        <v>863</v>
      </c>
      <c r="M120" s="7">
        <f t="shared" si="33"/>
        <v>0.68113654301499604</v>
      </c>
      <c r="N120" s="20">
        <v>3051</v>
      </c>
      <c r="O120" s="25">
        <f t="shared" si="34"/>
        <v>1187</v>
      </c>
      <c r="P120" s="7">
        <f t="shared" si="35"/>
        <v>0.38905276958374302</v>
      </c>
    </row>
    <row r="121" spans="1:16" ht="15.75" x14ac:dyDescent="0.25">
      <c r="A121" s="6" t="s">
        <v>63</v>
      </c>
      <c r="B121" s="20">
        <v>373</v>
      </c>
      <c r="C121" s="25">
        <v>108</v>
      </c>
      <c r="D121" s="7">
        <f t="shared" si="30"/>
        <v>0.289544235924933</v>
      </c>
      <c r="E121" s="20">
        <v>268</v>
      </c>
      <c r="F121" s="25">
        <v>7</v>
      </c>
      <c r="G121" s="7">
        <f t="shared" si="31"/>
        <v>2.6119402985074626E-2</v>
      </c>
      <c r="H121" s="20">
        <v>315</v>
      </c>
      <c r="I121" s="25">
        <v>10</v>
      </c>
      <c r="J121" s="7">
        <f t="shared" si="32"/>
        <v>3.1746031746031744E-2</v>
      </c>
      <c r="K121" s="20">
        <v>679</v>
      </c>
      <c r="L121" s="25">
        <v>128</v>
      </c>
      <c r="M121" s="7">
        <f t="shared" si="33"/>
        <v>0.18851251840942562</v>
      </c>
      <c r="N121" s="20">
        <v>1635</v>
      </c>
      <c r="O121" s="25">
        <f t="shared" si="34"/>
        <v>253</v>
      </c>
      <c r="P121" s="7">
        <f t="shared" si="35"/>
        <v>0.1547400611620795</v>
      </c>
    </row>
    <row r="122" spans="1:16" ht="15.75" x14ac:dyDescent="0.25">
      <c r="A122" s="6" t="s">
        <v>64</v>
      </c>
      <c r="B122" s="20">
        <v>10</v>
      </c>
      <c r="C122" s="25">
        <v>7</v>
      </c>
      <c r="D122" s="7">
        <f t="shared" si="30"/>
        <v>0.7</v>
      </c>
      <c r="E122" s="20">
        <v>7</v>
      </c>
      <c r="F122" s="25">
        <v>5</v>
      </c>
      <c r="G122" s="7">
        <f t="shared" si="31"/>
        <v>0.7142857142857143</v>
      </c>
      <c r="H122" s="20">
        <v>8</v>
      </c>
      <c r="I122" s="25">
        <v>5</v>
      </c>
      <c r="J122" s="7">
        <f t="shared" si="32"/>
        <v>0.625</v>
      </c>
      <c r="K122" s="20">
        <v>16</v>
      </c>
      <c r="L122" s="25">
        <v>42</v>
      </c>
      <c r="M122" s="7">
        <f t="shared" si="33"/>
        <v>2.625</v>
      </c>
      <c r="N122" s="20">
        <v>41</v>
      </c>
      <c r="O122" s="25">
        <f t="shared" si="34"/>
        <v>59</v>
      </c>
      <c r="P122" s="7">
        <f t="shared" si="35"/>
        <v>1.4390243902439024</v>
      </c>
    </row>
    <row r="123" spans="1:16" ht="16.5" thickBot="1" x14ac:dyDescent="0.3">
      <c r="A123" s="8" t="s">
        <v>108</v>
      </c>
      <c r="B123" s="22">
        <v>343</v>
      </c>
      <c r="C123" s="26">
        <v>62</v>
      </c>
      <c r="D123" s="9">
        <f t="shared" si="30"/>
        <v>0.18075801749271136</v>
      </c>
      <c r="E123" s="22">
        <v>247</v>
      </c>
      <c r="F123" s="26">
        <v>69</v>
      </c>
      <c r="G123" s="9">
        <f t="shared" si="31"/>
        <v>0.2793522267206478</v>
      </c>
      <c r="H123" s="22">
        <v>291</v>
      </c>
      <c r="I123" s="26">
        <v>1</v>
      </c>
      <c r="J123" s="9">
        <f t="shared" si="32"/>
        <v>3.4364261168384879E-3</v>
      </c>
      <c r="K123" s="22">
        <v>625</v>
      </c>
      <c r="L123" s="26">
        <v>445</v>
      </c>
      <c r="M123" s="9">
        <f t="shared" si="33"/>
        <v>0.71199999999999997</v>
      </c>
      <c r="N123" s="22">
        <v>1506</v>
      </c>
      <c r="O123" s="26">
        <f t="shared" si="34"/>
        <v>577</v>
      </c>
      <c r="P123" s="9">
        <f t="shared" si="35"/>
        <v>0.38313413014608233</v>
      </c>
    </row>
    <row r="124" spans="1:16" ht="16.5" thickBot="1" x14ac:dyDescent="0.3">
      <c r="A124" s="13" t="s">
        <v>38</v>
      </c>
      <c r="B124" s="11">
        <v>3588</v>
      </c>
      <c r="C124" s="11">
        <f>SUM(C103:C123)</f>
        <v>702</v>
      </c>
      <c r="D124" s="12">
        <f>C124/B124</f>
        <v>0.19565217391304349</v>
      </c>
      <c r="E124" s="11">
        <v>2581</v>
      </c>
      <c r="F124" s="11">
        <f>SUM(F103:F123)</f>
        <v>641</v>
      </c>
      <c r="G124" s="12">
        <f>F124/E124</f>
        <v>0.24835335141418055</v>
      </c>
      <c r="H124" s="11">
        <v>3038</v>
      </c>
      <c r="I124" s="11">
        <f>SUM(I103:I123)</f>
        <v>746</v>
      </c>
      <c r="J124" s="12">
        <f>I124/H124</f>
        <v>0.2455562870309414</v>
      </c>
      <c r="K124" s="11">
        <v>6531</v>
      </c>
      <c r="L124" s="11">
        <f>SUM(L103:L123)</f>
        <v>6080</v>
      </c>
      <c r="M124" s="12">
        <f t="shared" si="33"/>
        <v>0.93094472515694382</v>
      </c>
      <c r="N124" s="11">
        <v>15738</v>
      </c>
      <c r="O124" s="11">
        <f>SUM(O103:O123)</f>
        <v>8169</v>
      </c>
      <c r="P124" s="12">
        <f>O124/N124</f>
        <v>0.51906214258482652</v>
      </c>
    </row>
    <row r="125" spans="1:16" ht="15.75" thickBot="1" x14ac:dyDescent="0.3"/>
    <row r="126" spans="1:16" ht="16.5" thickBot="1" x14ac:dyDescent="0.3">
      <c r="A126" s="36" t="s">
        <v>98</v>
      </c>
      <c r="B126" s="33" t="s">
        <v>3</v>
      </c>
      <c r="C126" s="34"/>
      <c r="D126" s="35"/>
      <c r="E126" s="33" t="s">
        <v>4</v>
      </c>
      <c r="F126" s="34"/>
      <c r="G126" s="35"/>
      <c r="H126" s="33" t="s">
        <v>5</v>
      </c>
      <c r="I126" s="34"/>
      <c r="J126" s="35"/>
      <c r="K126" s="33" t="s">
        <v>6</v>
      </c>
      <c r="L126" s="34"/>
      <c r="M126" s="35"/>
      <c r="N126" s="33" t="s">
        <v>7</v>
      </c>
      <c r="O126" s="34"/>
      <c r="P126" s="35"/>
    </row>
    <row r="127" spans="1:16" ht="63.75" thickBot="1" x14ac:dyDescent="0.3">
      <c r="A127" s="37"/>
      <c r="B127" s="10" t="s">
        <v>9</v>
      </c>
      <c r="C127" s="10" t="s">
        <v>10</v>
      </c>
      <c r="D127" s="10" t="s">
        <v>11</v>
      </c>
      <c r="E127" s="10" t="s">
        <v>9</v>
      </c>
      <c r="F127" s="10" t="s">
        <v>10</v>
      </c>
      <c r="G127" s="10" t="s">
        <v>11</v>
      </c>
      <c r="H127" s="10" t="s">
        <v>9</v>
      </c>
      <c r="I127" s="10" t="s">
        <v>10</v>
      </c>
      <c r="J127" s="10" t="s">
        <v>11</v>
      </c>
      <c r="K127" s="10" t="s">
        <v>9</v>
      </c>
      <c r="L127" s="10" t="s">
        <v>10</v>
      </c>
      <c r="M127" s="10" t="s">
        <v>11</v>
      </c>
      <c r="N127" s="10" t="s">
        <v>9</v>
      </c>
      <c r="O127" s="10" t="s">
        <v>10</v>
      </c>
      <c r="P127" s="10" t="s">
        <v>11</v>
      </c>
    </row>
    <row r="128" spans="1:16" ht="15.75" x14ac:dyDescent="0.25">
      <c r="A128" s="3" t="s">
        <v>65</v>
      </c>
      <c r="B128" s="18">
        <v>199</v>
      </c>
      <c r="C128" s="24">
        <v>32</v>
      </c>
      <c r="D128" s="4">
        <f>C128/B128</f>
        <v>0.16080402010050251</v>
      </c>
      <c r="E128" s="18">
        <v>122</v>
      </c>
      <c r="F128" s="24">
        <v>300</v>
      </c>
      <c r="G128" s="4">
        <f>F128/E128</f>
        <v>2.459016393442623</v>
      </c>
      <c r="H128" s="18">
        <v>158</v>
      </c>
      <c r="I128" s="24">
        <v>67</v>
      </c>
      <c r="J128" s="4">
        <f>I128/H128</f>
        <v>0.42405063291139239</v>
      </c>
      <c r="K128" s="18">
        <v>413</v>
      </c>
      <c r="L128" s="24">
        <v>217</v>
      </c>
      <c r="M128" s="4">
        <f>L128/K128</f>
        <v>0.52542372881355937</v>
      </c>
      <c r="N128" s="18">
        <v>892</v>
      </c>
      <c r="O128" s="24">
        <f>SUM(L128,I128,F128,C128)</f>
        <v>616</v>
      </c>
      <c r="P128" s="4">
        <f>O128/N128</f>
        <v>0.6905829596412556</v>
      </c>
    </row>
    <row r="129" spans="1:16" ht="15.75" x14ac:dyDescent="0.25">
      <c r="A129" s="6" t="s">
        <v>66</v>
      </c>
      <c r="B129" s="20">
        <v>341</v>
      </c>
      <c r="C129" s="25">
        <v>38</v>
      </c>
      <c r="D129" s="7">
        <f t="shared" ref="D129:D144" si="36">C129/B129</f>
        <v>0.11143695014662756</v>
      </c>
      <c r="E129" s="20">
        <v>229</v>
      </c>
      <c r="F129" s="25">
        <v>31</v>
      </c>
      <c r="G129" s="7">
        <f t="shared" ref="G129:G144" si="37">F129/E129</f>
        <v>0.13537117903930132</v>
      </c>
      <c r="H129" s="20">
        <v>243</v>
      </c>
      <c r="I129" s="25">
        <v>58</v>
      </c>
      <c r="J129" s="7">
        <f t="shared" ref="J129:J144" si="38">I129/H129</f>
        <v>0.23868312757201646</v>
      </c>
      <c r="K129" s="20">
        <v>357</v>
      </c>
      <c r="L129" s="25">
        <v>657</v>
      </c>
      <c r="M129" s="7">
        <f t="shared" ref="M129:M144" si="39">L129/K129</f>
        <v>1.8403361344537814</v>
      </c>
      <c r="N129" s="20">
        <v>1170</v>
      </c>
      <c r="O129" s="25">
        <f t="shared" ref="O129:O143" si="40">SUM(L129,I129,F129,C129)</f>
        <v>784</v>
      </c>
      <c r="P129" s="7">
        <f t="shared" ref="P129:P144" si="41">O129/N129</f>
        <v>0.67008547008547004</v>
      </c>
    </row>
    <row r="130" spans="1:16" ht="15.75" x14ac:dyDescent="0.25">
      <c r="A130" s="6" t="s">
        <v>67</v>
      </c>
      <c r="B130" s="20">
        <v>319</v>
      </c>
      <c r="C130" s="25">
        <v>29</v>
      </c>
      <c r="D130" s="7">
        <f t="shared" si="36"/>
        <v>9.0909090909090912E-2</v>
      </c>
      <c r="E130" s="20">
        <v>217</v>
      </c>
      <c r="F130" s="25">
        <v>70</v>
      </c>
      <c r="G130" s="7">
        <f t="shared" si="37"/>
        <v>0.32258064516129031</v>
      </c>
      <c r="H130" s="20">
        <v>271</v>
      </c>
      <c r="I130" s="25">
        <v>65</v>
      </c>
      <c r="J130" s="7">
        <f t="shared" si="38"/>
        <v>0.23985239852398524</v>
      </c>
      <c r="K130" s="20">
        <v>808</v>
      </c>
      <c r="L130" s="25">
        <v>1262</v>
      </c>
      <c r="M130" s="7">
        <f t="shared" si="39"/>
        <v>1.5618811881188119</v>
      </c>
      <c r="N130" s="20">
        <v>1615</v>
      </c>
      <c r="O130" s="25">
        <f t="shared" si="40"/>
        <v>1426</v>
      </c>
      <c r="P130" s="7">
        <f t="shared" si="41"/>
        <v>0.88297213622291026</v>
      </c>
    </row>
    <row r="131" spans="1:16" ht="15.75" x14ac:dyDescent="0.25">
      <c r="A131" s="6" t="s">
        <v>68</v>
      </c>
      <c r="B131" s="20">
        <v>98</v>
      </c>
      <c r="C131" s="25">
        <v>23</v>
      </c>
      <c r="D131" s="7">
        <f t="shared" si="36"/>
        <v>0.23469387755102042</v>
      </c>
      <c r="E131" s="20">
        <v>66</v>
      </c>
      <c r="F131" s="25">
        <v>22</v>
      </c>
      <c r="G131" s="7">
        <f t="shared" si="37"/>
        <v>0.33333333333333331</v>
      </c>
      <c r="H131" s="20">
        <v>79</v>
      </c>
      <c r="I131" s="25">
        <v>12</v>
      </c>
      <c r="J131" s="7">
        <f t="shared" si="38"/>
        <v>0.15189873417721519</v>
      </c>
      <c r="K131" s="20">
        <v>74</v>
      </c>
      <c r="L131" s="25">
        <v>784</v>
      </c>
      <c r="M131" s="7">
        <f t="shared" si="39"/>
        <v>10.594594594594595</v>
      </c>
      <c r="N131" s="20">
        <v>317</v>
      </c>
      <c r="O131" s="25">
        <f t="shared" si="40"/>
        <v>841</v>
      </c>
      <c r="P131" s="7">
        <f t="shared" si="41"/>
        <v>2.6529968454258674</v>
      </c>
    </row>
    <row r="132" spans="1:16" ht="15.75" x14ac:dyDescent="0.25">
      <c r="A132" s="6" t="s">
        <v>69</v>
      </c>
      <c r="B132" s="20">
        <v>27</v>
      </c>
      <c r="C132" s="25">
        <v>25</v>
      </c>
      <c r="D132" s="7">
        <f t="shared" si="36"/>
        <v>0.92592592592592593</v>
      </c>
      <c r="E132" s="20">
        <v>19</v>
      </c>
      <c r="F132" s="25">
        <v>10</v>
      </c>
      <c r="G132" s="7">
        <f t="shared" si="37"/>
        <v>0.52631578947368418</v>
      </c>
      <c r="H132" s="20">
        <v>22</v>
      </c>
      <c r="I132" s="25">
        <v>5</v>
      </c>
      <c r="J132" s="7">
        <f t="shared" si="38"/>
        <v>0.22727272727272727</v>
      </c>
      <c r="K132" s="20">
        <v>13</v>
      </c>
      <c r="L132" s="25">
        <v>76</v>
      </c>
      <c r="M132" s="7">
        <f t="shared" si="39"/>
        <v>5.8461538461538458</v>
      </c>
      <c r="N132" s="20">
        <v>81</v>
      </c>
      <c r="O132" s="25">
        <f t="shared" si="40"/>
        <v>116</v>
      </c>
      <c r="P132" s="7">
        <f t="shared" si="41"/>
        <v>1.4320987654320987</v>
      </c>
    </row>
    <row r="133" spans="1:16" ht="15.75" x14ac:dyDescent="0.25">
      <c r="A133" s="6" t="s">
        <v>139</v>
      </c>
      <c r="B133" s="20">
        <v>154</v>
      </c>
      <c r="C133" s="25">
        <v>2</v>
      </c>
      <c r="D133" s="7">
        <f t="shared" si="36"/>
        <v>1.2987012987012988E-2</v>
      </c>
      <c r="E133" s="20">
        <v>100</v>
      </c>
      <c r="F133" s="25">
        <v>41</v>
      </c>
      <c r="G133" s="7">
        <f t="shared" si="37"/>
        <v>0.41</v>
      </c>
      <c r="H133" s="20">
        <v>122</v>
      </c>
      <c r="I133" s="25">
        <v>5</v>
      </c>
      <c r="J133" s="7">
        <f t="shared" si="38"/>
        <v>4.0983606557377046E-2</v>
      </c>
      <c r="K133" s="20">
        <v>186</v>
      </c>
      <c r="L133" s="25">
        <v>180</v>
      </c>
      <c r="M133" s="7">
        <f t="shared" si="39"/>
        <v>0.967741935483871</v>
      </c>
      <c r="N133" s="20">
        <v>562</v>
      </c>
      <c r="O133" s="25">
        <f t="shared" si="40"/>
        <v>228</v>
      </c>
      <c r="P133" s="7">
        <f t="shared" si="41"/>
        <v>0.40569395017793597</v>
      </c>
    </row>
    <row r="134" spans="1:16" ht="15.75" x14ac:dyDescent="0.25">
      <c r="A134" s="6" t="s">
        <v>70</v>
      </c>
      <c r="B134" s="20">
        <v>689</v>
      </c>
      <c r="C134" s="25">
        <v>336</v>
      </c>
      <c r="D134" s="7">
        <f t="shared" si="36"/>
        <v>0.48766328011611032</v>
      </c>
      <c r="E134" s="20">
        <v>421</v>
      </c>
      <c r="F134" s="25">
        <v>109</v>
      </c>
      <c r="G134" s="7">
        <f t="shared" si="37"/>
        <v>0.25890736342042753</v>
      </c>
      <c r="H134" s="20">
        <v>441</v>
      </c>
      <c r="I134" s="25">
        <v>264</v>
      </c>
      <c r="J134" s="7">
        <f t="shared" si="38"/>
        <v>0.59863945578231292</v>
      </c>
      <c r="K134" s="20">
        <v>936</v>
      </c>
      <c r="L134" s="25">
        <v>6442</v>
      </c>
      <c r="M134" s="7">
        <f t="shared" si="39"/>
        <v>6.8824786324786329</v>
      </c>
      <c r="N134" s="20">
        <v>2487</v>
      </c>
      <c r="O134" s="25">
        <f t="shared" si="40"/>
        <v>7151</v>
      </c>
      <c r="P134" s="7">
        <f t="shared" si="41"/>
        <v>2.8753518295134701</v>
      </c>
    </row>
    <row r="135" spans="1:16" ht="15.75" x14ac:dyDescent="0.25">
      <c r="A135" s="6" t="s">
        <v>71</v>
      </c>
      <c r="B135" s="20">
        <v>13</v>
      </c>
      <c r="C135" s="25">
        <v>6</v>
      </c>
      <c r="D135" s="7">
        <f t="shared" si="36"/>
        <v>0.46153846153846156</v>
      </c>
      <c r="E135" s="20">
        <v>9</v>
      </c>
      <c r="F135" s="25">
        <v>12</v>
      </c>
      <c r="G135" s="7">
        <f t="shared" si="37"/>
        <v>1.3333333333333333</v>
      </c>
      <c r="H135" s="20">
        <v>11</v>
      </c>
      <c r="I135" s="25">
        <v>3</v>
      </c>
      <c r="J135" s="7">
        <f t="shared" si="38"/>
        <v>0.27272727272727271</v>
      </c>
      <c r="K135" s="20">
        <v>8</v>
      </c>
      <c r="L135" s="25">
        <v>14</v>
      </c>
      <c r="M135" s="7">
        <f t="shared" si="39"/>
        <v>1.75</v>
      </c>
      <c r="N135" s="20">
        <v>41</v>
      </c>
      <c r="O135" s="25">
        <f t="shared" si="40"/>
        <v>35</v>
      </c>
      <c r="P135" s="7">
        <f t="shared" si="41"/>
        <v>0.85365853658536583</v>
      </c>
    </row>
    <row r="136" spans="1:16" ht="15.75" x14ac:dyDescent="0.25">
      <c r="A136" s="6" t="s">
        <v>72</v>
      </c>
      <c r="B136" s="20">
        <v>317</v>
      </c>
      <c r="C136" s="25">
        <v>98</v>
      </c>
      <c r="D136" s="7">
        <f t="shared" si="36"/>
        <v>0.30914826498422715</v>
      </c>
      <c r="E136" s="20">
        <v>249</v>
      </c>
      <c r="F136" s="25">
        <v>100</v>
      </c>
      <c r="G136" s="7">
        <f t="shared" si="37"/>
        <v>0.40160642570281124</v>
      </c>
      <c r="H136" s="20">
        <v>246</v>
      </c>
      <c r="I136" s="25">
        <v>43</v>
      </c>
      <c r="J136" s="7">
        <f t="shared" si="38"/>
        <v>0.17479674796747968</v>
      </c>
      <c r="K136" s="20">
        <v>500</v>
      </c>
      <c r="L136" s="25">
        <v>1286</v>
      </c>
      <c r="M136" s="7">
        <f t="shared" si="39"/>
        <v>2.5720000000000001</v>
      </c>
      <c r="N136" s="20">
        <v>1312</v>
      </c>
      <c r="O136" s="25">
        <f t="shared" si="40"/>
        <v>1527</v>
      </c>
      <c r="P136" s="7">
        <f t="shared" si="41"/>
        <v>1.1638719512195121</v>
      </c>
    </row>
    <row r="137" spans="1:16" ht="15.75" x14ac:dyDescent="0.25">
      <c r="A137" s="6" t="s">
        <v>73</v>
      </c>
      <c r="B137" s="20">
        <v>571</v>
      </c>
      <c r="C137" s="25">
        <v>237</v>
      </c>
      <c r="D137" s="7">
        <f t="shared" si="36"/>
        <v>0.41506129597197899</v>
      </c>
      <c r="E137" s="20">
        <v>388</v>
      </c>
      <c r="F137" s="25">
        <v>28</v>
      </c>
      <c r="G137" s="7">
        <f t="shared" si="37"/>
        <v>7.2164948453608241E-2</v>
      </c>
      <c r="H137" s="20">
        <v>488</v>
      </c>
      <c r="I137" s="25">
        <v>4</v>
      </c>
      <c r="J137" s="7">
        <f t="shared" si="38"/>
        <v>8.1967213114754103E-3</v>
      </c>
      <c r="K137" s="20">
        <v>1152</v>
      </c>
      <c r="L137" s="25">
        <v>2387</v>
      </c>
      <c r="M137" s="7">
        <f t="shared" si="39"/>
        <v>2.0720486111111112</v>
      </c>
      <c r="N137" s="20">
        <v>2599</v>
      </c>
      <c r="O137" s="25">
        <f t="shared" si="40"/>
        <v>2656</v>
      </c>
      <c r="P137" s="7">
        <f t="shared" si="41"/>
        <v>1.0219315121200461</v>
      </c>
    </row>
    <row r="138" spans="1:16" ht="15.75" x14ac:dyDescent="0.25">
      <c r="A138" s="6" t="s">
        <v>74</v>
      </c>
      <c r="B138" s="20">
        <v>690</v>
      </c>
      <c r="C138" s="25">
        <v>156</v>
      </c>
      <c r="D138" s="7">
        <f t="shared" si="36"/>
        <v>0.22608695652173913</v>
      </c>
      <c r="E138" s="20">
        <v>543</v>
      </c>
      <c r="F138" s="25">
        <v>9</v>
      </c>
      <c r="G138" s="7">
        <f t="shared" si="37"/>
        <v>1.6574585635359115E-2</v>
      </c>
      <c r="H138" s="20">
        <v>641</v>
      </c>
      <c r="I138" s="25">
        <v>128</v>
      </c>
      <c r="J138" s="7">
        <f t="shared" si="38"/>
        <v>0.19968798751950079</v>
      </c>
      <c r="K138" s="20">
        <v>986</v>
      </c>
      <c r="L138" s="25">
        <v>787</v>
      </c>
      <c r="M138" s="7">
        <f t="shared" si="39"/>
        <v>0.79817444219066935</v>
      </c>
      <c r="N138" s="20">
        <v>2860</v>
      </c>
      <c r="O138" s="25">
        <f t="shared" si="40"/>
        <v>1080</v>
      </c>
      <c r="P138" s="7">
        <f t="shared" si="41"/>
        <v>0.3776223776223776</v>
      </c>
    </row>
    <row r="139" spans="1:16" ht="15.75" x14ac:dyDescent="0.25">
      <c r="A139" s="6" t="s">
        <v>138</v>
      </c>
      <c r="B139" s="20">
        <v>7751</v>
      </c>
      <c r="C139" s="25">
        <v>1774</v>
      </c>
      <c r="D139" s="7">
        <f t="shared" si="36"/>
        <v>0.22887369371693975</v>
      </c>
      <c r="E139" s="20">
        <v>5322</v>
      </c>
      <c r="F139" s="25">
        <v>1038</v>
      </c>
      <c r="G139" s="7">
        <f t="shared" si="37"/>
        <v>0.19503945885005636</v>
      </c>
      <c r="H139" s="20">
        <v>6198</v>
      </c>
      <c r="I139" s="25">
        <v>144</v>
      </c>
      <c r="J139" s="7">
        <f t="shared" si="38"/>
        <v>2.3233301064859633E-2</v>
      </c>
      <c r="K139" s="20">
        <v>15450</v>
      </c>
      <c r="L139" s="25">
        <v>13073</v>
      </c>
      <c r="M139" s="7">
        <f t="shared" si="39"/>
        <v>0.84614886731391581</v>
      </c>
      <c r="N139" s="20">
        <v>34721</v>
      </c>
      <c r="O139" s="25">
        <f t="shared" si="40"/>
        <v>16029</v>
      </c>
      <c r="P139" s="7">
        <f t="shared" si="41"/>
        <v>0.46165145013104464</v>
      </c>
    </row>
    <row r="140" spans="1:16" ht="15.75" x14ac:dyDescent="0.25">
      <c r="A140" s="6" t="s">
        <v>99</v>
      </c>
      <c r="B140" s="20">
        <v>1293</v>
      </c>
      <c r="C140" s="25">
        <v>412</v>
      </c>
      <c r="D140" s="7">
        <f t="shared" si="36"/>
        <v>0.31863882443928848</v>
      </c>
      <c r="E140" s="20">
        <v>914</v>
      </c>
      <c r="F140" s="25">
        <v>111</v>
      </c>
      <c r="G140" s="7">
        <f t="shared" si="37"/>
        <v>0.12144420131291028</v>
      </c>
      <c r="H140" s="20">
        <v>1002</v>
      </c>
      <c r="I140" s="25">
        <v>198</v>
      </c>
      <c r="J140" s="7">
        <f t="shared" si="38"/>
        <v>0.19760479041916168</v>
      </c>
      <c r="K140" s="20">
        <v>2664</v>
      </c>
      <c r="L140" s="25">
        <v>5952</v>
      </c>
      <c r="M140" s="7">
        <f t="shared" si="39"/>
        <v>2.2342342342342341</v>
      </c>
      <c r="N140" s="20">
        <v>5873</v>
      </c>
      <c r="O140" s="25">
        <f t="shared" si="40"/>
        <v>6673</v>
      </c>
      <c r="P140" s="7">
        <f t="shared" si="41"/>
        <v>1.136216584369147</v>
      </c>
    </row>
    <row r="141" spans="1:16" ht="15.75" x14ac:dyDescent="0.25">
      <c r="A141" s="6" t="s">
        <v>75</v>
      </c>
      <c r="B141" s="20">
        <v>90</v>
      </c>
      <c r="C141" s="25">
        <v>0</v>
      </c>
      <c r="D141" s="7">
        <f t="shared" si="36"/>
        <v>0</v>
      </c>
      <c r="E141" s="20">
        <v>68</v>
      </c>
      <c r="F141" s="25">
        <v>13</v>
      </c>
      <c r="G141" s="7">
        <f t="shared" si="37"/>
        <v>0.19117647058823528</v>
      </c>
      <c r="H141" s="20">
        <v>77</v>
      </c>
      <c r="I141" s="25">
        <v>5</v>
      </c>
      <c r="J141" s="7">
        <f t="shared" si="38"/>
        <v>6.4935064935064929E-2</v>
      </c>
      <c r="K141" s="20">
        <v>57</v>
      </c>
      <c r="L141" s="25">
        <v>20</v>
      </c>
      <c r="M141" s="7">
        <f t="shared" si="39"/>
        <v>0.35087719298245612</v>
      </c>
      <c r="N141" s="20">
        <v>292</v>
      </c>
      <c r="O141" s="25">
        <f t="shared" si="40"/>
        <v>38</v>
      </c>
      <c r="P141" s="7">
        <f t="shared" si="41"/>
        <v>0.13013698630136986</v>
      </c>
    </row>
    <row r="142" spans="1:16" ht="15.75" x14ac:dyDescent="0.25">
      <c r="A142" s="6" t="s">
        <v>76</v>
      </c>
      <c r="B142" s="20">
        <v>1073</v>
      </c>
      <c r="C142" s="25">
        <v>572</v>
      </c>
      <c r="D142" s="7">
        <f t="shared" si="36"/>
        <v>0.53308480894687793</v>
      </c>
      <c r="E142" s="20">
        <v>708</v>
      </c>
      <c r="F142" s="25">
        <v>402</v>
      </c>
      <c r="G142" s="7">
        <f t="shared" si="37"/>
        <v>0.56779661016949157</v>
      </c>
      <c r="H142" s="20">
        <v>776</v>
      </c>
      <c r="I142" s="25">
        <v>1204</v>
      </c>
      <c r="J142" s="7">
        <f t="shared" si="38"/>
        <v>1.5515463917525774</v>
      </c>
      <c r="K142" s="20">
        <v>1869</v>
      </c>
      <c r="L142" s="25">
        <v>2403</v>
      </c>
      <c r="M142" s="7">
        <f t="shared" si="39"/>
        <v>1.2857142857142858</v>
      </c>
      <c r="N142" s="20">
        <v>4426</v>
      </c>
      <c r="O142" s="25">
        <f t="shared" si="40"/>
        <v>4581</v>
      </c>
      <c r="P142" s="7">
        <f t="shared" si="41"/>
        <v>1.0350203343877089</v>
      </c>
    </row>
    <row r="143" spans="1:16" ht="16.5" thickBot="1" x14ac:dyDescent="0.3">
      <c r="A143" s="8" t="s">
        <v>77</v>
      </c>
      <c r="B143" s="22">
        <v>253</v>
      </c>
      <c r="C143" s="26">
        <v>58</v>
      </c>
      <c r="D143" s="9">
        <f t="shared" si="36"/>
        <v>0.22924901185770752</v>
      </c>
      <c r="E143" s="22">
        <v>192</v>
      </c>
      <c r="F143" s="26">
        <v>396</v>
      </c>
      <c r="G143" s="9">
        <f t="shared" si="37"/>
        <v>2.0625</v>
      </c>
      <c r="H143" s="22">
        <v>232</v>
      </c>
      <c r="I143" s="26">
        <v>166</v>
      </c>
      <c r="J143" s="9">
        <f t="shared" si="38"/>
        <v>0.71551724137931039</v>
      </c>
      <c r="K143" s="22">
        <v>413</v>
      </c>
      <c r="L143" s="26">
        <v>422</v>
      </c>
      <c r="M143" s="9">
        <f t="shared" si="39"/>
        <v>1.0217917675544794</v>
      </c>
      <c r="N143" s="22">
        <v>1090</v>
      </c>
      <c r="O143" s="26">
        <f t="shared" si="40"/>
        <v>1042</v>
      </c>
      <c r="P143" s="9">
        <f t="shared" si="41"/>
        <v>0.95596330275229358</v>
      </c>
    </row>
    <row r="144" spans="1:16" ht="16.5" thickBot="1" x14ac:dyDescent="0.3">
      <c r="A144" s="13" t="s">
        <v>38</v>
      </c>
      <c r="B144" s="11">
        <v>13878</v>
      </c>
      <c r="C144" s="11">
        <f>SUM(C128:C143)</f>
        <v>3798</v>
      </c>
      <c r="D144" s="12">
        <f t="shared" si="36"/>
        <v>0.27367055771725035</v>
      </c>
      <c r="E144" s="11">
        <v>9567</v>
      </c>
      <c r="F144" s="11">
        <f>SUM(F128:F143)</f>
        <v>2692</v>
      </c>
      <c r="G144" s="12">
        <f t="shared" si="37"/>
        <v>0.28138392390509043</v>
      </c>
      <c r="H144" s="11">
        <v>11007</v>
      </c>
      <c r="I144" s="11">
        <f>SUM(I128:I143)</f>
        <v>2371</v>
      </c>
      <c r="J144" s="12">
        <f t="shared" si="38"/>
        <v>0.21540837648768965</v>
      </c>
      <c r="K144" s="11">
        <v>25886</v>
      </c>
      <c r="L144" s="11">
        <f>SUM(L128:L143)</f>
        <v>35962</v>
      </c>
      <c r="M144" s="12">
        <f t="shared" si="39"/>
        <v>1.3892451518195164</v>
      </c>
      <c r="N144" s="11">
        <v>60338</v>
      </c>
      <c r="O144" s="11">
        <f>SUM(O128:O143)</f>
        <v>44823</v>
      </c>
      <c r="P144" s="12">
        <f t="shared" si="41"/>
        <v>0.74286519274752227</v>
      </c>
    </row>
    <row r="145" spans="1:16" ht="15.75" thickBot="1" x14ac:dyDescent="0.3"/>
    <row r="146" spans="1:16" ht="16.5" thickBot="1" x14ac:dyDescent="0.3">
      <c r="A146" s="36" t="s">
        <v>100</v>
      </c>
      <c r="B146" s="33" t="s">
        <v>3</v>
      </c>
      <c r="C146" s="34"/>
      <c r="D146" s="35"/>
      <c r="E146" s="33" t="s">
        <v>4</v>
      </c>
      <c r="F146" s="34"/>
      <c r="G146" s="35"/>
      <c r="H146" s="33" t="s">
        <v>5</v>
      </c>
      <c r="I146" s="34"/>
      <c r="J146" s="35"/>
      <c r="K146" s="33" t="s">
        <v>6</v>
      </c>
      <c r="L146" s="34"/>
      <c r="M146" s="35"/>
      <c r="N146" s="33" t="s">
        <v>7</v>
      </c>
      <c r="O146" s="34"/>
      <c r="P146" s="35"/>
    </row>
    <row r="147" spans="1:16" ht="63.75" thickBot="1" x14ac:dyDescent="0.3">
      <c r="A147" s="37"/>
      <c r="B147" s="10" t="s">
        <v>9</v>
      </c>
      <c r="C147" s="10" t="s">
        <v>10</v>
      </c>
      <c r="D147" s="10" t="s">
        <v>11</v>
      </c>
      <c r="E147" s="10" t="s">
        <v>9</v>
      </c>
      <c r="F147" s="10" t="s">
        <v>10</v>
      </c>
      <c r="G147" s="10" t="s">
        <v>11</v>
      </c>
      <c r="H147" s="10" t="s">
        <v>9</v>
      </c>
      <c r="I147" s="10" t="s">
        <v>10</v>
      </c>
      <c r="J147" s="10" t="s">
        <v>11</v>
      </c>
      <c r="K147" s="10" t="s">
        <v>9</v>
      </c>
      <c r="L147" s="10" t="s">
        <v>10</v>
      </c>
      <c r="M147" s="10" t="s">
        <v>11</v>
      </c>
      <c r="N147" s="10" t="s">
        <v>9</v>
      </c>
      <c r="O147" s="10" t="s">
        <v>10</v>
      </c>
      <c r="P147" s="10" t="s">
        <v>11</v>
      </c>
    </row>
    <row r="148" spans="1:16" ht="15.75" x14ac:dyDescent="0.25">
      <c r="A148" s="3" t="s">
        <v>144</v>
      </c>
      <c r="B148" s="18">
        <v>147</v>
      </c>
      <c r="C148" s="24">
        <v>0</v>
      </c>
      <c r="D148" s="4">
        <f>C148/B148</f>
        <v>0</v>
      </c>
      <c r="E148" s="18">
        <v>99</v>
      </c>
      <c r="F148" s="24">
        <v>3</v>
      </c>
      <c r="G148" s="4">
        <f>F148/E148</f>
        <v>3.0303030303030304E-2</v>
      </c>
      <c r="H148" s="18">
        <v>108</v>
      </c>
      <c r="I148" s="24">
        <v>0</v>
      </c>
      <c r="J148" s="4">
        <f>I148/H148</f>
        <v>0</v>
      </c>
      <c r="K148" s="18">
        <v>178</v>
      </c>
      <c r="L148" s="24">
        <v>94</v>
      </c>
      <c r="M148" s="4">
        <f>L148/K148</f>
        <v>0.5280898876404494</v>
      </c>
      <c r="N148" s="18">
        <v>532</v>
      </c>
      <c r="O148" s="24">
        <f>SUM(L148,I148,F148,C148)</f>
        <v>97</v>
      </c>
      <c r="P148" s="4">
        <f>O148/N148</f>
        <v>0.18233082706766918</v>
      </c>
    </row>
    <row r="149" spans="1:16" ht="15.75" x14ac:dyDescent="0.25">
      <c r="A149" s="6" t="s">
        <v>78</v>
      </c>
      <c r="B149" s="20">
        <v>197</v>
      </c>
      <c r="C149" s="25">
        <v>117</v>
      </c>
      <c r="D149" s="7">
        <f t="shared" ref="D149:D156" si="42">C149/B149</f>
        <v>0.59390862944162437</v>
      </c>
      <c r="E149" s="20">
        <v>98</v>
      </c>
      <c r="F149" s="25">
        <v>4</v>
      </c>
      <c r="G149" s="7">
        <f t="shared" ref="G149:G156" si="43">F149/E149</f>
        <v>4.0816326530612242E-2</v>
      </c>
      <c r="H149" s="20">
        <v>123</v>
      </c>
      <c r="I149" s="25">
        <v>2</v>
      </c>
      <c r="J149" s="7">
        <f t="shared" ref="J149:J156" si="44">I149/H149</f>
        <v>1.6260162601626018E-2</v>
      </c>
      <c r="K149" s="20">
        <v>310</v>
      </c>
      <c r="L149" s="25">
        <v>20</v>
      </c>
      <c r="M149" s="7">
        <f t="shared" ref="M149:M156" si="45">L149/K149</f>
        <v>6.4516129032258063E-2</v>
      </c>
      <c r="N149" s="20">
        <v>728</v>
      </c>
      <c r="O149" s="25">
        <f t="shared" ref="O149:O155" si="46">SUM(L149,I149,F149,C149)</f>
        <v>143</v>
      </c>
      <c r="P149" s="7">
        <f t="shared" ref="P149:P156" si="47">O149/N149</f>
        <v>0.19642857142857142</v>
      </c>
    </row>
    <row r="150" spans="1:16" ht="15.75" x14ac:dyDescent="0.25">
      <c r="A150" s="6" t="s">
        <v>79</v>
      </c>
      <c r="B150" s="20">
        <v>873</v>
      </c>
      <c r="C150" s="25">
        <v>0</v>
      </c>
      <c r="D150" s="7">
        <f t="shared" si="42"/>
        <v>0</v>
      </c>
      <c r="E150" s="20">
        <v>562</v>
      </c>
      <c r="F150" s="25">
        <v>0</v>
      </c>
      <c r="G150" s="7">
        <f t="shared" si="43"/>
        <v>0</v>
      </c>
      <c r="H150" s="20">
        <v>675</v>
      </c>
      <c r="I150" s="25">
        <v>33</v>
      </c>
      <c r="J150" s="7">
        <f t="shared" si="44"/>
        <v>4.8888888888888891E-2</v>
      </c>
      <c r="K150" s="20">
        <v>1686</v>
      </c>
      <c r="L150" s="25">
        <v>1529</v>
      </c>
      <c r="M150" s="7">
        <f t="shared" si="45"/>
        <v>0.90688018979833929</v>
      </c>
      <c r="N150" s="20">
        <v>3796</v>
      </c>
      <c r="O150" s="25">
        <f t="shared" si="46"/>
        <v>1562</v>
      </c>
      <c r="P150" s="7">
        <f t="shared" si="47"/>
        <v>0.41148577449947316</v>
      </c>
    </row>
    <row r="151" spans="1:16" ht="15.75" x14ac:dyDescent="0.25">
      <c r="A151" s="6" t="s">
        <v>80</v>
      </c>
      <c r="B151" s="20">
        <v>213</v>
      </c>
      <c r="C151" s="25">
        <v>23</v>
      </c>
      <c r="D151" s="7">
        <f t="shared" si="42"/>
        <v>0.107981220657277</v>
      </c>
      <c r="E151" s="20">
        <v>176</v>
      </c>
      <c r="F151" s="25">
        <v>213</v>
      </c>
      <c r="G151" s="7">
        <f t="shared" si="43"/>
        <v>1.2102272727272727</v>
      </c>
      <c r="H151" s="20">
        <v>207</v>
      </c>
      <c r="I151" s="25">
        <v>426</v>
      </c>
      <c r="J151" s="7">
        <f t="shared" si="44"/>
        <v>2.0579710144927534</v>
      </c>
      <c r="K151" s="20">
        <v>623</v>
      </c>
      <c r="L151" s="25">
        <v>427</v>
      </c>
      <c r="M151" s="7">
        <f t="shared" si="45"/>
        <v>0.6853932584269663</v>
      </c>
      <c r="N151" s="20">
        <v>1219</v>
      </c>
      <c r="O151" s="25">
        <f t="shared" si="46"/>
        <v>1089</v>
      </c>
      <c r="P151" s="7">
        <f t="shared" si="47"/>
        <v>0.89335520918785893</v>
      </c>
    </row>
    <row r="152" spans="1:16" ht="15.75" x14ac:dyDescent="0.25">
      <c r="A152" s="6" t="s">
        <v>81</v>
      </c>
      <c r="B152" s="20">
        <v>173</v>
      </c>
      <c r="C152" s="25">
        <v>112</v>
      </c>
      <c r="D152" s="7">
        <f t="shared" si="42"/>
        <v>0.64739884393063585</v>
      </c>
      <c r="E152" s="20">
        <v>109</v>
      </c>
      <c r="F152" s="25">
        <v>81</v>
      </c>
      <c r="G152" s="7">
        <f t="shared" si="43"/>
        <v>0.74311926605504586</v>
      </c>
      <c r="H152" s="20">
        <v>94</v>
      </c>
      <c r="I152" s="25">
        <v>21</v>
      </c>
      <c r="J152" s="7">
        <f t="shared" si="44"/>
        <v>0.22340425531914893</v>
      </c>
      <c r="K152" s="20">
        <v>234</v>
      </c>
      <c r="L152" s="25">
        <v>206</v>
      </c>
      <c r="M152" s="7">
        <f t="shared" si="45"/>
        <v>0.88034188034188032</v>
      </c>
      <c r="N152" s="20">
        <v>610</v>
      </c>
      <c r="O152" s="25">
        <f t="shared" si="46"/>
        <v>420</v>
      </c>
      <c r="P152" s="7">
        <f t="shared" si="47"/>
        <v>0.68852459016393441</v>
      </c>
    </row>
    <row r="153" spans="1:16" ht="15.75" x14ac:dyDescent="0.25">
      <c r="A153" s="6" t="s">
        <v>82</v>
      </c>
      <c r="B153" s="20">
        <v>754</v>
      </c>
      <c r="C153" s="25">
        <v>14</v>
      </c>
      <c r="D153" s="7">
        <f t="shared" si="42"/>
        <v>1.8567639257294429E-2</v>
      </c>
      <c r="E153" s="20">
        <v>468</v>
      </c>
      <c r="F153" s="25">
        <v>150</v>
      </c>
      <c r="G153" s="7">
        <f t="shared" si="43"/>
        <v>0.32051282051282054</v>
      </c>
      <c r="H153" s="20">
        <v>515</v>
      </c>
      <c r="I153" s="25">
        <v>582</v>
      </c>
      <c r="J153" s="7">
        <f t="shared" si="44"/>
        <v>1.1300970873786407</v>
      </c>
      <c r="K153" s="20">
        <v>1164</v>
      </c>
      <c r="L153" s="25">
        <v>644</v>
      </c>
      <c r="M153" s="7">
        <f t="shared" si="45"/>
        <v>0.5532646048109966</v>
      </c>
      <c r="N153" s="20">
        <v>2901</v>
      </c>
      <c r="O153" s="25">
        <f t="shared" si="46"/>
        <v>1390</v>
      </c>
      <c r="P153" s="7">
        <f t="shared" si="47"/>
        <v>0.47914512237159601</v>
      </c>
    </row>
    <row r="154" spans="1:16" ht="15.75" x14ac:dyDescent="0.25">
      <c r="A154" s="6" t="s">
        <v>83</v>
      </c>
      <c r="B154" s="20">
        <v>655</v>
      </c>
      <c r="C154" s="25">
        <v>16</v>
      </c>
      <c r="D154" s="7">
        <f t="shared" si="42"/>
        <v>2.4427480916030534E-2</v>
      </c>
      <c r="E154" s="20">
        <v>468</v>
      </c>
      <c r="F154" s="25">
        <v>13</v>
      </c>
      <c r="G154" s="7">
        <f t="shared" si="43"/>
        <v>2.7777777777777776E-2</v>
      </c>
      <c r="H154" s="20">
        <v>568</v>
      </c>
      <c r="I154" s="25">
        <v>0</v>
      </c>
      <c r="J154" s="7">
        <f t="shared" si="44"/>
        <v>0</v>
      </c>
      <c r="K154" s="20">
        <v>1409</v>
      </c>
      <c r="L154" s="25">
        <v>210</v>
      </c>
      <c r="M154" s="7">
        <f t="shared" si="45"/>
        <v>0.14904187366926899</v>
      </c>
      <c r="N154" s="20">
        <v>3100</v>
      </c>
      <c r="O154" s="25">
        <f t="shared" si="46"/>
        <v>239</v>
      </c>
      <c r="P154" s="7">
        <f t="shared" si="47"/>
        <v>7.7096774193548392E-2</v>
      </c>
    </row>
    <row r="155" spans="1:16" ht="18.75" thickBot="1" x14ac:dyDescent="0.3">
      <c r="A155" s="8" t="s">
        <v>119</v>
      </c>
      <c r="B155" s="20">
        <v>26</v>
      </c>
      <c r="C155" s="25">
        <v>1</v>
      </c>
      <c r="D155" s="9">
        <f t="shared" si="42"/>
        <v>3.8461538461538464E-2</v>
      </c>
      <c r="E155" s="20">
        <v>16</v>
      </c>
      <c r="F155" s="25">
        <v>17</v>
      </c>
      <c r="G155" s="9">
        <f t="shared" si="43"/>
        <v>1.0625</v>
      </c>
      <c r="H155" s="20">
        <v>18</v>
      </c>
      <c r="I155" s="25">
        <v>3</v>
      </c>
      <c r="J155" s="9">
        <f t="shared" si="44"/>
        <v>0.16666666666666666</v>
      </c>
      <c r="K155" s="20">
        <v>39</v>
      </c>
      <c r="L155" s="25">
        <v>11</v>
      </c>
      <c r="M155" s="9">
        <f t="shared" si="45"/>
        <v>0.28205128205128205</v>
      </c>
      <c r="N155" s="20">
        <v>99</v>
      </c>
      <c r="O155" s="25">
        <f t="shared" si="46"/>
        <v>32</v>
      </c>
      <c r="P155" s="9">
        <f t="shared" si="47"/>
        <v>0.32323232323232326</v>
      </c>
    </row>
    <row r="156" spans="1:16" ht="16.5" thickBot="1" x14ac:dyDescent="0.3">
      <c r="A156" s="13" t="s">
        <v>38</v>
      </c>
      <c r="B156" s="11">
        <v>3038</v>
      </c>
      <c r="C156" s="11">
        <f>SUM(C148:C155)</f>
        <v>283</v>
      </c>
      <c r="D156" s="12">
        <f t="shared" si="42"/>
        <v>9.3153390388413429E-2</v>
      </c>
      <c r="E156" s="11">
        <v>1996</v>
      </c>
      <c r="F156" s="11">
        <f>SUM(F148:F155)</f>
        <v>481</v>
      </c>
      <c r="G156" s="12">
        <f t="shared" si="43"/>
        <v>0.2409819639278557</v>
      </c>
      <c r="H156" s="11">
        <v>2308</v>
      </c>
      <c r="I156" s="11">
        <f>SUM(I148:I155)</f>
        <v>1067</v>
      </c>
      <c r="J156" s="12">
        <f t="shared" si="44"/>
        <v>0.46230502599653378</v>
      </c>
      <c r="K156" s="11">
        <v>5643</v>
      </c>
      <c r="L156" s="11">
        <f>SUM(L148:L155)</f>
        <v>3141</v>
      </c>
      <c r="M156" s="12">
        <f t="shared" si="45"/>
        <v>0.55661881977671457</v>
      </c>
      <c r="N156" s="11">
        <v>12985</v>
      </c>
      <c r="O156" s="11">
        <f>SUM(O148:O155)</f>
        <v>4972</v>
      </c>
      <c r="P156" s="12">
        <f t="shared" si="47"/>
        <v>0.38290335001925296</v>
      </c>
    </row>
    <row r="157" spans="1:16" ht="15.75" thickBot="1" x14ac:dyDescent="0.3"/>
    <row r="158" spans="1:16" ht="16.5" thickBot="1" x14ac:dyDescent="0.3">
      <c r="A158" s="36" t="s">
        <v>101</v>
      </c>
      <c r="B158" s="33" t="s">
        <v>3</v>
      </c>
      <c r="C158" s="34"/>
      <c r="D158" s="35"/>
      <c r="E158" s="33" t="s">
        <v>4</v>
      </c>
      <c r="F158" s="34"/>
      <c r="G158" s="35"/>
      <c r="H158" s="33" t="s">
        <v>5</v>
      </c>
      <c r="I158" s="34"/>
      <c r="J158" s="35"/>
      <c r="K158" s="33" t="s">
        <v>6</v>
      </c>
      <c r="L158" s="34"/>
      <c r="M158" s="35"/>
      <c r="N158" s="33" t="s">
        <v>7</v>
      </c>
      <c r="O158" s="34"/>
      <c r="P158" s="35"/>
    </row>
    <row r="159" spans="1:16" ht="63.75" thickBot="1" x14ac:dyDescent="0.3">
      <c r="A159" s="37"/>
      <c r="B159" s="10" t="s">
        <v>9</v>
      </c>
      <c r="C159" s="10" t="s">
        <v>10</v>
      </c>
      <c r="D159" s="10" t="s">
        <v>11</v>
      </c>
      <c r="E159" s="10" t="s">
        <v>9</v>
      </c>
      <c r="F159" s="10" t="s">
        <v>10</v>
      </c>
      <c r="G159" s="10" t="s">
        <v>11</v>
      </c>
      <c r="H159" s="10" t="s">
        <v>9</v>
      </c>
      <c r="I159" s="10" t="s">
        <v>10</v>
      </c>
      <c r="J159" s="10" t="s">
        <v>11</v>
      </c>
      <c r="K159" s="10" t="s">
        <v>9</v>
      </c>
      <c r="L159" s="10" t="s">
        <v>10</v>
      </c>
      <c r="M159" s="10" t="s">
        <v>11</v>
      </c>
      <c r="N159" s="10" t="s">
        <v>9</v>
      </c>
      <c r="O159" s="10" t="s">
        <v>10</v>
      </c>
      <c r="P159" s="10" t="s">
        <v>11</v>
      </c>
    </row>
    <row r="160" spans="1:16" s="5" customFormat="1" ht="15.75" x14ac:dyDescent="0.25">
      <c r="A160" s="3" t="s">
        <v>84</v>
      </c>
      <c r="B160" s="18">
        <v>71</v>
      </c>
      <c r="C160" s="24">
        <v>2</v>
      </c>
      <c r="D160" s="4">
        <f>C160/B160</f>
        <v>2.8169014084507043E-2</v>
      </c>
      <c r="E160" s="18">
        <v>61</v>
      </c>
      <c r="F160" s="24">
        <v>1</v>
      </c>
      <c r="G160" s="4">
        <f>F160/E160</f>
        <v>1.6393442622950821E-2</v>
      </c>
      <c r="H160" s="18">
        <v>81</v>
      </c>
      <c r="I160" s="24">
        <v>39</v>
      </c>
      <c r="J160" s="4">
        <f>I160/H160</f>
        <v>0.48148148148148145</v>
      </c>
      <c r="K160" s="18">
        <v>204</v>
      </c>
      <c r="L160" s="24">
        <v>0</v>
      </c>
      <c r="M160" s="4">
        <f>L160/K160</f>
        <v>0</v>
      </c>
      <c r="N160" s="18">
        <v>417</v>
      </c>
      <c r="O160" s="24">
        <f>SUM(L160,I160,F160,C160)</f>
        <v>42</v>
      </c>
      <c r="P160" s="4">
        <f>O160/N160</f>
        <v>0.10071942446043165</v>
      </c>
    </row>
    <row r="161" spans="1:16" s="5" customFormat="1" ht="15.75" x14ac:dyDescent="0.25">
      <c r="A161" s="6" t="s">
        <v>85</v>
      </c>
      <c r="B161" s="20">
        <v>67</v>
      </c>
      <c r="C161" s="25">
        <v>0</v>
      </c>
      <c r="D161" s="7">
        <f t="shared" ref="D161:D170" si="48">C161/B161</f>
        <v>0</v>
      </c>
      <c r="E161" s="20">
        <v>36</v>
      </c>
      <c r="F161" s="25">
        <v>2</v>
      </c>
      <c r="G161" s="7">
        <f t="shared" ref="G161:G170" si="49">F161/E161</f>
        <v>5.5555555555555552E-2</v>
      </c>
      <c r="H161" s="20">
        <v>45</v>
      </c>
      <c r="I161" s="25">
        <v>5</v>
      </c>
      <c r="J161" s="7">
        <f t="shared" ref="J161:J170" si="50">I161/H161</f>
        <v>0.1111111111111111</v>
      </c>
      <c r="K161" s="20">
        <v>109</v>
      </c>
      <c r="L161" s="25">
        <v>11</v>
      </c>
      <c r="M161" s="7">
        <f t="shared" ref="M161:M170" si="51">L161/K161</f>
        <v>0.10091743119266056</v>
      </c>
      <c r="N161" s="20">
        <v>257</v>
      </c>
      <c r="O161" s="25">
        <f t="shared" ref="O161:O169" si="52">SUM(L161,I161,F161,C161)</f>
        <v>18</v>
      </c>
      <c r="P161" s="7">
        <f t="shared" ref="P161:P170" si="53">O161/N161</f>
        <v>7.0038910505836577E-2</v>
      </c>
    </row>
    <row r="162" spans="1:16" s="5" customFormat="1" ht="15.75" x14ac:dyDescent="0.25">
      <c r="A162" s="6" t="s">
        <v>86</v>
      </c>
      <c r="B162" s="20">
        <v>71</v>
      </c>
      <c r="C162" s="25">
        <v>60</v>
      </c>
      <c r="D162" s="7">
        <f t="shared" si="48"/>
        <v>0.84507042253521125</v>
      </c>
      <c r="E162" s="20">
        <v>48</v>
      </c>
      <c r="F162" s="25">
        <v>23</v>
      </c>
      <c r="G162" s="7">
        <f t="shared" si="49"/>
        <v>0.47916666666666669</v>
      </c>
      <c r="H162" s="20">
        <v>55</v>
      </c>
      <c r="I162" s="25">
        <v>8</v>
      </c>
      <c r="J162" s="7">
        <f t="shared" si="50"/>
        <v>0.14545454545454545</v>
      </c>
      <c r="K162" s="20">
        <v>157</v>
      </c>
      <c r="L162" s="25">
        <v>91</v>
      </c>
      <c r="M162" s="7">
        <f t="shared" si="51"/>
        <v>0.57961783439490444</v>
      </c>
      <c r="N162" s="20">
        <v>331</v>
      </c>
      <c r="O162" s="25">
        <f t="shared" si="52"/>
        <v>182</v>
      </c>
      <c r="P162" s="7">
        <f t="shared" si="53"/>
        <v>0.54984894259818728</v>
      </c>
    </row>
    <row r="163" spans="1:16" s="5" customFormat="1" ht="15.75" x14ac:dyDescent="0.25">
      <c r="A163" s="6" t="s">
        <v>142</v>
      </c>
      <c r="B163" s="20">
        <v>522</v>
      </c>
      <c r="C163" s="25">
        <v>136</v>
      </c>
      <c r="D163" s="7">
        <f t="shared" si="48"/>
        <v>0.26053639846743293</v>
      </c>
      <c r="E163" s="20">
        <v>352</v>
      </c>
      <c r="F163" s="25">
        <v>53</v>
      </c>
      <c r="G163" s="7">
        <f t="shared" si="49"/>
        <v>0.15056818181818182</v>
      </c>
      <c r="H163" s="20">
        <v>370</v>
      </c>
      <c r="I163" s="25">
        <v>28</v>
      </c>
      <c r="J163" s="7">
        <f t="shared" si="50"/>
        <v>7.567567567567568E-2</v>
      </c>
      <c r="K163" s="20">
        <v>701</v>
      </c>
      <c r="L163" s="25">
        <v>645</v>
      </c>
      <c r="M163" s="7">
        <f t="shared" si="51"/>
        <v>0.92011412268188297</v>
      </c>
      <c r="N163" s="20">
        <v>1945</v>
      </c>
      <c r="O163" s="25">
        <f t="shared" si="52"/>
        <v>862</v>
      </c>
      <c r="P163" s="7">
        <f t="shared" si="53"/>
        <v>0.44318766066838045</v>
      </c>
    </row>
    <row r="164" spans="1:16" s="5" customFormat="1" ht="18" x14ac:dyDescent="0.25">
      <c r="A164" s="6" t="s">
        <v>118</v>
      </c>
      <c r="B164" s="20">
        <v>371</v>
      </c>
      <c r="C164" s="25">
        <v>24</v>
      </c>
      <c r="D164" s="7">
        <f t="shared" si="48"/>
        <v>6.4690026954177901E-2</v>
      </c>
      <c r="E164" s="20">
        <v>231</v>
      </c>
      <c r="F164" s="25">
        <v>0</v>
      </c>
      <c r="G164" s="7">
        <f t="shared" si="49"/>
        <v>0</v>
      </c>
      <c r="H164" s="20">
        <v>273</v>
      </c>
      <c r="I164" s="25">
        <v>1</v>
      </c>
      <c r="J164" s="7">
        <f t="shared" si="50"/>
        <v>3.663003663003663E-3</v>
      </c>
      <c r="K164" s="20">
        <v>679</v>
      </c>
      <c r="L164" s="25">
        <v>6</v>
      </c>
      <c r="M164" s="7">
        <f t="shared" si="51"/>
        <v>8.836524300441826E-3</v>
      </c>
      <c r="N164" s="20">
        <v>1554</v>
      </c>
      <c r="O164" s="25">
        <f t="shared" si="52"/>
        <v>31</v>
      </c>
      <c r="P164" s="7">
        <f t="shared" si="53"/>
        <v>1.9948519948519948E-2</v>
      </c>
    </row>
    <row r="165" spans="1:16" s="5" customFormat="1" ht="15.75" x14ac:dyDescent="0.25">
      <c r="A165" s="6" t="s">
        <v>87</v>
      </c>
      <c r="B165" s="20">
        <v>1520</v>
      </c>
      <c r="C165" s="25">
        <v>323</v>
      </c>
      <c r="D165" s="7">
        <f t="shared" si="48"/>
        <v>0.21249999999999999</v>
      </c>
      <c r="E165" s="20">
        <v>996</v>
      </c>
      <c r="F165" s="25">
        <v>481</v>
      </c>
      <c r="G165" s="7">
        <f t="shared" si="49"/>
        <v>0.48293172690763053</v>
      </c>
      <c r="H165" s="20">
        <v>1122</v>
      </c>
      <c r="I165" s="25">
        <v>646</v>
      </c>
      <c r="J165" s="7">
        <f t="shared" si="50"/>
        <v>0.5757575757575758</v>
      </c>
      <c r="K165" s="20">
        <v>2896</v>
      </c>
      <c r="L165" s="25">
        <v>1100</v>
      </c>
      <c r="M165" s="7">
        <f t="shared" si="51"/>
        <v>0.37983425414364641</v>
      </c>
      <c r="N165" s="20">
        <v>6534</v>
      </c>
      <c r="O165" s="25">
        <f t="shared" si="52"/>
        <v>2550</v>
      </c>
      <c r="P165" s="7">
        <f t="shared" si="53"/>
        <v>0.39026629935720847</v>
      </c>
    </row>
    <row r="166" spans="1:16" s="5" customFormat="1" ht="15.75" x14ac:dyDescent="0.25">
      <c r="A166" s="6" t="s">
        <v>88</v>
      </c>
      <c r="B166" s="20">
        <v>32</v>
      </c>
      <c r="C166" s="25">
        <v>37</v>
      </c>
      <c r="D166" s="7">
        <f t="shared" si="48"/>
        <v>1.15625</v>
      </c>
      <c r="E166" s="20">
        <v>28</v>
      </c>
      <c r="F166" s="25">
        <v>62</v>
      </c>
      <c r="G166" s="7">
        <f t="shared" si="49"/>
        <v>2.2142857142857144</v>
      </c>
      <c r="H166" s="20">
        <v>29</v>
      </c>
      <c r="I166" s="25">
        <v>9</v>
      </c>
      <c r="J166" s="7">
        <f t="shared" si="50"/>
        <v>0.31034482758620691</v>
      </c>
      <c r="K166" s="20">
        <v>87</v>
      </c>
      <c r="L166" s="25">
        <v>35</v>
      </c>
      <c r="M166" s="7">
        <f t="shared" si="51"/>
        <v>0.40229885057471265</v>
      </c>
      <c r="N166" s="20">
        <v>176</v>
      </c>
      <c r="O166" s="25">
        <f t="shared" si="52"/>
        <v>143</v>
      </c>
      <c r="P166" s="7">
        <f t="shared" si="53"/>
        <v>0.8125</v>
      </c>
    </row>
    <row r="167" spans="1:16" s="5" customFormat="1" ht="15.75" x14ac:dyDescent="0.25">
      <c r="A167" s="6" t="s">
        <v>89</v>
      </c>
      <c r="B167" s="20">
        <v>73</v>
      </c>
      <c r="C167" s="25">
        <v>40</v>
      </c>
      <c r="D167" s="7">
        <f t="shared" si="48"/>
        <v>0.54794520547945202</v>
      </c>
      <c r="E167" s="20">
        <v>55</v>
      </c>
      <c r="F167" s="25">
        <v>32</v>
      </c>
      <c r="G167" s="7">
        <f t="shared" si="49"/>
        <v>0.58181818181818179</v>
      </c>
      <c r="H167" s="20">
        <v>69</v>
      </c>
      <c r="I167" s="25">
        <v>29</v>
      </c>
      <c r="J167" s="7">
        <f t="shared" si="50"/>
        <v>0.42028985507246375</v>
      </c>
      <c r="K167" s="20">
        <v>156</v>
      </c>
      <c r="L167" s="25">
        <v>84</v>
      </c>
      <c r="M167" s="7">
        <f t="shared" si="51"/>
        <v>0.53846153846153844</v>
      </c>
      <c r="N167" s="20">
        <v>353</v>
      </c>
      <c r="O167" s="25">
        <f t="shared" si="52"/>
        <v>185</v>
      </c>
      <c r="P167" s="7">
        <f t="shared" si="53"/>
        <v>0.52407932011331448</v>
      </c>
    </row>
    <row r="168" spans="1:16" s="5" customFormat="1" ht="15.75" x14ac:dyDescent="0.25">
      <c r="A168" s="6" t="s">
        <v>90</v>
      </c>
      <c r="B168" s="20">
        <v>198</v>
      </c>
      <c r="C168" s="25">
        <v>52</v>
      </c>
      <c r="D168" s="7">
        <f t="shared" si="48"/>
        <v>0.26262626262626265</v>
      </c>
      <c r="E168" s="20">
        <v>130</v>
      </c>
      <c r="F168" s="25">
        <v>36</v>
      </c>
      <c r="G168" s="7">
        <f t="shared" si="49"/>
        <v>0.27692307692307694</v>
      </c>
      <c r="H168" s="20">
        <v>137</v>
      </c>
      <c r="I168" s="25">
        <v>28</v>
      </c>
      <c r="J168" s="7">
        <f t="shared" si="50"/>
        <v>0.20437956204379562</v>
      </c>
      <c r="K168" s="20">
        <v>254</v>
      </c>
      <c r="L168" s="25">
        <v>53</v>
      </c>
      <c r="M168" s="7">
        <f t="shared" si="51"/>
        <v>0.20866141732283464</v>
      </c>
      <c r="N168" s="20">
        <v>719</v>
      </c>
      <c r="O168" s="25">
        <f t="shared" si="52"/>
        <v>169</v>
      </c>
      <c r="P168" s="7">
        <f t="shared" si="53"/>
        <v>0.23504867872044508</v>
      </c>
    </row>
    <row r="169" spans="1:16" s="5" customFormat="1" ht="16.5" thickBot="1" x14ac:dyDescent="0.3">
      <c r="A169" s="8" t="s">
        <v>91</v>
      </c>
      <c r="B169" s="22">
        <v>319</v>
      </c>
      <c r="C169" s="26">
        <v>41</v>
      </c>
      <c r="D169" s="9">
        <f t="shared" si="48"/>
        <v>0.12852664576802508</v>
      </c>
      <c r="E169" s="22">
        <v>217</v>
      </c>
      <c r="F169" s="26">
        <v>136</v>
      </c>
      <c r="G169" s="9">
        <f t="shared" si="49"/>
        <v>0.62672811059907829</v>
      </c>
      <c r="H169" s="22">
        <v>264</v>
      </c>
      <c r="I169" s="26">
        <v>240</v>
      </c>
      <c r="J169" s="9">
        <f t="shared" si="50"/>
        <v>0.90909090909090906</v>
      </c>
      <c r="K169" s="22">
        <v>564</v>
      </c>
      <c r="L169" s="26">
        <v>1040</v>
      </c>
      <c r="M169" s="9">
        <f t="shared" si="51"/>
        <v>1.8439716312056738</v>
      </c>
      <c r="N169" s="22">
        <v>1364</v>
      </c>
      <c r="O169" s="26">
        <f t="shared" si="52"/>
        <v>1457</v>
      </c>
      <c r="P169" s="9">
        <f t="shared" si="53"/>
        <v>1.0681818181818181</v>
      </c>
    </row>
    <row r="170" spans="1:16" ht="16.5" thickBot="1" x14ac:dyDescent="0.3">
      <c r="A170" s="2" t="s">
        <v>38</v>
      </c>
      <c r="B170" s="11">
        <v>3244</v>
      </c>
      <c r="C170" s="11">
        <f>SUM(C160:C169)</f>
        <v>715</v>
      </c>
      <c r="D170" s="12">
        <f t="shared" si="48"/>
        <v>0.22040690505548705</v>
      </c>
      <c r="E170" s="11">
        <v>2154</v>
      </c>
      <c r="F170" s="11">
        <f>SUM(F160:F169)</f>
        <v>826</v>
      </c>
      <c r="G170" s="12">
        <f t="shared" si="49"/>
        <v>0.38347260909935005</v>
      </c>
      <c r="H170" s="11">
        <v>2445</v>
      </c>
      <c r="I170" s="11">
        <f>SUM(I160:I169)</f>
        <v>1033</v>
      </c>
      <c r="J170" s="12">
        <f t="shared" si="50"/>
        <v>0.42249488752556236</v>
      </c>
      <c r="K170" s="11">
        <v>5807</v>
      </c>
      <c r="L170" s="11">
        <f>SUM(L160:L169)</f>
        <v>3065</v>
      </c>
      <c r="M170" s="12">
        <f t="shared" si="51"/>
        <v>0.52781126226967456</v>
      </c>
      <c r="N170" s="11">
        <v>13650</v>
      </c>
      <c r="O170" s="11">
        <f>SUM(O160:O169)</f>
        <v>5639</v>
      </c>
      <c r="P170" s="12">
        <f t="shared" si="53"/>
        <v>0.41311355311355313</v>
      </c>
    </row>
    <row r="172" spans="1:16" x14ac:dyDescent="0.25">
      <c r="A172" t="s">
        <v>114</v>
      </c>
      <c r="L172" s="1"/>
    </row>
    <row r="173" spans="1:16" x14ac:dyDescent="0.25">
      <c r="A173" t="s">
        <v>109</v>
      </c>
    </row>
    <row r="174" spans="1:16" x14ac:dyDescent="0.25">
      <c r="A174" t="s">
        <v>110</v>
      </c>
      <c r="L174" s="1"/>
    </row>
    <row r="175" spans="1:16" x14ac:dyDescent="0.25">
      <c r="A175" t="s">
        <v>116</v>
      </c>
    </row>
    <row r="176" spans="1:16" x14ac:dyDescent="0.25">
      <c r="A176" t="s">
        <v>111</v>
      </c>
    </row>
    <row r="177" spans="1:1" x14ac:dyDescent="0.25">
      <c r="A177" t="s">
        <v>117</v>
      </c>
    </row>
    <row r="178" spans="1:1" x14ac:dyDescent="0.25">
      <c r="A178" t="s">
        <v>112</v>
      </c>
    </row>
    <row r="179" spans="1:1" x14ac:dyDescent="0.25">
      <c r="A179" t="s">
        <v>115</v>
      </c>
    </row>
    <row r="180" spans="1:1" x14ac:dyDescent="0.25">
      <c r="A180" t="s">
        <v>128</v>
      </c>
    </row>
  </sheetData>
  <mergeCells count="64">
    <mergeCell ref="A2:P2"/>
    <mergeCell ref="A7:P7"/>
    <mergeCell ref="A126:A127"/>
    <mergeCell ref="A146:A147"/>
    <mergeCell ref="A158:A159"/>
    <mergeCell ref="A1:I1"/>
    <mergeCell ref="A96:A97"/>
    <mergeCell ref="A101:A102"/>
    <mergeCell ref="A86:A87"/>
    <mergeCell ref="A70:A71"/>
    <mergeCell ref="A46:A47"/>
    <mergeCell ref="A27:A28"/>
    <mergeCell ref="A11:A12"/>
    <mergeCell ref="B146:D146"/>
    <mergeCell ref="E146:G146"/>
    <mergeCell ref="H146:J146"/>
    <mergeCell ref="K146:M146"/>
    <mergeCell ref="N146:P146"/>
    <mergeCell ref="B158:D158"/>
    <mergeCell ref="E158:G158"/>
    <mergeCell ref="H158:J158"/>
    <mergeCell ref="K158:M158"/>
    <mergeCell ref="N158:P158"/>
    <mergeCell ref="B101:D101"/>
    <mergeCell ref="E101:G101"/>
    <mergeCell ref="H101:J101"/>
    <mergeCell ref="K101:M101"/>
    <mergeCell ref="N101:P101"/>
    <mergeCell ref="B126:D126"/>
    <mergeCell ref="E126:G126"/>
    <mergeCell ref="H126:J126"/>
    <mergeCell ref="K126:M126"/>
    <mergeCell ref="N126:P126"/>
    <mergeCell ref="B86:D86"/>
    <mergeCell ref="E86:G86"/>
    <mergeCell ref="H86:J86"/>
    <mergeCell ref="K86:M86"/>
    <mergeCell ref="N86:P86"/>
    <mergeCell ref="B96:D96"/>
    <mergeCell ref="E96:G96"/>
    <mergeCell ref="H96:J96"/>
    <mergeCell ref="K96:M96"/>
    <mergeCell ref="N96:P96"/>
    <mergeCell ref="B46:D46"/>
    <mergeCell ref="E46:G46"/>
    <mergeCell ref="H46:J46"/>
    <mergeCell ref="K46:M46"/>
    <mergeCell ref="N46:P46"/>
    <mergeCell ref="B70:D70"/>
    <mergeCell ref="E70:G70"/>
    <mergeCell ref="H70:J70"/>
    <mergeCell ref="K70:M70"/>
    <mergeCell ref="N70:P70"/>
    <mergeCell ref="N27:P27"/>
    <mergeCell ref="B11:D11"/>
    <mergeCell ref="E11:G11"/>
    <mergeCell ref="H11:J11"/>
    <mergeCell ref="K11:M11"/>
    <mergeCell ref="N11:P11"/>
    <mergeCell ref="B27:D27"/>
    <mergeCell ref="E27:G27"/>
    <mergeCell ref="H27:J27"/>
    <mergeCell ref="K27:M27"/>
    <mergeCell ref="A9:M9"/>
  </mergeCells>
  <pageMargins left="0.25" right="0.25" top="0.75" bottom="0.75" header="0.3" footer="0.3"/>
  <pageSetup scale="74" fitToHeight="0" orientation="landscape" r:id="rId1"/>
  <headerFooter>
    <oddHeader xml:space="preserve">&amp;C&amp;"-,Bold"&amp;16San Francisco Bay Area Progress in Meeting  2007-2014 Regional Housing Need Allocation (RHNA)&amp;"-,Regular"&amp;11 </oddHeader>
    <oddFooter>&amp;LCompiled by the Association of Bay Area Governments, September 2015&amp;CPage &amp;P of 8</oddFooter>
  </headerFooter>
  <rowBreaks count="7" manualBreakCount="7">
    <brk id="25" max="16383" man="1"/>
    <brk id="44" max="16383" man="1"/>
    <brk id="68" max="16383" man="1"/>
    <brk id="94" max="16383" man="1"/>
    <brk id="124" max="16383" man="1"/>
    <brk id="144" max="16383" man="1"/>
    <brk id="15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FinalRHNA</vt:lpstr>
    </vt:vector>
  </TitlesOfParts>
  <Company>ABAG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PedroG</dc:creator>
  <cp:lastModifiedBy>PedroG</cp:lastModifiedBy>
  <cp:lastPrinted>2016-01-07T00:57:02Z</cp:lastPrinted>
  <dcterms:created xsi:type="dcterms:W3CDTF">2015-06-30T18:21:31Z</dcterms:created>
  <dcterms:modified xsi:type="dcterms:W3CDTF">2016-01-07T00:57:50Z</dcterms:modified>
</cp:coreProperties>
</file>