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andr\Parquet\doc\investigations\"/>
    </mc:Choice>
  </mc:AlternateContent>
  <xr:revisionPtr revIDLastSave="0" documentId="13_ncr:1_{D624D7A2-4529-4078-BF91-DF3C7305FE9D}" xr6:coauthVersionLast="47" xr6:coauthVersionMax="47" xr10:uidLastSave="{00000000-0000-0000-0000-000000000000}"/>
  <bookViews>
    <workbookView xWindow="-54120" yWindow="-120" windowWidth="29040" windowHeight="17640" firstSheet="2" activeTab="5" xr2:uid="{00000000-000D-0000-FFFF-FFFF00000000}"/>
  </bookViews>
  <sheets>
    <sheet name="V3.10.0" sheetId="1" r:id="rId1"/>
    <sheet name="V4.23.4" sheetId="2" r:id="rId2"/>
    <sheet name="TAP compression" sheetId="3" r:id="rId3"/>
    <sheet name="TAP data format" sheetId="4" r:id="rId4"/>
    <sheet name="Tap custom step" sheetId="5" r:id="rId5"/>
    <sheet name="Other listen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5" l="1"/>
  <c r="I8" i="5"/>
  <c r="K8" i="5" s="1"/>
  <c r="J5" i="5"/>
  <c r="K5" i="5" s="1"/>
  <c r="J6" i="5"/>
  <c r="K6" i="5" s="1"/>
  <c r="J7" i="5"/>
  <c r="K7" i="5" s="1"/>
  <c r="J4" i="5"/>
  <c r="K4" i="5" s="1"/>
  <c r="I5" i="5"/>
  <c r="I6" i="5"/>
  <c r="I7" i="5"/>
  <c r="I4" i="5"/>
  <c r="J12" i="4"/>
  <c r="J7" i="4"/>
  <c r="J9" i="4"/>
  <c r="J5" i="4"/>
  <c r="J6" i="4"/>
  <c r="J8" i="4"/>
  <c r="J4" i="4"/>
  <c r="H13" i="2"/>
  <c r="H12" i="2"/>
  <c r="H11" i="2"/>
  <c r="H10" i="2"/>
  <c r="H9" i="2"/>
  <c r="H8" i="2"/>
  <c r="H7" i="2"/>
  <c r="H6" i="2"/>
  <c r="H5" i="2"/>
  <c r="H4" i="2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<sst xmlns="http://schemas.openxmlformats.org/spreadsheetml/2006/main" count="156" uniqueCount="106">
  <si>
    <t>Groups</t>
  </si>
  <si>
    <t>Rows</t>
  </si>
  <si>
    <t>Columns</t>
  </si>
  <si>
    <t>Size</t>
  </si>
  <si>
    <t>Time (ns)</t>
  </si>
  <si>
    <t>Time</t>
  </si>
  <si>
    <t>Type</t>
  </si>
  <si>
    <t>Int32</t>
  </si>
  <si>
    <t>String</t>
  </si>
  <si>
    <t>457.050ms</t>
  </si>
  <si>
    <t>2.636s</t>
  </si>
  <si>
    <t>12.749s</t>
  </si>
  <si>
    <t>326.794ms</t>
  </si>
  <si>
    <t>1.175s</t>
  </si>
  <si>
    <t>13.328s</t>
  </si>
  <si>
    <t>165.293ms</t>
  </si>
  <si>
    <t>1.151s</t>
  </si>
  <si>
    <t>12.008s</t>
  </si>
  <si>
    <t>2.199s</t>
  </si>
  <si>
    <t>Log(time)</t>
  </si>
  <si>
    <t>70.919ms</t>
  </si>
  <si>
    <t>777.867ms</t>
  </si>
  <si>
    <t>7.332s</t>
  </si>
  <si>
    <t>249.630ms</t>
  </si>
  <si>
    <t>727.901ms</t>
  </si>
  <si>
    <t>7.796s</t>
  </si>
  <si>
    <t>74.210ms</t>
  </si>
  <si>
    <t>705.855ms</t>
  </si>
  <si>
    <t>7.252s</t>
  </si>
  <si>
    <t>2.829s</t>
  </si>
  <si>
    <t>Compression level</t>
  </si>
  <si>
    <t>Compression method</t>
  </si>
  <si>
    <t>None</t>
  </si>
  <si>
    <t>Plan run</t>
  </si>
  <si>
    <t>Post processing</t>
  </si>
  <si>
    <t>48.2s</t>
  </si>
  <si>
    <t>59.5s</t>
  </si>
  <si>
    <t>1.93GB</t>
  </si>
  <si>
    <t>Repeat</t>
  </si>
  <si>
    <t>Sine</t>
  </si>
  <si>
    <t>Gzip</t>
  </si>
  <si>
    <t>129s</t>
  </si>
  <si>
    <t>182s</t>
  </si>
  <si>
    <t>Snappy</t>
  </si>
  <si>
    <t>58.9s</t>
  </si>
  <si>
    <t>62.0s</t>
  </si>
  <si>
    <t>77.5MB</t>
  </si>
  <si>
    <t>208MB</t>
  </si>
  <si>
    <t>52.8s</t>
  </si>
  <si>
    <t>64.0s</t>
  </si>
  <si>
    <t>125s</t>
  </si>
  <si>
    <t>Name</t>
  </si>
  <si>
    <t>Sine repeat</t>
  </si>
  <si>
    <t>Sine count</t>
  </si>
  <si>
    <t>Ramp reapeat</t>
  </si>
  <si>
    <t>Ramp count</t>
  </si>
  <si>
    <t>Run time</t>
  </si>
  <si>
    <t>Sparse data</t>
  </si>
  <si>
    <t>Specled data</t>
  </si>
  <si>
    <t>63.5s</t>
  </si>
  <si>
    <t>63.9s</t>
  </si>
  <si>
    <t>193 MB</t>
  </si>
  <si>
    <t>Grouped data</t>
  </si>
  <si>
    <t>93.4s</t>
  </si>
  <si>
    <t>66.3s</t>
  </si>
  <si>
    <t>192MB</t>
  </si>
  <si>
    <t>DNF</t>
  </si>
  <si>
    <t>Total rows</t>
  </si>
  <si>
    <t>51.4s</t>
  </si>
  <si>
    <t>13.4s</t>
  </si>
  <si>
    <t>9.46MB</t>
  </si>
  <si>
    <t>16.7s</t>
  </si>
  <si>
    <t>666ms</t>
  </si>
  <si>
    <t>4.7MB</t>
  </si>
  <si>
    <t>8.66s</t>
  </si>
  <si>
    <t xml:space="preserve"> 246s</t>
  </si>
  <si>
    <t>47.2MB</t>
  </si>
  <si>
    <t>224s</t>
  </si>
  <si>
    <t>11.6s</t>
  </si>
  <si>
    <t>58.2MB</t>
  </si>
  <si>
    <t>Sparse</t>
  </si>
  <si>
    <t>Specled</t>
  </si>
  <si>
    <t>Child steps</t>
  </si>
  <si>
    <t>Child repeat</t>
  </si>
  <si>
    <t>78.6s</t>
  </si>
  <si>
    <t xml:space="preserve"> Total columns</t>
  </si>
  <si>
    <t>164MB</t>
  </si>
  <si>
    <t>Single step</t>
  </si>
  <si>
    <t>109s</t>
  </si>
  <si>
    <t>193MB</t>
  </si>
  <si>
    <t>Mix</t>
  </si>
  <si>
    <t>Total cells</t>
  </si>
  <si>
    <t>88.8s</t>
  </si>
  <si>
    <t>184MB</t>
  </si>
  <si>
    <t>Interleaved Sparse</t>
  </si>
  <si>
    <t>300s+</t>
  </si>
  <si>
    <t>10000 repeats</t>
  </si>
  <si>
    <t>1000 sine steps</t>
  </si>
  <si>
    <t>Parquet</t>
  </si>
  <si>
    <t>87.4s</t>
  </si>
  <si>
    <t>Listener</t>
  </si>
  <si>
    <t>SQLite</t>
  </si>
  <si>
    <t>56.8s</t>
  </si>
  <si>
    <t>PGSQL</t>
  </si>
  <si>
    <t>CSV</t>
  </si>
  <si>
    <t>1153s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</si>
</sst>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0" borderId="1" xfId="0" applyBorder="1"/>
    <xf numFmtId="165" fontId="0" fillId="0" borderId="0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0" fontId="0" fillId="0" borderId="4" xfId="0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0" fontId="0" fillId="0" borderId="2" xfId="0" applyBorder="1"/>
    <xf numFmtId="46" fontId="0" fillId="0" borderId="0" xfId="0" applyNumberFormat="1"/>
    <xf numFmtId="0" fontId="0" fillId="0" borderId="5" xfId="0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Groups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'V3.10.0'!$H$4:$H$6</c:f>
              <c:numCache>
                <c:formatCode>0.0</c:formatCode>
                <c:ptCount val="3"/>
                <c:pt idx="0">
                  <c:v>8.6599639983419188</c:v>
                </c:pt>
                <c:pt idx="1">
                  <c:v>9.2139222991061018</c:v>
                </c:pt>
                <c:pt idx="2">
                  <c:v>10.07002828615062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783-B11A-766916DDE2BD}"/>
            </c:ext>
          </c:extLst>
        </c:ser>
        <c:ser>
          <c:idx val="1"/>
          <c:order val="1"/>
          <c:tx>
            <c:v>Rows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'V3.10.0'!$H$7:$H$9</c:f>
              <c:numCache>
                <c:formatCode>0.0</c:formatCode>
                <c:ptCount val="3"/>
                <c:pt idx="0">
                  <c:v>8.5142751373668855</c:v>
                </c:pt>
                <c:pt idx="1">
                  <c:v>9.0702899060259483</c:v>
                </c:pt>
                <c:pt idx="2">
                  <c:v>10.124784218633213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A-4783-B11A-766916DDE2BD}"/>
            </c:ext>
          </c:extLst>
        </c:ser>
        <c:ser>
          <c:idx val="2"/>
          <c:order val="2"/>
          <c:tx>
            <c:v>Columns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'V3.10.0'!$H$10:$H$12</c:f>
              <c:numCache>
                <c:formatCode>0.0</c:formatCode>
                <c:ptCount val="3"/>
                <c:pt idx="0">
                  <c:v>8.2182563011977248</c:v>
                </c:pt>
                <c:pt idx="1">
                  <c:v>9.0611230518949561</c:v>
                </c:pt>
                <c:pt idx="2">
                  <c:v>10.079492281304054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A-4783-B11A-766916DD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67280"/>
        <c:axId val="197981248"/>
      </c:lineChart>
      <c:catAx>
        <c:axId val="2005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7981248"/>
        <c:crosses val="autoZero"/>
        <c:auto val="1"/>
        <c:lblAlgn val="ctr"/>
        <c:lblOffset val="100"/>
        <c:noMultiLvlLbl val="0"/>
      </c:catAx>
      <c:valAx>
        <c:axId val="1979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05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Groups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'V4.23.4'!$H$4:$H$6</c:f>
              <c:numCache>
                <c:formatCode>0.0</c:formatCode>
                <c:ptCount val="3"/>
                <c:pt idx="0">
                  <c:v>7.8507662774325091</c:v>
                </c:pt>
                <c:pt idx="1">
                  <c:v>8.8909055149932517</c:v>
                </c:pt>
                <c:pt idx="2">
                  <c:v>9.8652273607337229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8-45C7-85BA-8657C6F6E789}"/>
            </c:ext>
          </c:extLst>
        </c:ser>
        <c:ser>
          <c:idx val="1"/>
          <c:order val="1"/>
          <c:tx>
            <c:v>Rows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'V4.23.4'!$H$7:$H$9</c:f>
              <c:numCache>
                <c:formatCode>0.0</c:formatCode>
                <c:ptCount val="3"/>
                <c:pt idx="0">
                  <c:v>8.3972969507049271</c:v>
                </c:pt>
                <c:pt idx="1">
                  <c:v>8.8620727933312242</c:v>
                </c:pt>
                <c:pt idx="2">
                  <c:v>9.8322826566081538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8-45C7-85BA-8657C6F6E789}"/>
            </c:ext>
          </c:extLst>
        </c:ser>
        <c:ser>
          <c:idx val="2"/>
          <c:order val="2"/>
          <c:tx>
            <c:v>Columns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'V4.23.4'!$H$10:$H$12</c:f>
              <c:numCache>
                <c:formatCode>0.0</c:formatCode>
                <c:ptCount val="3"/>
                <c:pt idx="0">
                  <c:v>7.87046243158892</c:v>
                </c:pt>
                <c:pt idx="1">
                  <c:v>8.8487156184869633</c:v>
                </c:pt>
                <c:pt idx="2">
                  <c:v>9.8604606100641909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8-45C7-85BA-8657C6F6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67280"/>
        <c:axId val="197981248"/>
      </c:lineChart>
      <c:catAx>
        <c:axId val="20056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7981248"/>
        <c:crosses val="autoZero"/>
        <c:auto val="1"/>
        <c:lblAlgn val="ctr"/>
        <c:lblOffset val="100"/>
        <c:noMultiLvlLbl val="0"/>
      </c:catAx>
      <c:valAx>
        <c:axId val="1979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05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2</xdr:row>
      <xdr:rowOff>14287</xdr:rowOff>
    </xdr:from>
    <xdr:to>
      <xdr:col>14</xdr:col>
      <xdr:colOff>395287</xdr:colOff>
      <xdr:row>16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BDFD74-EA4C-3E29-E961-3A8D3416F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2</xdr:row>
      <xdr:rowOff>14287</xdr:rowOff>
    </xdr:from>
    <xdr:to>
      <xdr:col>14</xdr:col>
      <xdr:colOff>395287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35447-3EA5-4714-BD91-FC1CB41BC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workbookViewId="0">
      <selection activeCell="F25" sqref="F25"/>
    </sheetView>
  </sheetViews>
  <sheetFormatPr defaultRowHeight="14.5" x14ac:dyDescent="0.35"/>
  <cols>
    <col min="4" max="4" width="17.453125" bestFit="1" customWidth="1"/>
    <col min="6" max="6" width="12.81640625" customWidth="1"/>
    <col min="7" max="7" width="18.81640625" bestFit="1" customWidth="1"/>
    <col min="9" max="9" width="18" bestFit="1" customWidth="1"/>
  </cols>
  <sheetData>
    <row r="3" spans="1:9" x14ac:dyDescent="0.35">
      <c r="A3" s="9" t="s">
        <v>0</v>
      </c>
      <c r="B3" s="10" t="s">
        <v>1</v>
      </c>
      <c r="C3" s="10" t="s">
        <v>2</v>
      </c>
      <c r="D3" s="10" t="s">
        <v>3</v>
      </c>
      <c r="E3" s="10" t="s">
        <v>6</v>
      </c>
      <c r="F3" s="10" t="s">
        <v>5</v>
      </c>
      <c r="G3" s="11" t="s">
        <v>4</v>
      </c>
      <c r="H3" t="s">
        <v>19</v>
      </c>
    </row>
    <row r="4" spans="1:9" x14ac:dyDescent="0.35">
      <c r="A4" s="2">
        <v>100</v>
      </c>
      <c r="B4">
        <v>1000</v>
      </c>
      <c r="C4">
        <v>10</v>
      </c>
      <c r="D4" s="3">
        <v>4128707</v>
      </c>
      <c r="E4" t="s">
        <v>7</v>
      </c>
      <c r="F4" t="s">
        <v>9</v>
      </c>
      <c r="G4" s="4">
        <v>457050300</v>
      </c>
      <c r="H4" s="1">
        <f>LOG10(G4)</f>
        <v>8.6599639983419188</v>
      </c>
      <c r="I4" s="12"/>
    </row>
    <row r="5" spans="1:9" x14ac:dyDescent="0.35">
      <c r="A5" s="2">
        <v>1000</v>
      </c>
      <c r="B5">
        <v>1000</v>
      </c>
      <c r="C5">
        <v>10</v>
      </c>
      <c r="D5" s="3">
        <v>41289708</v>
      </c>
      <c r="E5" t="s">
        <v>7</v>
      </c>
      <c r="F5" t="s">
        <v>10</v>
      </c>
      <c r="G5" s="4">
        <v>1636523700</v>
      </c>
      <c r="H5" s="1">
        <f t="shared" ref="H5:H13" si="0">LOG10(G5)</f>
        <v>9.2139222991061018</v>
      </c>
      <c r="I5" s="12"/>
    </row>
    <row r="6" spans="1:9" x14ac:dyDescent="0.35">
      <c r="A6" s="2">
        <v>10000</v>
      </c>
      <c r="B6">
        <v>1000</v>
      </c>
      <c r="C6">
        <v>10</v>
      </c>
      <c r="D6" s="3">
        <v>413033525</v>
      </c>
      <c r="E6" t="s">
        <v>7</v>
      </c>
      <c r="F6" t="s">
        <v>11</v>
      </c>
      <c r="G6" s="4">
        <v>11749740800</v>
      </c>
      <c r="H6" s="1">
        <f t="shared" si="0"/>
        <v>10.07002828615062</v>
      </c>
      <c r="I6" s="12"/>
    </row>
    <row r="7" spans="1:9" x14ac:dyDescent="0.35">
      <c r="A7" s="2">
        <v>1000</v>
      </c>
      <c r="B7">
        <v>100</v>
      </c>
      <c r="C7">
        <v>10</v>
      </c>
      <c r="D7" s="3">
        <v>5284596</v>
      </c>
      <c r="E7" t="s">
        <v>7</v>
      </c>
      <c r="F7" t="s">
        <v>12</v>
      </c>
      <c r="G7" s="4">
        <v>326794800</v>
      </c>
      <c r="H7" s="1">
        <f t="shared" si="0"/>
        <v>8.5142751373668855</v>
      </c>
      <c r="I7" s="12"/>
    </row>
    <row r="8" spans="1:9" x14ac:dyDescent="0.35">
      <c r="A8" s="2">
        <v>1000</v>
      </c>
      <c r="B8">
        <v>1000</v>
      </c>
      <c r="C8">
        <v>10</v>
      </c>
      <c r="D8" s="3">
        <v>41289708</v>
      </c>
      <c r="E8" t="s">
        <v>7</v>
      </c>
      <c r="F8" t="s">
        <v>13</v>
      </c>
      <c r="G8" s="4">
        <v>1175682100</v>
      </c>
      <c r="H8" s="1">
        <f t="shared" si="0"/>
        <v>9.0702899060259483</v>
      </c>
      <c r="I8" s="12"/>
    </row>
    <row r="9" spans="1:9" x14ac:dyDescent="0.35">
      <c r="A9" s="2">
        <v>1000</v>
      </c>
      <c r="B9">
        <v>10000</v>
      </c>
      <c r="C9">
        <v>10</v>
      </c>
      <c r="D9" s="3">
        <v>401394475</v>
      </c>
      <c r="E9" t="s">
        <v>7</v>
      </c>
      <c r="F9" t="s">
        <v>14</v>
      </c>
      <c r="G9" s="4">
        <v>13328590300</v>
      </c>
      <c r="H9" s="1">
        <f t="shared" si="0"/>
        <v>10.124784218633213</v>
      </c>
      <c r="I9" s="12"/>
    </row>
    <row r="10" spans="1:9" x14ac:dyDescent="0.35">
      <c r="A10" s="2">
        <v>1000</v>
      </c>
      <c r="B10">
        <v>1000</v>
      </c>
      <c r="C10">
        <v>1</v>
      </c>
      <c r="D10" s="3">
        <v>4136582</v>
      </c>
      <c r="E10" t="s">
        <v>7</v>
      </c>
      <c r="F10" t="s">
        <v>15</v>
      </c>
      <c r="G10" s="4">
        <v>165293700</v>
      </c>
      <c r="H10" s="1">
        <f t="shared" si="0"/>
        <v>8.2182563011977248</v>
      </c>
      <c r="I10" s="12"/>
    </row>
    <row r="11" spans="1:9" x14ac:dyDescent="0.35">
      <c r="A11" s="2">
        <v>1000</v>
      </c>
      <c r="B11">
        <v>1000</v>
      </c>
      <c r="C11">
        <v>10</v>
      </c>
      <c r="D11" s="3">
        <v>41289708</v>
      </c>
      <c r="E11" t="s">
        <v>7</v>
      </c>
      <c r="F11" t="s">
        <v>16</v>
      </c>
      <c r="G11" s="4">
        <v>1151126500</v>
      </c>
      <c r="H11" s="1">
        <f t="shared" si="0"/>
        <v>9.0611230518949561</v>
      </c>
      <c r="I11" s="12"/>
    </row>
    <row r="12" spans="1:9" x14ac:dyDescent="0.35">
      <c r="A12" s="2">
        <v>1000</v>
      </c>
      <c r="B12">
        <v>1000</v>
      </c>
      <c r="C12">
        <v>100</v>
      </c>
      <c r="D12" s="3">
        <v>413035876</v>
      </c>
      <c r="E12" t="s">
        <v>7</v>
      </c>
      <c r="F12" t="s">
        <v>17</v>
      </c>
      <c r="G12" s="4">
        <v>12008597300</v>
      </c>
      <c r="H12" s="1">
        <f t="shared" si="0"/>
        <v>10.079492281304054</v>
      </c>
      <c r="I12" s="12"/>
    </row>
    <row r="13" spans="1:9" x14ac:dyDescent="0.35">
      <c r="A13" s="5">
        <v>1000</v>
      </c>
      <c r="B13" s="6">
        <v>1000</v>
      </c>
      <c r="C13" s="6">
        <v>10</v>
      </c>
      <c r="D13" s="7">
        <v>43595756</v>
      </c>
      <c r="E13" s="6" t="s">
        <v>8</v>
      </c>
      <c r="F13" s="6" t="s">
        <v>18</v>
      </c>
      <c r="G13" s="8">
        <v>2199358500</v>
      </c>
      <c r="H13" s="1">
        <f t="shared" si="0"/>
        <v>9.3422960260328249</v>
      </c>
      <c r="I13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13"/>
  <sheetViews>
    <sheetView workbookViewId="0">
      <selection activeCell="I19" sqref="I19"/>
    </sheetView>
  </sheetViews>
  <sheetFormatPr defaultRowHeight="14.5" x14ac:dyDescent="0.35"/>
  <cols>
    <col min="4" max="4" width="17.453125" bestFit="1" customWidth="1"/>
    <col min="6" max="6" width="12.81640625" customWidth="1"/>
    <col min="7" max="7" width="18.81640625" bestFit="1" customWidth="1"/>
    <col min="9" max="9" width="18" bestFit="1" customWidth="1"/>
  </cols>
  <sheetData>
    <row r="3" spans="1:9" x14ac:dyDescent="0.35">
      <c r="A3" s="9" t="s">
        <v>0</v>
      </c>
      <c r="B3" s="10" t="s">
        <v>1</v>
      </c>
      <c r="C3" s="10" t="s">
        <v>2</v>
      </c>
      <c r="D3" s="10" t="s">
        <v>3</v>
      </c>
      <c r="E3" s="10" t="s">
        <v>6</v>
      </c>
      <c r="F3" s="10" t="s">
        <v>5</v>
      </c>
      <c r="G3" s="11" t="s">
        <v>4</v>
      </c>
      <c r="H3" t="s">
        <v>19</v>
      </c>
    </row>
    <row r="4" spans="1:9" x14ac:dyDescent="0.35">
      <c r="A4" s="2">
        <v>100</v>
      </c>
      <c r="B4">
        <v>1000</v>
      </c>
      <c r="C4">
        <v>10</v>
      </c>
      <c r="D4" s="3">
        <v>4128707</v>
      </c>
      <c r="E4" t="s">
        <v>7</v>
      </c>
      <c r="F4" t="s">
        <v>20</v>
      </c>
      <c r="G4" s="4">
        <v>70919600</v>
      </c>
      <c r="H4" s="1">
        <f>LOG10(G4)</f>
        <v>7.8507662774325091</v>
      </c>
      <c r="I4" s="12"/>
    </row>
    <row r="5" spans="1:9" x14ac:dyDescent="0.35">
      <c r="A5" s="2">
        <v>1000</v>
      </c>
      <c r="B5">
        <v>1000</v>
      </c>
      <c r="C5">
        <v>10</v>
      </c>
      <c r="D5" s="3">
        <v>41289708</v>
      </c>
      <c r="E5" t="s">
        <v>7</v>
      </c>
      <c r="F5" t="s">
        <v>21</v>
      </c>
      <c r="G5" s="4">
        <v>777867300</v>
      </c>
      <c r="H5" s="1">
        <f t="shared" ref="H5:H13" si="0">LOG10(G5)</f>
        <v>8.8909055149932517</v>
      </c>
      <c r="I5" s="12"/>
    </row>
    <row r="6" spans="1:9" x14ac:dyDescent="0.35">
      <c r="A6" s="2">
        <v>10000</v>
      </c>
      <c r="B6">
        <v>1000</v>
      </c>
      <c r="C6">
        <v>10</v>
      </c>
      <c r="D6" s="3">
        <v>413033525</v>
      </c>
      <c r="E6" t="s">
        <v>7</v>
      </c>
      <c r="F6" t="s">
        <v>22</v>
      </c>
      <c r="G6" s="4">
        <v>7332082800</v>
      </c>
      <c r="H6" s="1">
        <f t="shared" si="0"/>
        <v>9.8652273607337229</v>
      </c>
      <c r="I6" s="12"/>
    </row>
    <row r="7" spans="1:9" x14ac:dyDescent="0.35">
      <c r="A7" s="2">
        <v>1000</v>
      </c>
      <c r="B7">
        <v>100</v>
      </c>
      <c r="C7">
        <v>10</v>
      </c>
      <c r="D7" s="3">
        <v>5284596</v>
      </c>
      <c r="E7" t="s">
        <v>7</v>
      </c>
      <c r="F7" t="s">
        <v>23</v>
      </c>
      <c r="G7" s="4">
        <v>249630100</v>
      </c>
      <c r="H7" s="1">
        <f t="shared" si="0"/>
        <v>8.3972969507049271</v>
      </c>
      <c r="I7" s="12"/>
    </row>
    <row r="8" spans="1:9" x14ac:dyDescent="0.35">
      <c r="A8" s="2">
        <v>1000</v>
      </c>
      <c r="B8">
        <v>1000</v>
      </c>
      <c r="C8">
        <v>10</v>
      </c>
      <c r="D8" s="3">
        <v>41289708</v>
      </c>
      <c r="E8" t="s">
        <v>7</v>
      </c>
      <c r="F8" t="s">
        <v>24</v>
      </c>
      <c r="G8" s="4">
        <v>727901800</v>
      </c>
      <c r="H8" s="1">
        <f t="shared" si="0"/>
        <v>8.8620727933312242</v>
      </c>
      <c r="I8" s="12"/>
    </row>
    <row r="9" spans="1:9" x14ac:dyDescent="0.35">
      <c r="A9" s="2">
        <v>1000</v>
      </c>
      <c r="B9">
        <v>10000</v>
      </c>
      <c r="C9">
        <v>10</v>
      </c>
      <c r="D9" s="3">
        <v>401394475</v>
      </c>
      <c r="E9" t="s">
        <v>7</v>
      </c>
      <c r="F9" t="s">
        <v>25</v>
      </c>
      <c r="G9" s="4">
        <v>6796458300</v>
      </c>
      <c r="H9" s="1">
        <f t="shared" si="0"/>
        <v>9.8322826566081538</v>
      </c>
      <c r="I9" s="12"/>
    </row>
    <row r="10" spans="1:9" x14ac:dyDescent="0.35">
      <c r="A10" s="2">
        <v>1000</v>
      </c>
      <c r="B10">
        <v>1000</v>
      </c>
      <c r="C10">
        <v>1</v>
      </c>
      <c r="D10" s="3">
        <v>4136582</v>
      </c>
      <c r="E10" t="s">
        <v>7</v>
      </c>
      <c r="F10" t="s">
        <v>26</v>
      </c>
      <c r="G10" s="4">
        <v>74210000</v>
      </c>
      <c r="H10" s="1">
        <f t="shared" si="0"/>
        <v>7.87046243158892</v>
      </c>
      <c r="I10" s="12"/>
    </row>
    <row r="11" spans="1:9" x14ac:dyDescent="0.35">
      <c r="A11" s="2">
        <v>1000</v>
      </c>
      <c r="B11">
        <v>1000</v>
      </c>
      <c r="C11">
        <v>10</v>
      </c>
      <c r="D11" s="3">
        <v>41289708</v>
      </c>
      <c r="E11" t="s">
        <v>7</v>
      </c>
      <c r="F11" t="s">
        <v>27</v>
      </c>
      <c r="G11" s="4">
        <v>705855200</v>
      </c>
      <c r="H11" s="1">
        <f t="shared" si="0"/>
        <v>8.8487156184869633</v>
      </c>
      <c r="I11" s="12"/>
    </row>
    <row r="12" spans="1:9" x14ac:dyDescent="0.35">
      <c r="A12" s="2">
        <v>1000</v>
      </c>
      <c r="B12">
        <v>1000</v>
      </c>
      <c r="C12">
        <v>100</v>
      </c>
      <c r="D12" s="3">
        <v>413035876</v>
      </c>
      <c r="E12" t="s">
        <v>7</v>
      </c>
      <c r="F12" t="s">
        <v>28</v>
      </c>
      <c r="G12" s="4">
        <v>7252047000</v>
      </c>
      <c r="H12" s="1">
        <f t="shared" si="0"/>
        <v>9.8604606100641909</v>
      </c>
      <c r="I12" s="12"/>
    </row>
    <row r="13" spans="1:9" x14ac:dyDescent="0.35">
      <c r="A13" s="5">
        <v>1000</v>
      </c>
      <c r="B13" s="6">
        <v>1000</v>
      </c>
      <c r="C13" s="6">
        <v>10</v>
      </c>
      <c r="D13" s="7">
        <v>43595756</v>
      </c>
      <c r="E13" s="6" t="s">
        <v>8</v>
      </c>
      <c r="F13" s="6" t="s">
        <v>29</v>
      </c>
      <c r="G13" s="8">
        <v>1829949900</v>
      </c>
      <c r="H13" s="1">
        <f t="shared" si="0"/>
        <v>9.2624391998662841</v>
      </c>
      <c r="I13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404E-CD8C-49F9-B1E0-3006C6188B01}">
  <dimension ref="A1:E8"/>
  <sheetViews>
    <sheetView workbookViewId="0">
      <selection activeCell="H11" sqref="H11"/>
    </sheetView>
  </sheetViews>
  <sheetFormatPr defaultRowHeight="14.5" x14ac:dyDescent="0.35"/>
  <cols>
    <col min="1" max="1" width="17.7265625" bestFit="1" customWidth="1"/>
    <col min="2" max="2" width="20.26953125" style="13" bestFit="1" customWidth="1"/>
    <col min="3" max="3" width="8.26953125" bestFit="1" customWidth="1"/>
    <col min="4" max="4" width="14.81640625" bestFit="1" customWidth="1"/>
  </cols>
  <sheetData>
    <row r="1" spans="1:5" x14ac:dyDescent="0.35">
      <c r="A1" t="s">
        <v>38</v>
      </c>
      <c r="B1" s="13">
        <v>1000</v>
      </c>
    </row>
    <row r="2" spans="1:5" s="6" customFormat="1" x14ac:dyDescent="0.35">
      <c r="A2" s="6" t="s">
        <v>39</v>
      </c>
      <c r="B2" s="15">
        <v>10000</v>
      </c>
    </row>
    <row r="3" spans="1:5" x14ac:dyDescent="0.35">
      <c r="A3" t="s">
        <v>30</v>
      </c>
      <c r="B3" s="13" t="s">
        <v>31</v>
      </c>
      <c r="C3" t="s">
        <v>33</v>
      </c>
      <c r="D3" t="s">
        <v>34</v>
      </c>
      <c r="E3" t="s">
        <v>3</v>
      </c>
    </row>
    <row r="4" spans="1:5" x14ac:dyDescent="0.35">
      <c r="A4">
        <v>-1</v>
      </c>
      <c r="B4" s="13" t="s">
        <v>32</v>
      </c>
      <c r="C4" t="s">
        <v>35</v>
      </c>
      <c r="D4" s="14" t="s">
        <v>36</v>
      </c>
      <c r="E4" t="s">
        <v>37</v>
      </c>
    </row>
    <row r="5" spans="1:5" x14ac:dyDescent="0.35">
      <c r="A5">
        <v>-1</v>
      </c>
      <c r="B5" s="13" t="s">
        <v>40</v>
      </c>
      <c r="C5" t="s">
        <v>41</v>
      </c>
      <c r="D5" t="s">
        <v>42</v>
      </c>
      <c r="E5" t="s">
        <v>46</v>
      </c>
    </row>
    <row r="6" spans="1:5" x14ac:dyDescent="0.35">
      <c r="A6">
        <v>5</v>
      </c>
      <c r="B6" s="13" t="s">
        <v>40</v>
      </c>
      <c r="C6" t="s">
        <v>50</v>
      </c>
      <c r="D6" t="s">
        <v>42</v>
      </c>
      <c r="E6" t="s">
        <v>46</v>
      </c>
    </row>
    <row r="7" spans="1:5" x14ac:dyDescent="0.35">
      <c r="A7">
        <v>-1</v>
      </c>
      <c r="B7" s="13" t="s">
        <v>43</v>
      </c>
      <c r="C7" t="s">
        <v>44</v>
      </c>
      <c r="D7" t="s">
        <v>45</v>
      </c>
      <c r="E7" t="s">
        <v>47</v>
      </c>
    </row>
    <row r="8" spans="1:5" x14ac:dyDescent="0.35">
      <c r="A8">
        <v>5</v>
      </c>
      <c r="B8" s="13" t="s">
        <v>43</v>
      </c>
      <c r="C8" t="s">
        <v>48</v>
      </c>
      <c r="D8" t="s">
        <v>49</v>
      </c>
      <c r="E8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4E7F-7EC9-40D8-AD55-3D0CE6501FD2}">
  <dimension ref="A3:J12"/>
  <sheetViews>
    <sheetView workbookViewId="0">
      <selection activeCell="H36" sqref="H36"/>
    </sheetView>
  </sheetViews>
  <sheetFormatPr defaultRowHeight="14.5" x14ac:dyDescent="0.35"/>
  <cols>
    <col min="1" max="1" width="13.1796875" bestFit="1" customWidth="1"/>
    <col min="2" max="2" width="7.26953125" bestFit="1" customWidth="1"/>
    <col min="3" max="3" width="11.1796875" bestFit="1" customWidth="1"/>
    <col min="4" max="4" width="10.26953125" bestFit="1" customWidth="1"/>
    <col min="5" max="5" width="13.453125" bestFit="1" customWidth="1"/>
    <col min="6" max="6" width="11.453125" style="13" bestFit="1" customWidth="1"/>
    <col min="8" max="9" width="14.81640625" bestFit="1" customWidth="1"/>
    <col min="10" max="10" width="10.1796875" bestFit="1" customWidth="1"/>
  </cols>
  <sheetData>
    <row r="3" spans="1:10" s="6" customFormat="1" x14ac:dyDescent="0.35">
      <c r="A3" s="6" t="s">
        <v>51</v>
      </c>
      <c r="B3" s="6" t="s">
        <v>38</v>
      </c>
      <c r="C3" s="6" t="s">
        <v>52</v>
      </c>
      <c r="D3" s="6" t="s">
        <v>53</v>
      </c>
      <c r="E3" s="6" t="s">
        <v>54</v>
      </c>
      <c r="F3" s="15" t="s">
        <v>55</v>
      </c>
      <c r="G3" s="6" t="s">
        <v>56</v>
      </c>
      <c r="H3" s="6" t="s">
        <v>34</v>
      </c>
      <c r="I3" s="6" t="s">
        <v>3</v>
      </c>
      <c r="J3" s="6" t="s">
        <v>67</v>
      </c>
    </row>
    <row r="4" spans="1:10" x14ac:dyDescent="0.35">
      <c r="A4" t="s">
        <v>57</v>
      </c>
      <c r="B4">
        <v>1000</v>
      </c>
      <c r="C4">
        <v>1</v>
      </c>
      <c r="D4">
        <v>5000</v>
      </c>
      <c r="E4">
        <v>1</v>
      </c>
      <c r="F4" s="13">
        <v>5000</v>
      </c>
      <c r="G4" t="s">
        <v>59</v>
      </c>
      <c r="H4" t="s">
        <v>60</v>
      </c>
      <c r="I4" t="s">
        <v>61</v>
      </c>
      <c r="J4">
        <f>(F4*E4+D4*C4)*B4</f>
        <v>10000000</v>
      </c>
    </row>
    <row r="5" spans="1:10" x14ac:dyDescent="0.35">
      <c r="A5" t="s">
        <v>62</v>
      </c>
      <c r="B5">
        <v>1</v>
      </c>
      <c r="C5">
        <v>1000</v>
      </c>
      <c r="D5">
        <v>5000</v>
      </c>
      <c r="E5">
        <v>1000</v>
      </c>
      <c r="F5" s="13">
        <v>5000</v>
      </c>
      <c r="G5" t="s">
        <v>63</v>
      </c>
      <c r="H5" t="s">
        <v>64</v>
      </c>
      <c r="I5" t="s">
        <v>65</v>
      </c>
      <c r="J5">
        <f t="shared" ref="J5:J7" si="0">(F5*E5+D5*C5)*B5</f>
        <v>10000000</v>
      </c>
    </row>
    <row r="6" spans="1:10" x14ac:dyDescent="0.35">
      <c r="A6" t="s">
        <v>58</v>
      </c>
      <c r="B6">
        <v>1</v>
      </c>
      <c r="C6">
        <v>5000000</v>
      </c>
      <c r="D6">
        <v>1</v>
      </c>
      <c r="E6">
        <v>5000000</v>
      </c>
      <c r="F6" s="13">
        <v>1</v>
      </c>
      <c r="G6" t="s">
        <v>66</v>
      </c>
      <c r="H6" t="s">
        <v>66</v>
      </c>
      <c r="I6" t="s">
        <v>66</v>
      </c>
      <c r="J6">
        <f t="shared" si="0"/>
        <v>10000000</v>
      </c>
    </row>
    <row r="7" spans="1:10" x14ac:dyDescent="0.35">
      <c r="A7" t="s">
        <v>58</v>
      </c>
      <c r="B7">
        <v>1</v>
      </c>
      <c r="C7">
        <v>500000</v>
      </c>
      <c r="D7">
        <v>1</v>
      </c>
      <c r="E7">
        <v>500000</v>
      </c>
      <c r="F7" s="13">
        <v>1</v>
      </c>
      <c r="G7" t="s">
        <v>75</v>
      </c>
      <c r="H7" t="s">
        <v>74</v>
      </c>
      <c r="I7" t="s">
        <v>76</v>
      </c>
      <c r="J7">
        <f t="shared" si="0"/>
        <v>1000000</v>
      </c>
    </row>
    <row r="8" spans="1:10" x14ac:dyDescent="0.35">
      <c r="A8" t="s">
        <v>58</v>
      </c>
      <c r="B8">
        <v>1</v>
      </c>
      <c r="C8">
        <v>100000</v>
      </c>
      <c r="D8">
        <v>1</v>
      </c>
      <c r="E8">
        <v>100000</v>
      </c>
      <c r="F8" s="13">
        <v>1</v>
      </c>
      <c r="G8" t="s">
        <v>68</v>
      </c>
      <c r="H8" t="s">
        <v>69</v>
      </c>
      <c r="I8" t="s">
        <v>70</v>
      </c>
      <c r="J8">
        <f>(F8*E8+D8*C8)*B8</f>
        <v>200000</v>
      </c>
    </row>
    <row r="9" spans="1:10" x14ac:dyDescent="0.35">
      <c r="A9" t="s">
        <v>58</v>
      </c>
      <c r="B9">
        <v>1</v>
      </c>
      <c r="C9">
        <v>50000</v>
      </c>
      <c r="D9">
        <v>1</v>
      </c>
      <c r="E9">
        <v>50000</v>
      </c>
      <c r="F9" s="13">
        <v>1</v>
      </c>
      <c r="G9" t="s">
        <v>71</v>
      </c>
      <c r="H9" t="s">
        <v>72</v>
      </c>
      <c r="I9" t="s">
        <v>73</v>
      </c>
      <c r="J9">
        <f t="shared" ref="J9" si="1">(F9*E9+D9*C9)*B9</f>
        <v>100000</v>
      </c>
    </row>
    <row r="12" spans="1:10" x14ac:dyDescent="0.35">
      <c r="A12" t="s">
        <v>58</v>
      </c>
      <c r="B12">
        <v>1</v>
      </c>
      <c r="C12">
        <v>500000</v>
      </c>
      <c r="D12">
        <v>1</v>
      </c>
      <c r="E12">
        <v>500000</v>
      </c>
      <c r="F12" s="13">
        <v>1</v>
      </c>
      <c r="G12" t="s">
        <v>77</v>
      </c>
      <c r="H12" t="s">
        <v>78</v>
      </c>
      <c r="I12" t="s">
        <v>79</v>
      </c>
      <c r="J12">
        <f t="shared" ref="J12" si="2">(F12*E12+D12*C12)*B12</f>
        <v>1000000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0C1A-62A6-42F9-841C-19173DAC9B0B}">
  <dimension ref="A3:K8"/>
  <sheetViews>
    <sheetView workbookViewId="0">
      <selection activeCell="I4" sqref="I4"/>
    </sheetView>
  </sheetViews>
  <sheetFormatPr defaultRowHeight="14.5" x14ac:dyDescent="0.35"/>
  <cols>
    <col min="1" max="1" width="17.7265625" style="13" bestFit="1" customWidth="1"/>
    <col min="2" max="5" width="15.7265625" customWidth="1"/>
    <col min="6" max="6" width="15.7265625" style="18" customWidth="1"/>
    <col min="9" max="9" width="10.1796875" bestFit="1" customWidth="1"/>
    <col min="10" max="10" width="13.81640625" bestFit="1" customWidth="1"/>
    <col min="11" max="11" width="10" bestFit="1" customWidth="1"/>
  </cols>
  <sheetData>
    <row r="3" spans="1:11" s="17" customFormat="1" ht="15" thickBot="1" x14ac:dyDescent="0.4">
      <c r="A3" s="16" t="s">
        <v>51</v>
      </c>
      <c r="B3" s="17" t="s">
        <v>38</v>
      </c>
      <c r="C3" s="17" t="s">
        <v>82</v>
      </c>
      <c r="D3" s="17" t="s">
        <v>83</v>
      </c>
      <c r="E3" s="17" t="s">
        <v>1</v>
      </c>
      <c r="F3" s="19" t="s">
        <v>2</v>
      </c>
      <c r="G3" s="17" t="s">
        <v>56</v>
      </c>
      <c r="H3" s="17" t="s">
        <v>3</v>
      </c>
      <c r="I3" s="17" t="s">
        <v>67</v>
      </c>
      <c r="J3" s="17" t="s">
        <v>85</v>
      </c>
      <c r="K3" s="17" t="s">
        <v>91</v>
      </c>
    </row>
    <row r="4" spans="1:11" x14ac:dyDescent="0.35">
      <c r="A4" s="13" t="s">
        <v>87</v>
      </c>
      <c r="B4">
        <v>10000</v>
      </c>
      <c r="C4">
        <v>1</v>
      </c>
      <c r="D4">
        <v>1</v>
      </c>
      <c r="E4">
        <v>1000</v>
      </c>
      <c r="F4" s="18">
        <v>1</v>
      </c>
      <c r="G4" t="s">
        <v>84</v>
      </c>
      <c r="H4" t="s">
        <v>86</v>
      </c>
      <c r="I4">
        <f>E4*D4*C4*B4+D4*C4*B4+C4*B4+2</f>
        <v>10020002</v>
      </c>
      <c r="J4">
        <f>F4*C4+30</f>
        <v>31</v>
      </c>
      <c r="K4">
        <f>J4*I4</f>
        <v>310620062</v>
      </c>
    </row>
    <row r="5" spans="1:11" x14ac:dyDescent="0.35">
      <c r="A5" s="13" t="s">
        <v>94</v>
      </c>
      <c r="B5">
        <v>1000</v>
      </c>
      <c r="C5">
        <v>10</v>
      </c>
      <c r="D5">
        <v>1</v>
      </c>
      <c r="E5">
        <v>1000</v>
      </c>
      <c r="F5" s="18">
        <v>1</v>
      </c>
      <c r="G5" t="s">
        <v>88</v>
      </c>
      <c r="H5" t="s">
        <v>89</v>
      </c>
      <c r="I5">
        <f>E5*D5*C5*B5+D5*C5*B5+C5*B5+2</f>
        <v>10020002</v>
      </c>
      <c r="J5">
        <f>F5*C5+30</f>
        <v>40</v>
      </c>
      <c r="K5">
        <f t="shared" ref="K5:K8" si="0">J5*I5</f>
        <v>400800080</v>
      </c>
    </row>
    <row r="6" spans="1:11" x14ac:dyDescent="0.35">
      <c r="A6" s="13" t="s">
        <v>90</v>
      </c>
      <c r="B6">
        <v>100</v>
      </c>
      <c r="C6">
        <v>10</v>
      </c>
      <c r="D6">
        <v>10</v>
      </c>
      <c r="E6">
        <v>1000</v>
      </c>
      <c r="F6" s="18">
        <v>1</v>
      </c>
      <c r="G6" t="s">
        <v>92</v>
      </c>
      <c r="H6" t="s">
        <v>93</v>
      </c>
      <c r="I6">
        <f>E6*D6*C6*B6+D6*C6*B6+C6*B6+2</f>
        <v>10011002</v>
      </c>
      <c r="J6">
        <f>F6*C6+30</f>
        <v>40</v>
      </c>
      <c r="K6">
        <f t="shared" si="0"/>
        <v>400440080</v>
      </c>
    </row>
    <row r="7" spans="1:11" x14ac:dyDescent="0.35">
      <c r="A7" s="13" t="s">
        <v>80</v>
      </c>
      <c r="B7">
        <v>1</v>
      </c>
      <c r="C7">
        <v>10</v>
      </c>
      <c r="D7">
        <v>1000</v>
      </c>
      <c r="E7">
        <v>1000</v>
      </c>
      <c r="F7" s="18">
        <v>1</v>
      </c>
      <c r="G7" t="s">
        <v>95</v>
      </c>
      <c r="I7">
        <f>E7*D7*C7*B7+D7*C7*B7+C7*B7+2</f>
        <v>10010012</v>
      </c>
      <c r="J7">
        <f>F7*C7+30</f>
        <v>40</v>
      </c>
      <c r="K7">
        <f t="shared" si="0"/>
        <v>400400480</v>
      </c>
    </row>
    <row r="8" spans="1:11" x14ac:dyDescent="0.35">
      <c r="A8" s="13" t="s">
        <v>81</v>
      </c>
      <c r="B8">
        <v>1000</v>
      </c>
      <c r="C8">
        <v>10</v>
      </c>
      <c r="D8">
        <v>1000</v>
      </c>
      <c r="E8">
        <v>1</v>
      </c>
      <c r="F8" s="18">
        <v>1</v>
      </c>
      <c r="I8">
        <f>E8*D8*C8*B8+D8*C8*B8+C8*B8+2</f>
        <v>20010002</v>
      </c>
      <c r="J8">
        <f>F8*C8+30</f>
        <v>40</v>
      </c>
      <c r="K8">
        <f t="shared" si="0"/>
        <v>800400080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B5568-65E5-4139-81F9-E912EDF586BE}">
  <dimension ref="A2:B8"/>
  <sheetViews>
    <sheetView tabSelected="1" workbookViewId="0">
      <selection activeCell="R17" sqref="R17"/>
    </sheetView>
  </sheetViews>
  <sheetFormatPr defaultRowHeight="14.5" x14ac:dyDescent="0.35"/>
  <sheetData>
    <row r="2" spans="1:2" x14ac:dyDescent="0.35">
      <c r="A2" t="s">
        <v>96</v>
      </c>
    </row>
    <row r="3" spans="1:2" x14ac:dyDescent="0.35">
      <c r="A3" t="s">
        <v>97</v>
      </c>
    </row>
    <row r="4" spans="1:2" x14ac:dyDescent="0.35">
      <c r="A4" s="6" t="s">
        <v>100</v>
      </c>
      <c r="B4" s="6" t="s">
        <v>5</v>
      </c>
    </row>
    <row r="5" spans="1:2" x14ac:dyDescent="0.35">
      <c r="A5" t="s">
        <v>98</v>
      </c>
      <c r="B5" t="s">
        <v>99</v>
      </c>
    </row>
    <row r="6" spans="1:2" x14ac:dyDescent="0.35">
      <c r="A6" t="s">
        <v>101</v>
      </c>
      <c r="B6" s="14" t="s">
        <v>102</v>
      </c>
    </row>
    <row r="7" spans="1:2" x14ac:dyDescent="0.35">
      <c r="A7" t="s">
        <v>103</v>
      </c>
      <c r="B7" t="s">
        <v>105</v>
      </c>
    </row>
    <row r="8" spans="1:2" x14ac:dyDescent="0.35">
      <c r="A8" t="s">
        <v>104</v>
      </c>
      <c r="B8" t="s">
        <v>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f36bcc2-c2ea-4caa-bc48-03e23483ab6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0A4DD9FE1544BB44C603B2EA3A3C8" ma:contentTypeVersion="6" ma:contentTypeDescription="Create a new document." ma:contentTypeScope="" ma:versionID="c835f6b6707990c5616160a361be0909">
  <xsd:schema xmlns:xsd="http://www.w3.org/2001/XMLSchema" xmlns:xs="http://www.w3.org/2001/XMLSchema" xmlns:p="http://schemas.microsoft.com/office/2006/metadata/properties" xmlns:ns3="dbcf3804-ca85-463d-93c0-0d090add1dae" xmlns:ns4="af36bcc2-c2ea-4caa-bc48-03e23483ab68" targetNamespace="http://schemas.microsoft.com/office/2006/metadata/properties" ma:root="true" ma:fieldsID="76f3979f34c320596b7fd09a98a3a3f8" ns3:_="" ns4:_="">
    <xsd:import namespace="dbcf3804-ca85-463d-93c0-0d090add1dae"/>
    <xsd:import namespace="af36bcc2-c2ea-4caa-bc48-03e23483ab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f3804-ca85-463d-93c0-0d090add1d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36bcc2-c2ea-4caa-bc48-03e23483a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64E232-74AE-4841-90BF-7DE5BD7D8F25}">
  <ds:schemaRefs>
    <ds:schemaRef ds:uri="http://schemas.openxmlformats.org/package/2006/metadata/core-properties"/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dbcf3804-ca85-463d-93c0-0d090add1dae"/>
    <ds:schemaRef ds:uri="http://schemas.microsoft.com/office/infopath/2007/PartnerControls"/>
    <ds:schemaRef ds:uri="af36bcc2-c2ea-4caa-bc48-03e23483ab6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0720B21-5ABD-4A67-A5B7-347F9CF68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BF053C-F78E-4653-A95D-E12482725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cf3804-ca85-463d-93c0-0d090add1dae"/>
    <ds:schemaRef ds:uri="af36bcc2-c2ea-4caa-bc48-03e23483ab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V3.10.0</vt:lpstr>
      <vt:lpstr>V4.23.4</vt:lpstr>
      <vt:lpstr>TAP compression</vt:lpstr>
      <vt:lpstr>TAP data format</vt:lpstr>
      <vt:lpstr>Tap custom step</vt:lpstr>
      <vt:lpstr>Other listeners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Andreasen</dc:creator>
  <cp:lastModifiedBy>Frederik Andreasen</cp:lastModifiedBy>
  <dcterms:created xsi:type="dcterms:W3CDTF">2024-03-01T14:26:57Z</dcterms:created>
  <dcterms:modified xsi:type="dcterms:W3CDTF">2024-04-05T12:47:45Z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0x010100C480A4DD9FE1544BB44C603B2EA3A3C8</vt:lpwstr>
  </property>
</Properties>
</file>