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Addendum Excel files\Danica Ascaris\"/>
    </mc:Choice>
  </mc:AlternateContent>
  <bookViews>
    <workbookView xWindow="0" yWindow="0" windowWidth="20490" windowHeight="7650"/>
  </bookViews>
  <sheets>
    <sheet name="Viability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8" i="2" l="1"/>
  <c r="AK27" i="2"/>
  <c r="AK26" i="2"/>
  <c r="AK25" i="2"/>
  <c r="AK18" i="2"/>
  <c r="AK17" i="2"/>
  <c r="AK16" i="2"/>
  <c r="AK15" i="2"/>
  <c r="AK8" i="2"/>
  <c r="AK7" i="2"/>
  <c r="AK6" i="2"/>
  <c r="AK5" i="2"/>
  <c r="W184" i="2" l="1"/>
  <c r="V184" i="2"/>
  <c r="U184" i="2"/>
  <c r="S184" i="2"/>
  <c r="R184" i="2"/>
  <c r="Q184" i="2"/>
  <c r="M184" i="2"/>
  <c r="X184" i="2" s="1"/>
  <c r="I184" i="2"/>
  <c r="T184" i="2" s="1"/>
  <c r="Z184" i="2" s="1"/>
  <c r="X183" i="2"/>
  <c r="W183" i="2"/>
  <c r="V183" i="2"/>
  <c r="U183" i="2"/>
  <c r="T183" i="2"/>
  <c r="Z183" i="2" s="1"/>
  <c r="S183" i="2"/>
  <c r="R183" i="2"/>
  <c r="Q183" i="2"/>
  <c r="N183" i="2"/>
  <c r="Y183" i="2" s="1"/>
  <c r="M183" i="2"/>
  <c r="I183" i="2"/>
  <c r="W182" i="2"/>
  <c r="V182" i="2"/>
  <c r="U182" i="2"/>
  <c r="S182" i="2"/>
  <c r="R182" i="2"/>
  <c r="Q182" i="2"/>
  <c r="M182" i="2"/>
  <c r="X182" i="2" s="1"/>
  <c r="I182" i="2"/>
  <c r="W181" i="2"/>
  <c r="V181" i="2"/>
  <c r="U181" i="2"/>
  <c r="T181" i="2"/>
  <c r="Z181" i="2" s="1"/>
  <c r="S181" i="2"/>
  <c r="R181" i="2"/>
  <c r="Q181" i="2"/>
  <c r="M181" i="2"/>
  <c r="I181" i="2"/>
  <c r="X180" i="2"/>
  <c r="W180" i="2"/>
  <c r="V180" i="2"/>
  <c r="U180" i="2"/>
  <c r="T180" i="2"/>
  <c r="Z180" i="2" s="1"/>
  <c r="S180" i="2"/>
  <c r="R180" i="2"/>
  <c r="Q180" i="2"/>
  <c r="N180" i="2"/>
  <c r="Y180" i="2" s="1"/>
  <c r="M180" i="2"/>
  <c r="I180" i="2"/>
  <c r="W179" i="2"/>
  <c r="V179" i="2"/>
  <c r="U179" i="2"/>
  <c r="S179" i="2"/>
  <c r="R179" i="2"/>
  <c r="Q179" i="2"/>
  <c r="M179" i="2"/>
  <c r="X179" i="2" s="1"/>
  <c r="I179" i="2"/>
  <c r="W178" i="2"/>
  <c r="V178" i="2"/>
  <c r="U178" i="2"/>
  <c r="T178" i="2"/>
  <c r="Z178" i="2" s="1"/>
  <c r="S178" i="2"/>
  <c r="R178" i="2"/>
  <c r="Q178" i="2"/>
  <c r="M178" i="2"/>
  <c r="I178" i="2"/>
  <c r="X177" i="2"/>
  <c r="W177" i="2"/>
  <c r="V177" i="2"/>
  <c r="U177" i="2"/>
  <c r="T177" i="2"/>
  <c r="Z177" i="2" s="1"/>
  <c r="S177" i="2"/>
  <c r="R177" i="2"/>
  <c r="Q177" i="2"/>
  <c r="N177" i="2"/>
  <c r="Y177" i="2" s="1"/>
  <c r="M177" i="2"/>
  <c r="I177" i="2"/>
  <c r="W176" i="2"/>
  <c r="V176" i="2"/>
  <c r="U176" i="2"/>
  <c r="S176" i="2"/>
  <c r="R176" i="2"/>
  <c r="Q176" i="2"/>
  <c r="M176" i="2"/>
  <c r="X176" i="2" s="1"/>
  <c r="I176" i="2"/>
  <c r="W175" i="2"/>
  <c r="V175" i="2"/>
  <c r="U175" i="2"/>
  <c r="T175" i="2"/>
  <c r="Z175" i="2" s="1"/>
  <c r="S175" i="2"/>
  <c r="R175" i="2"/>
  <c r="Q175" i="2"/>
  <c r="M175" i="2"/>
  <c r="I175" i="2"/>
  <c r="X174" i="2"/>
  <c r="W174" i="2"/>
  <c r="V174" i="2"/>
  <c r="U174" i="2"/>
  <c r="T174" i="2"/>
  <c r="Z174" i="2" s="1"/>
  <c r="S174" i="2"/>
  <c r="R174" i="2"/>
  <c r="Q174" i="2"/>
  <c r="N174" i="2"/>
  <c r="Y174" i="2" s="1"/>
  <c r="M174" i="2"/>
  <c r="I174" i="2"/>
  <c r="W173" i="2"/>
  <c r="V173" i="2"/>
  <c r="U173" i="2"/>
  <c r="S173" i="2"/>
  <c r="R173" i="2"/>
  <c r="Q173" i="2"/>
  <c r="M173" i="2"/>
  <c r="X173" i="2" s="1"/>
  <c r="I173" i="2"/>
  <c r="W172" i="2"/>
  <c r="V172" i="2"/>
  <c r="U172" i="2"/>
  <c r="T172" i="2"/>
  <c r="Z172" i="2" s="1"/>
  <c r="S172" i="2"/>
  <c r="R172" i="2"/>
  <c r="Q172" i="2"/>
  <c r="M172" i="2"/>
  <c r="I172" i="2"/>
  <c r="X171" i="2"/>
  <c r="W171" i="2"/>
  <c r="V171" i="2"/>
  <c r="U171" i="2"/>
  <c r="T171" i="2"/>
  <c r="Z171" i="2" s="1"/>
  <c r="S171" i="2"/>
  <c r="R171" i="2"/>
  <c r="Q171" i="2"/>
  <c r="N171" i="2"/>
  <c r="Y171" i="2" s="1"/>
  <c r="M171" i="2"/>
  <c r="I171" i="2"/>
  <c r="W170" i="2"/>
  <c r="V170" i="2"/>
  <c r="U170" i="2"/>
  <c r="S170" i="2"/>
  <c r="R170" i="2"/>
  <c r="Q170" i="2"/>
  <c r="M170" i="2"/>
  <c r="X170" i="2" s="1"/>
  <c r="I170" i="2"/>
  <c r="W169" i="2"/>
  <c r="V169" i="2"/>
  <c r="U169" i="2"/>
  <c r="T169" i="2"/>
  <c r="Z169" i="2" s="1"/>
  <c r="S169" i="2"/>
  <c r="R169" i="2"/>
  <c r="Q169" i="2"/>
  <c r="M169" i="2"/>
  <c r="I169" i="2"/>
  <c r="X168" i="2"/>
  <c r="W168" i="2"/>
  <c r="V168" i="2"/>
  <c r="U168" i="2"/>
  <c r="T168" i="2"/>
  <c r="Z168" i="2" s="1"/>
  <c r="S168" i="2"/>
  <c r="R168" i="2"/>
  <c r="Q168" i="2"/>
  <c r="N168" i="2"/>
  <c r="Y168" i="2" s="1"/>
  <c r="M168" i="2"/>
  <c r="I168" i="2"/>
  <c r="W167" i="2"/>
  <c r="V167" i="2"/>
  <c r="U167" i="2"/>
  <c r="S167" i="2"/>
  <c r="R167" i="2"/>
  <c r="Q167" i="2"/>
  <c r="M167" i="2"/>
  <c r="X167" i="2" s="1"/>
  <c r="I167" i="2"/>
  <c r="W166" i="2"/>
  <c r="V166" i="2"/>
  <c r="U166" i="2"/>
  <c r="T166" i="2"/>
  <c r="Z166" i="2" s="1"/>
  <c r="S166" i="2"/>
  <c r="R166" i="2"/>
  <c r="Q166" i="2"/>
  <c r="M166" i="2"/>
  <c r="I166" i="2"/>
  <c r="X165" i="2"/>
  <c r="W165" i="2"/>
  <c r="V165" i="2"/>
  <c r="U165" i="2"/>
  <c r="T165" i="2"/>
  <c r="Z165" i="2" s="1"/>
  <c r="S165" i="2"/>
  <c r="R165" i="2"/>
  <c r="Q165" i="2"/>
  <c r="N165" i="2"/>
  <c r="Y165" i="2" s="1"/>
  <c r="M165" i="2"/>
  <c r="I165" i="2"/>
  <c r="W164" i="2"/>
  <c r="V164" i="2"/>
  <c r="U164" i="2"/>
  <c r="S164" i="2"/>
  <c r="R164" i="2"/>
  <c r="Q164" i="2"/>
  <c r="M164" i="2"/>
  <c r="X164" i="2" s="1"/>
  <c r="I164" i="2"/>
  <c r="W163" i="2"/>
  <c r="V163" i="2"/>
  <c r="U163" i="2"/>
  <c r="T163" i="2"/>
  <c r="Z163" i="2" s="1"/>
  <c r="S163" i="2"/>
  <c r="R163" i="2"/>
  <c r="Q163" i="2"/>
  <c r="M163" i="2"/>
  <c r="I163" i="2"/>
  <c r="X162" i="2"/>
  <c r="W162" i="2"/>
  <c r="V162" i="2"/>
  <c r="U162" i="2"/>
  <c r="T162" i="2"/>
  <c r="Z162" i="2" s="1"/>
  <c r="S162" i="2"/>
  <c r="R162" i="2"/>
  <c r="Q162" i="2"/>
  <c r="N162" i="2"/>
  <c r="Y162" i="2" s="1"/>
  <c r="M162" i="2"/>
  <c r="I162" i="2"/>
  <c r="W161" i="2"/>
  <c r="V161" i="2"/>
  <c r="U161" i="2"/>
  <c r="S161" i="2"/>
  <c r="R161" i="2"/>
  <c r="Q161" i="2"/>
  <c r="M161" i="2"/>
  <c r="X161" i="2" s="1"/>
  <c r="I161" i="2"/>
  <c r="W160" i="2"/>
  <c r="V160" i="2"/>
  <c r="U160" i="2"/>
  <c r="T160" i="2"/>
  <c r="Z160" i="2" s="1"/>
  <c r="S160" i="2"/>
  <c r="R160" i="2"/>
  <c r="Q160" i="2"/>
  <c r="M160" i="2"/>
  <c r="I160" i="2"/>
  <c r="X159" i="2"/>
  <c r="W159" i="2"/>
  <c r="V159" i="2"/>
  <c r="U159" i="2"/>
  <c r="T159" i="2"/>
  <c r="Z159" i="2" s="1"/>
  <c r="S159" i="2"/>
  <c r="R159" i="2"/>
  <c r="Q159" i="2"/>
  <c r="N159" i="2"/>
  <c r="Y159" i="2" s="1"/>
  <c r="M159" i="2"/>
  <c r="I159" i="2"/>
  <c r="W158" i="2"/>
  <c r="V158" i="2"/>
  <c r="U158" i="2"/>
  <c r="S158" i="2"/>
  <c r="R158" i="2"/>
  <c r="Q158" i="2"/>
  <c r="M158" i="2"/>
  <c r="X158" i="2" s="1"/>
  <c r="I158" i="2"/>
  <c r="W157" i="2"/>
  <c r="V157" i="2"/>
  <c r="U157" i="2"/>
  <c r="T157" i="2"/>
  <c r="Z157" i="2" s="1"/>
  <c r="S157" i="2"/>
  <c r="R157" i="2"/>
  <c r="Q157" i="2"/>
  <c r="M157" i="2"/>
  <c r="I157" i="2"/>
  <c r="X156" i="2"/>
  <c r="W156" i="2"/>
  <c r="V156" i="2"/>
  <c r="U156" i="2"/>
  <c r="T156" i="2"/>
  <c r="Z156" i="2" s="1"/>
  <c r="S156" i="2"/>
  <c r="R156" i="2"/>
  <c r="Q156" i="2"/>
  <c r="N156" i="2"/>
  <c r="Y156" i="2" s="1"/>
  <c r="M156" i="2"/>
  <c r="I156" i="2"/>
  <c r="W155" i="2"/>
  <c r="V155" i="2"/>
  <c r="U155" i="2"/>
  <c r="S155" i="2"/>
  <c r="R155" i="2"/>
  <c r="Q155" i="2"/>
  <c r="M155" i="2"/>
  <c r="X155" i="2" s="1"/>
  <c r="I155" i="2"/>
  <c r="W154" i="2"/>
  <c r="V154" i="2"/>
  <c r="U154" i="2"/>
  <c r="T154" i="2"/>
  <c r="Z154" i="2" s="1"/>
  <c r="S154" i="2"/>
  <c r="R154" i="2"/>
  <c r="Q154" i="2"/>
  <c r="M154" i="2"/>
  <c r="I154" i="2"/>
  <c r="X153" i="2"/>
  <c r="W153" i="2"/>
  <c r="V153" i="2"/>
  <c r="U153" i="2"/>
  <c r="T153" i="2"/>
  <c r="Z153" i="2" s="1"/>
  <c r="S153" i="2"/>
  <c r="R153" i="2"/>
  <c r="Q153" i="2"/>
  <c r="N153" i="2"/>
  <c r="Y153" i="2" s="1"/>
  <c r="M153" i="2"/>
  <c r="I153" i="2"/>
  <c r="W152" i="2"/>
  <c r="V152" i="2"/>
  <c r="U152" i="2"/>
  <c r="S152" i="2"/>
  <c r="R152" i="2"/>
  <c r="Q152" i="2"/>
  <c r="M152" i="2"/>
  <c r="X152" i="2" s="1"/>
  <c r="I152" i="2"/>
  <c r="W151" i="2"/>
  <c r="V151" i="2"/>
  <c r="U151" i="2"/>
  <c r="T151" i="2"/>
  <c r="Z151" i="2" s="1"/>
  <c r="S151" i="2"/>
  <c r="R151" i="2"/>
  <c r="Q151" i="2"/>
  <c r="M151" i="2"/>
  <c r="I151" i="2"/>
  <c r="X150" i="2"/>
  <c r="W150" i="2"/>
  <c r="V150" i="2"/>
  <c r="U150" i="2"/>
  <c r="T150" i="2"/>
  <c r="Z150" i="2" s="1"/>
  <c r="S150" i="2"/>
  <c r="R150" i="2"/>
  <c r="Q150" i="2"/>
  <c r="N150" i="2"/>
  <c r="Y150" i="2" s="1"/>
  <c r="M150" i="2"/>
  <c r="I150" i="2"/>
  <c r="W149" i="2"/>
  <c r="V149" i="2"/>
  <c r="U149" i="2"/>
  <c r="S149" i="2"/>
  <c r="R149" i="2"/>
  <c r="Q149" i="2"/>
  <c r="M149" i="2"/>
  <c r="X149" i="2" s="1"/>
  <c r="I149" i="2"/>
  <c r="W148" i="2"/>
  <c r="V148" i="2"/>
  <c r="U148" i="2"/>
  <c r="T148" i="2"/>
  <c r="Z148" i="2" s="1"/>
  <c r="S148" i="2"/>
  <c r="R148" i="2"/>
  <c r="Q148" i="2"/>
  <c r="M148" i="2"/>
  <c r="I148" i="2"/>
  <c r="X147" i="2"/>
  <c r="W147" i="2"/>
  <c r="V147" i="2"/>
  <c r="U147" i="2"/>
  <c r="T147" i="2"/>
  <c r="Z147" i="2" s="1"/>
  <c r="S147" i="2"/>
  <c r="R147" i="2"/>
  <c r="Q147" i="2"/>
  <c r="N147" i="2"/>
  <c r="Y147" i="2" s="1"/>
  <c r="M147" i="2"/>
  <c r="I147" i="2"/>
  <c r="W146" i="2"/>
  <c r="V146" i="2"/>
  <c r="U146" i="2"/>
  <c r="S146" i="2"/>
  <c r="R146" i="2"/>
  <c r="Q146" i="2"/>
  <c r="M146" i="2"/>
  <c r="X146" i="2" s="1"/>
  <c r="I146" i="2"/>
  <c r="W145" i="2"/>
  <c r="V145" i="2"/>
  <c r="U145" i="2"/>
  <c r="S145" i="2"/>
  <c r="R145" i="2"/>
  <c r="Q145" i="2"/>
  <c r="M145" i="2"/>
  <c r="I145" i="2"/>
  <c r="T145" i="2" s="1"/>
  <c r="Z145" i="2" s="1"/>
  <c r="X144" i="2"/>
  <c r="W144" i="2"/>
  <c r="V144" i="2"/>
  <c r="U144" i="2"/>
  <c r="T144" i="2"/>
  <c r="Z144" i="2" s="1"/>
  <c r="S144" i="2"/>
  <c r="R144" i="2"/>
  <c r="Q144" i="2"/>
  <c r="N144" i="2"/>
  <c r="Y144" i="2" s="1"/>
  <c r="M144" i="2"/>
  <c r="I144" i="2"/>
  <c r="W143" i="2"/>
  <c r="V143" i="2"/>
  <c r="U143" i="2"/>
  <c r="S143" i="2"/>
  <c r="R143" i="2"/>
  <c r="Q143" i="2"/>
  <c r="M143" i="2"/>
  <c r="X143" i="2" s="1"/>
  <c r="I143" i="2"/>
  <c r="W142" i="2"/>
  <c r="V142" i="2"/>
  <c r="U142" i="2"/>
  <c r="S142" i="2"/>
  <c r="R142" i="2"/>
  <c r="Q142" i="2"/>
  <c r="M142" i="2"/>
  <c r="X142" i="2" s="1"/>
  <c r="I142" i="2"/>
  <c r="T142" i="2" s="1"/>
  <c r="Z142" i="2" s="1"/>
  <c r="X141" i="2"/>
  <c r="W141" i="2"/>
  <c r="V141" i="2"/>
  <c r="U141" i="2"/>
  <c r="T141" i="2"/>
  <c r="Z141" i="2" s="1"/>
  <c r="S141" i="2"/>
  <c r="R141" i="2"/>
  <c r="Q141" i="2"/>
  <c r="N141" i="2"/>
  <c r="Y141" i="2" s="1"/>
  <c r="M141" i="2"/>
  <c r="I141" i="2"/>
  <c r="W140" i="2"/>
  <c r="V140" i="2"/>
  <c r="U140" i="2"/>
  <c r="S140" i="2"/>
  <c r="R140" i="2"/>
  <c r="Q140" i="2"/>
  <c r="M140" i="2"/>
  <c r="X140" i="2" s="1"/>
  <c r="I140" i="2"/>
  <c r="W139" i="2"/>
  <c r="V139" i="2"/>
  <c r="U139" i="2"/>
  <c r="S139" i="2"/>
  <c r="R139" i="2"/>
  <c r="Q139" i="2"/>
  <c r="M139" i="2"/>
  <c r="X139" i="2" s="1"/>
  <c r="I139" i="2"/>
  <c r="T139" i="2" s="1"/>
  <c r="Z139" i="2" s="1"/>
  <c r="X138" i="2"/>
  <c r="W138" i="2"/>
  <c r="V138" i="2"/>
  <c r="U138" i="2"/>
  <c r="T138" i="2"/>
  <c r="Z138" i="2" s="1"/>
  <c r="S138" i="2"/>
  <c r="R138" i="2"/>
  <c r="Q138" i="2"/>
  <c r="N138" i="2"/>
  <c r="Y138" i="2" s="1"/>
  <c r="M138" i="2"/>
  <c r="I138" i="2"/>
  <c r="W137" i="2"/>
  <c r="V137" i="2"/>
  <c r="U137" i="2"/>
  <c r="S137" i="2"/>
  <c r="R137" i="2"/>
  <c r="Q137" i="2"/>
  <c r="M137" i="2"/>
  <c r="X137" i="2" s="1"/>
  <c r="I137" i="2"/>
  <c r="W136" i="2"/>
  <c r="V136" i="2"/>
  <c r="U136" i="2"/>
  <c r="S136" i="2"/>
  <c r="R136" i="2"/>
  <c r="Q136" i="2"/>
  <c r="M136" i="2"/>
  <c r="X136" i="2" s="1"/>
  <c r="I136" i="2"/>
  <c r="T136" i="2" s="1"/>
  <c r="Z136" i="2" s="1"/>
  <c r="X135" i="2"/>
  <c r="W135" i="2"/>
  <c r="V135" i="2"/>
  <c r="U135" i="2"/>
  <c r="T135" i="2"/>
  <c r="Z135" i="2" s="1"/>
  <c r="S135" i="2"/>
  <c r="R135" i="2"/>
  <c r="Q135" i="2"/>
  <c r="N135" i="2"/>
  <c r="Y135" i="2" s="1"/>
  <c r="M135" i="2"/>
  <c r="I135" i="2"/>
  <c r="W134" i="2"/>
  <c r="V134" i="2"/>
  <c r="U134" i="2"/>
  <c r="S134" i="2"/>
  <c r="R134" i="2"/>
  <c r="Q134" i="2"/>
  <c r="M134" i="2"/>
  <c r="X134" i="2" s="1"/>
  <c r="I134" i="2"/>
  <c r="X133" i="2"/>
  <c r="W133" i="2"/>
  <c r="V133" i="2"/>
  <c r="U133" i="2"/>
  <c r="T133" i="2"/>
  <c r="Z133" i="2" s="1"/>
  <c r="S133" i="2"/>
  <c r="R133" i="2"/>
  <c r="Q133" i="2"/>
  <c r="N133" i="2"/>
  <c r="Y133" i="2" s="1"/>
  <c r="M133" i="2"/>
  <c r="I133" i="2"/>
  <c r="Y132" i="2"/>
  <c r="X132" i="2"/>
  <c r="W132" i="2"/>
  <c r="V132" i="2"/>
  <c r="U132" i="2"/>
  <c r="T132" i="2"/>
  <c r="Z132" i="2" s="1"/>
  <c r="S132" i="2"/>
  <c r="R132" i="2"/>
  <c r="Q132" i="2"/>
  <c r="N132" i="2"/>
  <c r="M132" i="2"/>
  <c r="I132" i="2"/>
  <c r="W131" i="2"/>
  <c r="V131" i="2"/>
  <c r="U131" i="2"/>
  <c r="S131" i="2"/>
  <c r="R131" i="2"/>
  <c r="Q131" i="2"/>
  <c r="M131" i="2"/>
  <c r="X131" i="2" s="1"/>
  <c r="I131" i="2"/>
  <c r="T131" i="2" s="1"/>
  <c r="Z131" i="2" s="1"/>
  <c r="AA131" i="2" s="1"/>
  <c r="X130" i="2"/>
  <c r="W130" i="2"/>
  <c r="V130" i="2"/>
  <c r="U130" i="2"/>
  <c r="T130" i="2"/>
  <c r="Z130" i="2" s="1"/>
  <c r="S130" i="2"/>
  <c r="R130" i="2"/>
  <c r="Q130" i="2"/>
  <c r="N130" i="2"/>
  <c r="Y130" i="2" s="1"/>
  <c r="M130" i="2"/>
  <c r="I130" i="2"/>
  <c r="Y129" i="2"/>
  <c r="X129" i="2"/>
  <c r="W129" i="2"/>
  <c r="V129" i="2"/>
  <c r="U129" i="2"/>
  <c r="T129" i="2"/>
  <c r="Z129" i="2" s="1"/>
  <c r="S129" i="2"/>
  <c r="R129" i="2"/>
  <c r="Q129" i="2"/>
  <c r="N129" i="2"/>
  <c r="M129" i="2"/>
  <c r="I129" i="2"/>
  <c r="W128" i="2"/>
  <c r="V128" i="2"/>
  <c r="U128" i="2"/>
  <c r="S128" i="2"/>
  <c r="R128" i="2"/>
  <c r="Q128" i="2"/>
  <c r="M128" i="2"/>
  <c r="X128" i="2" s="1"/>
  <c r="I128" i="2"/>
  <c r="T128" i="2" s="1"/>
  <c r="Z128" i="2" s="1"/>
  <c r="X127" i="2"/>
  <c r="W127" i="2"/>
  <c r="V127" i="2"/>
  <c r="U127" i="2"/>
  <c r="T127" i="2"/>
  <c r="Z127" i="2" s="1"/>
  <c r="S127" i="2"/>
  <c r="R127" i="2"/>
  <c r="Q127" i="2"/>
  <c r="N127" i="2"/>
  <c r="Y127" i="2" s="1"/>
  <c r="M127" i="2"/>
  <c r="I127" i="2"/>
  <c r="Y126" i="2"/>
  <c r="X126" i="2"/>
  <c r="W126" i="2"/>
  <c r="V126" i="2"/>
  <c r="U126" i="2"/>
  <c r="T126" i="2"/>
  <c r="Z126" i="2" s="1"/>
  <c r="S126" i="2"/>
  <c r="R126" i="2"/>
  <c r="Q126" i="2"/>
  <c r="N126" i="2"/>
  <c r="M126" i="2"/>
  <c r="I126" i="2"/>
  <c r="W125" i="2"/>
  <c r="V125" i="2"/>
  <c r="U125" i="2"/>
  <c r="S125" i="2"/>
  <c r="R125" i="2"/>
  <c r="Q125" i="2"/>
  <c r="M125" i="2"/>
  <c r="X125" i="2" s="1"/>
  <c r="I125" i="2"/>
  <c r="T125" i="2" s="1"/>
  <c r="Z125" i="2" s="1"/>
  <c r="X124" i="2"/>
  <c r="W124" i="2"/>
  <c r="V124" i="2"/>
  <c r="U124" i="2"/>
  <c r="T124" i="2"/>
  <c r="Z124" i="2" s="1"/>
  <c r="S124" i="2"/>
  <c r="R124" i="2"/>
  <c r="Q124" i="2"/>
  <c r="N124" i="2"/>
  <c r="Y124" i="2" s="1"/>
  <c r="M124" i="2"/>
  <c r="I124" i="2"/>
  <c r="Y123" i="2"/>
  <c r="X123" i="2"/>
  <c r="W123" i="2"/>
  <c r="V123" i="2"/>
  <c r="U123" i="2"/>
  <c r="T123" i="2"/>
  <c r="Z123" i="2" s="1"/>
  <c r="S123" i="2"/>
  <c r="R123" i="2"/>
  <c r="Q123" i="2"/>
  <c r="N123" i="2"/>
  <c r="M123" i="2"/>
  <c r="I123" i="2"/>
  <c r="W122" i="2"/>
  <c r="V122" i="2"/>
  <c r="U122" i="2"/>
  <c r="S122" i="2"/>
  <c r="R122" i="2"/>
  <c r="Q122" i="2"/>
  <c r="M122" i="2"/>
  <c r="X122" i="2" s="1"/>
  <c r="I122" i="2"/>
  <c r="T122" i="2" s="1"/>
  <c r="Z122" i="2" s="1"/>
  <c r="AA122" i="2" s="1"/>
  <c r="X121" i="2"/>
  <c r="W121" i="2"/>
  <c r="V121" i="2"/>
  <c r="U121" i="2"/>
  <c r="T121" i="2"/>
  <c r="Z121" i="2" s="1"/>
  <c r="S121" i="2"/>
  <c r="R121" i="2"/>
  <c r="Q121" i="2"/>
  <c r="N121" i="2"/>
  <c r="Y121" i="2" s="1"/>
  <c r="M121" i="2"/>
  <c r="I121" i="2"/>
  <c r="Y120" i="2"/>
  <c r="X120" i="2"/>
  <c r="W120" i="2"/>
  <c r="V120" i="2"/>
  <c r="U120" i="2"/>
  <c r="T120" i="2"/>
  <c r="Z120" i="2" s="1"/>
  <c r="S120" i="2"/>
  <c r="R120" i="2"/>
  <c r="Q120" i="2"/>
  <c r="N120" i="2"/>
  <c r="M120" i="2"/>
  <c r="I120" i="2"/>
  <c r="W119" i="2"/>
  <c r="V119" i="2"/>
  <c r="U119" i="2"/>
  <c r="S119" i="2"/>
  <c r="R119" i="2"/>
  <c r="Q119" i="2"/>
  <c r="M119" i="2"/>
  <c r="X119" i="2" s="1"/>
  <c r="I119" i="2"/>
  <c r="T119" i="2" s="1"/>
  <c r="Z119" i="2" s="1"/>
  <c r="AA119" i="2" s="1"/>
  <c r="X118" i="2"/>
  <c r="W118" i="2"/>
  <c r="V118" i="2"/>
  <c r="U118" i="2"/>
  <c r="T118" i="2"/>
  <c r="Z118" i="2" s="1"/>
  <c r="S118" i="2"/>
  <c r="R118" i="2"/>
  <c r="Q118" i="2"/>
  <c r="N118" i="2"/>
  <c r="Y118" i="2" s="1"/>
  <c r="M118" i="2"/>
  <c r="I118" i="2"/>
  <c r="Y117" i="2"/>
  <c r="X117" i="2"/>
  <c r="W117" i="2"/>
  <c r="V117" i="2"/>
  <c r="U117" i="2"/>
  <c r="T117" i="2"/>
  <c r="Z117" i="2" s="1"/>
  <c r="S117" i="2"/>
  <c r="R117" i="2"/>
  <c r="Q117" i="2"/>
  <c r="N117" i="2"/>
  <c r="M117" i="2"/>
  <c r="I117" i="2"/>
  <c r="W116" i="2"/>
  <c r="V116" i="2"/>
  <c r="U116" i="2"/>
  <c r="S116" i="2"/>
  <c r="R116" i="2"/>
  <c r="Q116" i="2"/>
  <c r="M116" i="2"/>
  <c r="X116" i="2" s="1"/>
  <c r="I116" i="2"/>
  <c r="T116" i="2" s="1"/>
  <c r="Z116" i="2" s="1"/>
  <c r="X115" i="2"/>
  <c r="W115" i="2"/>
  <c r="V115" i="2"/>
  <c r="U115" i="2"/>
  <c r="T115" i="2"/>
  <c r="Z115" i="2" s="1"/>
  <c r="S115" i="2"/>
  <c r="R115" i="2"/>
  <c r="Q115" i="2"/>
  <c r="N115" i="2"/>
  <c r="Y115" i="2" s="1"/>
  <c r="M115" i="2"/>
  <c r="I115" i="2"/>
  <c r="Y114" i="2"/>
  <c r="X114" i="2"/>
  <c r="W114" i="2"/>
  <c r="V114" i="2"/>
  <c r="U114" i="2"/>
  <c r="T114" i="2"/>
  <c r="Z114" i="2" s="1"/>
  <c r="S114" i="2"/>
  <c r="R114" i="2"/>
  <c r="Q114" i="2"/>
  <c r="N114" i="2"/>
  <c r="M114" i="2"/>
  <c r="I114" i="2"/>
  <c r="W113" i="2"/>
  <c r="V113" i="2"/>
  <c r="U113" i="2"/>
  <c r="S113" i="2"/>
  <c r="R113" i="2"/>
  <c r="Q113" i="2"/>
  <c r="M113" i="2"/>
  <c r="X113" i="2" s="1"/>
  <c r="I113" i="2"/>
  <c r="T113" i="2" s="1"/>
  <c r="Z113" i="2" s="1"/>
  <c r="X112" i="2"/>
  <c r="W112" i="2"/>
  <c r="V112" i="2"/>
  <c r="U112" i="2"/>
  <c r="T112" i="2"/>
  <c r="Z112" i="2" s="1"/>
  <c r="S112" i="2"/>
  <c r="R112" i="2"/>
  <c r="Q112" i="2"/>
  <c r="N112" i="2"/>
  <c r="Y112" i="2" s="1"/>
  <c r="M112" i="2"/>
  <c r="I112" i="2"/>
  <c r="Y111" i="2"/>
  <c r="X111" i="2"/>
  <c r="W111" i="2"/>
  <c r="V111" i="2"/>
  <c r="U111" i="2"/>
  <c r="T111" i="2"/>
  <c r="Z111" i="2" s="1"/>
  <c r="S111" i="2"/>
  <c r="R111" i="2"/>
  <c r="Q111" i="2"/>
  <c r="N111" i="2"/>
  <c r="M111" i="2"/>
  <c r="I111" i="2"/>
  <c r="W110" i="2"/>
  <c r="V110" i="2"/>
  <c r="U110" i="2"/>
  <c r="S110" i="2"/>
  <c r="R110" i="2"/>
  <c r="Q110" i="2"/>
  <c r="M110" i="2"/>
  <c r="X110" i="2" s="1"/>
  <c r="I110" i="2"/>
  <c r="T110" i="2" s="1"/>
  <c r="Z110" i="2" s="1"/>
  <c r="AA110" i="2" s="1"/>
  <c r="X109" i="2"/>
  <c r="W109" i="2"/>
  <c r="V109" i="2"/>
  <c r="U109" i="2"/>
  <c r="T109" i="2"/>
  <c r="Z109" i="2" s="1"/>
  <c r="S109" i="2"/>
  <c r="R109" i="2"/>
  <c r="Q109" i="2"/>
  <c r="N109" i="2"/>
  <c r="Y109" i="2" s="1"/>
  <c r="M109" i="2"/>
  <c r="I109" i="2"/>
  <c r="Y108" i="2"/>
  <c r="X108" i="2"/>
  <c r="W108" i="2"/>
  <c r="V108" i="2"/>
  <c r="U108" i="2"/>
  <c r="T108" i="2"/>
  <c r="Z108" i="2" s="1"/>
  <c r="S108" i="2"/>
  <c r="R108" i="2"/>
  <c r="Q108" i="2"/>
  <c r="N108" i="2"/>
  <c r="M108" i="2"/>
  <c r="I108" i="2"/>
  <c r="W107" i="2"/>
  <c r="V107" i="2"/>
  <c r="U107" i="2"/>
  <c r="S107" i="2"/>
  <c r="R107" i="2"/>
  <c r="Q107" i="2"/>
  <c r="M107" i="2"/>
  <c r="X107" i="2" s="1"/>
  <c r="I107" i="2"/>
  <c r="T107" i="2" s="1"/>
  <c r="Z107" i="2" s="1"/>
  <c r="AA107" i="2" s="1"/>
  <c r="X106" i="2"/>
  <c r="W106" i="2"/>
  <c r="V106" i="2"/>
  <c r="U106" i="2"/>
  <c r="T106" i="2"/>
  <c r="Z106" i="2" s="1"/>
  <c r="S106" i="2"/>
  <c r="R106" i="2"/>
  <c r="Q106" i="2"/>
  <c r="N106" i="2"/>
  <c r="Y106" i="2" s="1"/>
  <c r="M106" i="2"/>
  <c r="I106" i="2"/>
  <c r="Y105" i="2"/>
  <c r="X105" i="2"/>
  <c r="W105" i="2"/>
  <c r="V105" i="2"/>
  <c r="U105" i="2"/>
  <c r="T105" i="2"/>
  <c r="Z105" i="2" s="1"/>
  <c r="S105" i="2"/>
  <c r="R105" i="2"/>
  <c r="Q105" i="2"/>
  <c r="N105" i="2"/>
  <c r="M105" i="2"/>
  <c r="I105" i="2"/>
  <c r="W104" i="2"/>
  <c r="V104" i="2"/>
  <c r="U104" i="2"/>
  <c r="S104" i="2"/>
  <c r="R104" i="2"/>
  <c r="Q104" i="2"/>
  <c r="M104" i="2"/>
  <c r="X104" i="2" s="1"/>
  <c r="I104" i="2"/>
  <c r="T104" i="2" s="1"/>
  <c r="Z104" i="2" s="1"/>
  <c r="X103" i="2"/>
  <c r="W103" i="2"/>
  <c r="V103" i="2"/>
  <c r="U103" i="2"/>
  <c r="T103" i="2"/>
  <c r="Z103" i="2" s="1"/>
  <c r="S103" i="2"/>
  <c r="R103" i="2"/>
  <c r="Q103" i="2"/>
  <c r="N103" i="2"/>
  <c r="Y103" i="2" s="1"/>
  <c r="M103" i="2"/>
  <c r="I103" i="2"/>
  <c r="Y102" i="2"/>
  <c r="X102" i="2"/>
  <c r="W102" i="2"/>
  <c r="V102" i="2"/>
  <c r="U102" i="2"/>
  <c r="T102" i="2"/>
  <c r="Z102" i="2" s="1"/>
  <c r="S102" i="2"/>
  <c r="R102" i="2"/>
  <c r="Q102" i="2"/>
  <c r="N102" i="2"/>
  <c r="M102" i="2"/>
  <c r="I102" i="2"/>
  <c r="W101" i="2"/>
  <c r="V101" i="2"/>
  <c r="U101" i="2"/>
  <c r="S101" i="2"/>
  <c r="R101" i="2"/>
  <c r="Q101" i="2"/>
  <c r="M101" i="2"/>
  <c r="X101" i="2" s="1"/>
  <c r="I101" i="2"/>
  <c r="T101" i="2" s="1"/>
  <c r="Z101" i="2" s="1"/>
  <c r="X100" i="2"/>
  <c r="W100" i="2"/>
  <c r="V100" i="2"/>
  <c r="U100" i="2"/>
  <c r="T100" i="2"/>
  <c r="Z100" i="2" s="1"/>
  <c r="S100" i="2"/>
  <c r="R100" i="2"/>
  <c r="Q100" i="2"/>
  <c r="N100" i="2"/>
  <c r="Y100" i="2" s="1"/>
  <c r="M100" i="2"/>
  <c r="I100" i="2"/>
  <c r="Y99" i="2"/>
  <c r="X99" i="2"/>
  <c r="W99" i="2"/>
  <c r="V99" i="2"/>
  <c r="U99" i="2"/>
  <c r="T99" i="2"/>
  <c r="Z99" i="2" s="1"/>
  <c r="S99" i="2"/>
  <c r="R99" i="2"/>
  <c r="Q99" i="2"/>
  <c r="N99" i="2"/>
  <c r="M99" i="2"/>
  <c r="I99" i="2"/>
  <c r="W98" i="2"/>
  <c r="V98" i="2"/>
  <c r="U98" i="2"/>
  <c r="S98" i="2"/>
  <c r="R98" i="2"/>
  <c r="Q98" i="2"/>
  <c r="M98" i="2"/>
  <c r="X98" i="2" s="1"/>
  <c r="I98" i="2"/>
  <c r="T98" i="2" s="1"/>
  <c r="Z98" i="2" s="1"/>
  <c r="AA98" i="2" s="1"/>
  <c r="X97" i="2"/>
  <c r="W97" i="2"/>
  <c r="V97" i="2"/>
  <c r="U97" i="2"/>
  <c r="T97" i="2"/>
  <c r="Z97" i="2" s="1"/>
  <c r="S97" i="2"/>
  <c r="R97" i="2"/>
  <c r="Q97" i="2"/>
  <c r="N97" i="2"/>
  <c r="Y97" i="2" s="1"/>
  <c r="M97" i="2"/>
  <c r="I97" i="2"/>
  <c r="Y96" i="2"/>
  <c r="X96" i="2"/>
  <c r="W96" i="2"/>
  <c r="V96" i="2"/>
  <c r="U96" i="2"/>
  <c r="T96" i="2"/>
  <c r="Z96" i="2" s="1"/>
  <c r="S96" i="2"/>
  <c r="R96" i="2"/>
  <c r="Q96" i="2"/>
  <c r="N96" i="2"/>
  <c r="M96" i="2"/>
  <c r="I96" i="2"/>
  <c r="W95" i="2"/>
  <c r="V95" i="2"/>
  <c r="U95" i="2"/>
  <c r="S95" i="2"/>
  <c r="R95" i="2"/>
  <c r="Q95" i="2"/>
  <c r="M95" i="2"/>
  <c r="X95" i="2" s="1"/>
  <c r="I95" i="2"/>
  <c r="T95" i="2" s="1"/>
  <c r="Z95" i="2" s="1"/>
  <c r="AA95" i="2" s="1"/>
  <c r="X94" i="2"/>
  <c r="W94" i="2"/>
  <c r="V94" i="2"/>
  <c r="U94" i="2"/>
  <c r="T94" i="2"/>
  <c r="Z94" i="2" s="1"/>
  <c r="S94" i="2"/>
  <c r="R94" i="2"/>
  <c r="Q94" i="2"/>
  <c r="N94" i="2"/>
  <c r="Y94" i="2" s="1"/>
  <c r="M94" i="2"/>
  <c r="I94" i="2"/>
  <c r="Y93" i="2"/>
  <c r="X93" i="2"/>
  <c r="W93" i="2"/>
  <c r="V93" i="2"/>
  <c r="U93" i="2"/>
  <c r="T93" i="2"/>
  <c r="Z93" i="2" s="1"/>
  <c r="S93" i="2"/>
  <c r="R93" i="2"/>
  <c r="Q93" i="2"/>
  <c r="N93" i="2"/>
  <c r="M93" i="2"/>
  <c r="I93" i="2"/>
  <c r="W92" i="2"/>
  <c r="V92" i="2"/>
  <c r="U92" i="2"/>
  <c r="S92" i="2"/>
  <c r="R92" i="2"/>
  <c r="Q92" i="2"/>
  <c r="M92" i="2"/>
  <c r="X92" i="2" s="1"/>
  <c r="I92" i="2"/>
  <c r="W91" i="2"/>
  <c r="V91" i="2"/>
  <c r="U91" i="2"/>
  <c r="T91" i="2"/>
  <c r="Z91" i="2" s="1"/>
  <c r="S91" i="2"/>
  <c r="R91" i="2"/>
  <c r="Q91" i="2"/>
  <c r="M91" i="2"/>
  <c r="X91" i="2" s="1"/>
  <c r="I91" i="2"/>
  <c r="Y90" i="2"/>
  <c r="X90" i="2"/>
  <c r="W90" i="2"/>
  <c r="V90" i="2"/>
  <c r="U90" i="2"/>
  <c r="T90" i="2"/>
  <c r="Z90" i="2" s="1"/>
  <c r="S90" i="2"/>
  <c r="R90" i="2"/>
  <c r="Q90" i="2"/>
  <c r="N90" i="2"/>
  <c r="M90" i="2"/>
  <c r="I90" i="2"/>
  <c r="W89" i="2"/>
  <c r="V89" i="2"/>
  <c r="U89" i="2"/>
  <c r="S89" i="2"/>
  <c r="R89" i="2"/>
  <c r="Q89" i="2"/>
  <c r="M89" i="2"/>
  <c r="X89" i="2" s="1"/>
  <c r="I89" i="2"/>
  <c r="W88" i="2"/>
  <c r="V88" i="2"/>
  <c r="U88" i="2"/>
  <c r="T88" i="2"/>
  <c r="Z88" i="2" s="1"/>
  <c r="S88" i="2"/>
  <c r="R88" i="2"/>
  <c r="Q88" i="2"/>
  <c r="M88" i="2"/>
  <c r="X88" i="2" s="1"/>
  <c r="I88" i="2"/>
  <c r="X87" i="2"/>
  <c r="W87" i="2"/>
  <c r="V87" i="2"/>
  <c r="U87" i="2"/>
  <c r="T87" i="2"/>
  <c r="Z87" i="2" s="1"/>
  <c r="S87" i="2"/>
  <c r="R87" i="2"/>
  <c r="Q87" i="2"/>
  <c r="N87" i="2"/>
  <c r="Y87" i="2" s="1"/>
  <c r="M87" i="2"/>
  <c r="I87" i="2"/>
  <c r="W86" i="2"/>
  <c r="V86" i="2"/>
  <c r="U86" i="2"/>
  <c r="S86" i="2"/>
  <c r="R86" i="2"/>
  <c r="Q86" i="2"/>
  <c r="M86" i="2"/>
  <c r="X86" i="2" s="1"/>
  <c r="I86" i="2"/>
  <c r="W85" i="2"/>
  <c r="V85" i="2"/>
  <c r="U85" i="2"/>
  <c r="S85" i="2"/>
  <c r="R85" i="2"/>
  <c r="Q85" i="2"/>
  <c r="M85" i="2"/>
  <c r="X85" i="2" s="1"/>
  <c r="I85" i="2"/>
  <c r="T85" i="2" s="1"/>
  <c r="Z85" i="2" s="1"/>
  <c r="W84" i="2"/>
  <c r="V84" i="2"/>
  <c r="U84" i="2"/>
  <c r="S84" i="2"/>
  <c r="R84" i="2"/>
  <c r="Q84" i="2"/>
  <c r="M84" i="2"/>
  <c r="X84" i="2" s="1"/>
  <c r="I84" i="2"/>
  <c r="X83" i="2"/>
  <c r="W83" i="2"/>
  <c r="V83" i="2"/>
  <c r="U83" i="2"/>
  <c r="T83" i="2"/>
  <c r="Z83" i="2" s="1"/>
  <c r="S83" i="2"/>
  <c r="R83" i="2"/>
  <c r="Q83" i="2"/>
  <c r="N83" i="2"/>
  <c r="Y83" i="2" s="1"/>
  <c r="M83" i="2"/>
  <c r="I83" i="2"/>
  <c r="W82" i="2"/>
  <c r="V82" i="2"/>
  <c r="U82" i="2"/>
  <c r="S82" i="2"/>
  <c r="R82" i="2"/>
  <c r="Q82" i="2"/>
  <c r="M82" i="2"/>
  <c r="X82" i="2" s="1"/>
  <c r="I82" i="2"/>
  <c r="T82" i="2" s="1"/>
  <c r="Z82" i="2" s="1"/>
  <c r="W81" i="2"/>
  <c r="V81" i="2"/>
  <c r="U81" i="2"/>
  <c r="S81" i="2"/>
  <c r="R81" i="2"/>
  <c r="Q81" i="2"/>
  <c r="M81" i="2"/>
  <c r="X81" i="2" s="1"/>
  <c r="I81" i="2"/>
  <c r="X80" i="2"/>
  <c r="W80" i="2"/>
  <c r="V80" i="2"/>
  <c r="U80" i="2"/>
  <c r="T80" i="2"/>
  <c r="Z80" i="2" s="1"/>
  <c r="S80" i="2"/>
  <c r="R80" i="2"/>
  <c r="Q80" i="2"/>
  <c r="N80" i="2"/>
  <c r="Y80" i="2" s="1"/>
  <c r="M80" i="2"/>
  <c r="I80" i="2"/>
  <c r="W79" i="2"/>
  <c r="V79" i="2"/>
  <c r="U79" i="2"/>
  <c r="S79" i="2"/>
  <c r="R79" i="2"/>
  <c r="Q79" i="2"/>
  <c r="M79" i="2"/>
  <c r="X79" i="2" s="1"/>
  <c r="I79" i="2"/>
  <c r="T79" i="2" s="1"/>
  <c r="Z79" i="2" s="1"/>
  <c r="W78" i="2"/>
  <c r="V78" i="2"/>
  <c r="U78" i="2"/>
  <c r="S78" i="2"/>
  <c r="R78" i="2"/>
  <c r="Q78" i="2"/>
  <c r="M78" i="2"/>
  <c r="X78" i="2" s="1"/>
  <c r="I78" i="2"/>
  <c r="X77" i="2"/>
  <c r="W77" i="2"/>
  <c r="V77" i="2"/>
  <c r="U77" i="2"/>
  <c r="T77" i="2"/>
  <c r="Z77" i="2" s="1"/>
  <c r="S77" i="2"/>
  <c r="R77" i="2"/>
  <c r="Q77" i="2"/>
  <c r="N77" i="2"/>
  <c r="Y77" i="2" s="1"/>
  <c r="M77" i="2"/>
  <c r="I77" i="2"/>
  <c r="W76" i="2"/>
  <c r="V76" i="2"/>
  <c r="U76" i="2"/>
  <c r="S76" i="2"/>
  <c r="R76" i="2"/>
  <c r="Q76" i="2"/>
  <c r="M76" i="2"/>
  <c r="X76" i="2" s="1"/>
  <c r="I76" i="2"/>
  <c r="T76" i="2" s="1"/>
  <c r="Z76" i="2" s="1"/>
  <c r="W75" i="2"/>
  <c r="V75" i="2"/>
  <c r="U75" i="2"/>
  <c r="S75" i="2"/>
  <c r="R75" i="2"/>
  <c r="Q75" i="2"/>
  <c r="M75" i="2"/>
  <c r="X75" i="2" s="1"/>
  <c r="I75" i="2"/>
  <c r="X74" i="2"/>
  <c r="W74" i="2"/>
  <c r="V74" i="2"/>
  <c r="U74" i="2"/>
  <c r="T74" i="2"/>
  <c r="Z74" i="2" s="1"/>
  <c r="S74" i="2"/>
  <c r="R74" i="2"/>
  <c r="Q74" i="2"/>
  <c r="N74" i="2"/>
  <c r="Y74" i="2" s="1"/>
  <c r="M74" i="2"/>
  <c r="I74" i="2"/>
  <c r="W73" i="2"/>
  <c r="V73" i="2"/>
  <c r="U73" i="2"/>
  <c r="S73" i="2"/>
  <c r="R73" i="2"/>
  <c r="Q73" i="2"/>
  <c r="M73" i="2"/>
  <c r="X73" i="2" s="1"/>
  <c r="I73" i="2"/>
  <c r="T73" i="2" s="1"/>
  <c r="Z73" i="2" s="1"/>
  <c r="W72" i="2"/>
  <c r="V72" i="2"/>
  <c r="U72" i="2"/>
  <c r="S72" i="2"/>
  <c r="R72" i="2"/>
  <c r="Q72" i="2"/>
  <c r="M72" i="2"/>
  <c r="X72" i="2" s="1"/>
  <c r="I72" i="2"/>
  <c r="X71" i="2"/>
  <c r="W71" i="2"/>
  <c r="V71" i="2"/>
  <c r="U71" i="2"/>
  <c r="T71" i="2"/>
  <c r="Z71" i="2" s="1"/>
  <c r="S71" i="2"/>
  <c r="R71" i="2"/>
  <c r="Q71" i="2"/>
  <c r="N71" i="2"/>
  <c r="Y71" i="2" s="1"/>
  <c r="M71" i="2"/>
  <c r="I71" i="2"/>
  <c r="W70" i="2"/>
  <c r="V70" i="2"/>
  <c r="U70" i="2"/>
  <c r="S70" i="2"/>
  <c r="R70" i="2"/>
  <c r="Q70" i="2"/>
  <c r="M70" i="2"/>
  <c r="X70" i="2" s="1"/>
  <c r="I70" i="2"/>
  <c r="T70" i="2" s="1"/>
  <c r="Z70" i="2" s="1"/>
  <c r="W69" i="2"/>
  <c r="V69" i="2"/>
  <c r="U69" i="2"/>
  <c r="S69" i="2"/>
  <c r="R69" i="2"/>
  <c r="Q69" i="2"/>
  <c r="M69" i="2"/>
  <c r="X69" i="2" s="1"/>
  <c r="I69" i="2"/>
  <c r="X68" i="2"/>
  <c r="W68" i="2"/>
  <c r="V68" i="2"/>
  <c r="U68" i="2"/>
  <c r="T68" i="2"/>
  <c r="Z68" i="2" s="1"/>
  <c r="S68" i="2"/>
  <c r="R68" i="2"/>
  <c r="Q68" i="2"/>
  <c r="N68" i="2"/>
  <c r="Y68" i="2" s="1"/>
  <c r="M68" i="2"/>
  <c r="I68" i="2"/>
  <c r="W67" i="2"/>
  <c r="V67" i="2"/>
  <c r="U67" i="2"/>
  <c r="S67" i="2"/>
  <c r="R67" i="2"/>
  <c r="Q67" i="2"/>
  <c r="M67" i="2"/>
  <c r="X67" i="2" s="1"/>
  <c r="I67" i="2"/>
  <c r="T67" i="2" s="1"/>
  <c r="Z67" i="2" s="1"/>
  <c r="W66" i="2"/>
  <c r="V66" i="2"/>
  <c r="U66" i="2"/>
  <c r="S66" i="2"/>
  <c r="R66" i="2"/>
  <c r="Q66" i="2"/>
  <c r="M66" i="2"/>
  <c r="X66" i="2" s="1"/>
  <c r="I66" i="2"/>
  <c r="X65" i="2"/>
  <c r="W65" i="2"/>
  <c r="V65" i="2"/>
  <c r="U65" i="2"/>
  <c r="T65" i="2"/>
  <c r="Z65" i="2" s="1"/>
  <c r="S65" i="2"/>
  <c r="R65" i="2"/>
  <c r="Q65" i="2"/>
  <c r="N65" i="2"/>
  <c r="Y65" i="2" s="1"/>
  <c r="M65" i="2"/>
  <c r="I65" i="2"/>
  <c r="W64" i="2"/>
  <c r="V64" i="2"/>
  <c r="U64" i="2"/>
  <c r="S64" i="2"/>
  <c r="R64" i="2"/>
  <c r="Q64" i="2"/>
  <c r="M64" i="2"/>
  <c r="X64" i="2" s="1"/>
  <c r="I64" i="2"/>
  <c r="W63" i="2"/>
  <c r="V63" i="2"/>
  <c r="U63" i="2"/>
  <c r="S63" i="2"/>
  <c r="R63" i="2"/>
  <c r="Q63" i="2"/>
  <c r="M63" i="2"/>
  <c r="X63" i="2" s="1"/>
  <c r="I63" i="2"/>
  <c r="X62" i="2"/>
  <c r="W62" i="2"/>
  <c r="V62" i="2"/>
  <c r="U62" i="2"/>
  <c r="T62" i="2"/>
  <c r="Z62" i="2" s="1"/>
  <c r="S62" i="2"/>
  <c r="R62" i="2"/>
  <c r="Q62" i="2"/>
  <c r="N62" i="2"/>
  <c r="Y62" i="2" s="1"/>
  <c r="M62" i="2"/>
  <c r="I62" i="2"/>
  <c r="W61" i="2"/>
  <c r="V61" i="2"/>
  <c r="U61" i="2"/>
  <c r="S61" i="2"/>
  <c r="R61" i="2"/>
  <c r="Q61" i="2"/>
  <c r="M61" i="2"/>
  <c r="X61" i="2" s="1"/>
  <c r="I61" i="2"/>
  <c r="W60" i="2"/>
  <c r="V60" i="2"/>
  <c r="U60" i="2"/>
  <c r="S60" i="2"/>
  <c r="R60" i="2"/>
  <c r="Q60" i="2"/>
  <c r="M60" i="2"/>
  <c r="X60" i="2" s="1"/>
  <c r="I60" i="2"/>
  <c r="X59" i="2"/>
  <c r="W59" i="2"/>
  <c r="V59" i="2"/>
  <c r="U59" i="2"/>
  <c r="T59" i="2"/>
  <c r="Z59" i="2" s="1"/>
  <c r="S59" i="2"/>
  <c r="R59" i="2"/>
  <c r="Q59" i="2"/>
  <c r="N59" i="2"/>
  <c r="Y59" i="2" s="1"/>
  <c r="M59" i="2"/>
  <c r="I59" i="2"/>
  <c r="W58" i="2"/>
  <c r="V58" i="2"/>
  <c r="U58" i="2"/>
  <c r="S58" i="2"/>
  <c r="R58" i="2"/>
  <c r="Q58" i="2"/>
  <c r="M58" i="2"/>
  <c r="X58" i="2" s="1"/>
  <c r="I58" i="2"/>
  <c r="W57" i="2"/>
  <c r="V57" i="2"/>
  <c r="U57" i="2"/>
  <c r="S57" i="2"/>
  <c r="R57" i="2"/>
  <c r="Q57" i="2"/>
  <c r="M57" i="2"/>
  <c r="X57" i="2" s="1"/>
  <c r="I57" i="2"/>
  <c r="Y56" i="2"/>
  <c r="X56" i="2"/>
  <c r="W56" i="2"/>
  <c r="V56" i="2"/>
  <c r="U56" i="2"/>
  <c r="T56" i="2"/>
  <c r="Z56" i="2" s="1"/>
  <c r="S56" i="2"/>
  <c r="R56" i="2"/>
  <c r="Q56" i="2"/>
  <c r="N56" i="2"/>
  <c r="M56" i="2"/>
  <c r="I56" i="2"/>
  <c r="W55" i="2"/>
  <c r="V55" i="2"/>
  <c r="U55" i="2"/>
  <c r="S55" i="2"/>
  <c r="R55" i="2"/>
  <c r="Q55" i="2"/>
  <c r="M55" i="2"/>
  <c r="X55" i="2" s="1"/>
  <c r="I55" i="2"/>
  <c r="W54" i="2"/>
  <c r="V54" i="2"/>
  <c r="U54" i="2"/>
  <c r="S54" i="2"/>
  <c r="R54" i="2"/>
  <c r="Q54" i="2"/>
  <c r="M54" i="2"/>
  <c r="X54" i="2" s="1"/>
  <c r="I54" i="2"/>
  <c r="Y53" i="2"/>
  <c r="X53" i="2"/>
  <c r="W53" i="2"/>
  <c r="V53" i="2"/>
  <c r="U53" i="2"/>
  <c r="T53" i="2"/>
  <c r="Z53" i="2" s="1"/>
  <c r="S53" i="2"/>
  <c r="R53" i="2"/>
  <c r="Q53" i="2"/>
  <c r="N53" i="2"/>
  <c r="M53" i="2"/>
  <c r="I53" i="2"/>
  <c r="W52" i="2"/>
  <c r="V52" i="2"/>
  <c r="U52" i="2"/>
  <c r="S52" i="2"/>
  <c r="R52" i="2"/>
  <c r="Q52" i="2"/>
  <c r="M52" i="2"/>
  <c r="X52" i="2" s="1"/>
  <c r="I52" i="2"/>
  <c r="W51" i="2"/>
  <c r="V51" i="2"/>
  <c r="U51" i="2"/>
  <c r="S51" i="2"/>
  <c r="R51" i="2"/>
  <c r="Q51" i="2"/>
  <c r="M51" i="2"/>
  <c r="X51" i="2" s="1"/>
  <c r="I51" i="2"/>
  <c r="X50" i="2"/>
  <c r="W50" i="2"/>
  <c r="V50" i="2"/>
  <c r="U50" i="2"/>
  <c r="T50" i="2"/>
  <c r="Z50" i="2" s="1"/>
  <c r="S50" i="2"/>
  <c r="R50" i="2"/>
  <c r="Q50" i="2"/>
  <c r="N50" i="2"/>
  <c r="Y50" i="2" s="1"/>
  <c r="M50" i="2"/>
  <c r="I50" i="2"/>
  <c r="W49" i="2"/>
  <c r="V49" i="2"/>
  <c r="U49" i="2"/>
  <c r="S49" i="2"/>
  <c r="R49" i="2"/>
  <c r="Q49" i="2"/>
  <c r="M49" i="2"/>
  <c r="X49" i="2" s="1"/>
  <c r="I49" i="2"/>
  <c r="W48" i="2"/>
  <c r="V48" i="2"/>
  <c r="U48" i="2"/>
  <c r="S48" i="2"/>
  <c r="R48" i="2"/>
  <c r="Q48" i="2"/>
  <c r="M48" i="2"/>
  <c r="X48" i="2" s="1"/>
  <c r="I48" i="2"/>
  <c r="X47" i="2"/>
  <c r="W47" i="2"/>
  <c r="V47" i="2"/>
  <c r="U47" i="2"/>
  <c r="T47" i="2"/>
  <c r="Z47" i="2" s="1"/>
  <c r="S47" i="2"/>
  <c r="R47" i="2"/>
  <c r="Q47" i="2"/>
  <c r="N47" i="2"/>
  <c r="Y47" i="2" s="1"/>
  <c r="M47" i="2"/>
  <c r="I47" i="2"/>
  <c r="W46" i="2"/>
  <c r="V46" i="2"/>
  <c r="U46" i="2"/>
  <c r="S46" i="2"/>
  <c r="R46" i="2"/>
  <c r="Q46" i="2"/>
  <c r="M46" i="2"/>
  <c r="X46" i="2" s="1"/>
  <c r="I46" i="2"/>
  <c r="W45" i="2"/>
  <c r="V45" i="2"/>
  <c r="U45" i="2"/>
  <c r="S45" i="2"/>
  <c r="R45" i="2"/>
  <c r="Q45" i="2"/>
  <c r="M45" i="2"/>
  <c r="X45" i="2" s="1"/>
  <c r="I45" i="2"/>
  <c r="Y44" i="2"/>
  <c r="X44" i="2"/>
  <c r="W44" i="2"/>
  <c r="V44" i="2"/>
  <c r="U44" i="2"/>
  <c r="T44" i="2"/>
  <c r="Z44" i="2" s="1"/>
  <c r="S44" i="2"/>
  <c r="R44" i="2"/>
  <c r="Q44" i="2"/>
  <c r="N44" i="2"/>
  <c r="M44" i="2"/>
  <c r="I44" i="2"/>
  <c r="W43" i="2"/>
  <c r="V43" i="2"/>
  <c r="U43" i="2"/>
  <c r="S43" i="2"/>
  <c r="R43" i="2"/>
  <c r="Q43" i="2"/>
  <c r="M43" i="2"/>
  <c r="X43" i="2" s="1"/>
  <c r="I43" i="2"/>
  <c r="W42" i="2"/>
  <c r="V42" i="2"/>
  <c r="U42" i="2"/>
  <c r="S42" i="2"/>
  <c r="R42" i="2"/>
  <c r="Q42" i="2"/>
  <c r="M42" i="2"/>
  <c r="X42" i="2" s="1"/>
  <c r="I42" i="2"/>
  <c r="T42" i="2" s="1"/>
  <c r="Z42" i="2" s="1"/>
  <c r="X41" i="2"/>
  <c r="W41" i="2"/>
  <c r="V41" i="2"/>
  <c r="U41" i="2"/>
  <c r="S41" i="2"/>
  <c r="R41" i="2"/>
  <c r="Q41" i="2"/>
  <c r="M41" i="2"/>
  <c r="I41" i="2"/>
  <c r="T41" i="2" s="1"/>
  <c r="Z41" i="2" s="1"/>
  <c r="W40" i="2"/>
  <c r="V40" i="2"/>
  <c r="U40" i="2"/>
  <c r="S40" i="2"/>
  <c r="R40" i="2"/>
  <c r="Q40" i="2"/>
  <c r="M40" i="2"/>
  <c r="X40" i="2" s="1"/>
  <c r="I40" i="2"/>
  <c r="W39" i="2"/>
  <c r="V39" i="2"/>
  <c r="U39" i="2"/>
  <c r="S39" i="2"/>
  <c r="R39" i="2"/>
  <c r="Q39" i="2"/>
  <c r="M39" i="2"/>
  <c r="X39" i="2" s="1"/>
  <c r="I39" i="2"/>
  <c r="T39" i="2" s="1"/>
  <c r="Z39" i="2" s="1"/>
  <c r="X38" i="2"/>
  <c r="W38" i="2"/>
  <c r="V38" i="2"/>
  <c r="U38" i="2"/>
  <c r="T38" i="2"/>
  <c r="Z38" i="2" s="1"/>
  <c r="S38" i="2"/>
  <c r="R38" i="2"/>
  <c r="Q38" i="2"/>
  <c r="N38" i="2"/>
  <c r="Y38" i="2" s="1"/>
  <c r="M38" i="2"/>
  <c r="I38" i="2"/>
  <c r="Y37" i="2"/>
  <c r="X37" i="2"/>
  <c r="W37" i="2"/>
  <c r="V37" i="2"/>
  <c r="U37" i="2"/>
  <c r="T37" i="2"/>
  <c r="Z37" i="2" s="1"/>
  <c r="S37" i="2"/>
  <c r="R37" i="2"/>
  <c r="Q37" i="2"/>
  <c r="N37" i="2"/>
  <c r="M37" i="2"/>
  <c r="I37" i="2"/>
  <c r="W36" i="2"/>
  <c r="V36" i="2"/>
  <c r="U36" i="2"/>
  <c r="S36" i="2"/>
  <c r="R36" i="2"/>
  <c r="Q36" i="2"/>
  <c r="M36" i="2"/>
  <c r="X36" i="2" s="1"/>
  <c r="I36" i="2"/>
  <c r="T36" i="2" s="1"/>
  <c r="Z36" i="2" s="1"/>
  <c r="X35" i="2"/>
  <c r="W35" i="2"/>
  <c r="V35" i="2"/>
  <c r="U35" i="2"/>
  <c r="T35" i="2"/>
  <c r="Z35" i="2" s="1"/>
  <c r="AA35" i="2" s="1"/>
  <c r="S35" i="2"/>
  <c r="R35" i="2"/>
  <c r="Q35" i="2"/>
  <c r="N35" i="2"/>
  <c r="Y35" i="2" s="1"/>
  <c r="M35" i="2"/>
  <c r="I35" i="2"/>
  <c r="Y34" i="2"/>
  <c r="X34" i="2"/>
  <c r="W34" i="2"/>
  <c r="V34" i="2"/>
  <c r="U34" i="2"/>
  <c r="T34" i="2"/>
  <c r="Z34" i="2" s="1"/>
  <c r="S34" i="2"/>
  <c r="R34" i="2"/>
  <c r="Q34" i="2"/>
  <c r="N34" i="2"/>
  <c r="M34" i="2"/>
  <c r="I34" i="2"/>
  <c r="W33" i="2"/>
  <c r="V33" i="2"/>
  <c r="U33" i="2"/>
  <c r="S33" i="2"/>
  <c r="R33" i="2"/>
  <c r="Q33" i="2"/>
  <c r="M33" i="2"/>
  <c r="X33" i="2" s="1"/>
  <c r="I33" i="2"/>
  <c r="T33" i="2" s="1"/>
  <c r="Z33" i="2" s="1"/>
  <c r="X32" i="2"/>
  <c r="W32" i="2"/>
  <c r="V32" i="2"/>
  <c r="U32" i="2"/>
  <c r="T32" i="2"/>
  <c r="Z32" i="2" s="1"/>
  <c r="S32" i="2"/>
  <c r="R32" i="2"/>
  <c r="Q32" i="2"/>
  <c r="N32" i="2"/>
  <c r="Y32" i="2" s="1"/>
  <c r="M32" i="2"/>
  <c r="I32" i="2"/>
  <c r="Y31" i="2"/>
  <c r="X31" i="2"/>
  <c r="W31" i="2"/>
  <c r="V31" i="2"/>
  <c r="U31" i="2"/>
  <c r="T31" i="2"/>
  <c r="Z31" i="2" s="1"/>
  <c r="S31" i="2"/>
  <c r="R31" i="2"/>
  <c r="Q31" i="2"/>
  <c r="N31" i="2"/>
  <c r="M31" i="2"/>
  <c r="I31" i="2"/>
  <c r="W30" i="2"/>
  <c r="V30" i="2"/>
  <c r="U30" i="2"/>
  <c r="S30" i="2"/>
  <c r="R30" i="2"/>
  <c r="Q30" i="2"/>
  <c r="M30" i="2"/>
  <c r="X30" i="2" s="1"/>
  <c r="I30" i="2"/>
  <c r="T30" i="2" s="1"/>
  <c r="Z30" i="2" s="1"/>
  <c r="AJ29" i="2"/>
  <c r="AI29" i="2"/>
  <c r="AH29" i="2"/>
  <c r="AG29" i="2"/>
  <c r="X29" i="2"/>
  <c r="W29" i="2"/>
  <c r="V29" i="2"/>
  <c r="U29" i="2"/>
  <c r="T29" i="2"/>
  <c r="Z29" i="2" s="1"/>
  <c r="S29" i="2"/>
  <c r="R29" i="2"/>
  <c r="Q29" i="2"/>
  <c r="N29" i="2"/>
  <c r="Y29" i="2" s="1"/>
  <c r="M29" i="2"/>
  <c r="I29" i="2"/>
  <c r="W28" i="2"/>
  <c r="V28" i="2"/>
  <c r="U28" i="2"/>
  <c r="S28" i="2"/>
  <c r="R28" i="2"/>
  <c r="Q28" i="2"/>
  <c r="M28" i="2"/>
  <c r="X28" i="2" s="1"/>
  <c r="I28" i="2"/>
  <c r="T28" i="2" s="1"/>
  <c r="Z28" i="2" s="1"/>
  <c r="X27" i="2"/>
  <c r="W27" i="2"/>
  <c r="V27" i="2"/>
  <c r="U27" i="2"/>
  <c r="T27" i="2"/>
  <c r="Z27" i="2" s="1"/>
  <c r="S27" i="2"/>
  <c r="R27" i="2"/>
  <c r="Q27" i="2"/>
  <c r="N27" i="2"/>
  <c r="Y27" i="2" s="1"/>
  <c r="M27" i="2"/>
  <c r="I27" i="2"/>
  <c r="W26" i="2"/>
  <c r="V26" i="2"/>
  <c r="U26" i="2"/>
  <c r="S26" i="2"/>
  <c r="R26" i="2"/>
  <c r="Q26" i="2"/>
  <c r="M26" i="2"/>
  <c r="X26" i="2" s="1"/>
  <c r="I26" i="2"/>
  <c r="T26" i="2" s="1"/>
  <c r="Z26" i="2" s="1"/>
  <c r="AA26" i="2" s="1"/>
  <c r="X25" i="2"/>
  <c r="W25" i="2"/>
  <c r="V25" i="2"/>
  <c r="U25" i="2"/>
  <c r="T25" i="2"/>
  <c r="Z25" i="2" s="1"/>
  <c r="S25" i="2"/>
  <c r="R25" i="2"/>
  <c r="Q25" i="2"/>
  <c r="N25" i="2"/>
  <c r="Y25" i="2" s="1"/>
  <c r="M25" i="2"/>
  <c r="I25" i="2"/>
  <c r="Y24" i="2"/>
  <c r="X24" i="2"/>
  <c r="W24" i="2"/>
  <c r="V24" i="2"/>
  <c r="U24" i="2"/>
  <c r="T24" i="2"/>
  <c r="Z24" i="2" s="1"/>
  <c r="S24" i="2"/>
  <c r="R24" i="2"/>
  <c r="Q24" i="2"/>
  <c r="N24" i="2"/>
  <c r="M24" i="2"/>
  <c r="I24" i="2"/>
  <c r="W23" i="2"/>
  <c r="V23" i="2"/>
  <c r="U23" i="2"/>
  <c r="S23" i="2"/>
  <c r="R23" i="2"/>
  <c r="Q23" i="2"/>
  <c r="M23" i="2"/>
  <c r="X23" i="2" s="1"/>
  <c r="I23" i="2"/>
  <c r="T23" i="2" s="1"/>
  <c r="Z23" i="2" s="1"/>
  <c r="AA23" i="2" s="1"/>
  <c r="X22" i="2"/>
  <c r="W22" i="2"/>
  <c r="V22" i="2"/>
  <c r="U22" i="2"/>
  <c r="T22" i="2"/>
  <c r="Z22" i="2" s="1"/>
  <c r="S22" i="2"/>
  <c r="R22" i="2"/>
  <c r="Q22" i="2"/>
  <c r="N22" i="2"/>
  <c r="Y22" i="2" s="1"/>
  <c r="M22" i="2"/>
  <c r="I22" i="2"/>
  <c r="Y21" i="2"/>
  <c r="X21" i="2"/>
  <c r="W21" i="2"/>
  <c r="V21" i="2"/>
  <c r="U21" i="2"/>
  <c r="T21" i="2"/>
  <c r="Z21" i="2" s="1"/>
  <c r="S21" i="2"/>
  <c r="R21" i="2"/>
  <c r="Q21" i="2"/>
  <c r="N21" i="2"/>
  <c r="M21" i="2"/>
  <c r="I21" i="2"/>
  <c r="W20" i="2"/>
  <c r="V20" i="2"/>
  <c r="U20" i="2"/>
  <c r="S20" i="2"/>
  <c r="R20" i="2"/>
  <c r="Q20" i="2"/>
  <c r="M20" i="2"/>
  <c r="X20" i="2" s="1"/>
  <c r="I20" i="2"/>
  <c r="T20" i="2" s="1"/>
  <c r="Z20" i="2" s="1"/>
  <c r="AA20" i="2" s="1"/>
  <c r="AJ19" i="2"/>
  <c r="AI19" i="2"/>
  <c r="AH19" i="2"/>
  <c r="AG19" i="2"/>
  <c r="X19" i="2"/>
  <c r="W19" i="2"/>
  <c r="V19" i="2"/>
  <c r="U19" i="2"/>
  <c r="T19" i="2"/>
  <c r="Z19" i="2" s="1"/>
  <c r="S19" i="2"/>
  <c r="R19" i="2"/>
  <c r="Q19" i="2"/>
  <c r="N19" i="2"/>
  <c r="Y19" i="2" s="1"/>
  <c r="M19" i="2"/>
  <c r="I19" i="2"/>
  <c r="AD18" i="2"/>
  <c r="W18" i="2"/>
  <c r="V18" i="2"/>
  <c r="U18" i="2"/>
  <c r="S18" i="2"/>
  <c r="R18" i="2"/>
  <c r="Q18" i="2"/>
  <c r="M18" i="2"/>
  <c r="X18" i="2" s="1"/>
  <c r="I18" i="2"/>
  <c r="T18" i="2" s="1"/>
  <c r="Z18" i="2" s="1"/>
  <c r="AD17" i="2"/>
  <c r="Y17" i="2"/>
  <c r="X17" i="2"/>
  <c r="W17" i="2"/>
  <c r="V17" i="2"/>
  <c r="U17" i="2"/>
  <c r="T17" i="2"/>
  <c r="Z17" i="2" s="1"/>
  <c r="S17" i="2"/>
  <c r="R17" i="2"/>
  <c r="Q17" i="2"/>
  <c r="N17" i="2"/>
  <c r="M17" i="2"/>
  <c r="I17" i="2"/>
  <c r="AD16" i="2"/>
  <c r="W16" i="2"/>
  <c r="V16" i="2"/>
  <c r="U16" i="2"/>
  <c r="S16" i="2"/>
  <c r="R16" i="2"/>
  <c r="Q16" i="2"/>
  <c r="M16" i="2"/>
  <c r="X16" i="2" s="1"/>
  <c r="I16" i="2"/>
  <c r="T16" i="2" s="1"/>
  <c r="Z16" i="2" s="1"/>
  <c r="X15" i="2"/>
  <c r="W15" i="2"/>
  <c r="V15" i="2"/>
  <c r="U15" i="2"/>
  <c r="T15" i="2"/>
  <c r="Z15" i="2" s="1"/>
  <c r="S15" i="2"/>
  <c r="R15" i="2"/>
  <c r="Q15" i="2"/>
  <c r="N15" i="2"/>
  <c r="Y15" i="2" s="1"/>
  <c r="M15" i="2"/>
  <c r="I15" i="2"/>
  <c r="W14" i="2"/>
  <c r="V14" i="2"/>
  <c r="U14" i="2"/>
  <c r="S14" i="2"/>
  <c r="R14" i="2"/>
  <c r="Q14" i="2"/>
  <c r="M14" i="2"/>
  <c r="X14" i="2" s="1"/>
  <c r="I14" i="2"/>
  <c r="T14" i="2" s="1"/>
  <c r="Z14" i="2" s="1"/>
  <c r="W13" i="2"/>
  <c r="V13" i="2"/>
  <c r="U13" i="2"/>
  <c r="S13" i="2"/>
  <c r="R13" i="2"/>
  <c r="Q13" i="2"/>
  <c r="M13" i="2"/>
  <c r="X13" i="2" s="1"/>
  <c r="I13" i="2"/>
  <c r="T13" i="2" s="1"/>
  <c r="Z13" i="2" s="1"/>
  <c r="X12" i="2"/>
  <c r="W12" i="2"/>
  <c r="V12" i="2"/>
  <c r="U12" i="2"/>
  <c r="T12" i="2"/>
  <c r="Z12" i="2" s="1"/>
  <c r="S12" i="2"/>
  <c r="R12" i="2"/>
  <c r="Q12" i="2"/>
  <c r="N12" i="2"/>
  <c r="Y12" i="2" s="1"/>
  <c r="M12" i="2"/>
  <c r="I12" i="2"/>
  <c r="W11" i="2"/>
  <c r="V11" i="2"/>
  <c r="U11" i="2"/>
  <c r="S11" i="2"/>
  <c r="R11" i="2"/>
  <c r="Q11" i="2"/>
  <c r="M11" i="2"/>
  <c r="X11" i="2" s="1"/>
  <c r="I11" i="2"/>
  <c r="T11" i="2" s="1"/>
  <c r="Z11" i="2" s="1"/>
  <c r="AA11" i="2" s="1"/>
  <c r="W10" i="2"/>
  <c r="V10" i="2"/>
  <c r="U10" i="2"/>
  <c r="S10" i="2"/>
  <c r="R10" i="2"/>
  <c r="Q10" i="2"/>
  <c r="M10" i="2"/>
  <c r="X10" i="2" s="1"/>
  <c r="I10" i="2"/>
  <c r="T10" i="2" s="1"/>
  <c r="Z10" i="2" s="1"/>
  <c r="AJ9" i="2"/>
  <c r="AI9" i="2"/>
  <c r="AH9" i="2"/>
  <c r="AG9" i="2"/>
  <c r="X9" i="2"/>
  <c r="W9" i="2"/>
  <c r="V9" i="2"/>
  <c r="U9" i="2"/>
  <c r="T9" i="2"/>
  <c r="Z9" i="2" s="1"/>
  <c r="S9" i="2"/>
  <c r="R9" i="2"/>
  <c r="Q9" i="2"/>
  <c r="N9" i="2"/>
  <c r="Y9" i="2" s="1"/>
  <c r="M9" i="2"/>
  <c r="I9" i="2"/>
  <c r="W8" i="2"/>
  <c r="V8" i="2"/>
  <c r="U8" i="2"/>
  <c r="S8" i="2"/>
  <c r="R8" i="2"/>
  <c r="Q8" i="2"/>
  <c r="M8" i="2"/>
  <c r="X8" i="2" s="1"/>
  <c r="I8" i="2"/>
  <c r="T8" i="2" s="1"/>
  <c r="Z8" i="2" s="1"/>
  <c r="W7" i="2"/>
  <c r="V7" i="2"/>
  <c r="U7" i="2"/>
  <c r="S7" i="2"/>
  <c r="R7" i="2"/>
  <c r="Q7" i="2"/>
  <c r="M7" i="2"/>
  <c r="X7" i="2" s="1"/>
  <c r="I7" i="2"/>
  <c r="T7" i="2" s="1"/>
  <c r="Z7" i="2" s="1"/>
  <c r="X6" i="2"/>
  <c r="W6" i="2"/>
  <c r="V6" i="2"/>
  <c r="U6" i="2"/>
  <c r="T6" i="2"/>
  <c r="Z6" i="2" s="1"/>
  <c r="S6" i="2"/>
  <c r="R6" i="2"/>
  <c r="Q6" i="2"/>
  <c r="N6" i="2"/>
  <c r="Y6" i="2" s="1"/>
  <c r="M6" i="2"/>
  <c r="I6" i="2"/>
  <c r="W5" i="2"/>
  <c r="V5" i="2"/>
  <c r="U5" i="2"/>
  <c r="S5" i="2"/>
  <c r="R5" i="2"/>
  <c r="Q5" i="2"/>
  <c r="M5" i="2"/>
  <c r="X5" i="2" s="1"/>
  <c r="I5" i="2"/>
  <c r="T5" i="2" s="1"/>
  <c r="Z5" i="2" s="1"/>
  <c r="AA17" i="2" l="1"/>
  <c r="AA32" i="2"/>
  <c r="AA5" i="2"/>
  <c r="AA29" i="2"/>
  <c r="AA8" i="2"/>
  <c r="AA14" i="2"/>
  <c r="AA38" i="2"/>
  <c r="T81" i="2"/>
  <c r="Z81" i="2" s="1"/>
  <c r="N81" i="2"/>
  <c r="Y81" i="2" s="1"/>
  <c r="N7" i="2"/>
  <c r="Y7" i="2" s="1"/>
  <c r="N10" i="2"/>
  <c r="Y10" i="2" s="1"/>
  <c r="N13" i="2"/>
  <c r="Y13" i="2" s="1"/>
  <c r="N16" i="2"/>
  <c r="Y16" i="2" s="1"/>
  <c r="N20" i="2"/>
  <c r="Y20" i="2" s="1"/>
  <c r="N23" i="2"/>
  <c r="Y23" i="2" s="1"/>
  <c r="N26" i="2"/>
  <c r="Y26" i="2" s="1"/>
  <c r="T40" i="2"/>
  <c r="Z40" i="2" s="1"/>
  <c r="N40" i="2"/>
  <c r="Y40" i="2" s="1"/>
  <c r="N41" i="2"/>
  <c r="Y41" i="2" s="1"/>
  <c r="T46" i="2"/>
  <c r="Z46" i="2" s="1"/>
  <c r="N46" i="2"/>
  <c r="Y46" i="2" s="1"/>
  <c r="T54" i="2"/>
  <c r="Z54" i="2" s="1"/>
  <c r="AA53" i="2" s="1"/>
  <c r="N54" i="2"/>
  <c r="Y54" i="2" s="1"/>
  <c r="T58" i="2"/>
  <c r="Z58" i="2" s="1"/>
  <c r="N58" i="2"/>
  <c r="Y58" i="2" s="1"/>
  <c r="AA59" i="2"/>
  <c r="T72" i="2"/>
  <c r="Z72" i="2" s="1"/>
  <c r="N72" i="2"/>
  <c r="Y72" i="2" s="1"/>
  <c r="T84" i="2"/>
  <c r="Z84" i="2" s="1"/>
  <c r="AA83" i="2" s="1"/>
  <c r="N84" i="2"/>
  <c r="Y84" i="2" s="1"/>
  <c r="T92" i="2"/>
  <c r="Z92" i="2" s="1"/>
  <c r="AA92" i="2" s="1"/>
  <c r="N92" i="2"/>
  <c r="Y92" i="2" s="1"/>
  <c r="T45" i="2"/>
  <c r="Z45" i="2" s="1"/>
  <c r="AA44" i="2" s="1"/>
  <c r="N45" i="2"/>
  <c r="Y45" i="2" s="1"/>
  <c r="T57" i="2"/>
  <c r="Z57" i="2" s="1"/>
  <c r="N57" i="2"/>
  <c r="Y57" i="2" s="1"/>
  <c r="AA71" i="2"/>
  <c r="X181" i="2"/>
  <c r="N181" i="2"/>
  <c r="Y181" i="2" s="1"/>
  <c r="T182" i="2"/>
  <c r="Z182" i="2" s="1"/>
  <c r="AA182" i="2" s="1"/>
  <c r="N182" i="2"/>
  <c r="Y182" i="2" s="1"/>
  <c r="N5" i="2"/>
  <c r="Y5" i="2" s="1"/>
  <c r="N8" i="2"/>
  <c r="Y8" i="2" s="1"/>
  <c r="N11" i="2"/>
  <c r="Y11" i="2" s="1"/>
  <c r="N14" i="2"/>
  <c r="Y14" i="2" s="1"/>
  <c r="N18" i="2"/>
  <c r="Y18" i="2" s="1"/>
  <c r="N28" i="2"/>
  <c r="Y28" i="2" s="1"/>
  <c r="N30" i="2"/>
  <c r="Y30" i="2" s="1"/>
  <c r="N33" i="2"/>
  <c r="Y33" i="2" s="1"/>
  <c r="N36" i="2"/>
  <c r="Y36" i="2" s="1"/>
  <c r="N39" i="2"/>
  <c r="Y39" i="2" s="1"/>
  <c r="N42" i="2"/>
  <c r="Y42" i="2" s="1"/>
  <c r="T43" i="2"/>
  <c r="Z43" i="2" s="1"/>
  <c r="AA41" i="2" s="1"/>
  <c r="N43" i="2"/>
  <c r="Y43" i="2" s="1"/>
  <c r="T51" i="2"/>
  <c r="Z51" i="2" s="1"/>
  <c r="AA50" i="2" s="1"/>
  <c r="N51" i="2"/>
  <c r="Y51" i="2" s="1"/>
  <c r="T55" i="2"/>
  <c r="Z55" i="2" s="1"/>
  <c r="N55" i="2"/>
  <c r="Y55" i="2" s="1"/>
  <c r="AA56" i="2"/>
  <c r="T63" i="2"/>
  <c r="Z63" i="2" s="1"/>
  <c r="AA62" i="2" s="1"/>
  <c r="N63" i="2"/>
  <c r="Y63" i="2" s="1"/>
  <c r="T75" i="2"/>
  <c r="Z75" i="2" s="1"/>
  <c r="AA74" i="2" s="1"/>
  <c r="N75" i="2"/>
  <c r="Y75" i="2" s="1"/>
  <c r="AA77" i="2"/>
  <c r="AA104" i="2"/>
  <c r="AA116" i="2"/>
  <c r="AA128" i="2"/>
  <c r="T49" i="2"/>
  <c r="Z49" i="2" s="1"/>
  <c r="N49" i="2"/>
  <c r="Y49" i="2" s="1"/>
  <c r="T61" i="2"/>
  <c r="Z61" i="2" s="1"/>
  <c r="N61" i="2"/>
  <c r="Y61" i="2" s="1"/>
  <c r="T69" i="2"/>
  <c r="Z69" i="2" s="1"/>
  <c r="AA68" i="2" s="1"/>
  <c r="N69" i="2"/>
  <c r="Y69" i="2" s="1"/>
  <c r="T48" i="2"/>
  <c r="Z48" i="2" s="1"/>
  <c r="AA47" i="2" s="1"/>
  <c r="N48" i="2"/>
  <c r="Y48" i="2" s="1"/>
  <c r="T52" i="2"/>
  <c r="Z52" i="2" s="1"/>
  <c r="N52" i="2"/>
  <c r="Y52" i="2" s="1"/>
  <c r="T60" i="2"/>
  <c r="Z60" i="2" s="1"/>
  <c r="N60" i="2"/>
  <c r="Y60" i="2" s="1"/>
  <c r="T64" i="2"/>
  <c r="Z64" i="2" s="1"/>
  <c r="N64" i="2"/>
  <c r="Y64" i="2" s="1"/>
  <c r="T66" i="2"/>
  <c r="Z66" i="2" s="1"/>
  <c r="AA65" i="2" s="1"/>
  <c r="N66" i="2"/>
  <c r="Y66" i="2" s="1"/>
  <c r="T78" i="2"/>
  <c r="Z78" i="2" s="1"/>
  <c r="N78" i="2"/>
  <c r="Y78" i="2" s="1"/>
  <c r="AA80" i="2"/>
  <c r="AA101" i="2"/>
  <c r="AA113" i="2"/>
  <c r="AA125" i="2"/>
  <c r="T137" i="2"/>
  <c r="Z137" i="2" s="1"/>
  <c r="AA137" i="2" s="1"/>
  <c r="N137" i="2"/>
  <c r="Y137" i="2" s="1"/>
  <c r="T140" i="2"/>
  <c r="Z140" i="2" s="1"/>
  <c r="AA140" i="2" s="1"/>
  <c r="N140" i="2"/>
  <c r="Y140" i="2" s="1"/>
  <c r="T143" i="2"/>
  <c r="Z143" i="2" s="1"/>
  <c r="AA143" i="2" s="1"/>
  <c r="N143" i="2"/>
  <c r="Y143" i="2" s="1"/>
  <c r="T146" i="2"/>
  <c r="Z146" i="2" s="1"/>
  <c r="AA146" i="2" s="1"/>
  <c r="N146" i="2"/>
  <c r="Y146" i="2" s="1"/>
  <c r="T86" i="2"/>
  <c r="Z86" i="2" s="1"/>
  <c r="AA86" i="2" s="1"/>
  <c r="N86" i="2"/>
  <c r="Y86" i="2" s="1"/>
  <c r="N88" i="2"/>
  <c r="Y88" i="2" s="1"/>
  <c r="X157" i="2"/>
  <c r="N157" i="2"/>
  <c r="Y157" i="2" s="1"/>
  <c r="T158" i="2"/>
  <c r="Z158" i="2" s="1"/>
  <c r="AA158" i="2" s="1"/>
  <c r="N158" i="2"/>
  <c r="Y158" i="2" s="1"/>
  <c r="N67" i="2"/>
  <c r="Y67" i="2" s="1"/>
  <c r="N70" i="2"/>
  <c r="Y70" i="2" s="1"/>
  <c r="N73" i="2"/>
  <c r="Y73" i="2" s="1"/>
  <c r="N76" i="2"/>
  <c r="Y76" i="2" s="1"/>
  <c r="N79" i="2"/>
  <c r="Y79" i="2" s="1"/>
  <c r="N82" i="2"/>
  <c r="Y82" i="2" s="1"/>
  <c r="N85" i="2"/>
  <c r="Y85" i="2" s="1"/>
  <c r="T89" i="2"/>
  <c r="Z89" i="2" s="1"/>
  <c r="AA89" i="2" s="1"/>
  <c r="N89" i="2"/>
  <c r="Y89" i="2" s="1"/>
  <c r="N91" i="2"/>
  <c r="Y91" i="2" s="1"/>
  <c r="X169" i="2"/>
  <c r="N169" i="2"/>
  <c r="Y169" i="2" s="1"/>
  <c r="T170" i="2"/>
  <c r="Z170" i="2" s="1"/>
  <c r="AA170" i="2" s="1"/>
  <c r="N170" i="2"/>
  <c r="Y170" i="2" s="1"/>
  <c r="N95" i="2"/>
  <c r="Y95" i="2" s="1"/>
  <c r="N98" i="2"/>
  <c r="Y98" i="2" s="1"/>
  <c r="N101" i="2"/>
  <c r="Y101" i="2" s="1"/>
  <c r="N104" i="2"/>
  <c r="Y104" i="2" s="1"/>
  <c r="N107" i="2"/>
  <c r="Y107" i="2" s="1"/>
  <c r="N110" i="2"/>
  <c r="Y110" i="2" s="1"/>
  <c r="N113" i="2"/>
  <c r="Y113" i="2" s="1"/>
  <c r="N116" i="2"/>
  <c r="Y116" i="2" s="1"/>
  <c r="N119" i="2"/>
  <c r="Y119" i="2" s="1"/>
  <c r="N122" i="2"/>
  <c r="Y122" i="2" s="1"/>
  <c r="N125" i="2"/>
  <c r="Y125" i="2" s="1"/>
  <c r="N128" i="2"/>
  <c r="Y128" i="2" s="1"/>
  <c r="N131" i="2"/>
  <c r="Y131" i="2" s="1"/>
  <c r="X145" i="2"/>
  <c r="N145" i="2"/>
  <c r="Y145" i="2" s="1"/>
  <c r="X148" i="2"/>
  <c r="N148" i="2"/>
  <c r="Y148" i="2" s="1"/>
  <c r="T149" i="2"/>
  <c r="Z149" i="2" s="1"/>
  <c r="AA149" i="2" s="1"/>
  <c r="N149" i="2"/>
  <c r="Y149" i="2" s="1"/>
  <c r="X160" i="2"/>
  <c r="N160" i="2"/>
  <c r="Y160" i="2" s="1"/>
  <c r="T161" i="2"/>
  <c r="Z161" i="2" s="1"/>
  <c r="AA161" i="2" s="1"/>
  <c r="N161" i="2"/>
  <c r="Y161" i="2" s="1"/>
  <c r="X172" i="2"/>
  <c r="N172" i="2"/>
  <c r="Y172" i="2" s="1"/>
  <c r="T173" i="2"/>
  <c r="Z173" i="2" s="1"/>
  <c r="AA173" i="2" s="1"/>
  <c r="N173" i="2"/>
  <c r="Y173" i="2" s="1"/>
  <c r="X151" i="2"/>
  <c r="N151" i="2"/>
  <c r="Y151" i="2" s="1"/>
  <c r="T152" i="2"/>
  <c r="Z152" i="2" s="1"/>
  <c r="AA152" i="2" s="1"/>
  <c r="N152" i="2"/>
  <c r="Y152" i="2" s="1"/>
  <c r="X163" i="2"/>
  <c r="N163" i="2"/>
  <c r="Y163" i="2" s="1"/>
  <c r="T164" i="2"/>
  <c r="Z164" i="2" s="1"/>
  <c r="AA164" i="2" s="1"/>
  <c r="N164" i="2"/>
  <c r="Y164" i="2" s="1"/>
  <c r="X175" i="2"/>
  <c r="N175" i="2"/>
  <c r="Y175" i="2" s="1"/>
  <c r="T176" i="2"/>
  <c r="Z176" i="2" s="1"/>
  <c r="AA176" i="2" s="1"/>
  <c r="N176" i="2"/>
  <c r="Y176" i="2" s="1"/>
  <c r="T134" i="2"/>
  <c r="Z134" i="2" s="1"/>
  <c r="AA134" i="2" s="1"/>
  <c r="N134" i="2"/>
  <c r="Y134" i="2" s="1"/>
  <c r="X154" i="2"/>
  <c r="N154" i="2"/>
  <c r="Y154" i="2" s="1"/>
  <c r="T155" i="2"/>
  <c r="Z155" i="2" s="1"/>
  <c r="AA155" i="2" s="1"/>
  <c r="N155" i="2"/>
  <c r="Y155" i="2" s="1"/>
  <c r="X166" i="2"/>
  <c r="N166" i="2"/>
  <c r="Y166" i="2" s="1"/>
  <c r="T167" i="2"/>
  <c r="Z167" i="2" s="1"/>
  <c r="AA167" i="2" s="1"/>
  <c r="N167" i="2"/>
  <c r="Y167" i="2" s="1"/>
  <c r="X178" i="2"/>
  <c r="N178" i="2"/>
  <c r="Y178" i="2" s="1"/>
  <c r="T179" i="2"/>
  <c r="Z179" i="2" s="1"/>
  <c r="AA179" i="2" s="1"/>
  <c r="N179" i="2"/>
  <c r="Y179" i="2" s="1"/>
  <c r="N136" i="2"/>
  <c r="Y136" i="2" s="1"/>
  <c r="N139" i="2"/>
  <c r="Y139" i="2" s="1"/>
  <c r="N142" i="2"/>
  <c r="Y142" i="2" s="1"/>
  <c r="N184" i="2"/>
  <c r="Y184" i="2" s="1"/>
</calcChain>
</file>

<file path=xl/sharedStrings.xml><?xml version="1.0" encoding="utf-8"?>
<sst xmlns="http://schemas.openxmlformats.org/spreadsheetml/2006/main" count="619" uniqueCount="63">
  <si>
    <t xml:space="preserve">Total Initial Egg Count </t>
  </si>
  <si>
    <t>Potentially Viable</t>
  </si>
  <si>
    <t xml:space="preserve">Potentially Non-Viable </t>
  </si>
  <si>
    <t>Overall Total</t>
  </si>
  <si>
    <t>Factor</t>
  </si>
  <si>
    <t>Motile</t>
  </si>
  <si>
    <t>Immotile</t>
  </si>
  <si>
    <t xml:space="preserve">Undeveloped (One - Celled) </t>
  </si>
  <si>
    <t>Total</t>
  </si>
  <si>
    <t>Dead</t>
  </si>
  <si>
    <t>Necrotic</t>
  </si>
  <si>
    <t>Infertile</t>
  </si>
  <si>
    <t>Total Percentage Viability</t>
  </si>
  <si>
    <t xml:space="preserve">Temperature </t>
  </si>
  <si>
    <t xml:space="preserve">Time </t>
  </si>
  <si>
    <t>BI/AI</t>
  </si>
  <si>
    <t>WCON1</t>
  </si>
  <si>
    <t>WCON2</t>
  </si>
  <si>
    <t>WCON3</t>
  </si>
  <si>
    <t>UDCON1</t>
  </si>
  <si>
    <t>UDCON2</t>
  </si>
  <si>
    <t>UDCON3</t>
  </si>
  <si>
    <t>VIP1</t>
  </si>
  <si>
    <t>VIP2</t>
  </si>
  <si>
    <t>VIP3</t>
  </si>
  <si>
    <t>BI</t>
  </si>
  <si>
    <t>30M</t>
  </si>
  <si>
    <t>60M</t>
  </si>
  <si>
    <t>120M</t>
  </si>
  <si>
    <t>Suspension Medium</t>
  </si>
  <si>
    <t xml:space="preserve">Water </t>
  </si>
  <si>
    <t>UD</t>
  </si>
  <si>
    <t>VIP</t>
  </si>
  <si>
    <t>30S</t>
  </si>
  <si>
    <t>2M</t>
  </si>
  <si>
    <t>5M</t>
  </si>
  <si>
    <t>10S</t>
  </si>
  <si>
    <t>1M</t>
  </si>
  <si>
    <t>5S</t>
  </si>
  <si>
    <t>AI</t>
  </si>
  <si>
    <t>Mean Percentage Viability</t>
  </si>
  <si>
    <t>Control</t>
  </si>
  <si>
    <r>
      <t>40</t>
    </r>
    <r>
      <rPr>
        <sz val="11"/>
        <color theme="1"/>
        <rFont val="Calibri"/>
        <family val="2"/>
      </rPr>
      <t>°</t>
    </r>
    <r>
      <rPr>
        <sz val="9.9"/>
        <color theme="1"/>
        <rFont val="Calibri"/>
        <family val="2"/>
      </rPr>
      <t>C</t>
    </r>
  </si>
  <si>
    <t>Water BI</t>
  </si>
  <si>
    <t>Water AI</t>
  </si>
  <si>
    <t>VIP BI</t>
  </si>
  <si>
    <t>VIP AI</t>
  </si>
  <si>
    <t>Time (Minutes)</t>
  </si>
  <si>
    <t>Time (Seconds)</t>
  </si>
  <si>
    <r>
      <t>60</t>
    </r>
    <r>
      <rPr>
        <sz val="11"/>
        <color theme="1"/>
        <rFont val="Calibri"/>
        <family val="2"/>
      </rPr>
      <t>°</t>
    </r>
    <r>
      <rPr>
        <sz val="9.9"/>
        <color theme="1"/>
        <rFont val="Calibri"/>
        <family val="2"/>
      </rPr>
      <t>C</t>
    </r>
  </si>
  <si>
    <r>
      <t>80</t>
    </r>
    <r>
      <rPr>
        <sz val="11"/>
        <color theme="1"/>
        <rFont val="Calibri"/>
        <family val="2"/>
      </rPr>
      <t>°</t>
    </r>
    <r>
      <rPr>
        <sz val="9.9"/>
        <color theme="1"/>
        <rFont val="Calibri"/>
        <family val="2"/>
      </rPr>
      <t>C</t>
    </r>
  </si>
  <si>
    <t>60 C</t>
  </si>
  <si>
    <t>40 C</t>
  </si>
  <si>
    <t>80 C</t>
  </si>
  <si>
    <t>UD BI 40°C</t>
  </si>
  <si>
    <t>UD AI 40°C</t>
  </si>
  <si>
    <t>UD BI 80°C</t>
  </si>
  <si>
    <t>UD AI 80°C</t>
  </si>
  <si>
    <t>UD BI 60°C</t>
  </si>
  <si>
    <t>UD AI 60°C</t>
  </si>
  <si>
    <t xml:space="preserve"> </t>
  </si>
  <si>
    <t>Stdev</t>
  </si>
  <si>
    <t>VIP AI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</si>
</sst>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9.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164" fontId="0" fillId="0" borderId="3" xfId="0" applyNumberFormat="1" applyBorder="1"/>
    <xf numFmtId="164" fontId="0" fillId="0" borderId="4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64" fontId="0" fillId="0" borderId="2" xfId="0" applyNumberFormat="1" applyBorder="1"/>
    <xf numFmtId="0" fontId="0" fillId="0" borderId="2" xfId="0" applyBorder="1" applyAlignment="1">
      <alignment horizontal="left"/>
    </xf>
    <xf numFmtId="0" fontId="0" fillId="0" borderId="2" xfId="0" applyBorder="1"/>
    <xf numFmtId="1" fontId="0" fillId="0" borderId="2" xfId="0" applyNumberFormat="1" applyBorder="1"/>
    <xf numFmtId="0" fontId="0" fillId="0" borderId="3" xfId="0" applyBorder="1" applyAlignment="1">
      <alignment horizontal="left"/>
    </xf>
    <xf numFmtId="0" fontId="0" fillId="0" borderId="3" xfId="0" applyBorder="1"/>
    <xf numFmtId="1" fontId="0" fillId="0" borderId="3" xfId="0" applyNumberFormat="1" applyBorder="1"/>
    <xf numFmtId="0" fontId="2" fillId="0" borderId="3" xfId="1" applyFont="1" applyBorder="1" applyAlignment="1">
      <alignment horizontal="left"/>
    </xf>
    <xf numFmtId="0" fontId="2" fillId="0" borderId="3" xfId="1" applyFont="1" applyBorder="1"/>
    <xf numFmtId="1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1" fontId="0" fillId="0" borderId="4" xfId="0" applyNumberFormat="1" applyBorder="1"/>
    <xf numFmtId="164" fontId="0" fillId="0" borderId="3" xfId="0" applyNumberFormat="1" applyBorder="1" applyAlignment="1">
      <alignment horizontal="left"/>
    </xf>
    <xf numFmtId="0" fontId="0" fillId="0" borderId="5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/>
    <xf numFmtId="0" fontId="0" fillId="0" borderId="6" xfId="0" applyBorder="1" applyAlignment="1">
      <alignment horizontal="left"/>
    </xf>
    <xf numFmtId="0" fontId="0" fillId="0" borderId="6" xfId="0" applyBorder="1"/>
    <xf numFmtId="164" fontId="0" fillId="0" borderId="6" xfId="0" applyNumberFormat="1" applyBorder="1"/>
    <xf numFmtId="1" fontId="0" fillId="0" borderId="6" xfId="0" applyNumberFormat="1" applyBorder="1"/>
    <xf numFmtId="0" fontId="0" fillId="2" borderId="7" xfId="0" applyFill="1" applyBorder="1"/>
    <xf numFmtId="0" fontId="0" fillId="2" borderId="0" xfId="0" applyFill="1" applyBorder="1"/>
    <xf numFmtId="0" fontId="0" fillId="0" borderId="3" xfId="0" applyFill="1" applyBorder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 wrapText="1"/>
    </xf>
    <xf numFmtId="1" fontId="0" fillId="0" borderId="2" xfId="0" applyNumberForma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160797486184861E-2"/>
          <c:y val="5.3095994318846901E-2"/>
          <c:w val="0.87174202436419357"/>
          <c:h val="0.8399771312652772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Viability!$AG$3</c:f>
              <c:strCache>
                <c:ptCount val="1"/>
                <c:pt idx="0">
                  <c:v>UD BI 40°C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Viability!$AG$9</c:f>
                <c:numCache>
                  <c:formatCode>General</c:formatCode>
                  <c:ptCount val="1"/>
                  <c:pt idx="0">
                    <c:v>2.6423237878806636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Viability!$AD$5:$AD$8</c:f>
              <c:numCache>
                <c:formatCode>0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</c:numCache>
            </c:numRef>
          </c:xVal>
          <c:yVal>
            <c:numRef>
              <c:f>Viability!$AG$5:$AG$8</c:f>
              <c:numCache>
                <c:formatCode>0.0</c:formatCode>
                <c:ptCount val="4"/>
                <c:pt idx="0">
                  <c:v>73.099999999999994</c:v>
                </c:pt>
                <c:pt idx="1">
                  <c:v>80</c:v>
                </c:pt>
                <c:pt idx="2">
                  <c:v>78.400000000000006</c:v>
                </c:pt>
                <c:pt idx="3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B3-4CC2-99FE-77306E1D168A}"/>
            </c:ext>
          </c:extLst>
        </c:ser>
        <c:ser>
          <c:idx val="3"/>
          <c:order val="1"/>
          <c:tx>
            <c:strRef>
              <c:f>Viability!$AH$3</c:f>
              <c:strCache>
                <c:ptCount val="1"/>
                <c:pt idx="0">
                  <c:v>UD AI 40°C</c:v>
                </c:pt>
              </c:strCache>
            </c:strRef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Viability!$AD$5:$AD$8</c:f>
              <c:numCache>
                <c:formatCode>0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</c:numCache>
            </c:numRef>
          </c:xVal>
          <c:yVal>
            <c:numRef>
              <c:f>Viability!$AH$5:$AH$8</c:f>
              <c:numCache>
                <c:formatCode>0.0</c:formatCode>
                <c:ptCount val="4"/>
                <c:pt idx="0">
                  <c:v>70.2</c:v>
                </c:pt>
                <c:pt idx="1">
                  <c:v>70.3</c:v>
                </c:pt>
                <c:pt idx="2">
                  <c:v>74.8</c:v>
                </c:pt>
                <c:pt idx="3">
                  <c:v>54.1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5B3-4CC2-99FE-77306E1D168A}"/>
            </c:ext>
          </c:extLst>
        </c:ser>
        <c:ser>
          <c:idx val="0"/>
          <c:order val="2"/>
          <c:tx>
            <c:strRef>
              <c:f>Viability!$AG$13</c:f>
              <c:strCache>
                <c:ptCount val="1"/>
                <c:pt idx="0">
                  <c:v>UD BI 60°C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Viability!$AG$19</c:f>
                <c:numCache>
                  <c:formatCode>General</c:formatCode>
                  <c:ptCount val="1"/>
                  <c:pt idx="0">
                    <c:v>2.4763884994079555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Viability!$AD$15:$AD$18</c:f>
              <c:numCache>
                <c:formatCode>0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5</c:v>
                </c:pt>
              </c:numCache>
            </c:numRef>
          </c:xVal>
          <c:yVal>
            <c:numRef>
              <c:f>Viability!$AG$15:$AG$18</c:f>
              <c:numCache>
                <c:formatCode>0.0</c:formatCode>
                <c:ptCount val="4"/>
                <c:pt idx="0">
                  <c:v>73.099999999999994</c:v>
                </c:pt>
                <c:pt idx="1">
                  <c:v>78.099999999999994</c:v>
                </c:pt>
                <c:pt idx="2">
                  <c:v>71.400000000000006</c:v>
                </c:pt>
                <c:pt idx="3">
                  <c:v>73.599999999999994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3A-407E-81BD-632E42DB5114}"/>
            </c:ext>
          </c:extLst>
        </c:ser>
        <c:ser>
          <c:idx val="1"/>
          <c:order val="3"/>
          <c:tx>
            <c:strRef>
              <c:f>Viability!$AH$13</c:f>
              <c:strCache>
                <c:ptCount val="1"/>
                <c:pt idx="0">
                  <c:v>UD AI 60°C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Viability!$AH$19</c:f>
                <c:numCache>
                  <c:formatCode>General</c:formatCode>
                  <c:ptCount val="1"/>
                  <c:pt idx="0">
                    <c:v>28.9117190772185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Viability!$AD$15:$AD$18</c:f>
              <c:numCache>
                <c:formatCode>0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5</c:v>
                </c:pt>
              </c:numCache>
            </c:numRef>
          </c:xVal>
          <c:yVal>
            <c:numRef>
              <c:f>Viability!$AH$15:$AH$18</c:f>
              <c:numCache>
                <c:formatCode>0.0</c:formatCode>
                <c:ptCount val="4"/>
                <c:pt idx="0">
                  <c:v>70.2</c:v>
                </c:pt>
                <c:pt idx="1">
                  <c:v>12.4</c:v>
                </c:pt>
                <c:pt idx="2">
                  <c:v>0.8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A-407E-81BD-632E42DB5114}"/>
            </c:ext>
          </c:extLst>
        </c:ser>
        <c:ser>
          <c:idx val="4"/>
          <c:order val="4"/>
          <c:tx>
            <c:strRef>
              <c:f>Viability!$AG$23</c:f>
              <c:strCache>
                <c:ptCount val="1"/>
                <c:pt idx="0">
                  <c:v>UD BI 80°C</c:v>
                </c:pt>
              </c:strCache>
            </c:strRef>
          </c:tx>
          <c:spPr>
            <a:ln w="19050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Viability!$AG$29</c:f>
                <c:numCache>
                  <c:formatCode>General</c:formatCode>
                  <c:ptCount val="1"/>
                  <c:pt idx="0">
                    <c:v>30.415651809553577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Viability!$AD$25:$AD$28</c:f>
              <c:numCache>
                <c:formatCode>0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60</c:v>
                </c:pt>
              </c:numCache>
            </c:numRef>
          </c:xVal>
          <c:yVal>
            <c:numRef>
              <c:f>Viability!$AG$25:$AG$28</c:f>
              <c:numCache>
                <c:formatCode>0.0</c:formatCode>
                <c:ptCount val="4"/>
                <c:pt idx="0">
                  <c:v>73.099999999999994</c:v>
                </c:pt>
                <c:pt idx="1">
                  <c:v>10.8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3A-407E-81BD-632E42DB5114}"/>
            </c:ext>
          </c:extLst>
        </c:ser>
        <c:ser>
          <c:idx val="5"/>
          <c:order val="5"/>
          <c:tx>
            <c:strRef>
              <c:f>Viability!$AH$23</c:f>
              <c:strCache>
                <c:ptCount val="1"/>
                <c:pt idx="0">
                  <c:v>UD AI 80°C</c:v>
                </c:pt>
              </c:strCache>
            </c:strRef>
          </c:tx>
          <c:spPr>
            <a:ln w="19050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Viability!$AH$29</c:f>
                <c:numCache>
                  <c:formatCode>General</c:formatCode>
                  <c:ptCount val="1"/>
                  <c:pt idx="0">
                    <c:v>30.397491672833794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Viability!$AD$25:$AD$28</c:f>
              <c:numCache>
                <c:formatCode>0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60</c:v>
                </c:pt>
              </c:numCache>
            </c:numRef>
          </c:xVal>
          <c:yVal>
            <c:numRef>
              <c:f>Viability!$AH$25:$AH$28</c:f>
              <c:numCache>
                <c:formatCode>0.0</c:formatCode>
                <c:ptCount val="4"/>
                <c:pt idx="0">
                  <c:v>70.2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3A-407E-81BD-632E42DB5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101024"/>
        <c:axId val="1824011040"/>
      </c:scatterChart>
      <c:valAx>
        <c:axId val="1910101024"/>
        <c:scaling>
          <c:orientation val="minMax"/>
          <c:max val="12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Time (Minutes)</a:t>
                </a:r>
              </a:p>
            </c:rich>
          </c:tx>
          <c:layout>
            <c:manualLayout>
              <c:xMode val="edge"/>
              <c:yMode val="edge"/>
              <c:x val="0.37696989931847041"/>
              <c:y val="0.925386733881783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011040"/>
        <c:crosses val="autoZero"/>
        <c:crossBetween val="midCat"/>
        <c:majorUnit val="10"/>
        <c:minorUnit val="1"/>
      </c:valAx>
      <c:valAx>
        <c:axId val="1824011040"/>
        <c:scaling>
          <c:orientation val="minMax"/>
          <c:max val="9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cs typeface="Times New Roman" panose="02020603050405020304" pitchFamily="18" charset="0"/>
                  </a:rPr>
                  <a:t>Mean Percentage (%) Viability</a:t>
                </a:r>
              </a:p>
            </c:rich>
          </c:tx>
          <c:layout>
            <c:manualLayout>
              <c:xMode val="edge"/>
              <c:yMode val="edge"/>
              <c:x val="7.0535566969337675E-3"/>
              <c:y val="0.15553363636162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01024"/>
        <c:crosses val="autoZero"/>
        <c:crossBetween val="midCat"/>
        <c:majorUnit val="10"/>
        <c:min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082482156460647"/>
          <c:y val="0.35344225207259716"/>
          <c:w val="0.30462329572007563"/>
          <c:h val="0.32622155987060147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44887067320304"/>
          <c:y val="5.2176919300745792E-2"/>
          <c:w val="0.8560312193416848"/>
          <c:h val="0.84041405666752123"/>
        </c:manualLayout>
      </c:layout>
      <c:scatterChart>
        <c:scatterStyle val="smoothMarker"/>
        <c:varyColors val="0"/>
        <c:ser>
          <c:idx val="2"/>
          <c:order val="0"/>
          <c:tx>
            <c:strRef>
              <c:f>Viability!$AG$13</c:f>
              <c:strCache>
                <c:ptCount val="1"/>
                <c:pt idx="0">
                  <c:v>UD BI 60°C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Viability!$AG$19</c:f>
                <c:numCache>
                  <c:formatCode>General</c:formatCode>
                  <c:ptCount val="1"/>
                  <c:pt idx="0">
                    <c:v>2.4763884994079555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Viability!$AD$15:$AD$18</c:f>
              <c:numCache>
                <c:formatCode>0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5</c:v>
                </c:pt>
              </c:numCache>
            </c:numRef>
          </c:xVal>
          <c:yVal>
            <c:numRef>
              <c:f>Viability!$AG$15:$AG$18</c:f>
              <c:numCache>
                <c:formatCode>0.0</c:formatCode>
                <c:ptCount val="4"/>
                <c:pt idx="0">
                  <c:v>73.099999999999994</c:v>
                </c:pt>
                <c:pt idx="1">
                  <c:v>78.099999999999994</c:v>
                </c:pt>
                <c:pt idx="2">
                  <c:v>71.400000000000006</c:v>
                </c:pt>
                <c:pt idx="3">
                  <c:v>73.599999999999994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12-4FEF-9A69-3A4290DE93B2}"/>
            </c:ext>
          </c:extLst>
        </c:ser>
        <c:ser>
          <c:idx val="3"/>
          <c:order val="1"/>
          <c:tx>
            <c:strRef>
              <c:f>Viability!$AH$13</c:f>
              <c:strCache>
                <c:ptCount val="1"/>
                <c:pt idx="0">
                  <c:v>UD AI 60°C</c:v>
                </c:pt>
              </c:strCache>
            </c:strRef>
          </c:tx>
          <c:spPr>
            <a:ln w="19050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Viability!$AH$19</c:f>
                <c:numCache>
                  <c:formatCode>General</c:formatCode>
                  <c:ptCount val="1"/>
                  <c:pt idx="0">
                    <c:v>28.9117190772185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Viability!$AD$15:$AD$18</c:f>
              <c:numCache>
                <c:formatCode>0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5</c:v>
                </c:pt>
              </c:numCache>
            </c:numRef>
          </c:xVal>
          <c:yVal>
            <c:numRef>
              <c:f>Viability!$AH$15:$AH$18</c:f>
              <c:numCache>
                <c:formatCode>0.0</c:formatCode>
                <c:ptCount val="4"/>
                <c:pt idx="0">
                  <c:v>70.2</c:v>
                </c:pt>
                <c:pt idx="1">
                  <c:v>12.4</c:v>
                </c:pt>
                <c:pt idx="2">
                  <c:v>0.8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12-4FEF-9A69-3A4290DE93B2}"/>
            </c:ext>
          </c:extLst>
        </c:ser>
        <c:ser>
          <c:idx val="0"/>
          <c:order val="2"/>
          <c:tx>
            <c:strRef>
              <c:f>Viability!$AG$23</c:f>
              <c:strCache>
                <c:ptCount val="1"/>
                <c:pt idx="0">
                  <c:v>UD BI 80°C</c:v>
                </c:pt>
              </c:strCache>
            </c:strRef>
          </c:tx>
          <c:spPr>
            <a:ln w="2222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Viability!$AG$29</c:f>
                <c:numCache>
                  <c:formatCode>General</c:formatCode>
                  <c:ptCount val="1"/>
                  <c:pt idx="0">
                    <c:v>30.415651809553577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Viability!$AD$25:$AD$28</c:f>
              <c:numCache>
                <c:formatCode>0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60</c:v>
                </c:pt>
              </c:numCache>
            </c:numRef>
          </c:xVal>
          <c:yVal>
            <c:numRef>
              <c:f>Viability!$AG$25:$AG$28</c:f>
              <c:numCache>
                <c:formatCode>0.0</c:formatCode>
                <c:ptCount val="4"/>
                <c:pt idx="0">
                  <c:v>73.099999999999994</c:v>
                </c:pt>
                <c:pt idx="1">
                  <c:v>10.8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9B-44E4-AAE8-212F93E03DE8}"/>
            </c:ext>
          </c:extLst>
        </c:ser>
        <c:ser>
          <c:idx val="1"/>
          <c:order val="3"/>
          <c:tx>
            <c:strRef>
              <c:f>Viability!$AH$23</c:f>
              <c:strCache>
                <c:ptCount val="1"/>
                <c:pt idx="0">
                  <c:v>UD AI 80°C</c:v>
                </c:pt>
              </c:strCache>
            </c:strRef>
          </c:tx>
          <c:spPr>
            <a:ln w="2222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Viability!$AH$29</c:f>
                <c:numCache>
                  <c:formatCode>General</c:formatCode>
                  <c:ptCount val="1"/>
                  <c:pt idx="0">
                    <c:v>30.397491672833794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Viability!$AD$25:$AD$28</c:f>
              <c:numCache>
                <c:formatCode>0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60</c:v>
                </c:pt>
              </c:numCache>
            </c:numRef>
          </c:xVal>
          <c:yVal>
            <c:numRef>
              <c:f>Viability!$AH$25:$AH$28</c:f>
              <c:numCache>
                <c:formatCode>0.0</c:formatCode>
                <c:ptCount val="4"/>
                <c:pt idx="0">
                  <c:v>70.2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9B-44E4-AAE8-212F93E03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101024"/>
        <c:axId val="1824011040"/>
      </c:scatterChart>
      <c:valAx>
        <c:axId val="1910101024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Time (Minutes)</a:t>
                </a:r>
              </a:p>
            </c:rich>
          </c:tx>
          <c:layout>
            <c:manualLayout>
              <c:xMode val="edge"/>
              <c:yMode val="edge"/>
              <c:x val="0.45765369569609543"/>
              <c:y val="0.94444680292646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011040"/>
        <c:crosses val="autoZero"/>
        <c:crossBetween val="midCat"/>
        <c:majorUnit val="1"/>
        <c:minorUnit val="1"/>
      </c:valAx>
      <c:valAx>
        <c:axId val="1824011040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Mean Percentage (%) Viability</a:t>
                </a:r>
              </a:p>
            </c:rich>
          </c:tx>
          <c:layout>
            <c:manualLayout>
              <c:xMode val="edge"/>
              <c:yMode val="edge"/>
              <c:x val="6.3727803866717994E-4"/>
              <c:y val="0.27123714379123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0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20997585768303"/>
          <c:y val="0.38487238417271757"/>
          <c:w val="0.17250579951627582"/>
          <c:h val="0.27404909864132065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200841415359455E-2"/>
          <c:y val="6.925523059953835E-2"/>
          <c:w val="0.89488991118608041"/>
          <c:h val="0.816082282296705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Viability!$AG$23</c:f>
              <c:strCache>
                <c:ptCount val="1"/>
                <c:pt idx="0">
                  <c:v>UD BI 80°C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Viability!$AD$25:$AD$28</c:f>
              <c:numCache>
                <c:formatCode>0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60</c:v>
                </c:pt>
              </c:numCache>
            </c:numRef>
          </c:xVal>
          <c:yVal>
            <c:numRef>
              <c:f>Viability!$AG$25:$AG$28</c:f>
              <c:numCache>
                <c:formatCode>0.0</c:formatCode>
                <c:ptCount val="4"/>
                <c:pt idx="0">
                  <c:v>73.099999999999994</c:v>
                </c:pt>
                <c:pt idx="1">
                  <c:v>10.8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46-4775-B082-2CA5BB7007B9}"/>
            </c:ext>
          </c:extLst>
        </c:ser>
        <c:ser>
          <c:idx val="3"/>
          <c:order val="1"/>
          <c:tx>
            <c:strRef>
              <c:f>Viability!$AH$23</c:f>
              <c:strCache>
                <c:ptCount val="1"/>
                <c:pt idx="0">
                  <c:v>UD AI 80°C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Viability!$AH$29</c:f>
                <c:numCache>
                  <c:formatCode>General</c:formatCode>
                  <c:ptCount val="1"/>
                  <c:pt idx="0">
                    <c:v>30.397491672833794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Viability!$AD$25:$AD$28</c:f>
              <c:numCache>
                <c:formatCode>0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60</c:v>
                </c:pt>
              </c:numCache>
            </c:numRef>
          </c:xVal>
          <c:yVal>
            <c:numRef>
              <c:f>Viability!$AH$25:$AH$28</c:f>
              <c:numCache>
                <c:formatCode>0.0</c:formatCode>
                <c:ptCount val="4"/>
                <c:pt idx="0">
                  <c:v>70.2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46-4775-B082-2CA5BB700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101024"/>
        <c:axId val="1824011040"/>
      </c:scatterChart>
      <c:valAx>
        <c:axId val="1910101024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Time (Minutes)</a:t>
                </a:r>
              </a:p>
            </c:rich>
          </c:tx>
          <c:layout>
            <c:manualLayout>
              <c:xMode val="edge"/>
              <c:yMode val="edge"/>
              <c:x val="0.42655752720229295"/>
              <c:y val="0.9293815171059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011040"/>
        <c:crosses val="autoZero"/>
        <c:crossBetween val="midCat"/>
      </c:valAx>
      <c:valAx>
        <c:axId val="1824011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Mean Percentage (%) Viability</a:t>
                </a:r>
              </a:p>
            </c:rich>
          </c:tx>
          <c:layout>
            <c:manualLayout>
              <c:xMode val="edge"/>
              <c:yMode val="edge"/>
              <c:x val="0"/>
              <c:y val="0.16159795071584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0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74607238221994"/>
          <c:y val="0.38226179790901471"/>
          <c:w val="0.19657116229105154"/>
          <c:h val="0.14547330426447108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 Deg C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Viability!$AK$5:$AK$8</c:f>
                <c:numCache>
                  <c:formatCode>General</c:formatCode>
                  <c:ptCount val="4"/>
                  <c:pt idx="0">
                    <c:v>7.4</c:v>
                  </c:pt>
                  <c:pt idx="1">
                    <c:v>5.4</c:v>
                  </c:pt>
                  <c:pt idx="2">
                    <c:v>16.899999999999999</c:v>
                  </c:pt>
                  <c:pt idx="3">
                    <c:v>10.9</c:v>
                  </c:pt>
                </c:numCache>
              </c:numRef>
            </c:plus>
            <c:minus>
              <c:numRef>
                <c:f>Viability!$AK$5:$AK$8</c:f>
                <c:numCache>
                  <c:formatCode>General</c:formatCode>
                  <c:ptCount val="4"/>
                  <c:pt idx="0">
                    <c:v>7.4</c:v>
                  </c:pt>
                  <c:pt idx="1">
                    <c:v>5.4</c:v>
                  </c:pt>
                  <c:pt idx="2">
                    <c:v>16.899999999999999</c:v>
                  </c:pt>
                  <c:pt idx="3">
                    <c:v>10.9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Viability!$AD$5:$AD$8</c:f>
              <c:numCache>
                <c:formatCode>0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</c:numCache>
            </c:numRef>
          </c:xVal>
          <c:yVal>
            <c:numRef>
              <c:f>Viability!$AJ$5:$AJ$8</c:f>
              <c:numCache>
                <c:formatCode>0.0</c:formatCode>
                <c:ptCount val="4"/>
                <c:pt idx="0">
                  <c:v>51.4</c:v>
                </c:pt>
                <c:pt idx="1">
                  <c:v>70.3</c:v>
                </c:pt>
                <c:pt idx="2">
                  <c:v>75.7</c:v>
                </c:pt>
                <c:pt idx="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0-485F-9C3C-A2138EA42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69631"/>
        <c:axId val="222962143"/>
      </c:scatterChart>
      <c:valAx>
        <c:axId val="22296963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GB" b="0" baseline="0">
                    <a:solidFill>
                      <a:sysClr val="windowText" lastClr="000000"/>
                    </a:solidFill>
                  </a:rPr>
                  <a:t> (minutes)</a:t>
                </a:r>
                <a:endParaRPr lang="en-GB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62143"/>
        <c:crosses val="autoZero"/>
        <c:crossBetween val="midCat"/>
      </c:valAx>
      <c:valAx>
        <c:axId val="22296214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Viability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(%)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69631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60 Deg C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Viability!$AK$15:$AK$18</c:f>
                <c:numCache>
                  <c:formatCode>General</c:formatCode>
                  <c:ptCount val="4"/>
                  <c:pt idx="0">
                    <c:v>7.4</c:v>
                  </c:pt>
                  <c:pt idx="1">
                    <c:v>0.5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Viability!$AK$15:$AK$18</c:f>
                <c:numCache>
                  <c:formatCode>General</c:formatCode>
                  <c:ptCount val="4"/>
                  <c:pt idx="0">
                    <c:v>7.4</c:v>
                  </c:pt>
                  <c:pt idx="1">
                    <c:v>0.5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Viability!$AD$15:$AD$18</c:f>
              <c:numCache>
                <c:formatCode>0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5</c:v>
                </c:pt>
              </c:numCache>
            </c:numRef>
          </c:xVal>
          <c:yVal>
            <c:numRef>
              <c:f>Viability!$AJ$15:$AJ$18</c:f>
              <c:numCache>
                <c:formatCode>0.0</c:formatCode>
                <c:ptCount val="4"/>
                <c:pt idx="0">
                  <c:v>51.4</c:v>
                </c:pt>
                <c:pt idx="1">
                  <c:v>3.2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6-4989-83D9-9192CEFC0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539871"/>
        <c:axId val="305524479"/>
      </c:scatterChart>
      <c:valAx>
        <c:axId val="30553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(minutes)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24479"/>
        <c:crosses val="autoZero"/>
        <c:crossBetween val="midCat"/>
      </c:valAx>
      <c:valAx>
        <c:axId val="30552447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Viability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(%)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39871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80 deg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Viability!$AK$25:$AK$28</c:f>
                <c:numCache>
                  <c:formatCode>General</c:formatCode>
                  <c:ptCount val="4"/>
                  <c:pt idx="0">
                    <c:v>7.4</c:v>
                  </c:pt>
                  <c:pt idx="1">
                    <c:v>1.2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Viability!$AK$25:$AK$28</c:f>
                <c:numCache>
                  <c:formatCode>General</c:formatCode>
                  <c:ptCount val="4"/>
                  <c:pt idx="0">
                    <c:v>7.4</c:v>
                  </c:pt>
                  <c:pt idx="1">
                    <c:v>1.2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Viability!$AD$25:$AD$28</c:f>
              <c:numCache>
                <c:formatCode>0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60</c:v>
                </c:pt>
              </c:numCache>
            </c:numRef>
          </c:xVal>
          <c:yVal>
            <c:numRef>
              <c:f>Viability!$AJ$25:$AJ$28</c:f>
              <c:numCache>
                <c:formatCode>0.0</c:formatCode>
                <c:ptCount val="4"/>
                <c:pt idx="0">
                  <c:v>51.4</c:v>
                </c:pt>
                <c:pt idx="1">
                  <c:v>3.5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DE-4804-BA0D-538649C55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852623"/>
        <c:axId val="300851375"/>
      </c:scatterChart>
      <c:valAx>
        <c:axId val="30085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(seconds)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51375"/>
        <c:crosses val="autoZero"/>
        <c:crossBetween val="midCat"/>
      </c:valAx>
      <c:valAx>
        <c:axId val="30085137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Viability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(%)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52623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227888</xdr:colOff>
      <xdr:row>1</xdr:row>
      <xdr:rowOff>10728</xdr:rowOff>
    </xdr:from>
    <xdr:to>
      <xdr:col>47</xdr:col>
      <xdr:colOff>518704</xdr:colOff>
      <xdr:row>18</xdr:row>
      <xdr:rowOff>4378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3EE386-6156-481F-BEAA-8F4AC64A1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6746</xdr:colOff>
      <xdr:row>10</xdr:row>
      <xdr:rowOff>0</xdr:rowOff>
    </xdr:from>
    <xdr:to>
      <xdr:col>56</xdr:col>
      <xdr:colOff>589643</xdr:colOff>
      <xdr:row>31</xdr:row>
      <xdr:rowOff>136071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5784C1-337E-4C57-A117-A6B4FB856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111236</xdr:colOff>
      <xdr:row>30</xdr:row>
      <xdr:rowOff>32959</xdr:rowOff>
    </xdr:from>
    <xdr:to>
      <xdr:col>44</xdr:col>
      <xdr:colOff>400163</xdr:colOff>
      <xdr:row>46</xdr:row>
      <xdr:rowOff>191408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7DAD8C-FEDA-4A73-A310-FFF50C2C9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274820</xdr:colOff>
      <xdr:row>1</xdr:row>
      <xdr:rowOff>49343</xdr:rowOff>
    </xdr:from>
    <xdr:to>
      <xdr:col>49</xdr:col>
      <xdr:colOff>236090</xdr:colOff>
      <xdr:row>21</xdr:row>
      <xdr:rowOff>185031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267011</xdr:colOff>
      <xdr:row>23</xdr:row>
      <xdr:rowOff>33728</xdr:rowOff>
    </xdr:from>
    <xdr:to>
      <xdr:col>49</xdr:col>
      <xdr:colOff>228281</xdr:colOff>
      <xdr:row>45</xdr:row>
      <xdr:rowOff>87433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563692</xdr:colOff>
      <xdr:row>30</xdr:row>
      <xdr:rowOff>18113</xdr:rowOff>
    </xdr:from>
    <xdr:to>
      <xdr:col>37</xdr:col>
      <xdr:colOff>150208</xdr:colOff>
      <xdr:row>52</xdr:row>
      <xdr:rowOff>71818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85"/>
  <sheetViews>
    <sheetView tabSelected="1" topLeftCell="AC16" zoomScale="61" zoomScaleNormal="100" workbookViewId="0">
      <selection activeCell="AO51" sqref="AO51"/>
    </sheetView>
  </sheetViews>
  <sheetFormatPr defaultRowHeight="15" x14ac:dyDescent="0.25"/>
  <cols>
    <col min="1" max="2" width="12.85546875" customWidth="1"/>
    <col min="3" max="3" width="13.28515625" customWidth="1"/>
    <col min="5" max="5" width="9.7109375" customWidth="1"/>
    <col min="8" max="8" width="12.85546875" customWidth="1"/>
    <col min="9" max="9" width="12.7109375" customWidth="1"/>
    <col min="16" max="16" width="2.28515625" customWidth="1"/>
    <col min="19" max="19" width="13.85546875" customWidth="1"/>
    <col min="26" max="26" width="12.42578125" customWidth="1"/>
    <col min="27" max="27" width="12.85546875" customWidth="1"/>
    <col min="28" max="28" width="4" customWidth="1"/>
    <col min="29" max="29" width="13.5703125" customWidth="1"/>
    <col min="30" max="30" width="11.7109375" customWidth="1"/>
    <col min="31" max="36" width="12" customWidth="1"/>
  </cols>
  <sheetData>
    <row r="1" spans="1:52" ht="15" customHeight="1" x14ac:dyDescent="0.25">
      <c r="A1" s="41" t="s">
        <v>13</v>
      </c>
      <c r="B1" s="43" t="s">
        <v>29</v>
      </c>
      <c r="C1" s="34" t="s">
        <v>14</v>
      </c>
      <c r="D1" s="34" t="s">
        <v>15</v>
      </c>
      <c r="E1" s="42" t="s">
        <v>0</v>
      </c>
      <c r="F1" s="47" t="s">
        <v>1</v>
      </c>
      <c r="G1" s="47"/>
      <c r="H1" s="47"/>
      <c r="I1" s="47"/>
      <c r="J1" s="47" t="s">
        <v>2</v>
      </c>
      <c r="K1" s="47"/>
      <c r="L1" s="47"/>
      <c r="M1" s="47"/>
      <c r="N1" s="46" t="s">
        <v>3</v>
      </c>
      <c r="O1" s="33" t="s">
        <v>4</v>
      </c>
      <c r="P1" s="3"/>
      <c r="Q1" s="40" t="s">
        <v>1</v>
      </c>
      <c r="R1" s="40"/>
      <c r="S1" s="40"/>
      <c r="T1" s="40"/>
      <c r="U1" s="40" t="s">
        <v>2</v>
      </c>
      <c r="V1" s="40"/>
      <c r="W1" s="40"/>
      <c r="X1" s="40"/>
      <c r="Y1" s="39" t="s">
        <v>3</v>
      </c>
      <c r="Z1" s="48" t="s">
        <v>12</v>
      </c>
      <c r="AA1" s="34" t="s">
        <v>40</v>
      </c>
      <c r="AB1" s="21"/>
      <c r="AC1" s="33" t="s">
        <v>13</v>
      </c>
      <c r="AD1" s="34" t="s">
        <v>47</v>
      </c>
      <c r="AE1" s="33" t="s">
        <v>40</v>
      </c>
      <c r="AF1" s="33"/>
      <c r="AG1" s="33"/>
      <c r="AH1" s="33"/>
      <c r="AI1" s="33"/>
      <c r="AJ1" s="33"/>
    </row>
    <row r="2" spans="1:52" x14ac:dyDescent="0.25">
      <c r="A2" s="41"/>
      <c r="B2" s="44"/>
      <c r="C2" s="34"/>
      <c r="D2" s="34"/>
      <c r="E2" s="42"/>
      <c r="F2" s="47" t="s">
        <v>5</v>
      </c>
      <c r="G2" s="47" t="s">
        <v>6</v>
      </c>
      <c r="H2" s="46" t="s">
        <v>7</v>
      </c>
      <c r="I2" s="47" t="s">
        <v>8</v>
      </c>
      <c r="J2" s="47" t="s">
        <v>9</v>
      </c>
      <c r="K2" s="47" t="s">
        <v>10</v>
      </c>
      <c r="L2" s="46" t="s">
        <v>11</v>
      </c>
      <c r="M2" s="47" t="s">
        <v>8</v>
      </c>
      <c r="N2" s="46"/>
      <c r="O2" s="33"/>
      <c r="P2" s="3"/>
      <c r="Q2" s="40" t="s">
        <v>5</v>
      </c>
      <c r="R2" s="40" t="s">
        <v>6</v>
      </c>
      <c r="S2" s="39" t="s">
        <v>7</v>
      </c>
      <c r="T2" s="49" t="s">
        <v>8</v>
      </c>
      <c r="U2" s="40" t="s">
        <v>9</v>
      </c>
      <c r="V2" s="40" t="s">
        <v>10</v>
      </c>
      <c r="W2" s="39" t="s">
        <v>11</v>
      </c>
      <c r="X2" s="40" t="s">
        <v>8</v>
      </c>
      <c r="Y2" s="39"/>
      <c r="Z2" s="48"/>
      <c r="AA2" s="34"/>
      <c r="AB2" s="21"/>
      <c r="AC2" s="33"/>
      <c r="AD2" s="34"/>
      <c r="AE2" s="33"/>
      <c r="AF2" s="33"/>
      <c r="AG2" s="33"/>
      <c r="AH2" s="33"/>
      <c r="AI2" s="33"/>
      <c r="AJ2" s="33"/>
      <c r="AP2" t="s">
        <v>52</v>
      </c>
    </row>
    <row r="3" spans="1:52" x14ac:dyDescent="0.25">
      <c r="A3" s="41"/>
      <c r="B3" s="44"/>
      <c r="C3" s="34"/>
      <c r="D3" s="34"/>
      <c r="E3" s="42"/>
      <c r="F3" s="47"/>
      <c r="G3" s="47"/>
      <c r="H3" s="46"/>
      <c r="I3" s="47"/>
      <c r="J3" s="47"/>
      <c r="K3" s="47"/>
      <c r="L3" s="46"/>
      <c r="M3" s="47"/>
      <c r="N3" s="46"/>
      <c r="O3" s="33"/>
      <c r="P3" s="3"/>
      <c r="Q3" s="40"/>
      <c r="R3" s="40"/>
      <c r="S3" s="39"/>
      <c r="T3" s="50"/>
      <c r="U3" s="40"/>
      <c r="V3" s="40"/>
      <c r="W3" s="39"/>
      <c r="X3" s="40"/>
      <c r="Y3" s="39"/>
      <c r="Z3" s="48"/>
      <c r="AA3" s="34"/>
      <c r="AB3" s="21"/>
      <c r="AC3" s="33"/>
      <c r="AD3" s="34"/>
      <c r="AE3" s="33" t="s">
        <v>43</v>
      </c>
      <c r="AF3" s="34" t="s">
        <v>44</v>
      </c>
      <c r="AG3" s="33" t="s">
        <v>54</v>
      </c>
      <c r="AH3" s="33" t="s">
        <v>55</v>
      </c>
      <c r="AI3" s="33" t="s">
        <v>45</v>
      </c>
      <c r="AJ3" s="33" t="s">
        <v>46</v>
      </c>
      <c r="AK3" s="52" t="s">
        <v>62</v>
      </c>
      <c r="AL3" s="53"/>
    </row>
    <row r="4" spans="1:52" ht="12.75" customHeight="1" x14ac:dyDescent="0.25">
      <c r="A4" s="41"/>
      <c r="B4" s="45"/>
      <c r="C4" s="34"/>
      <c r="D4" s="34"/>
      <c r="E4" s="42"/>
      <c r="F4" s="47"/>
      <c r="G4" s="47"/>
      <c r="H4" s="46"/>
      <c r="I4" s="47"/>
      <c r="J4" s="47"/>
      <c r="K4" s="47"/>
      <c r="L4" s="46"/>
      <c r="M4" s="47"/>
      <c r="N4" s="46"/>
      <c r="O4" s="33"/>
      <c r="P4" s="3"/>
      <c r="Q4" s="40"/>
      <c r="R4" s="40"/>
      <c r="S4" s="39"/>
      <c r="T4" s="51"/>
      <c r="U4" s="40"/>
      <c r="V4" s="40"/>
      <c r="W4" s="39"/>
      <c r="X4" s="40"/>
      <c r="Y4" s="39"/>
      <c r="Z4" s="48"/>
      <c r="AA4" s="34"/>
      <c r="AB4" s="21"/>
      <c r="AC4" s="33"/>
      <c r="AD4" s="34"/>
      <c r="AE4" s="33"/>
      <c r="AF4" s="34"/>
      <c r="AG4" s="33"/>
      <c r="AH4" s="33"/>
      <c r="AI4" s="33"/>
      <c r="AJ4" s="33"/>
      <c r="AK4" s="52"/>
      <c r="AL4" s="53"/>
    </row>
    <row r="5" spans="1:52" x14ac:dyDescent="0.25">
      <c r="A5" s="8" t="s">
        <v>16</v>
      </c>
      <c r="B5" s="9" t="s">
        <v>30</v>
      </c>
      <c r="C5" s="8">
        <v>0</v>
      </c>
      <c r="D5" s="9" t="s">
        <v>25</v>
      </c>
      <c r="E5" s="9">
        <v>570</v>
      </c>
      <c r="F5" s="7">
        <v>0</v>
      </c>
      <c r="G5" s="7">
        <v>0</v>
      </c>
      <c r="H5" s="7">
        <v>46.67</v>
      </c>
      <c r="I5" s="7">
        <f>(F5+G5+H5)</f>
        <v>46.67</v>
      </c>
      <c r="J5" s="7">
        <v>5.3</v>
      </c>
      <c r="K5" s="7">
        <v>0</v>
      </c>
      <c r="L5" s="7">
        <v>0</v>
      </c>
      <c r="M5" s="7">
        <f>(J5+K5+L5)</f>
        <v>5.3</v>
      </c>
      <c r="N5" s="7">
        <f>I5+M5</f>
        <v>51.97</v>
      </c>
      <c r="O5" s="10">
        <v>10</v>
      </c>
      <c r="P5" s="4"/>
      <c r="Q5" s="7">
        <f t="shared" ref="Q5:Q28" si="0">(F5*O5)</f>
        <v>0</v>
      </c>
      <c r="R5" s="7">
        <f t="shared" ref="R5:R28" si="1">(G5*O5)</f>
        <v>0</v>
      </c>
      <c r="S5" s="7">
        <f t="shared" ref="S5:S28" si="2">H5*O5</f>
        <v>466.70000000000005</v>
      </c>
      <c r="T5" s="7">
        <f t="shared" ref="T5:T28" si="3">(I5*O5)</f>
        <v>466.70000000000005</v>
      </c>
      <c r="U5" s="7">
        <f t="shared" ref="U5:U28" si="4">J5*O5</f>
        <v>53</v>
      </c>
      <c r="V5" s="7">
        <f t="shared" ref="V5:V28" si="5">K5*O5</f>
        <v>0</v>
      </c>
      <c r="W5" s="7">
        <f t="shared" ref="W5:W28" si="6">L5*O5</f>
        <v>0</v>
      </c>
      <c r="X5" s="7">
        <f t="shared" ref="X5:X28" si="7">M5*O5</f>
        <v>53</v>
      </c>
      <c r="Y5" s="7">
        <f t="shared" ref="Y5:Y28" si="8">N5*O5</f>
        <v>519.70000000000005</v>
      </c>
      <c r="Z5" s="7">
        <f t="shared" ref="Z5:Z28" si="9">(T5/E5)*100</f>
        <v>81.877192982456151</v>
      </c>
      <c r="AA5" s="35">
        <f>(AVERAGE(Z5,Z6,Z7))</f>
        <v>83.023391812865498</v>
      </c>
      <c r="AB5" s="22"/>
      <c r="AC5" s="9" t="s">
        <v>41</v>
      </c>
      <c r="AD5" s="10">
        <v>0</v>
      </c>
      <c r="AE5" s="7">
        <v>83</v>
      </c>
      <c r="AF5" s="7">
        <v>63.3</v>
      </c>
      <c r="AG5" s="7">
        <v>73.099999999999994</v>
      </c>
      <c r="AH5" s="7">
        <v>70.2</v>
      </c>
      <c r="AI5" s="7">
        <v>74.900000000000006</v>
      </c>
      <c r="AJ5" s="7">
        <v>51.4</v>
      </c>
      <c r="AK5">
        <f>7.4</f>
        <v>7.4</v>
      </c>
    </row>
    <row r="6" spans="1:52" x14ac:dyDescent="0.25">
      <c r="A6" s="11" t="s">
        <v>17</v>
      </c>
      <c r="B6" s="12" t="s">
        <v>30</v>
      </c>
      <c r="C6" s="11">
        <v>0</v>
      </c>
      <c r="D6" s="12" t="s">
        <v>25</v>
      </c>
      <c r="E6" s="12">
        <v>570</v>
      </c>
      <c r="F6" s="1">
        <v>0</v>
      </c>
      <c r="G6" s="1">
        <v>0</v>
      </c>
      <c r="H6" s="1">
        <v>48</v>
      </c>
      <c r="I6" s="1">
        <f t="shared" ref="I6:I71" si="10">(F6+G6+H6)</f>
        <v>48</v>
      </c>
      <c r="J6" s="1">
        <v>6</v>
      </c>
      <c r="K6" s="1">
        <v>0</v>
      </c>
      <c r="L6" s="1">
        <v>0</v>
      </c>
      <c r="M6" s="1">
        <f t="shared" ref="M6:M25" si="11">(J6+K6+L6)</f>
        <v>6</v>
      </c>
      <c r="N6" s="1">
        <f t="shared" ref="N6:N25" si="12">I6+M6</f>
        <v>54</v>
      </c>
      <c r="O6" s="13">
        <v>10</v>
      </c>
      <c r="P6" s="4"/>
      <c r="Q6" s="1">
        <f t="shared" si="0"/>
        <v>0</v>
      </c>
      <c r="R6" s="1">
        <f t="shared" si="1"/>
        <v>0</v>
      </c>
      <c r="S6" s="1">
        <f t="shared" si="2"/>
        <v>480</v>
      </c>
      <c r="T6" s="1">
        <f t="shared" si="3"/>
        <v>480</v>
      </c>
      <c r="U6" s="1">
        <f t="shared" si="4"/>
        <v>60</v>
      </c>
      <c r="V6" s="1">
        <f t="shared" si="5"/>
        <v>0</v>
      </c>
      <c r="W6" s="1">
        <f t="shared" si="6"/>
        <v>0</v>
      </c>
      <c r="X6" s="1">
        <f t="shared" si="7"/>
        <v>60</v>
      </c>
      <c r="Y6" s="1">
        <f t="shared" si="8"/>
        <v>540</v>
      </c>
      <c r="Z6" s="1">
        <f t="shared" si="9"/>
        <v>84.210526315789465</v>
      </c>
      <c r="AA6" s="36"/>
      <c r="AB6" s="22"/>
      <c r="AC6" s="12" t="s">
        <v>42</v>
      </c>
      <c r="AD6" s="13">
        <v>30</v>
      </c>
      <c r="AE6" s="1">
        <v>69.8</v>
      </c>
      <c r="AF6" s="5">
        <v>68.3</v>
      </c>
      <c r="AG6" s="1">
        <v>80</v>
      </c>
      <c r="AH6" s="1">
        <v>70.3</v>
      </c>
      <c r="AI6" s="1">
        <v>75.099999999999994</v>
      </c>
      <c r="AJ6" s="1">
        <v>70.3</v>
      </c>
      <c r="AK6">
        <f>5.4</f>
        <v>5.4</v>
      </c>
    </row>
    <row r="7" spans="1:52" x14ac:dyDescent="0.25">
      <c r="A7" s="11" t="s">
        <v>18</v>
      </c>
      <c r="B7" s="12" t="s">
        <v>30</v>
      </c>
      <c r="C7" s="11">
        <v>0</v>
      </c>
      <c r="D7" s="12" t="s">
        <v>25</v>
      </c>
      <c r="E7" s="12">
        <v>570</v>
      </c>
      <c r="F7" s="1">
        <v>0</v>
      </c>
      <c r="G7" s="1">
        <v>0</v>
      </c>
      <c r="H7" s="1">
        <v>47.3</v>
      </c>
      <c r="I7" s="1">
        <f t="shared" si="10"/>
        <v>47.3</v>
      </c>
      <c r="J7" s="1">
        <v>4</v>
      </c>
      <c r="K7" s="1">
        <v>0</v>
      </c>
      <c r="L7" s="1">
        <v>0</v>
      </c>
      <c r="M7" s="1">
        <f t="shared" si="11"/>
        <v>4</v>
      </c>
      <c r="N7" s="1">
        <f t="shared" si="12"/>
        <v>51.3</v>
      </c>
      <c r="O7" s="13">
        <v>10</v>
      </c>
      <c r="P7" s="4"/>
      <c r="Q7" s="1">
        <f t="shared" si="0"/>
        <v>0</v>
      </c>
      <c r="R7" s="1">
        <f t="shared" si="1"/>
        <v>0</v>
      </c>
      <c r="S7" s="1">
        <f t="shared" si="2"/>
        <v>473</v>
      </c>
      <c r="T7" s="1">
        <f t="shared" si="3"/>
        <v>473</v>
      </c>
      <c r="U7" s="1">
        <f t="shared" si="4"/>
        <v>40</v>
      </c>
      <c r="V7" s="1">
        <f t="shared" si="5"/>
        <v>0</v>
      </c>
      <c r="W7" s="1">
        <f t="shared" si="6"/>
        <v>0</v>
      </c>
      <c r="X7" s="1">
        <f t="shared" si="7"/>
        <v>40</v>
      </c>
      <c r="Y7" s="1">
        <f t="shared" si="8"/>
        <v>513</v>
      </c>
      <c r="Z7" s="1">
        <f t="shared" si="9"/>
        <v>82.982456140350877</v>
      </c>
      <c r="AA7" s="37"/>
      <c r="AB7" s="22"/>
      <c r="AC7" s="12" t="s">
        <v>42</v>
      </c>
      <c r="AD7" s="13">
        <v>60</v>
      </c>
      <c r="AE7" s="1">
        <v>84.7</v>
      </c>
      <c r="AF7" s="5">
        <v>66.8</v>
      </c>
      <c r="AG7" s="1">
        <v>78.400000000000006</v>
      </c>
      <c r="AH7" s="1">
        <v>74.8</v>
      </c>
      <c r="AI7" s="1">
        <v>75.599999999999994</v>
      </c>
      <c r="AJ7" s="1">
        <v>75.7</v>
      </c>
      <c r="AK7">
        <f>16.9</f>
        <v>16.899999999999999</v>
      </c>
    </row>
    <row r="8" spans="1:52" x14ac:dyDescent="0.25">
      <c r="A8" s="11" t="s">
        <v>19</v>
      </c>
      <c r="B8" s="12" t="s">
        <v>31</v>
      </c>
      <c r="C8" s="11">
        <v>0</v>
      </c>
      <c r="D8" s="12" t="s">
        <v>25</v>
      </c>
      <c r="E8" s="12">
        <v>570</v>
      </c>
      <c r="F8" s="1">
        <v>0</v>
      </c>
      <c r="G8" s="1">
        <v>0</v>
      </c>
      <c r="H8" s="1">
        <v>49</v>
      </c>
      <c r="I8" s="1">
        <f t="shared" si="10"/>
        <v>49</v>
      </c>
      <c r="J8" s="1">
        <v>6</v>
      </c>
      <c r="K8" s="1">
        <v>0</v>
      </c>
      <c r="L8" s="1">
        <v>0</v>
      </c>
      <c r="M8" s="1">
        <f t="shared" si="11"/>
        <v>6</v>
      </c>
      <c r="N8" s="1">
        <f t="shared" si="12"/>
        <v>55</v>
      </c>
      <c r="O8" s="13">
        <v>9</v>
      </c>
      <c r="P8" s="4"/>
      <c r="Q8" s="1">
        <f t="shared" si="0"/>
        <v>0</v>
      </c>
      <c r="R8" s="1">
        <f t="shared" si="1"/>
        <v>0</v>
      </c>
      <c r="S8" s="1">
        <f t="shared" si="2"/>
        <v>441</v>
      </c>
      <c r="T8" s="1">
        <f t="shared" si="3"/>
        <v>441</v>
      </c>
      <c r="U8" s="1">
        <f t="shared" si="4"/>
        <v>54</v>
      </c>
      <c r="V8" s="1">
        <f t="shared" si="5"/>
        <v>0</v>
      </c>
      <c r="W8" s="1">
        <f t="shared" si="6"/>
        <v>0</v>
      </c>
      <c r="X8" s="1">
        <f t="shared" si="7"/>
        <v>54</v>
      </c>
      <c r="Y8" s="1">
        <f t="shared" si="8"/>
        <v>495</v>
      </c>
      <c r="Z8" s="1">
        <f t="shared" si="9"/>
        <v>77.368421052631575</v>
      </c>
      <c r="AA8" s="35">
        <f>(AVERAGE(Z8,Z9,Z10))</f>
        <v>73.134502923976598</v>
      </c>
      <c r="AB8" s="22"/>
      <c r="AC8" s="18" t="s">
        <v>42</v>
      </c>
      <c r="AD8" s="19">
        <v>120</v>
      </c>
      <c r="AE8" s="2">
        <v>79.8</v>
      </c>
      <c r="AF8" s="2">
        <v>63.1</v>
      </c>
      <c r="AG8" s="2">
        <v>75.599999999999994</v>
      </c>
      <c r="AH8" s="2">
        <v>54.1</v>
      </c>
      <c r="AI8" s="2">
        <v>69.7</v>
      </c>
      <c r="AJ8" s="2">
        <v>64</v>
      </c>
      <c r="AK8">
        <f>10.9</f>
        <v>10.9</v>
      </c>
      <c r="AZ8" t="s">
        <v>51</v>
      </c>
    </row>
    <row r="9" spans="1:52" x14ac:dyDescent="0.25">
      <c r="A9" s="14" t="s">
        <v>20</v>
      </c>
      <c r="B9" s="15" t="s">
        <v>31</v>
      </c>
      <c r="C9" s="11">
        <v>0</v>
      </c>
      <c r="D9" s="12" t="s">
        <v>25</v>
      </c>
      <c r="E9" s="12">
        <v>570</v>
      </c>
      <c r="F9" s="1">
        <v>0</v>
      </c>
      <c r="G9" s="1">
        <v>0</v>
      </c>
      <c r="H9" s="1">
        <v>38.299999999999997</v>
      </c>
      <c r="I9" s="1">
        <f t="shared" si="10"/>
        <v>38.299999999999997</v>
      </c>
      <c r="J9" s="1">
        <v>5.67</v>
      </c>
      <c r="K9" s="1">
        <v>0</v>
      </c>
      <c r="L9" s="1">
        <v>0</v>
      </c>
      <c r="M9" s="1">
        <f t="shared" si="11"/>
        <v>5.67</v>
      </c>
      <c r="N9" s="1">
        <f t="shared" si="12"/>
        <v>43.97</v>
      </c>
      <c r="O9" s="13">
        <v>11</v>
      </c>
      <c r="P9" s="4"/>
      <c r="Q9" s="1">
        <f t="shared" si="0"/>
        <v>0</v>
      </c>
      <c r="R9" s="1">
        <f t="shared" si="1"/>
        <v>0</v>
      </c>
      <c r="S9" s="1">
        <f t="shared" si="2"/>
        <v>421.29999999999995</v>
      </c>
      <c r="T9" s="1">
        <f t="shared" si="3"/>
        <v>421.29999999999995</v>
      </c>
      <c r="U9" s="1">
        <f t="shared" si="4"/>
        <v>62.37</v>
      </c>
      <c r="V9" s="1">
        <f t="shared" si="5"/>
        <v>0</v>
      </c>
      <c r="W9" s="1">
        <f t="shared" si="6"/>
        <v>0</v>
      </c>
      <c r="X9" s="1">
        <f t="shared" si="7"/>
        <v>62.37</v>
      </c>
      <c r="Y9" s="1">
        <f t="shared" si="8"/>
        <v>483.66999999999996</v>
      </c>
      <c r="Z9" s="1">
        <f t="shared" si="9"/>
        <v>73.912280701754369</v>
      </c>
      <c r="AA9" s="36"/>
      <c r="AB9" s="22"/>
      <c r="AC9" s="30" t="s">
        <v>61</v>
      </c>
      <c r="AD9" s="23"/>
      <c r="AE9" s="5"/>
      <c r="AF9" s="5"/>
      <c r="AG9" s="5">
        <f>_xlfn.STDEV.P(AG5:AG8)</f>
        <v>2.6423237878806636</v>
      </c>
      <c r="AH9" s="5">
        <f>_xlfn.STDEV.P(AH5:AH8)</f>
        <v>7.8722614285857491</v>
      </c>
      <c r="AI9" s="5">
        <f>_xlfn.STDEV.P(AI5:AI8)</f>
        <v>2.3951774464536002</v>
      </c>
      <c r="AJ9" s="5">
        <f>_xlfn.STDEV.P(AJ5:AJ8)</f>
        <v>9.0560753088741883</v>
      </c>
    </row>
    <row r="10" spans="1:52" x14ac:dyDescent="0.25">
      <c r="A10" s="11" t="s">
        <v>21</v>
      </c>
      <c r="B10" s="12" t="s">
        <v>31</v>
      </c>
      <c r="C10" s="11">
        <v>0</v>
      </c>
      <c r="D10" s="12" t="s">
        <v>25</v>
      </c>
      <c r="E10" s="12">
        <v>570</v>
      </c>
      <c r="F10" s="1">
        <v>0</v>
      </c>
      <c r="G10" s="1">
        <v>0</v>
      </c>
      <c r="H10" s="1">
        <v>35.299999999999997</v>
      </c>
      <c r="I10" s="1">
        <f t="shared" si="10"/>
        <v>35.299999999999997</v>
      </c>
      <c r="J10" s="1">
        <v>8.67</v>
      </c>
      <c r="K10" s="1">
        <v>0</v>
      </c>
      <c r="L10" s="1">
        <v>0</v>
      </c>
      <c r="M10" s="1">
        <f t="shared" si="11"/>
        <v>8.67</v>
      </c>
      <c r="N10" s="1">
        <f t="shared" si="12"/>
        <v>43.97</v>
      </c>
      <c r="O10" s="13">
        <v>11</v>
      </c>
      <c r="P10" s="4"/>
      <c r="Q10" s="1">
        <f t="shared" si="0"/>
        <v>0</v>
      </c>
      <c r="R10" s="1">
        <f t="shared" si="1"/>
        <v>0</v>
      </c>
      <c r="S10" s="1">
        <f t="shared" si="2"/>
        <v>388.29999999999995</v>
      </c>
      <c r="T10" s="1">
        <f t="shared" si="3"/>
        <v>388.29999999999995</v>
      </c>
      <c r="U10" s="1">
        <f t="shared" si="4"/>
        <v>95.37</v>
      </c>
      <c r="V10" s="1">
        <f t="shared" si="5"/>
        <v>0</v>
      </c>
      <c r="W10" s="1">
        <f t="shared" si="6"/>
        <v>0</v>
      </c>
      <c r="X10" s="1">
        <f t="shared" si="7"/>
        <v>95.37</v>
      </c>
      <c r="Y10" s="1">
        <f t="shared" si="8"/>
        <v>483.66999999999996</v>
      </c>
      <c r="Z10" s="1">
        <f t="shared" si="9"/>
        <v>68.122807017543849</v>
      </c>
      <c r="AA10" s="37"/>
      <c r="AB10" s="22"/>
      <c r="AD10" s="23"/>
      <c r="AE10" s="5"/>
      <c r="AF10" s="5"/>
      <c r="AG10" s="5"/>
      <c r="AH10" s="5"/>
      <c r="AI10" s="5"/>
      <c r="AJ10" s="5"/>
    </row>
    <row r="11" spans="1:52" x14ac:dyDescent="0.25">
      <c r="A11" s="11" t="s">
        <v>22</v>
      </c>
      <c r="B11" s="12" t="s">
        <v>32</v>
      </c>
      <c r="C11" s="11">
        <v>0</v>
      </c>
      <c r="D11" s="12" t="s">
        <v>25</v>
      </c>
      <c r="E11" s="12">
        <v>570</v>
      </c>
      <c r="F11" s="1">
        <v>0</v>
      </c>
      <c r="G11" s="1">
        <v>0</v>
      </c>
      <c r="H11" s="1">
        <v>45</v>
      </c>
      <c r="I11" s="1">
        <f t="shared" si="10"/>
        <v>45</v>
      </c>
      <c r="J11" s="1">
        <v>6.67</v>
      </c>
      <c r="K11" s="1">
        <v>0</v>
      </c>
      <c r="L11" s="1">
        <v>0</v>
      </c>
      <c r="M11" s="1">
        <f t="shared" si="11"/>
        <v>6.67</v>
      </c>
      <c r="N11" s="1">
        <f t="shared" si="12"/>
        <v>51.67</v>
      </c>
      <c r="O11" s="13">
        <v>10</v>
      </c>
      <c r="P11" s="4"/>
      <c r="Q11" s="1">
        <f t="shared" si="0"/>
        <v>0</v>
      </c>
      <c r="R11" s="1">
        <f t="shared" si="1"/>
        <v>0</v>
      </c>
      <c r="S11" s="1">
        <f t="shared" si="2"/>
        <v>450</v>
      </c>
      <c r="T11" s="1">
        <f t="shared" si="3"/>
        <v>450</v>
      </c>
      <c r="U11" s="1">
        <f t="shared" si="4"/>
        <v>66.7</v>
      </c>
      <c r="V11" s="1">
        <f t="shared" si="5"/>
        <v>0</v>
      </c>
      <c r="W11" s="1">
        <f t="shared" si="6"/>
        <v>0</v>
      </c>
      <c r="X11" s="1">
        <f t="shared" si="7"/>
        <v>66.7</v>
      </c>
      <c r="Y11" s="1">
        <f t="shared" si="8"/>
        <v>516.70000000000005</v>
      </c>
      <c r="Z11" s="1">
        <f t="shared" si="9"/>
        <v>78.94736842105263</v>
      </c>
      <c r="AA11" s="35">
        <f>(AVERAGE(Z11,Z12,Z13))</f>
        <v>74.853801169590653</v>
      </c>
      <c r="AB11" s="22"/>
      <c r="AC11" s="33" t="s">
        <v>13</v>
      </c>
      <c r="AD11" s="39" t="s">
        <v>48</v>
      </c>
      <c r="AE11" s="31" t="s">
        <v>40</v>
      </c>
      <c r="AF11" s="31"/>
      <c r="AG11" s="31"/>
      <c r="AH11" s="31"/>
      <c r="AI11" s="31"/>
      <c r="AJ11" s="31"/>
    </row>
    <row r="12" spans="1:52" x14ac:dyDescent="0.25">
      <c r="A12" s="11" t="s">
        <v>23</v>
      </c>
      <c r="B12" s="12" t="s">
        <v>32</v>
      </c>
      <c r="C12" s="11">
        <v>0</v>
      </c>
      <c r="D12" s="12" t="s">
        <v>25</v>
      </c>
      <c r="E12" s="12">
        <v>570</v>
      </c>
      <c r="F12" s="1">
        <v>0</v>
      </c>
      <c r="G12" s="1">
        <v>0</v>
      </c>
      <c r="H12" s="1">
        <v>41.33</v>
      </c>
      <c r="I12" s="1">
        <f t="shared" si="10"/>
        <v>41.33</v>
      </c>
      <c r="J12" s="1">
        <v>7.67</v>
      </c>
      <c r="K12" s="1">
        <v>0</v>
      </c>
      <c r="L12" s="1">
        <v>0</v>
      </c>
      <c r="M12" s="1">
        <f t="shared" si="11"/>
        <v>7.67</v>
      </c>
      <c r="N12" s="1">
        <f t="shared" si="12"/>
        <v>49</v>
      </c>
      <c r="O12" s="13">
        <v>10</v>
      </c>
      <c r="P12" s="4"/>
      <c r="Q12" s="1">
        <f t="shared" si="0"/>
        <v>0</v>
      </c>
      <c r="R12" s="1">
        <f t="shared" si="1"/>
        <v>0</v>
      </c>
      <c r="S12" s="1">
        <f t="shared" si="2"/>
        <v>413.29999999999995</v>
      </c>
      <c r="T12" s="1">
        <f t="shared" si="3"/>
        <v>413.29999999999995</v>
      </c>
      <c r="U12" s="1">
        <f t="shared" si="4"/>
        <v>76.7</v>
      </c>
      <c r="V12" s="1">
        <f t="shared" si="5"/>
        <v>0</v>
      </c>
      <c r="W12" s="1">
        <f t="shared" si="6"/>
        <v>0</v>
      </c>
      <c r="X12" s="1">
        <f t="shared" si="7"/>
        <v>76.7</v>
      </c>
      <c r="Y12" s="1">
        <f t="shared" si="8"/>
        <v>490</v>
      </c>
      <c r="Z12" s="1">
        <f t="shared" si="9"/>
        <v>72.508771929824562</v>
      </c>
      <c r="AA12" s="36"/>
      <c r="AB12" s="22"/>
      <c r="AC12" s="33"/>
      <c r="AD12" s="39"/>
      <c r="AE12" s="31"/>
      <c r="AF12" s="31"/>
      <c r="AG12" s="31"/>
      <c r="AH12" s="31"/>
      <c r="AI12" s="31"/>
      <c r="AJ12" s="31"/>
    </row>
    <row r="13" spans="1:52" x14ac:dyDescent="0.25">
      <c r="A13" s="11" t="s">
        <v>24</v>
      </c>
      <c r="B13" s="12" t="s">
        <v>32</v>
      </c>
      <c r="C13" s="11">
        <v>0</v>
      </c>
      <c r="D13" s="12" t="s">
        <v>25</v>
      </c>
      <c r="E13" s="12">
        <v>570</v>
      </c>
      <c r="F13" s="1">
        <v>0</v>
      </c>
      <c r="G13" s="1">
        <v>0</v>
      </c>
      <c r="H13" s="1">
        <v>41.67</v>
      </c>
      <c r="I13" s="1">
        <f t="shared" si="10"/>
        <v>41.67</v>
      </c>
      <c r="J13" s="1">
        <v>5</v>
      </c>
      <c r="K13" s="1">
        <v>0</v>
      </c>
      <c r="L13" s="1">
        <v>0</v>
      </c>
      <c r="M13" s="1">
        <f t="shared" si="11"/>
        <v>5</v>
      </c>
      <c r="N13" s="1">
        <f t="shared" si="12"/>
        <v>46.67</v>
      </c>
      <c r="O13" s="13">
        <v>10</v>
      </c>
      <c r="P13" s="4"/>
      <c r="Q13" s="1">
        <f t="shared" si="0"/>
        <v>0</v>
      </c>
      <c r="R13" s="1">
        <f t="shared" si="1"/>
        <v>0</v>
      </c>
      <c r="S13" s="1">
        <f t="shared" si="2"/>
        <v>416.70000000000005</v>
      </c>
      <c r="T13" s="1">
        <f t="shared" si="3"/>
        <v>416.70000000000005</v>
      </c>
      <c r="U13" s="1">
        <f t="shared" si="4"/>
        <v>50</v>
      </c>
      <c r="V13" s="1">
        <f t="shared" si="5"/>
        <v>0</v>
      </c>
      <c r="W13" s="1">
        <f t="shared" si="6"/>
        <v>0</v>
      </c>
      <c r="X13" s="1">
        <f t="shared" si="7"/>
        <v>50</v>
      </c>
      <c r="Y13" s="1">
        <f t="shared" si="8"/>
        <v>466.70000000000005</v>
      </c>
      <c r="Z13" s="1">
        <f t="shared" si="9"/>
        <v>73.10526315789474</v>
      </c>
      <c r="AA13" s="37"/>
      <c r="AB13" s="22"/>
      <c r="AC13" s="33"/>
      <c r="AD13" s="39"/>
      <c r="AE13" s="31" t="s">
        <v>43</v>
      </c>
      <c r="AF13" s="32" t="s">
        <v>44</v>
      </c>
      <c r="AG13" s="31" t="s">
        <v>58</v>
      </c>
      <c r="AH13" s="31" t="s">
        <v>59</v>
      </c>
      <c r="AI13" s="31" t="s">
        <v>45</v>
      </c>
      <c r="AJ13" s="31" t="s">
        <v>46</v>
      </c>
      <c r="AK13" t="s">
        <v>62</v>
      </c>
    </row>
    <row r="14" spans="1:52" x14ac:dyDescent="0.25">
      <c r="A14" s="11">
        <v>40</v>
      </c>
      <c r="B14" s="12" t="s">
        <v>30</v>
      </c>
      <c r="C14" s="11" t="s">
        <v>26</v>
      </c>
      <c r="D14" s="12" t="s">
        <v>25</v>
      </c>
      <c r="E14" s="12">
        <v>535</v>
      </c>
      <c r="F14" s="1">
        <v>0</v>
      </c>
      <c r="G14" s="1">
        <v>0</v>
      </c>
      <c r="H14" s="1">
        <v>18</v>
      </c>
      <c r="I14" s="1">
        <f t="shared" si="10"/>
        <v>18</v>
      </c>
      <c r="J14" s="1">
        <v>5</v>
      </c>
      <c r="K14" s="1">
        <v>0</v>
      </c>
      <c r="L14" s="1">
        <v>0</v>
      </c>
      <c r="M14" s="1">
        <f t="shared" si="11"/>
        <v>5</v>
      </c>
      <c r="N14" s="1">
        <f t="shared" si="12"/>
        <v>23</v>
      </c>
      <c r="O14" s="13">
        <v>20</v>
      </c>
      <c r="P14" s="4"/>
      <c r="Q14" s="1">
        <f t="shared" si="0"/>
        <v>0</v>
      </c>
      <c r="R14" s="1">
        <f t="shared" si="1"/>
        <v>0</v>
      </c>
      <c r="S14" s="1">
        <f t="shared" si="2"/>
        <v>360</v>
      </c>
      <c r="T14" s="1">
        <f t="shared" si="3"/>
        <v>360</v>
      </c>
      <c r="U14" s="1">
        <f t="shared" si="4"/>
        <v>100</v>
      </c>
      <c r="V14" s="1">
        <f t="shared" si="5"/>
        <v>0</v>
      </c>
      <c r="W14" s="1">
        <f t="shared" si="6"/>
        <v>0</v>
      </c>
      <c r="X14" s="1">
        <f t="shared" si="7"/>
        <v>100</v>
      </c>
      <c r="Y14" s="1">
        <f t="shared" si="8"/>
        <v>460</v>
      </c>
      <c r="Z14" s="1">
        <f t="shared" si="9"/>
        <v>67.289719626168221</v>
      </c>
      <c r="AA14" s="35">
        <f>(AVERAGE(Z14,Z15,Z16))</f>
        <v>69.781931464174448</v>
      </c>
      <c r="AB14" s="22"/>
      <c r="AC14" s="33"/>
      <c r="AD14" s="39"/>
      <c r="AE14" s="31"/>
      <c r="AF14" s="32"/>
      <c r="AG14" s="31"/>
      <c r="AH14" s="31"/>
      <c r="AI14" s="31"/>
      <c r="AJ14" s="31"/>
    </row>
    <row r="15" spans="1:52" x14ac:dyDescent="0.25">
      <c r="A15" s="11">
        <v>40</v>
      </c>
      <c r="B15" s="12" t="s">
        <v>30</v>
      </c>
      <c r="C15" s="11" t="s">
        <v>26</v>
      </c>
      <c r="D15" s="12" t="s">
        <v>25</v>
      </c>
      <c r="E15" s="12">
        <v>535</v>
      </c>
      <c r="F15" s="1">
        <v>0</v>
      </c>
      <c r="G15" s="1">
        <v>0</v>
      </c>
      <c r="H15" s="1">
        <v>37</v>
      </c>
      <c r="I15" s="1">
        <f t="shared" si="10"/>
        <v>37</v>
      </c>
      <c r="J15" s="1">
        <v>11</v>
      </c>
      <c r="K15" s="1">
        <v>0</v>
      </c>
      <c r="L15" s="1">
        <v>0</v>
      </c>
      <c r="M15" s="1">
        <f t="shared" si="11"/>
        <v>11</v>
      </c>
      <c r="N15" s="1">
        <f t="shared" si="12"/>
        <v>48</v>
      </c>
      <c r="O15" s="13">
        <v>10</v>
      </c>
      <c r="P15" s="4"/>
      <c r="Q15" s="1">
        <f t="shared" si="0"/>
        <v>0</v>
      </c>
      <c r="R15" s="1">
        <f t="shared" si="1"/>
        <v>0</v>
      </c>
      <c r="S15" s="1">
        <f t="shared" si="2"/>
        <v>370</v>
      </c>
      <c r="T15" s="1">
        <f t="shared" si="3"/>
        <v>370</v>
      </c>
      <c r="U15" s="1">
        <f t="shared" si="4"/>
        <v>110</v>
      </c>
      <c r="V15" s="1">
        <f t="shared" si="5"/>
        <v>0</v>
      </c>
      <c r="W15" s="1">
        <f t="shared" si="6"/>
        <v>0</v>
      </c>
      <c r="X15" s="1">
        <f t="shared" si="7"/>
        <v>110</v>
      </c>
      <c r="Y15" s="1">
        <f t="shared" si="8"/>
        <v>480</v>
      </c>
      <c r="Z15" s="1">
        <f t="shared" si="9"/>
        <v>69.158878504672899</v>
      </c>
      <c r="AA15" s="36"/>
      <c r="AB15" s="22"/>
      <c r="AC15" s="9" t="s">
        <v>41</v>
      </c>
      <c r="AD15" s="10">
        <v>0</v>
      </c>
      <c r="AE15" s="7">
        <v>83</v>
      </c>
      <c r="AF15" s="7">
        <v>63.3</v>
      </c>
      <c r="AG15" s="7">
        <v>73.099999999999994</v>
      </c>
      <c r="AH15" s="7">
        <v>70.2</v>
      </c>
      <c r="AI15" s="7">
        <v>74.900000000000006</v>
      </c>
      <c r="AJ15" s="7">
        <v>51.4</v>
      </c>
      <c r="AK15">
        <f>AK5</f>
        <v>7.4</v>
      </c>
    </row>
    <row r="16" spans="1:52" x14ac:dyDescent="0.25">
      <c r="A16" s="11">
        <v>40</v>
      </c>
      <c r="B16" s="12" t="s">
        <v>30</v>
      </c>
      <c r="C16" s="11" t="s">
        <v>26</v>
      </c>
      <c r="D16" s="12" t="s">
        <v>25</v>
      </c>
      <c r="E16" s="12">
        <v>535</v>
      </c>
      <c r="F16" s="1">
        <v>0</v>
      </c>
      <c r="G16" s="1">
        <v>0</v>
      </c>
      <c r="H16" s="1">
        <v>39</v>
      </c>
      <c r="I16" s="1">
        <f t="shared" si="10"/>
        <v>39</v>
      </c>
      <c r="J16" s="1">
        <v>11</v>
      </c>
      <c r="K16" s="1">
        <v>0</v>
      </c>
      <c r="L16" s="1">
        <v>0</v>
      </c>
      <c r="M16" s="1">
        <f t="shared" si="11"/>
        <v>11</v>
      </c>
      <c r="N16" s="1">
        <f t="shared" si="12"/>
        <v>50</v>
      </c>
      <c r="O16" s="13">
        <v>10</v>
      </c>
      <c r="P16" s="4"/>
      <c r="Q16" s="1">
        <f t="shared" si="0"/>
        <v>0</v>
      </c>
      <c r="R16" s="1">
        <f t="shared" si="1"/>
        <v>0</v>
      </c>
      <c r="S16" s="1">
        <f t="shared" si="2"/>
        <v>390</v>
      </c>
      <c r="T16" s="1">
        <f t="shared" si="3"/>
        <v>390</v>
      </c>
      <c r="U16" s="1">
        <f t="shared" si="4"/>
        <v>110</v>
      </c>
      <c r="V16" s="1">
        <f t="shared" si="5"/>
        <v>0</v>
      </c>
      <c r="W16" s="1">
        <f t="shared" si="6"/>
        <v>0</v>
      </c>
      <c r="X16" s="1">
        <f t="shared" si="7"/>
        <v>110</v>
      </c>
      <c r="Y16" s="1">
        <f t="shared" si="8"/>
        <v>500</v>
      </c>
      <c r="Z16" s="1">
        <f t="shared" si="9"/>
        <v>72.89719626168224</v>
      </c>
      <c r="AA16" s="37"/>
      <c r="AB16" s="22"/>
      <c r="AC16" s="12" t="s">
        <v>49</v>
      </c>
      <c r="AD16" s="13">
        <f>30/60</f>
        <v>0.5</v>
      </c>
      <c r="AE16" s="1">
        <v>60.6</v>
      </c>
      <c r="AF16" s="1">
        <v>5.3</v>
      </c>
      <c r="AG16" s="1">
        <v>78.099999999999994</v>
      </c>
      <c r="AH16" s="1">
        <v>12.4</v>
      </c>
      <c r="AI16" s="1">
        <v>73.900000000000006</v>
      </c>
      <c r="AJ16" s="1">
        <v>3.2</v>
      </c>
      <c r="AK16">
        <f>0.5</f>
        <v>0.5</v>
      </c>
    </row>
    <row r="17" spans="1:42" x14ac:dyDescent="0.25">
      <c r="A17" s="11">
        <v>40</v>
      </c>
      <c r="B17" s="12" t="s">
        <v>30</v>
      </c>
      <c r="C17" s="11" t="s">
        <v>27</v>
      </c>
      <c r="D17" s="12" t="s">
        <v>25</v>
      </c>
      <c r="E17" s="12">
        <v>535</v>
      </c>
      <c r="F17" s="1">
        <v>0</v>
      </c>
      <c r="G17" s="1">
        <v>0</v>
      </c>
      <c r="H17" s="1">
        <v>24</v>
      </c>
      <c r="I17" s="1">
        <f t="shared" si="10"/>
        <v>24</v>
      </c>
      <c r="J17" s="1">
        <v>2</v>
      </c>
      <c r="K17" s="1">
        <v>0</v>
      </c>
      <c r="L17" s="1">
        <v>0</v>
      </c>
      <c r="M17" s="1">
        <f t="shared" si="11"/>
        <v>2</v>
      </c>
      <c r="N17" s="1">
        <f t="shared" si="12"/>
        <v>26</v>
      </c>
      <c r="O17" s="13">
        <v>20</v>
      </c>
      <c r="P17" s="4"/>
      <c r="Q17" s="1">
        <f t="shared" si="0"/>
        <v>0</v>
      </c>
      <c r="R17" s="1">
        <f t="shared" si="1"/>
        <v>0</v>
      </c>
      <c r="S17" s="1">
        <f t="shared" si="2"/>
        <v>480</v>
      </c>
      <c r="T17" s="1">
        <f t="shared" si="3"/>
        <v>480</v>
      </c>
      <c r="U17" s="1">
        <f t="shared" si="4"/>
        <v>40</v>
      </c>
      <c r="V17" s="1">
        <f t="shared" si="5"/>
        <v>0</v>
      </c>
      <c r="W17" s="1">
        <f t="shared" si="6"/>
        <v>0</v>
      </c>
      <c r="X17" s="1">
        <f t="shared" si="7"/>
        <v>40</v>
      </c>
      <c r="Y17" s="1">
        <f t="shared" si="8"/>
        <v>520</v>
      </c>
      <c r="Z17" s="1">
        <f t="shared" si="9"/>
        <v>89.719626168224295</v>
      </c>
      <c r="AA17" s="35">
        <f>AVERAGE(Z17,Z18,Z19)</f>
        <v>84.73520249221184</v>
      </c>
      <c r="AB17" s="22"/>
      <c r="AC17" s="12" t="s">
        <v>49</v>
      </c>
      <c r="AD17" s="13">
        <f>120/60</f>
        <v>2</v>
      </c>
      <c r="AE17" s="1">
        <v>72.900000000000006</v>
      </c>
      <c r="AF17" s="1">
        <v>1.5</v>
      </c>
      <c r="AG17" s="1">
        <v>71.400000000000006</v>
      </c>
      <c r="AH17" s="1">
        <v>0.8</v>
      </c>
      <c r="AI17" s="1">
        <v>70.5</v>
      </c>
      <c r="AJ17" s="1">
        <v>0</v>
      </c>
      <c r="AK17">
        <f>0</f>
        <v>0</v>
      </c>
    </row>
    <row r="18" spans="1:42" x14ac:dyDescent="0.25">
      <c r="A18" s="11">
        <v>40</v>
      </c>
      <c r="B18" s="12" t="s">
        <v>30</v>
      </c>
      <c r="C18" s="11" t="s">
        <v>27</v>
      </c>
      <c r="D18" s="12" t="s">
        <v>25</v>
      </c>
      <c r="E18" s="12">
        <v>535</v>
      </c>
      <c r="F18" s="1">
        <v>0</v>
      </c>
      <c r="G18" s="1">
        <v>0</v>
      </c>
      <c r="H18" s="1">
        <v>41</v>
      </c>
      <c r="I18" s="1">
        <f t="shared" si="10"/>
        <v>41</v>
      </c>
      <c r="J18" s="1">
        <v>9</v>
      </c>
      <c r="K18" s="1">
        <v>0</v>
      </c>
      <c r="L18" s="1">
        <v>0</v>
      </c>
      <c r="M18" s="1">
        <f t="shared" si="11"/>
        <v>9</v>
      </c>
      <c r="N18" s="1">
        <f t="shared" si="12"/>
        <v>50</v>
      </c>
      <c r="O18" s="13">
        <v>10</v>
      </c>
      <c r="P18" s="4"/>
      <c r="Q18" s="1">
        <f t="shared" si="0"/>
        <v>0</v>
      </c>
      <c r="R18" s="1">
        <f t="shared" si="1"/>
        <v>0</v>
      </c>
      <c r="S18" s="1">
        <f t="shared" si="2"/>
        <v>410</v>
      </c>
      <c r="T18" s="1">
        <f t="shared" si="3"/>
        <v>410</v>
      </c>
      <c r="U18" s="1">
        <f t="shared" si="4"/>
        <v>90</v>
      </c>
      <c r="V18" s="1">
        <f t="shared" si="5"/>
        <v>0</v>
      </c>
      <c r="W18" s="1">
        <f t="shared" si="6"/>
        <v>0</v>
      </c>
      <c r="X18" s="1">
        <f t="shared" si="7"/>
        <v>90</v>
      </c>
      <c r="Y18" s="1">
        <f t="shared" si="8"/>
        <v>500</v>
      </c>
      <c r="Z18" s="1">
        <f t="shared" si="9"/>
        <v>76.63551401869158</v>
      </c>
      <c r="AA18" s="36"/>
      <c r="AB18" s="22"/>
      <c r="AC18" s="18" t="s">
        <v>49</v>
      </c>
      <c r="AD18" s="19">
        <f>300/60</f>
        <v>5</v>
      </c>
      <c r="AE18" s="2">
        <v>78.5</v>
      </c>
      <c r="AF18" s="2">
        <v>0</v>
      </c>
      <c r="AG18" s="2">
        <v>73.599999999999994</v>
      </c>
      <c r="AH18" s="2">
        <v>0</v>
      </c>
      <c r="AI18" s="2">
        <v>66.900000000000006</v>
      </c>
      <c r="AJ18" s="2">
        <v>0</v>
      </c>
      <c r="AK18">
        <f>0</f>
        <v>0</v>
      </c>
    </row>
    <row r="19" spans="1:42" x14ac:dyDescent="0.25">
      <c r="A19" s="11">
        <v>40</v>
      </c>
      <c r="B19" s="12" t="s">
        <v>30</v>
      </c>
      <c r="C19" s="11" t="s">
        <v>27</v>
      </c>
      <c r="D19" s="12" t="s">
        <v>25</v>
      </c>
      <c r="E19" s="12">
        <v>535</v>
      </c>
      <c r="F19" s="1">
        <v>0</v>
      </c>
      <c r="G19" s="1">
        <v>0</v>
      </c>
      <c r="H19" s="1">
        <v>47</v>
      </c>
      <c r="I19" s="1">
        <f t="shared" si="10"/>
        <v>47</v>
      </c>
      <c r="J19" s="1">
        <v>8</v>
      </c>
      <c r="K19" s="1">
        <v>0</v>
      </c>
      <c r="L19" s="1">
        <v>0</v>
      </c>
      <c r="M19" s="1">
        <f t="shared" si="11"/>
        <v>8</v>
      </c>
      <c r="N19" s="1">
        <f t="shared" si="12"/>
        <v>55</v>
      </c>
      <c r="O19" s="13">
        <v>10</v>
      </c>
      <c r="P19" s="4"/>
      <c r="Q19" s="1">
        <f t="shared" si="0"/>
        <v>0</v>
      </c>
      <c r="R19" s="1">
        <f t="shared" si="1"/>
        <v>0</v>
      </c>
      <c r="S19" s="1">
        <f t="shared" si="2"/>
        <v>470</v>
      </c>
      <c r="T19" s="1">
        <f t="shared" si="3"/>
        <v>470</v>
      </c>
      <c r="U19" s="1">
        <f t="shared" si="4"/>
        <v>80</v>
      </c>
      <c r="V19" s="1">
        <f t="shared" si="5"/>
        <v>0</v>
      </c>
      <c r="W19" s="1">
        <f t="shared" si="6"/>
        <v>0</v>
      </c>
      <c r="X19" s="1">
        <f t="shared" si="7"/>
        <v>80</v>
      </c>
      <c r="Y19" s="1">
        <f t="shared" si="8"/>
        <v>550</v>
      </c>
      <c r="Z19" s="1">
        <f t="shared" si="9"/>
        <v>87.850467289719631</v>
      </c>
      <c r="AA19" s="37"/>
      <c r="AB19" s="22"/>
      <c r="AC19" s="30" t="s">
        <v>61</v>
      </c>
      <c r="AD19" s="23"/>
      <c r="AE19" s="5"/>
      <c r="AF19" s="5"/>
      <c r="AG19" s="5">
        <f>_xlfn.STDEV.P(AG15:AG18)</f>
        <v>2.4763884994079555</v>
      </c>
      <c r="AH19" s="5">
        <f>_xlfn.STDEV.P(AH15:AH18)</f>
        <v>28.9117190772185</v>
      </c>
      <c r="AI19" s="5">
        <f>_xlfn.STDEV.P(AI15:AI18)</f>
        <v>3.1412577098990146</v>
      </c>
      <c r="AJ19" s="5">
        <f>_xlfn.STDEV.P(AJ15:AJ18)</f>
        <v>21.834090317666085</v>
      </c>
    </row>
    <row r="20" spans="1:42" x14ac:dyDescent="0.25">
      <c r="A20" s="11">
        <v>40</v>
      </c>
      <c r="B20" s="12" t="s">
        <v>30</v>
      </c>
      <c r="C20" s="11" t="s">
        <v>28</v>
      </c>
      <c r="D20" s="12" t="s">
        <v>25</v>
      </c>
      <c r="E20" s="12">
        <v>535</v>
      </c>
      <c r="F20" s="1">
        <v>0</v>
      </c>
      <c r="G20" s="1">
        <v>0</v>
      </c>
      <c r="H20" s="1">
        <v>21</v>
      </c>
      <c r="I20" s="1">
        <f t="shared" si="10"/>
        <v>21</v>
      </c>
      <c r="J20" s="1">
        <v>4</v>
      </c>
      <c r="K20" s="1">
        <v>0</v>
      </c>
      <c r="L20" s="1">
        <v>0</v>
      </c>
      <c r="M20" s="1">
        <f t="shared" si="11"/>
        <v>4</v>
      </c>
      <c r="N20" s="1">
        <f t="shared" si="12"/>
        <v>25</v>
      </c>
      <c r="O20" s="13">
        <v>20</v>
      </c>
      <c r="P20" s="4"/>
      <c r="Q20" s="1">
        <f t="shared" si="0"/>
        <v>0</v>
      </c>
      <c r="R20" s="1">
        <f t="shared" si="1"/>
        <v>0</v>
      </c>
      <c r="S20" s="1">
        <f t="shared" si="2"/>
        <v>420</v>
      </c>
      <c r="T20" s="1">
        <f t="shared" si="3"/>
        <v>420</v>
      </c>
      <c r="U20" s="1">
        <f t="shared" si="4"/>
        <v>80</v>
      </c>
      <c r="V20" s="1">
        <f t="shared" si="5"/>
        <v>0</v>
      </c>
      <c r="W20" s="1">
        <f t="shared" si="6"/>
        <v>0</v>
      </c>
      <c r="X20" s="1">
        <f t="shared" si="7"/>
        <v>80</v>
      </c>
      <c r="Y20" s="1">
        <f t="shared" si="8"/>
        <v>500</v>
      </c>
      <c r="Z20" s="1">
        <f t="shared" si="9"/>
        <v>78.504672897196258</v>
      </c>
      <c r="AA20" s="35">
        <f>AVERAGE(Z20,Z21,Z22)</f>
        <v>79.750778816199386</v>
      </c>
      <c r="AB20" s="22"/>
      <c r="AD20" s="23"/>
      <c r="AE20" s="5"/>
      <c r="AF20" s="5"/>
      <c r="AG20" s="5"/>
      <c r="AH20" s="5"/>
      <c r="AI20" s="5"/>
      <c r="AJ20" s="5"/>
    </row>
    <row r="21" spans="1:42" x14ac:dyDescent="0.25">
      <c r="A21" s="11">
        <v>40</v>
      </c>
      <c r="B21" s="12" t="s">
        <v>30</v>
      </c>
      <c r="C21" s="11" t="s">
        <v>28</v>
      </c>
      <c r="D21" s="12" t="s">
        <v>25</v>
      </c>
      <c r="E21" s="12">
        <v>535</v>
      </c>
      <c r="F21" s="1">
        <v>0</v>
      </c>
      <c r="G21" s="1">
        <v>0</v>
      </c>
      <c r="H21" s="1">
        <v>46</v>
      </c>
      <c r="I21" s="1">
        <f t="shared" si="10"/>
        <v>46</v>
      </c>
      <c r="J21" s="1">
        <v>5</v>
      </c>
      <c r="K21" s="1">
        <v>0</v>
      </c>
      <c r="L21" s="1">
        <v>0</v>
      </c>
      <c r="M21" s="1">
        <f t="shared" si="11"/>
        <v>5</v>
      </c>
      <c r="N21" s="1">
        <f t="shared" si="12"/>
        <v>51</v>
      </c>
      <c r="O21" s="13">
        <v>10</v>
      </c>
      <c r="P21" s="4"/>
      <c r="Q21" s="1">
        <f t="shared" si="0"/>
        <v>0</v>
      </c>
      <c r="R21" s="1">
        <f t="shared" si="1"/>
        <v>0</v>
      </c>
      <c r="S21" s="1">
        <f t="shared" si="2"/>
        <v>460</v>
      </c>
      <c r="T21" s="1">
        <f t="shared" si="3"/>
        <v>460</v>
      </c>
      <c r="U21" s="1">
        <f t="shared" si="4"/>
        <v>50</v>
      </c>
      <c r="V21" s="1">
        <f t="shared" si="5"/>
        <v>0</v>
      </c>
      <c r="W21" s="1">
        <f t="shared" si="6"/>
        <v>0</v>
      </c>
      <c r="X21" s="1">
        <f t="shared" si="7"/>
        <v>50</v>
      </c>
      <c r="Y21" s="1">
        <f t="shared" si="8"/>
        <v>510</v>
      </c>
      <c r="Z21" s="1">
        <f t="shared" si="9"/>
        <v>85.981308411214954</v>
      </c>
      <c r="AA21" s="36"/>
      <c r="AB21" s="22"/>
      <c r="AC21" s="33" t="s">
        <v>13</v>
      </c>
      <c r="AD21" s="39" t="s">
        <v>48</v>
      </c>
      <c r="AE21" s="31" t="s">
        <v>40</v>
      </c>
      <c r="AF21" s="31"/>
      <c r="AG21" s="31"/>
      <c r="AH21" s="31"/>
      <c r="AI21" s="31"/>
      <c r="AJ21" s="31"/>
    </row>
    <row r="22" spans="1:42" x14ac:dyDescent="0.25">
      <c r="A22" s="11">
        <v>40</v>
      </c>
      <c r="B22" s="12" t="s">
        <v>30</v>
      </c>
      <c r="C22" s="11" t="s">
        <v>28</v>
      </c>
      <c r="D22" s="12" t="s">
        <v>25</v>
      </c>
      <c r="E22" s="12">
        <v>535</v>
      </c>
      <c r="F22" s="1">
        <v>0</v>
      </c>
      <c r="G22" s="1">
        <v>0</v>
      </c>
      <c r="H22" s="1">
        <v>40</v>
      </c>
      <c r="I22" s="1">
        <f t="shared" si="10"/>
        <v>40</v>
      </c>
      <c r="J22" s="1">
        <v>10</v>
      </c>
      <c r="K22" s="1">
        <v>0</v>
      </c>
      <c r="L22" s="1">
        <v>0</v>
      </c>
      <c r="M22" s="1">
        <f t="shared" si="11"/>
        <v>10</v>
      </c>
      <c r="N22" s="1">
        <f t="shared" si="12"/>
        <v>50</v>
      </c>
      <c r="O22" s="13">
        <v>10</v>
      </c>
      <c r="P22" s="4"/>
      <c r="Q22" s="1">
        <f t="shared" si="0"/>
        <v>0</v>
      </c>
      <c r="R22" s="1">
        <f t="shared" si="1"/>
        <v>0</v>
      </c>
      <c r="S22" s="1">
        <f t="shared" si="2"/>
        <v>400</v>
      </c>
      <c r="T22" s="1">
        <f t="shared" si="3"/>
        <v>400</v>
      </c>
      <c r="U22" s="1">
        <f t="shared" si="4"/>
        <v>100</v>
      </c>
      <c r="V22" s="1">
        <f t="shared" si="5"/>
        <v>0</v>
      </c>
      <c r="W22" s="1">
        <f t="shared" si="6"/>
        <v>0</v>
      </c>
      <c r="X22" s="1">
        <f t="shared" si="7"/>
        <v>100</v>
      </c>
      <c r="Y22" s="1">
        <f t="shared" si="8"/>
        <v>500</v>
      </c>
      <c r="Z22" s="1">
        <f t="shared" si="9"/>
        <v>74.766355140186917</v>
      </c>
      <c r="AA22" s="37"/>
      <c r="AB22" s="22"/>
      <c r="AC22" s="33"/>
      <c r="AD22" s="39"/>
      <c r="AE22" s="31"/>
      <c r="AF22" s="31"/>
      <c r="AG22" s="31"/>
      <c r="AH22" s="31"/>
      <c r="AI22" s="31"/>
      <c r="AJ22" s="31"/>
      <c r="AN22" t="s">
        <v>60</v>
      </c>
      <c r="AP22" t="s">
        <v>53</v>
      </c>
    </row>
    <row r="23" spans="1:42" x14ac:dyDescent="0.25">
      <c r="A23" s="11">
        <v>40</v>
      </c>
      <c r="B23" s="12" t="s">
        <v>31</v>
      </c>
      <c r="C23" s="11" t="s">
        <v>26</v>
      </c>
      <c r="D23" s="12" t="s">
        <v>25</v>
      </c>
      <c r="E23" s="12">
        <v>490</v>
      </c>
      <c r="F23" s="1">
        <v>0</v>
      </c>
      <c r="G23" s="1">
        <v>0</v>
      </c>
      <c r="H23" s="1">
        <v>49</v>
      </c>
      <c r="I23" s="1">
        <f t="shared" si="10"/>
        <v>49</v>
      </c>
      <c r="J23" s="1">
        <v>15</v>
      </c>
      <c r="K23" s="1">
        <v>0</v>
      </c>
      <c r="L23" s="1">
        <v>0</v>
      </c>
      <c r="M23" s="1">
        <f t="shared" si="11"/>
        <v>15</v>
      </c>
      <c r="N23" s="1">
        <f t="shared" si="12"/>
        <v>64</v>
      </c>
      <c r="O23" s="13">
        <v>8</v>
      </c>
      <c r="P23" s="4"/>
      <c r="Q23" s="1">
        <f t="shared" si="0"/>
        <v>0</v>
      </c>
      <c r="R23" s="1">
        <f t="shared" si="1"/>
        <v>0</v>
      </c>
      <c r="S23" s="1">
        <f t="shared" si="2"/>
        <v>392</v>
      </c>
      <c r="T23" s="1">
        <f t="shared" si="3"/>
        <v>392</v>
      </c>
      <c r="U23" s="1">
        <f t="shared" si="4"/>
        <v>120</v>
      </c>
      <c r="V23" s="1">
        <f t="shared" si="5"/>
        <v>0</v>
      </c>
      <c r="W23" s="1">
        <f t="shared" si="6"/>
        <v>0</v>
      </c>
      <c r="X23" s="1">
        <f t="shared" si="7"/>
        <v>120</v>
      </c>
      <c r="Y23" s="1">
        <f t="shared" si="8"/>
        <v>512</v>
      </c>
      <c r="Z23" s="1">
        <f t="shared" si="9"/>
        <v>80</v>
      </c>
      <c r="AA23" s="35">
        <f>AVERAGE(Z23)</f>
        <v>80</v>
      </c>
      <c r="AB23" s="22"/>
      <c r="AC23" s="33"/>
      <c r="AD23" s="39"/>
      <c r="AE23" s="31" t="s">
        <v>43</v>
      </c>
      <c r="AF23" s="32" t="s">
        <v>44</v>
      </c>
      <c r="AG23" s="31" t="s">
        <v>56</v>
      </c>
      <c r="AH23" s="31" t="s">
        <v>57</v>
      </c>
      <c r="AI23" s="31" t="s">
        <v>45</v>
      </c>
      <c r="AJ23" s="31" t="s">
        <v>46</v>
      </c>
      <c r="AK23" t="s">
        <v>62</v>
      </c>
    </row>
    <row r="24" spans="1:42" x14ac:dyDescent="0.25">
      <c r="A24" s="11">
        <v>40</v>
      </c>
      <c r="B24" s="12" t="s">
        <v>31</v>
      </c>
      <c r="C24" s="11" t="s">
        <v>26</v>
      </c>
      <c r="D24" s="12" t="s">
        <v>25</v>
      </c>
      <c r="E24" s="12">
        <v>490</v>
      </c>
      <c r="F24" s="1">
        <v>0</v>
      </c>
      <c r="G24" s="1">
        <v>0</v>
      </c>
      <c r="H24" s="1">
        <v>51</v>
      </c>
      <c r="I24" s="1">
        <f t="shared" si="10"/>
        <v>51</v>
      </c>
      <c r="J24" s="1">
        <v>10</v>
      </c>
      <c r="K24" s="1">
        <v>0</v>
      </c>
      <c r="L24" s="1">
        <v>0</v>
      </c>
      <c r="M24" s="1">
        <f t="shared" si="11"/>
        <v>10</v>
      </c>
      <c r="N24" s="1">
        <f t="shared" si="12"/>
        <v>61</v>
      </c>
      <c r="O24" s="13">
        <v>8</v>
      </c>
      <c r="P24" s="4"/>
      <c r="Q24" s="1">
        <f t="shared" si="0"/>
        <v>0</v>
      </c>
      <c r="R24" s="1">
        <f t="shared" si="1"/>
        <v>0</v>
      </c>
      <c r="S24" s="1">
        <f t="shared" si="2"/>
        <v>408</v>
      </c>
      <c r="T24" s="1">
        <f t="shared" si="3"/>
        <v>408</v>
      </c>
      <c r="U24" s="1">
        <f t="shared" si="4"/>
        <v>80</v>
      </c>
      <c r="V24" s="1">
        <f t="shared" si="5"/>
        <v>0</v>
      </c>
      <c r="W24" s="1">
        <f t="shared" si="6"/>
        <v>0</v>
      </c>
      <c r="X24" s="1">
        <f t="shared" si="7"/>
        <v>80</v>
      </c>
      <c r="Y24" s="1">
        <f t="shared" si="8"/>
        <v>488</v>
      </c>
      <c r="Z24" s="1">
        <f t="shared" si="9"/>
        <v>83.265306122448976</v>
      </c>
      <c r="AA24" s="36"/>
      <c r="AB24" s="22"/>
      <c r="AC24" s="33"/>
      <c r="AD24" s="39"/>
      <c r="AE24" s="31"/>
      <c r="AF24" s="32"/>
      <c r="AG24" s="31"/>
      <c r="AH24" s="31"/>
      <c r="AI24" s="31"/>
      <c r="AJ24" s="31"/>
    </row>
    <row r="25" spans="1:42" x14ac:dyDescent="0.25">
      <c r="A25" s="11">
        <v>40</v>
      </c>
      <c r="B25" s="12" t="s">
        <v>31</v>
      </c>
      <c r="C25" s="11" t="s">
        <v>26</v>
      </c>
      <c r="D25" s="12" t="s">
        <v>25</v>
      </c>
      <c r="E25" s="12">
        <v>490</v>
      </c>
      <c r="F25" s="1">
        <v>0</v>
      </c>
      <c r="G25" s="1">
        <v>0</v>
      </c>
      <c r="H25" s="1">
        <v>40</v>
      </c>
      <c r="I25" s="1">
        <f t="shared" si="10"/>
        <v>40</v>
      </c>
      <c r="J25" s="1">
        <v>12</v>
      </c>
      <c r="K25" s="1">
        <v>0</v>
      </c>
      <c r="L25" s="1">
        <v>0</v>
      </c>
      <c r="M25" s="1">
        <f t="shared" si="11"/>
        <v>12</v>
      </c>
      <c r="N25" s="1">
        <f t="shared" si="12"/>
        <v>52</v>
      </c>
      <c r="O25" s="13">
        <v>8</v>
      </c>
      <c r="P25" s="4"/>
      <c r="Q25" s="1">
        <f t="shared" si="0"/>
        <v>0</v>
      </c>
      <c r="R25" s="1">
        <f t="shared" si="1"/>
        <v>0</v>
      </c>
      <c r="S25" s="1">
        <f t="shared" si="2"/>
        <v>320</v>
      </c>
      <c r="T25" s="1">
        <f t="shared" si="3"/>
        <v>320</v>
      </c>
      <c r="U25" s="1">
        <f t="shared" si="4"/>
        <v>96</v>
      </c>
      <c r="V25" s="1">
        <f t="shared" si="5"/>
        <v>0</v>
      </c>
      <c r="W25" s="1">
        <f t="shared" si="6"/>
        <v>0</v>
      </c>
      <c r="X25" s="1">
        <f t="shared" si="7"/>
        <v>96</v>
      </c>
      <c r="Y25" s="1">
        <f t="shared" si="8"/>
        <v>416</v>
      </c>
      <c r="Z25" s="1">
        <f t="shared" si="9"/>
        <v>65.306122448979593</v>
      </c>
      <c r="AA25" s="37"/>
      <c r="AB25" s="22"/>
      <c r="AC25" s="9" t="s">
        <v>41</v>
      </c>
      <c r="AD25" s="10">
        <v>0</v>
      </c>
      <c r="AE25" s="7">
        <v>83</v>
      </c>
      <c r="AF25" s="7">
        <v>63.3</v>
      </c>
      <c r="AG25" s="7">
        <v>73.099999999999994</v>
      </c>
      <c r="AH25" s="7">
        <v>70.2</v>
      </c>
      <c r="AI25" s="7">
        <v>74.900000000000006</v>
      </c>
      <c r="AJ25" s="7">
        <v>51.4</v>
      </c>
      <c r="AK25">
        <f>AK5</f>
        <v>7.4</v>
      </c>
    </row>
    <row r="26" spans="1:42" x14ac:dyDescent="0.25">
      <c r="A26" s="11">
        <v>40</v>
      </c>
      <c r="B26" s="12" t="s">
        <v>31</v>
      </c>
      <c r="C26" s="11" t="s">
        <v>27</v>
      </c>
      <c r="D26" s="12" t="s">
        <v>25</v>
      </c>
      <c r="E26" s="12">
        <v>490</v>
      </c>
      <c r="F26" s="1">
        <v>0</v>
      </c>
      <c r="G26" s="1">
        <v>0</v>
      </c>
      <c r="H26" s="1">
        <v>46</v>
      </c>
      <c r="I26" s="1">
        <f t="shared" si="10"/>
        <v>46</v>
      </c>
      <c r="J26" s="1">
        <v>14</v>
      </c>
      <c r="K26" s="1">
        <v>0</v>
      </c>
      <c r="L26" s="1">
        <v>0</v>
      </c>
      <c r="M26" s="1">
        <f t="shared" ref="M26:M27" si="13">(J26+K26+L26)</f>
        <v>14</v>
      </c>
      <c r="N26" s="1">
        <f t="shared" ref="N26:N27" si="14">I26+M26</f>
        <v>60</v>
      </c>
      <c r="O26" s="13">
        <v>8</v>
      </c>
      <c r="P26" s="4"/>
      <c r="Q26" s="1">
        <f t="shared" si="0"/>
        <v>0</v>
      </c>
      <c r="R26" s="1">
        <f t="shared" si="1"/>
        <v>0</v>
      </c>
      <c r="S26" s="1">
        <f t="shared" si="2"/>
        <v>368</v>
      </c>
      <c r="T26" s="1">
        <f t="shared" si="3"/>
        <v>368</v>
      </c>
      <c r="U26" s="1">
        <f t="shared" si="4"/>
        <v>112</v>
      </c>
      <c r="V26" s="1">
        <f t="shared" si="5"/>
        <v>0</v>
      </c>
      <c r="W26" s="1">
        <f t="shared" si="6"/>
        <v>0</v>
      </c>
      <c r="X26" s="1">
        <f t="shared" si="7"/>
        <v>112</v>
      </c>
      <c r="Y26" s="1">
        <f t="shared" si="8"/>
        <v>480</v>
      </c>
      <c r="Z26" s="1">
        <f t="shared" si="9"/>
        <v>75.102040816326536</v>
      </c>
      <c r="AA26" s="35">
        <f>(AVERAGE(Z26,Z27,Z28))</f>
        <v>78.367346938775512</v>
      </c>
      <c r="AB26" s="22"/>
      <c r="AC26" s="12" t="s">
        <v>50</v>
      </c>
      <c r="AD26" s="13">
        <v>5</v>
      </c>
      <c r="AE26" s="1">
        <v>7.2</v>
      </c>
      <c r="AF26" s="1">
        <v>3.2</v>
      </c>
      <c r="AG26" s="1">
        <v>10.8</v>
      </c>
      <c r="AH26" s="1">
        <v>0</v>
      </c>
      <c r="AI26" s="1">
        <v>1.4</v>
      </c>
      <c r="AJ26" s="1">
        <v>3.5</v>
      </c>
      <c r="AK26">
        <f>1.2</f>
        <v>1.2</v>
      </c>
    </row>
    <row r="27" spans="1:42" x14ac:dyDescent="0.25">
      <c r="A27" s="11">
        <v>40</v>
      </c>
      <c r="B27" s="12" t="s">
        <v>31</v>
      </c>
      <c r="C27" s="11" t="s">
        <v>27</v>
      </c>
      <c r="D27" s="12" t="s">
        <v>25</v>
      </c>
      <c r="E27" s="12">
        <v>490</v>
      </c>
      <c r="F27" s="1">
        <v>0</v>
      </c>
      <c r="G27" s="1">
        <v>0</v>
      </c>
      <c r="H27" s="1">
        <v>47</v>
      </c>
      <c r="I27" s="1">
        <f t="shared" si="10"/>
        <v>47</v>
      </c>
      <c r="J27" s="1">
        <v>8</v>
      </c>
      <c r="K27" s="1">
        <v>0</v>
      </c>
      <c r="L27" s="1">
        <v>0</v>
      </c>
      <c r="M27" s="1">
        <f t="shared" si="13"/>
        <v>8</v>
      </c>
      <c r="N27" s="1">
        <f t="shared" si="14"/>
        <v>55</v>
      </c>
      <c r="O27" s="13">
        <v>8</v>
      </c>
      <c r="P27" s="4"/>
      <c r="Q27" s="1">
        <f t="shared" si="0"/>
        <v>0</v>
      </c>
      <c r="R27" s="1">
        <f t="shared" si="1"/>
        <v>0</v>
      </c>
      <c r="S27" s="1">
        <f t="shared" si="2"/>
        <v>376</v>
      </c>
      <c r="T27" s="1">
        <f t="shared" si="3"/>
        <v>376</v>
      </c>
      <c r="U27" s="1">
        <f t="shared" si="4"/>
        <v>64</v>
      </c>
      <c r="V27" s="1">
        <f t="shared" si="5"/>
        <v>0</v>
      </c>
      <c r="W27" s="1">
        <f t="shared" si="6"/>
        <v>0</v>
      </c>
      <c r="X27" s="1">
        <f t="shared" si="7"/>
        <v>64</v>
      </c>
      <c r="Y27" s="1">
        <f t="shared" si="8"/>
        <v>440</v>
      </c>
      <c r="Z27" s="1">
        <f t="shared" si="9"/>
        <v>76.734693877551024</v>
      </c>
      <c r="AA27" s="36"/>
      <c r="AB27" s="22"/>
      <c r="AC27" s="12" t="s">
        <v>50</v>
      </c>
      <c r="AD27" s="13">
        <v>10</v>
      </c>
      <c r="AE27" s="1">
        <v>0</v>
      </c>
      <c r="AF27" s="1">
        <v>0.8</v>
      </c>
      <c r="AG27" s="1">
        <v>0</v>
      </c>
      <c r="AH27" s="1">
        <v>0</v>
      </c>
      <c r="AI27" s="1">
        <v>0</v>
      </c>
      <c r="AJ27" s="1">
        <v>0</v>
      </c>
      <c r="AK27">
        <f>0</f>
        <v>0</v>
      </c>
    </row>
    <row r="28" spans="1:42" x14ac:dyDescent="0.25">
      <c r="A28" s="11">
        <v>40</v>
      </c>
      <c r="B28" s="12" t="s">
        <v>31</v>
      </c>
      <c r="C28" s="11" t="s">
        <v>27</v>
      </c>
      <c r="D28" s="12" t="s">
        <v>25</v>
      </c>
      <c r="E28" s="12">
        <v>490</v>
      </c>
      <c r="F28" s="1">
        <v>0</v>
      </c>
      <c r="G28" s="1">
        <v>0</v>
      </c>
      <c r="H28" s="1">
        <v>51</v>
      </c>
      <c r="I28" s="1">
        <f t="shared" si="10"/>
        <v>51</v>
      </c>
      <c r="J28" s="1">
        <v>9</v>
      </c>
      <c r="K28" s="1">
        <v>0</v>
      </c>
      <c r="L28" s="1">
        <v>0</v>
      </c>
      <c r="M28" s="1">
        <f t="shared" ref="M28:M91" si="15">(J28+K28+L28)</f>
        <v>9</v>
      </c>
      <c r="N28" s="1">
        <f t="shared" ref="N28:N91" si="16">I28+M28</f>
        <v>60</v>
      </c>
      <c r="O28" s="13">
        <v>8</v>
      </c>
      <c r="P28" s="4"/>
      <c r="Q28" s="1">
        <f t="shared" si="0"/>
        <v>0</v>
      </c>
      <c r="R28" s="1">
        <f t="shared" si="1"/>
        <v>0</v>
      </c>
      <c r="S28" s="1">
        <f t="shared" si="2"/>
        <v>408</v>
      </c>
      <c r="T28" s="1">
        <f t="shared" si="3"/>
        <v>408</v>
      </c>
      <c r="U28" s="1">
        <f t="shared" si="4"/>
        <v>72</v>
      </c>
      <c r="V28" s="1">
        <f t="shared" si="5"/>
        <v>0</v>
      </c>
      <c r="W28" s="1">
        <f t="shared" si="6"/>
        <v>0</v>
      </c>
      <c r="X28" s="1">
        <f t="shared" si="7"/>
        <v>72</v>
      </c>
      <c r="Y28" s="1">
        <f t="shared" si="8"/>
        <v>480</v>
      </c>
      <c r="Z28" s="1">
        <f t="shared" si="9"/>
        <v>83.265306122448976</v>
      </c>
      <c r="AA28" s="37"/>
      <c r="AB28" s="22"/>
      <c r="AC28" s="18" t="s">
        <v>50</v>
      </c>
      <c r="AD28" s="19">
        <v>60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>
        <f>0</f>
        <v>0</v>
      </c>
    </row>
    <row r="29" spans="1:42" x14ac:dyDescent="0.25">
      <c r="A29" s="11">
        <v>40</v>
      </c>
      <c r="B29" s="12" t="s">
        <v>31</v>
      </c>
      <c r="C29" s="11" t="s">
        <v>28</v>
      </c>
      <c r="D29" s="12" t="s">
        <v>25</v>
      </c>
      <c r="E29" s="12">
        <v>490</v>
      </c>
      <c r="F29" s="1">
        <v>0</v>
      </c>
      <c r="G29" s="1">
        <v>0</v>
      </c>
      <c r="H29" s="1">
        <v>41</v>
      </c>
      <c r="I29" s="1">
        <f t="shared" si="10"/>
        <v>41</v>
      </c>
      <c r="J29" s="12">
        <v>17</v>
      </c>
      <c r="K29" s="1">
        <v>0</v>
      </c>
      <c r="L29" s="1">
        <v>0</v>
      </c>
      <c r="M29" s="1">
        <f t="shared" si="15"/>
        <v>17</v>
      </c>
      <c r="N29" s="1">
        <f t="shared" si="16"/>
        <v>58</v>
      </c>
      <c r="O29" s="13">
        <v>8</v>
      </c>
      <c r="P29" s="4"/>
      <c r="Q29" s="1">
        <f t="shared" ref="Q29:Q70" si="17">(F29*O29)</f>
        <v>0</v>
      </c>
      <c r="R29" s="1">
        <f t="shared" ref="R29:R70" si="18">(G29*O29)</f>
        <v>0</v>
      </c>
      <c r="S29" s="1">
        <f t="shared" ref="S29:S70" si="19">H29*O29</f>
        <v>328</v>
      </c>
      <c r="T29" s="1">
        <f t="shared" ref="T29:T70" si="20">(I29*O29)</f>
        <v>328</v>
      </c>
      <c r="U29" s="1">
        <f t="shared" ref="U29:U70" si="21">J29*O29</f>
        <v>136</v>
      </c>
      <c r="V29" s="1">
        <f t="shared" ref="V29:V70" si="22">K29*O29</f>
        <v>0</v>
      </c>
      <c r="W29" s="1">
        <f t="shared" ref="W29:W70" si="23">L29*O29</f>
        <v>0</v>
      </c>
      <c r="X29" s="1">
        <f t="shared" ref="X29:X70" si="24">M29*O29</f>
        <v>136</v>
      </c>
      <c r="Y29" s="1">
        <f t="shared" ref="Y29:Y70" si="25">N29*O29</f>
        <v>464</v>
      </c>
      <c r="Z29" s="1">
        <f t="shared" ref="Z29:Z70" si="26">(T29/E29)*100</f>
        <v>66.938775510204081</v>
      </c>
      <c r="AA29" s="35">
        <f t="shared" ref="AA29:AA89" si="27">(AVERAGE(Z29,Z30,Z31))</f>
        <v>75.64625850340137</v>
      </c>
      <c r="AB29" s="22"/>
      <c r="AC29" s="30" t="s">
        <v>61</v>
      </c>
      <c r="AG29">
        <f>_xlfn.STDEV.P(AG25:AG28)</f>
        <v>30.415651809553577</v>
      </c>
      <c r="AH29">
        <f>_xlfn.STDEV.P(AH25:AH28)</f>
        <v>30.397491672833794</v>
      </c>
      <c r="AI29">
        <f>_xlfn.STDEV.P(AI25:AI28)</f>
        <v>32.235646030442759</v>
      </c>
      <c r="AJ29">
        <f>_xlfn.STDEV.P(AJ25:AJ28)</f>
        <v>21.79855213081823</v>
      </c>
    </row>
    <row r="30" spans="1:42" x14ac:dyDescent="0.25">
      <c r="A30" s="11">
        <v>40</v>
      </c>
      <c r="B30" s="12" t="s">
        <v>31</v>
      </c>
      <c r="C30" s="11" t="s">
        <v>28</v>
      </c>
      <c r="D30" s="12" t="s">
        <v>25</v>
      </c>
      <c r="E30" s="12">
        <v>490</v>
      </c>
      <c r="F30" s="1">
        <v>0</v>
      </c>
      <c r="G30" s="1">
        <v>0</v>
      </c>
      <c r="H30" s="1">
        <v>54</v>
      </c>
      <c r="I30" s="1">
        <f t="shared" si="10"/>
        <v>54</v>
      </c>
      <c r="J30" s="1">
        <v>7</v>
      </c>
      <c r="K30" s="1">
        <v>0</v>
      </c>
      <c r="L30" s="1">
        <v>0</v>
      </c>
      <c r="M30" s="1">
        <f t="shared" si="15"/>
        <v>7</v>
      </c>
      <c r="N30" s="1">
        <f t="shared" si="16"/>
        <v>61</v>
      </c>
      <c r="O30" s="13">
        <v>8</v>
      </c>
      <c r="P30" s="4"/>
      <c r="Q30" s="1">
        <f t="shared" si="17"/>
        <v>0</v>
      </c>
      <c r="R30" s="1">
        <f t="shared" si="18"/>
        <v>0</v>
      </c>
      <c r="S30" s="1">
        <f t="shared" si="19"/>
        <v>432</v>
      </c>
      <c r="T30" s="1">
        <f t="shared" si="20"/>
        <v>432</v>
      </c>
      <c r="U30" s="1">
        <f t="shared" si="21"/>
        <v>56</v>
      </c>
      <c r="V30" s="1">
        <f t="shared" si="22"/>
        <v>0</v>
      </c>
      <c r="W30" s="1">
        <f t="shared" si="23"/>
        <v>0</v>
      </c>
      <c r="X30" s="1">
        <f t="shared" si="24"/>
        <v>56</v>
      </c>
      <c r="Y30" s="1">
        <f t="shared" si="25"/>
        <v>488</v>
      </c>
      <c r="Z30" s="1">
        <f t="shared" si="26"/>
        <v>88.163265306122454</v>
      </c>
      <c r="AA30" s="36"/>
      <c r="AB30" s="22"/>
    </row>
    <row r="31" spans="1:42" x14ac:dyDescent="0.25">
      <c r="A31" s="11">
        <v>40</v>
      </c>
      <c r="B31" s="12" t="s">
        <v>31</v>
      </c>
      <c r="C31" s="11" t="s">
        <v>28</v>
      </c>
      <c r="D31" s="12" t="s">
        <v>25</v>
      </c>
      <c r="E31" s="12">
        <v>490</v>
      </c>
      <c r="F31" s="1">
        <v>0</v>
      </c>
      <c r="G31" s="1">
        <v>0</v>
      </c>
      <c r="H31" s="1">
        <v>44</v>
      </c>
      <c r="I31" s="1">
        <f t="shared" si="10"/>
        <v>44</v>
      </c>
      <c r="J31" s="1">
        <v>10</v>
      </c>
      <c r="K31" s="1">
        <v>0</v>
      </c>
      <c r="L31" s="1">
        <v>0</v>
      </c>
      <c r="M31" s="1">
        <f t="shared" si="15"/>
        <v>10</v>
      </c>
      <c r="N31" s="1">
        <f t="shared" si="16"/>
        <v>54</v>
      </c>
      <c r="O31" s="13">
        <v>8</v>
      </c>
      <c r="P31" s="4"/>
      <c r="Q31" s="1">
        <f t="shared" si="17"/>
        <v>0</v>
      </c>
      <c r="R31" s="1">
        <f t="shared" si="18"/>
        <v>0</v>
      </c>
      <c r="S31" s="1">
        <f t="shared" si="19"/>
        <v>352</v>
      </c>
      <c r="T31" s="1">
        <f t="shared" si="20"/>
        <v>352</v>
      </c>
      <c r="U31" s="1">
        <f t="shared" si="21"/>
        <v>80</v>
      </c>
      <c r="V31" s="1">
        <f t="shared" si="22"/>
        <v>0</v>
      </c>
      <c r="W31" s="1">
        <f t="shared" si="23"/>
        <v>0</v>
      </c>
      <c r="X31" s="1">
        <f t="shared" si="24"/>
        <v>80</v>
      </c>
      <c r="Y31" s="1">
        <f t="shared" si="25"/>
        <v>432</v>
      </c>
      <c r="Z31" s="1">
        <f t="shared" si="26"/>
        <v>71.836734693877546</v>
      </c>
      <c r="AA31" s="37"/>
      <c r="AB31" s="22"/>
    </row>
    <row r="32" spans="1:42" x14ac:dyDescent="0.25">
      <c r="A32" s="11">
        <v>40</v>
      </c>
      <c r="B32" s="12" t="s">
        <v>32</v>
      </c>
      <c r="C32" s="11" t="s">
        <v>26</v>
      </c>
      <c r="D32" s="12" t="s">
        <v>25</v>
      </c>
      <c r="E32" s="12">
        <v>490</v>
      </c>
      <c r="F32" s="1">
        <v>0</v>
      </c>
      <c r="G32" s="1">
        <v>0</v>
      </c>
      <c r="H32" s="1">
        <v>64</v>
      </c>
      <c r="I32" s="1">
        <f t="shared" si="10"/>
        <v>64</v>
      </c>
      <c r="J32" s="1">
        <v>12</v>
      </c>
      <c r="K32" s="1">
        <v>0</v>
      </c>
      <c r="L32" s="1">
        <v>0</v>
      </c>
      <c r="M32" s="1">
        <f t="shared" si="15"/>
        <v>12</v>
      </c>
      <c r="N32" s="1">
        <f t="shared" si="16"/>
        <v>76</v>
      </c>
      <c r="O32" s="13">
        <v>6</v>
      </c>
      <c r="P32" s="4"/>
      <c r="Q32" s="1">
        <f t="shared" si="17"/>
        <v>0</v>
      </c>
      <c r="R32" s="1">
        <f t="shared" si="18"/>
        <v>0</v>
      </c>
      <c r="S32" s="1">
        <f t="shared" si="19"/>
        <v>384</v>
      </c>
      <c r="T32" s="1">
        <f t="shared" si="20"/>
        <v>384</v>
      </c>
      <c r="U32" s="1">
        <f t="shared" si="21"/>
        <v>72</v>
      </c>
      <c r="V32" s="1">
        <f t="shared" si="22"/>
        <v>0</v>
      </c>
      <c r="W32" s="1">
        <f t="shared" si="23"/>
        <v>0</v>
      </c>
      <c r="X32" s="1">
        <f t="shared" si="24"/>
        <v>72</v>
      </c>
      <c r="Y32" s="1">
        <f t="shared" si="25"/>
        <v>456</v>
      </c>
      <c r="Z32" s="1">
        <f t="shared" si="26"/>
        <v>78.367346938775512</v>
      </c>
      <c r="AA32" s="35">
        <f t="shared" si="27"/>
        <v>75.102040816326522</v>
      </c>
      <c r="AB32" s="22"/>
    </row>
    <row r="33" spans="1:28" x14ac:dyDescent="0.25">
      <c r="A33" s="11">
        <v>40</v>
      </c>
      <c r="B33" s="12" t="s">
        <v>32</v>
      </c>
      <c r="C33" s="11" t="s">
        <v>26</v>
      </c>
      <c r="D33" s="12" t="s">
        <v>25</v>
      </c>
      <c r="E33" s="12">
        <v>490</v>
      </c>
      <c r="F33" s="1">
        <v>0</v>
      </c>
      <c r="G33" s="1">
        <v>0</v>
      </c>
      <c r="H33" s="1">
        <v>43</v>
      </c>
      <c r="I33" s="1">
        <f t="shared" si="10"/>
        <v>43</v>
      </c>
      <c r="J33" s="1">
        <v>11</v>
      </c>
      <c r="K33" s="1">
        <v>0</v>
      </c>
      <c r="L33" s="1">
        <v>0</v>
      </c>
      <c r="M33" s="1">
        <f t="shared" si="15"/>
        <v>11</v>
      </c>
      <c r="N33" s="1">
        <f t="shared" si="16"/>
        <v>54</v>
      </c>
      <c r="O33" s="13">
        <v>8</v>
      </c>
      <c r="P33" s="4"/>
      <c r="Q33" s="1">
        <f t="shared" si="17"/>
        <v>0</v>
      </c>
      <c r="R33" s="1">
        <f t="shared" si="18"/>
        <v>0</v>
      </c>
      <c r="S33" s="1">
        <f t="shared" si="19"/>
        <v>344</v>
      </c>
      <c r="T33" s="1">
        <f t="shared" si="20"/>
        <v>344</v>
      </c>
      <c r="U33" s="1">
        <f t="shared" si="21"/>
        <v>88</v>
      </c>
      <c r="V33" s="1">
        <f t="shared" si="22"/>
        <v>0</v>
      </c>
      <c r="W33" s="1">
        <f t="shared" si="23"/>
        <v>0</v>
      </c>
      <c r="X33" s="1">
        <f t="shared" si="24"/>
        <v>88</v>
      </c>
      <c r="Y33" s="1">
        <f t="shared" si="25"/>
        <v>432</v>
      </c>
      <c r="Z33" s="1">
        <f t="shared" si="26"/>
        <v>70.204081632653057</v>
      </c>
      <c r="AA33" s="36"/>
      <c r="AB33" s="22"/>
    </row>
    <row r="34" spans="1:28" x14ac:dyDescent="0.25">
      <c r="A34" s="11">
        <v>40</v>
      </c>
      <c r="B34" s="12" t="s">
        <v>32</v>
      </c>
      <c r="C34" s="11" t="s">
        <v>26</v>
      </c>
      <c r="D34" s="12" t="s">
        <v>25</v>
      </c>
      <c r="E34" s="12">
        <v>490</v>
      </c>
      <c r="F34" s="1">
        <v>0</v>
      </c>
      <c r="G34" s="1">
        <v>0</v>
      </c>
      <c r="H34" s="1">
        <v>47</v>
      </c>
      <c r="I34" s="1">
        <f t="shared" si="10"/>
        <v>47</v>
      </c>
      <c r="J34" s="1">
        <v>15</v>
      </c>
      <c r="K34" s="1">
        <v>0</v>
      </c>
      <c r="L34" s="1">
        <v>0</v>
      </c>
      <c r="M34" s="1">
        <f t="shared" si="15"/>
        <v>15</v>
      </c>
      <c r="N34" s="1">
        <f t="shared" si="16"/>
        <v>62</v>
      </c>
      <c r="O34" s="13">
        <v>8</v>
      </c>
      <c r="P34" s="4"/>
      <c r="Q34" s="1">
        <f t="shared" si="17"/>
        <v>0</v>
      </c>
      <c r="R34" s="1">
        <f t="shared" si="18"/>
        <v>0</v>
      </c>
      <c r="S34" s="1">
        <f t="shared" si="19"/>
        <v>376</v>
      </c>
      <c r="T34" s="1">
        <f t="shared" si="20"/>
        <v>376</v>
      </c>
      <c r="U34" s="1">
        <f t="shared" si="21"/>
        <v>120</v>
      </c>
      <c r="V34" s="1">
        <f t="shared" si="22"/>
        <v>0</v>
      </c>
      <c r="W34" s="1">
        <f t="shared" si="23"/>
        <v>0</v>
      </c>
      <c r="X34" s="1">
        <f t="shared" si="24"/>
        <v>120</v>
      </c>
      <c r="Y34" s="1">
        <f t="shared" si="25"/>
        <v>496</v>
      </c>
      <c r="Z34" s="1">
        <f t="shared" si="26"/>
        <v>76.734693877551024</v>
      </c>
      <c r="AA34" s="37"/>
      <c r="AB34" s="22"/>
    </row>
    <row r="35" spans="1:28" x14ac:dyDescent="0.25">
      <c r="A35" s="11">
        <v>40</v>
      </c>
      <c r="B35" s="12" t="s">
        <v>32</v>
      </c>
      <c r="C35" s="11" t="s">
        <v>27</v>
      </c>
      <c r="D35" s="12" t="s">
        <v>25</v>
      </c>
      <c r="E35" s="12">
        <v>490</v>
      </c>
      <c r="F35" s="1">
        <v>0</v>
      </c>
      <c r="G35" s="1">
        <v>0</v>
      </c>
      <c r="H35" s="1">
        <v>49</v>
      </c>
      <c r="I35" s="1">
        <f t="shared" si="10"/>
        <v>49</v>
      </c>
      <c r="J35" s="1">
        <v>11</v>
      </c>
      <c r="K35" s="1">
        <v>0</v>
      </c>
      <c r="L35" s="1">
        <v>0</v>
      </c>
      <c r="M35" s="1">
        <f t="shared" si="15"/>
        <v>11</v>
      </c>
      <c r="N35" s="1">
        <f t="shared" si="16"/>
        <v>60</v>
      </c>
      <c r="O35" s="13">
        <v>8</v>
      </c>
      <c r="P35" s="4"/>
      <c r="Q35" s="1">
        <f t="shared" si="17"/>
        <v>0</v>
      </c>
      <c r="R35" s="1">
        <f t="shared" si="18"/>
        <v>0</v>
      </c>
      <c r="S35" s="1">
        <f t="shared" si="19"/>
        <v>392</v>
      </c>
      <c r="T35" s="1">
        <f t="shared" si="20"/>
        <v>392</v>
      </c>
      <c r="U35" s="1">
        <f t="shared" si="21"/>
        <v>88</v>
      </c>
      <c r="V35" s="1">
        <f t="shared" si="22"/>
        <v>0</v>
      </c>
      <c r="W35" s="1">
        <f t="shared" si="23"/>
        <v>0</v>
      </c>
      <c r="X35" s="1">
        <f t="shared" si="24"/>
        <v>88</v>
      </c>
      <c r="Y35" s="1">
        <f t="shared" si="25"/>
        <v>480</v>
      </c>
      <c r="Z35" s="1">
        <f t="shared" si="26"/>
        <v>80</v>
      </c>
      <c r="AA35" s="35">
        <f t="shared" si="27"/>
        <v>75.646258503401356</v>
      </c>
      <c r="AB35" s="22"/>
    </row>
    <row r="36" spans="1:28" x14ac:dyDescent="0.25">
      <c r="A36" s="11">
        <v>40</v>
      </c>
      <c r="B36" s="12" t="s">
        <v>32</v>
      </c>
      <c r="C36" s="11" t="s">
        <v>27</v>
      </c>
      <c r="D36" s="12" t="s">
        <v>25</v>
      </c>
      <c r="E36" s="12">
        <v>490</v>
      </c>
      <c r="F36" s="1">
        <v>0</v>
      </c>
      <c r="G36" s="1">
        <v>0</v>
      </c>
      <c r="H36" s="1">
        <v>40</v>
      </c>
      <c r="I36" s="1">
        <f t="shared" si="10"/>
        <v>40</v>
      </c>
      <c r="J36" s="1">
        <v>12</v>
      </c>
      <c r="K36" s="1">
        <v>0</v>
      </c>
      <c r="L36" s="1">
        <v>0</v>
      </c>
      <c r="M36" s="1">
        <f t="shared" si="15"/>
        <v>12</v>
      </c>
      <c r="N36" s="1">
        <f t="shared" si="16"/>
        <v>52</v>
      </c>
      <c r="O36" s="13">
        <v>8</v>
      </c>
      <c r="P36" s="4"/>
      <c r="Q36" s="1">
        <f t="shared" si="17"/>
        <v>0</v>
      </c>
      <c r="R36" s="1">
        <f t="shared" si="18"/>
        <v>0</v>
      </c>
      <c r="S36" s="1">
        <f t="shared" si="19"/>
        <v>320</v>
      </c>
      <c r="T36" s="1">
        <f t="shared" si="20"/>
        <v>320</v>
      </c>
      <c r="U36" s="1">
        <f t="shared" si="21"/>
        <v>96</v>
      </c>
      <c r="V36" s="1">
        <f t="shared" si="22"/>
        <v>0</v>
      </c>
      <c r="W36" s="1">
        <f t="shared" si="23"/>
        <v>0</v>
      </c>
      <c r="X36" s="1">
        <f t="shared" si="24"/>
        <v>96</v>
      </c>
      <c r="Y36" s="1">
        <f t="shared" si="25"/>
        <v>416</v>
      </c>
      <c r="Z36" s="1">
        <f t="shared" si="26"/>
        <v>65.306122448979593</v>
      </c>
      <c r="AA36" s="36"/>
      <c r="AB36" s="22"/>
    </row>
    <row r="37" spans="1:28" x14ac:dyDescent="0.25">
      <c r="A37" s="11">
        <v>40</v>
      </c>
      <c r="B37" s="12" t="s">
        <v>32</v>
      </c>
      <c r="C37" s="11" t="s">
        <v>27</v>
      </c>
      <c r="D37" s="12" t="s">
        <v>25</v>
      </c>
      <c r="E37" s="12">
        <v>490</v>
      </c>
      <c r="F37" s="1">
        <v>0</v>
      </c>
      <c r="G37" s="1">
        <v>0</v>
      </c>
      <c r="H37" s="1">
        <v>50</v>
      </c>
      <c r="I37" s="1">
        <f t="shared" si="10"/>
        <v>50</v>
      </c>
      <c r="J37" s="1">
        <v>10</v>
      </c>
      <c r="K37" s="1">
        <v>0</v>
      </c>
      <c r="L37" s="1">
        <v>0</v>
      </c>
      <c r="M37" s="1">
        <f t="shared" si="15"/>
        <v>10</v>
      </c>
      <c r="N37" s="1">
        <f t="shared" si="16"/>
        <v>60</v>
      </c>
      <c r="O37" s="13">
        <v>8</v>
      </c>
      <c r="P37" s="4"/>
      <c r="Q37" s="1">
        <f t="shared" si="17"/>
        <v>0</v>
      </c>
      <c r="R37" s="1">
        <f t="shared" si="18"/>
        <v>0</v>
      </c>
      <c r="S37" s="1">
        <f t="shared" si="19"/>
        <v>400</v>
      </c>
      <c r="T37" s="1">
        <f t="shared" si="20"/>
        <v>400</v>
      </c>
      <c r="U37" s="1">
        <f t="shared" si="21"/>
        <v>80</v>
      </c>
      <c r="V37" s="1">
        <f t="shared" si="22"/>
        <v>0</v>
      </c>
      <c r="W37" s="1">
        <f t="shared" si="23"/>
        <v>0</v>
      </c>
      <c r="X37" s="1">
        <f t="shared" si="24"/>
        <v>80</v>
      </c>
      <c r="Y37" s="1">
        <f t="shared" si="25"/>
        <v>480</v>
      </c>
      <c r="Z37" s="1">
        <f t="shared" si="26"/>
        <v>81.632653061224488</v>
      </c>
      <c r="AA37" s="37"/>
      <c r="AB37" s="22"/>
    </row>
    <row r="38" spans="1:28" s="5" customFormat="1" x14ac:dyDescent="0.25">
      <c r="A38" s="16">
        <v>40</v>
      </c>
      <c r="B38" s="1" t="s">
        <v>32</v>
      </c>
      <c r="C38" s="20" t="s">
        <v>28</v>
      </c>
      <c r="D38" s="1" t="s">
        <v>25</v>
      </c>
      <c r="E38" s="13">
        <v>490</v>
      </c>
      <c r="F38" s="1">
        <v>0</v>
      </c>
      <c r="G38" s="1">
        <v>0</v>
      </c>
      <c r="H38" s="1">
        <v>41</v>
      </c>
      <c r="I38" s="1">
        <f t="shared" si="10"/>
        <v>41</v>
      </c>
      <c r="J38" s="1">
        <v>17</v>
      </c>
      <c r="K38" s="1">
        <v>0</v>
      </c>
      <c r="L38" s="1">
        <v>0</v>
      </c>
      <c r="M38" s="1">
        <f t="shared" si="15"/>
        <v>17</v>
      </c>
      <c r="N38" s="1">
        <f t="shared" si="16"/>
        <v>58</v>
      </c>
      <c r="O38" s="13">
        <v>8</v>
      </c>
      <c r="P38" s="6"/>
      <c r="Q38" s="1">
        <f t="shared" si="17"/>
        <v>0</v>
      </c>
      <c r="R38" s="1">
        <f t="shared" si="18"/>
        <v>0</v>
      </c>
      <c r="S38" s="1">
        <f t="shared" si="19"/>
        <v>328</v>
      </c>
      <c r="T38" s="1">
        <f t="shared" si="20"/>
        <v>328</v>
      </c>
      <c r="U38" s="1">
        <f t="shared" si="21"/>
        <v>136</v>
      </c>
      <c r="V38" s="1">
        <f t="shared" si="22"/>
        <v>0</v>
      </c>
      <c r="W38" s="1">
        <f t="shared" si="23"/>
        <v>0</v>
      </c>
      <c r="X38" s="1">
        <f t="shared" si="24"/>
        <v>136</v>
      </c>
      <c r="Y38" s="1">
        <f t="shared" si="25"/>
        <v>464</v>
      </c>
      <c r="Z38" s="1">
        <f t="shared" si="26"/>
        <v>66.938775510204081</v>
      </c>
      <c r="AA38" s="35">
        <f t="shared" si="27"/>
        <v>69.659863945578238</v>
      </c>
      <c r="AB38" s="22"/>
    </row>
    <row r="39" spans="1:28" x14ac:dyDescent="0.25">
      <c r="A39" s="11">
        <v>40</v>
      </c>
      <c r="B39" s="12" t="s">
        <v>32</v>
      </c>
      <c r="C39" s="11" t="s">
        <v>28</v>
      </c>
      <c r="D39" s="12" t="s">
        <v>25</v>
      </c>
      <c r="E39" s="12">
        <v>490</v>
      </c>
      <c r="F39" s="1">
        <v>0</v>
      </c>
      <c r="G39" s="1">
        <v>0</v>
      </c>
      <c r="H39" s="1">
        <v>42</v>
      </c>
      <c r="I39" s="1">
        <f t="shared" si="10"/>
        <v>42</v>
      </c>
      <c r="J39" s="1">
        <v>14</v>
      </c>
      <c r="K39" s="1">
        <v>0</v>
      </c>
      <c r="L39" s="1">
        <v>0</v>
      </c>
      <c r="M39" s="1">
        <f t="shared" si="15"/>
        <v>14</v>
      </c>
      <c r="N39" s="1">
        <f t="shared" si="16"/>
        <v>56</v>
      </c>
      <c r="O39" s="13">
        <v>8</v>
      </c>
      <c r="P39" s="4"/>
      <c r="Q39" s="1">
        <f t="shared" si="17"/>
        <v>0</v>
      </c>
      <c r="R39" s="1">
        <f t="shared" si="18"/>
        <v>0</v>
      </c>
      <c r="S39" s="1">
        <f t="shared" si="19"/>
        <v>336</v>
      </c>
      <c r="T39" s="1">
        <f t="shared" si="20"/>
        <v>336</v>
      </c>
      <c r="U39" s="1">
        <f t="shared" si="21"/>
        <v>112</v>
      </c>
      <c r="V39" s="1">
        <f t="shared" si="22"/>
        <v>0</v>
      </c>
      <c r="W39" s="1">
        <f t="shared" si="23"/>
        <v>0</v>
      </c>
      <c r="X39" s="1">
        <f t="shared" si="24"/>
        <v>112</v>
      </c>
      <c r="Y39" s="1">
        <f t="shared" si="25"/>
        <v>448</v>
      </c>
      <c r="Z39" s="1">
        <f t="shared" si="26"/>
        <v>68.571428571428569</v>
      </c>
      <c r="AA39" s="36"/>
      <c r="AB39" s="22"/>
    </row>
    <row r="40" spans="1:28" x14ac:dyDescent="0.25">
      <c r="A40" s="11">
        <v>40</v>
      </c>
      <c r="B40" s="12" t="s">
        <v>32</v>
      </c>
      <c r="C40" s="11" t="s">
        <v>28</v>
      </c>
      <c r="D40" s="12" t="s">
        <v>25</v>
      </c>
      <c r="E40" s="12">
        <v>490</v>
      </c>
      <c r="F40" s="1">
        <v>0</v>
      </c>
      <c r="G40" s="1">
        <v>0</v>
      </c>
      <c r="H40" s="1">
        <v>45</v>
      </c>
      <c r="I40" s="1">
        <f t="shared" si="10"/>
        <v>45</v>
      </c>
      <c r="J40" s="1">
        <v>12</v>
      </c>
      <c r="K40" s="1">
        <v>0</v>
      </c>
      <c r="L40" s="1">
        <v>0</v>
      </c>
      <c r="M40" s="1">
        <f t="shared" si="15"/>
        <v>12</v>
      </c>
      <c r="N40" s="1">
        <f t="shared" si="16"/>
        <v>57</v>
      </c>
      <c r="O40" s="13">
        <v>8</v>
      </c>
      <c r="P40" s="4"/>
      <c r="Q40" s="1">
        <f t="shared" si="17"/>
        <v>0</v>
      </c>
      <c r="R40" s="1">
        <f t="shared" si="18"/>
        <v>0</v>
      </c>
      <c r="S40" s="1">
        <f t="shared" si="19"/>
        <v>360</v>
      </c>
      <c r="T40" s="1">
        <f t="shared" si="20"/>
        <v>360</v>
      </c>
      <c r="U40" s="1">
        <f t="shared" si="21"/>
        <v>96</v>
      </c>
      <c r="V40" s="1">
        <f t="shared" si="22"/>
        <v>0</v>
      </c>
      <c r="W40" s="1">
        <f t="shared" si="23"/>
        <v>0</v>
      </c>
      <c r="X40" s="1">
        <f t="shared" si="24"/>
        <v>96</v>
      </c>
      <c r="Y40" s="1">
        <f t="shared" si="25"/>
        <v>456</v>
      </c>
      <c r="Z40" s="1">
        <f t="shared" si="26"/>
        <v>73.469387755102048</v>
      </c>
      <c r="AA40" s="37"/>
      <c r="AB40" s="22"/>
    </row>
    <row r="41" spans="1:28" x14ac:dyDescent="0.25">
      <c r="A41" s="11">
        <v>60</v>
      </c>
      <c r="B41" s="12" t="s">
        <v>30</v>
      </c>
      <c r="C41" s="11" t="s">
        <v>33</v>
      </c>
      <c r="D41" s="12" t="s">
        <v>25</v>
      </c>
      <c r="E41" s="12">
        <v>535</v>
      </c>
      <c r="F41" s="1">
        <v>0</v>
      </c>
      <c r="G41" s="1">
        <v>0</v>
      </c>
      <c r="H41" s="12">
        <v>16</v>
      </c>
      <c r="I41" s="1">
        <f t="shared" si="10"/>
        <v>16</v>
      </c>
      <c r="J41" s="1">
        <v>9</v>
      </c>
      <c r="K41" s="1">
        <v>0</v>
      </c>
      <c r="L41" s="1">
        <v>0</v>
      </c>
      <c r="M41" s="1">
        <f t="shared" si="15"/>
        <v>9</v>
      </c>
      <c r="N41" s="1">
        <f t="shared" si="16"/>
        <v>25</v>
      </c>
      <c r="O41" s="13">
        <v>22</v>
      </c>
      <c r="P41" s="4"/>
      <c r="Q41" s="1">
        <f t="shared" si="17"/>
        <v>0</v>
      </c>
      <c r="R41" s="1">
        <f t="shared" si="18"/>
        <v>0</v>
      </c>
      <c r="S41" s="1">
        <f t="shared" si="19"/>
        <v>352</v>
      </c>
      <c r="T41" s="1">
        <f t="shared" si="20"/>
        <v>352</v>
      </c>
      <c r="U41" s="1">
        <f t="shared" si="21"/>
        <v>198</v>
      </c>
      <c r="V41" s="1">
        <f t="shared" si="22"/>
        <v>0</v>
      </c>
      <c r="W41" s="1">
        <f t="shared" si="23"/>
        <v>0</v>
      </c>
      <c r="X41" s="1">
        <f t="shared" si="24"/>
        <v>198</v>
      </c>
      <c r="Y41" s="1">
        <f t="shared" si="25"/>
        <v>550</v>
      </c>
      <c r="Z41" s="1">
        <f t="shared" si="26"/>
        <v>65.794392523364493</v>
      </c>
      <c r="AA41" s="35">
        <f t="shared" si="27"/>
        <v>60.560747663551403</v>
      </c>
      <c r="AB41" s="22"/>
    </row>
    <row r="42" spans="1:28" x14ac:dyDescent="0.25">
      <c r="A42" s="11">
        <v>60</v>
      </c>
      <c r="B42" s="12" t="s">
        <v>30</v>
      </c>
      <c r="C42" s="11" t="s">
        <v>33</v>
      </c>
      <c r="D42" s="12" t="s">
        <v>25</v>
      </c>
      <c r="E42" s="12">
        <v>535</v>
      </c>
      <c r="F42" s="1">
        <v>0</v>
      </c>
      <c r="G42" s="1">
        <v>0</v>
      </c>
      <c r="H42" s="12">
        <v>32</v>
      </c>
      <c r="I42" s="1">
        <f t="shared" si="10"/>
        <v>32</v>
      </c>
      <c r="J42" s="1">
        <v>19</v>
      </c>
      <c r="K42" s="1">
        <v>0</v>
      </c>
      <c r="L42" s="1">
        <v>0</v>
      </c>
      <c r="M42" s="1">
        <f t="shared" si="15"/>
        <v>19</v>
      </c>
      <c r="N42" s="1">
        <f t="shared" si="16"/>
        <v>51</v>
      </c>
      <c r="O42" s="13">
        <v>10</v>
      </c>
      <c r="P42" s="4"/>
      <c r="Q42" s="1">
        <f t="shared" si="17"/>
        <v>0</v>
      </c>
      <c r="R42" s="1">
        <f t="shared" si="18"/>
        <v>0</v>
      </c>
      <c r="S42" s="1">
        <f t="shared" si="19"/>
        <v>320</v>
      </c>
      <c r="T42" s="1">
        <f t="shared" si="20"/>
        <v>320</v>
      </c>
      <c r="U42" s="1">
        <f t="shared" si="21"/>
        <v>190</v>
      </c>
      <c r="V42" s="1">
        <f t="shared" si="22"/>
        <v>0</v>
      </c>
      <c r="W42" s="1">
        <f t="shared" si="23"/>
        <v>0</v>
      </c>
      <c r="X42" s="1">
        <f t="shared" si="24"/>
        <v>190</v>
      </c>
      <c r="Y42" s="1">
        <f t="shared" si="25"/>
        <v>510</v>
      </c>
      <c r="Z42" s="1">
        <f t="shared" si="26"/>
        <v>59.813084112149525</v>
      </c>
      <c r="AA42" s="36"/>
      <c r="AB42" s="22"/>
    </row>
    <row r="43" spans="1:28" x14ac:dyDescent="0.25">
      <c r="A43" s="11">
        <v>60</v>
      </c>
      <c r="B43" s="12" t="s">
        <v>30</v>
      </c>
      <c r="C43" s="11" t="s">
        <v>33</v>
      </c>
      <c r="D43" s="12" t="s">
        <v>25</v>
      </c>
      <c r="E43" s="12">
        <v>535</v>
      </c>
      <c r="F43" s="1">
        <v>0</v>
      </c>
      <c r="G43" s="1">
        <v>0</v>
      </c>
      <c r="H43" s="12">
        <v>30</v>
      </c>
      <c r="I43" s="1">
        <f t="shared" si="10"/>
        <v>30</v>
      </c>
      <c r="J43" s="1">
        <v>24</v>
      </c>
      <c r="K43" s="1">
        <v>0</v>
      </c>
      <c r="L43" s="1">
        <v>0</v>
      </c>
      <c r="M43" s="1">
        <f t="shared" si="15"/>
        <v>24</v>
      </c>
      <c r="N43" s="1">
        <f t="shared" si="16"/>
        <v>54</v>
      </c>
      <c r="O43" s="13">
        <v>10</v>
      </c>
      <c r="P43" s="4"/>
      <c r="Q43" s="1">
        <f t="shared" si="17"/>
        <v>0</v>
      </c>
      <c r="R43" s="1">
        <f t="shared" si="18"/>
        <v>0</v>
      </c>
      <c r="S43" s="1">
        <f t="shared" si="19"/>
        <v>300</v>
      </c>
      <c r="T43" s="1">
        <f t="shared" si="20"/>
        <v>300</v>
      </c>
      <c r="U43" s="1">
        <f t="shared" si="21"/>
        <v>240</v>
      </c>
      <c r="V43" s="1">
        <f t="shared" si="22"/>
        <v>0</v>
      </c>
      <c r="W43" s="1">
        <f t="shared" si="23"/>
        <v>0</v>
      </c>
      <c r="X43" s="1">
        <f t="shared" si="24"/>
        <v>240</v>
      </c>
      <c r="Y43" s="1">
        <f t="shared" si="25"/>
        <v>540</v>
      </c>
      <c r="Z43" s="1">
        <f t="shared" si="26"/>
        <v>56.074766355140184</v>
      </c>
      <c r="AA43" s="37"/>
      <c r="AB43" s="22"/>
    </row>
    <row r="44" spans="1:28" x14ac:dyDescent="0.25">
      <c r="A44" s="11">
        <v>60</v>
      </c>
      <c r="B44" s="12" t="s">
        <v>30</v>
      </c>
      <c r="C44" s="11" t="s">
        <v>34</v>
      </c>
      <c r="D44" s="12" t="s">
        <v>25</v>
      </c>
      <c r="E44" s="12">
        <v>535</v>
      </c>
      <c r="F44" s="1">
        <v>0</v>
      </c>
      <c r="G44" s="1">
        <v>0</v>
      </c>
      <c r="H44" s="12">
        <v>21</v>
      </c>
      <c r="I44" s="1">
        <f t="shared" si="10"/>
        <v>21</v>
      </c>
      <c r="J44" s="1">
        <v>7</v>
      </c>
      <c r="K44" s="1">
        <v>0</v>
      </c>
      <c r="L44" s="1">
        <v>0</v>
      </c>
      <c r="M44" s="1">
        <f t="shared" si="15"/>
        <v>7</v>
      </c>
      <c r="N44" s="1">
        <f t="shared" si="16"/>
        <v>28</v>
      </c>
      <c r="O44" s="13">
        <v>20</v>
      </c>
      <c r="P44" s="4"/>
      <c r="Q44" s="1">
        <f t="shared" si="17"/>
        <v>0</v>
      </c>
      <c r="R44" s="1">
        <f t="shared" si="18"/>
        <v>0</v>
      </c>
      <c r="S44" s="1">
        <f t="shared" si="19"/>
        <v>420</v>
      </c>
      <c r="T44" s="1">
        <f t="shared" si="20"/>
        <v>420</v>
      </c>
      <c r="U44" s="1">
        <f t="shared" si="21"/>
        <v>140</v>
      </c>
      <c r="V44" s="1">
        <f t="shared" si="22"/>
        <v>0</v>
      </c>
      <c r="W44" s="1">
        <f t="shared" si="23"/>
        <v>0</v>
      </c>
      <c r="X44" s="1">
        <f t="shared" si="24"/>
        <v>140</v>
      </c>
      <c r="Y44" s="1">
        <f t="shared" si="25"/>
        <v>560</v>
      </c>
      <c r="Z44" s="1">
        <f t="shared" si="26"/>
        <v>78.504672897196258</v>
      </c>
      <c r="AA44" s="35">
        <f t="shared" si="27"/>
        <v>72.89719626168224</v>
      </c>
      <c r="AB44" s="22"/>
    </row>
    <row r="45" spans="1:28" x14ac:dyDescent="0.25">
      <c r="A45" s="11">
        <v>60</v>
      </c>
      <c r="B45" s="12" t="s">
        <v>30</v>
      </c>
      <c r="C45" s="11" t="s">
        <v>34</v>
      </c>
      <c r="D45" s="12" t="s">
        <v>25</v>
      </c>
      <c r="E45" s="12">
        <v>535</v>
      </c>
      <c r="F45" s="1">
        <v>0</v>
      </c>
      <c r="G45" s="1">
        <v>0</v>
      </c>
      <c r="H45" s="12">
        <v>39</v>
      </c>
      <c r="I45" s="1">
        <f t="shared" si="10"/>
        <v>39</v>
      </c>
      <c r="J45" s="1">
        <v>11</v>
      </c>
      <c r="K45" s="1">
        <v>0</v>
      </c>
      <c r="L45" s="1">
        <v>0</v>
      </c>
      <c r="M45" s="1">
        <f t="shared" si="15"/>
        <v>11</v>
      </c>
      <c r="N45" s="1">
        <f t="shared" si="16"/>
        <v>50</v>
      </c>
      <c r="O45" s="13">
        <v>10</v>
      </c>
      <c r="P45" s="4"/>
      <c r="Q45" s="1">
        <f t="shared" si="17"/>
        <v>0</v>
      </c>
      <c r="R45" s="1">
        <f t="shared" si="18"/>
        <v>0</v>
      </c>
      <c r="S45" s="1">
        <f t="shared" si="19"/>
        <v>390</v>
      </c>
      <c r="T45" s="1">
        <f t="shared" si="20"/>
        <v>390</v>
      </c>
      <c r="U45" s="1">
        <f t="shared" si="21"/>
        <v>110</v>
      </c>
      <c r="V45" s="1">
        <f t="shared" si="22"/>
        <v>0</v>
      </c>
      <c r="W45" s="1">
        <f t="shared" si="23"/>
        <v>0</v>
      </c>
      <c r="X45" s="1">
        <f t="shared" si="24"/>
        <v>110</v>
      </c>
      <c r="Y45" s="1">
        <f t="shared" si="25"/>
        <v>500</v>
      </c>
      <c r="Z45" s="1">
        <f t="shared" si="26"/>
        <v>72.89719626168224</v>
      </c>
      <c r="AA45" s="36"/>
      <c r="AB45" s="22"/>
    </row>
    <row r="46" spans="1:28" x14ac:dyDescent="0.25">
      <c r="A46" s="11">
        <v>60</v>
      </c>
      <c r="B46" s="12" t="s">
        <v>30</v>
      </c>
      <c r="C46" s="11" t="s">
        <v>34</v>
      </c>
      <c r="D46" s="12" t="s">
        <v>25</v>
      </c>
      <c r="E46" s="12">
        <v>535</v>
      </c>
      <c r="F46" s="1">
        <v>0</v>
      </c>
      <c r="G46" s="1">
        <v>0</v>
      </c>
      <c r="H46" s="12">
        <v>36</v>
      </c>
      <c r="I46" s="1">
        <f t="shared" si="10"/>
        <v>36</v>
      </c>
      <c r="J46" s="1">
        <v>14</v>
      </c>
      <c r="K46" s="1">
        <v>0</v>
      </c>
      <c r="L46" s="1">
        <v>0</v>
      </c>
      <c r="M46" s="1">
        <f t="shared" si="15"/>
        <v>14</v>
      </c>
      <c r="N46" s="1">
        <f t="shared" si="16"/>
        <v>50</v>
      </c>
      <c r="O46" s="13">
        <v>10</v>
      </c>
      <c r="P46" s="4"/>
      <c r="Q46" s="1">
        <f t="shared" si="17"/>
        <v>0</v>
      </c>
      <c r="R46" s="1">
        <f t="shared" si="18"/>
        <v>0</v>
      </c>
      <c r="S46" s="1">
        <f t="shared" si="19"/>
        <v>360</v>
      </c>
      <c r="T46" s="1">
        <f t="shared" si="20"/>
        <v>360</v>
      </c>
      <c r="U46" s="1">
        <f t="shared" si="21"/>
        <v>140</v>
      </c>
      <c r="V46" s="1">
        <f t="shared" si="22"/>
        <v>0</v>
      </c>
      <c r="W46" s="1">
        <f t="shared" si="23"/>
        <v>0</v>
      </c>
      <c r="X46" s="1">
        <f t="shared" si="24"/>
        <v>140</v>
      </c>
      <c r="Y46" s="1">
        <f t="shared" si="25"/>
        <v>500</v>
      </c>
      <c r="Z46" s="1">
        <f t="shared" si="26"/>
        <v>67.289719626168221</v>
      </c>
      <c r="AA46" s="37"/>
      <c r="AB46" s="22"/>
    </row>
    <row r="47" spans="1:28" x14ac:dyDescent="0.25">
      <c r="A47" s="11">
        <v>60</v>
      </c>
      <c r="B47" s="12" t="s">
        <v>30</v>
      </c>
      <c r="C47" s="11" t="s">
        <v>35</v>
      </c>
      <c r="D47" s="12" t="s">
        <v>25</v>
      </c>
      <c r="E47" s="12">
        <v>535</v>
      </c>
      <c r="F47" s="1">
        <v>0</v>
      </c>
      <c r="G47" s="1">
        <v>0</v>
      </c>
      <c r="H47" s="12">
        <v>24</v>
      </c>
      <c r="I47" s="1">
        <f t="shared" si="10"/>
        <v>24</v>
      </c>
      <c r="J47" s="1">
        <v>3</v>
      </c>
      <c r="K47" s="1">
        <v>0</v>
      </c>
      <c r="L47" s="1">
        <v>0</v>
      </c>
      <c r="M47" s="1">
        <f t="shared" si="15"/>
        <v>3</v>
      </c>
      <c r="N47" s="1">
        <f t="shared" si="16"/>
        <v>27</v>
      </c>
      <c r="O47" s="13">
        <v>20</v>
      </c>
      <c r="P47" s="4"/>
      <c r="Q47" s="1">
        <f t="shared" si="17"/>
        <v>0</v>
      </c>
      <c r="R47" s="1">
        <f t="shared" si="18"/>
        <v>0</v>
      </c>
      <c r="S47" s="1">
        <f t="shared" si="19"/>
        <v>480</v>
      </c>
      <c r="T47" s="1">
        <f t="shared" si="20"/>
        <v>480</v>
      </c>
      <c r="U47" s="1">
        <f t="shared" si="21"/>
        <v>60</v>
      </c>
      <c r="V47" s="1">
        <f t="shared" si="22"/>
        <v>0</v>
      </c>
      <c r="W47" s="1">
        <f t="shared" si="23"/>
        <v>0</v>
      </c>
      <c r="X47" s="1">
        <f t="shared" si="24"/>
        <v>60</v>
      </c>
      <c r="Y47" s="1">
        <f t="shared" si="25"/>
        <v>540</v>
      </c>
      <c r="Z47" s="1">
        <f t="shared" si="26"/>
        <v>89.719626168224295</v>
      </c>
      <c r="AA47" s="35">
        <f t="shared" si="27"/>
        <v>78.504672897196258</v>
      </c>
      <c r="AB47" s="22"/>
    </row>
    <row r="48" spans="1:28" x14ac:dyDescent="0.25">
      <c r="A48" s="11">
        <v>60</v>
      </c>
      <c r="B48" s="12" t="s">
        <v>30</v>
      </c>
      <c r="C48" s="11" t="s">
        <v>35</v>
      </c>
      <c r="D48" s="12" t="s">
        <v>25</v>
      </c>
      <c r="E48" s="12">
        <v>535</v>
      </c>
      <c r="F48" s="1">
        <v>0</v>
      </c>
      <c r="G48" s="1">
        <v>0</v>
      </c>
      <c r="H48" s="12">
        <v>38</v>
      </c>
      <c r="I48" s="1">
        <f t="shared" si="10"/>
        <v>38</v>
      </c>
      <c r="J48" s="1">
        <v>10</v>
      </c>
      <c r="K48" s="1">
        <v>0</v>
      </c>
      <c r="L48" s="1">
        <v>0</v>
      </c>
      <c r="M48" s="1">
        <f t="shared" si="15"/>
        <v>10</v>
      </c>
      <c r="N48" s="1">
        <f t="shared" si="16"/>
        <v>48</v>
      </c>
      <c r="O48" s="13">
        <v>10</v>
      </c>
      <c r="P48" s="4"/>
      <c r="Q48" s="1">
        <f t="shared" si="17"/>
        <v>0</v>
      </c>
      <c r="R48" s="1">
        <f t="shared" si="18"/>
        <v>0</v>
      </c>
      <c r="S48" s="1">
        <f t="shared" si="19"/>
        <v>380</v>
      </c>
      <c r="T48" s="1">
        <f t="shared" si="20"/>
        <v>380</v>
      </c>
      <c r="U48" s="1">
        <f t="shared" si="21"/>
        <v>100</v>
      </c>
      <c r="V48" s="1">
        <f t="shared" si="22"/>
        <v>0</v>
      </c>
      <c r="W48" s="1">
        <f t="shared" si="23"/>
        <v>0</v>
      </c>
      <c r="X48" s="1">
        <f t="shared" si="24"/>
        <v>100</v>
      </c>
      <c r="Y48" s="1">
        <f t="shared" si="25"/>
        <v>480</v>
      </c>
      <c r="Z48" s="1">
        <f t="shared" si="26"/>
        <v>71.028037383177562</v>
      </c>
      <c r="AA48" s="36"/>
      <c r="AB48" s="22"/>
    </row>
    <row r="49" spans="1:28" x14ac:dyDescent="0.25">
      <c r="A49" s="11">
        <v>60</v>
      </c>
      <c r="B49" s="12" t="s">
        <v>30</v>
      </c>
      <c r="C49" s="11" t="s">
        <v>35</v>
      </c>
      <c r="D49" s="12" t="s">
        <v>25</v>
      </c>
      <c r="E49" s="12">
        <v>535</v>
      </c>
      <c r="F49" s="1">
        <v>0</v>
      </c>
      <c r="G49" s="1">
        <v>0</v>
      </c>
      <c r="H49" s="12">
        <v>40</v>
      </c>
      <c r="I49" s="1">
        <f t="shared" si="10"/>
        <v>40</v>
      </c>
      <c r="J49" s="1">
        <v>9</v>
      </c>
      <c r="K49" s="1">
        <v>0</v>
      </c>
      <c r="L49" s="1">
        <v>0</v>
      </c>
      <c r="M49" s="1">
        <f t="shared" si="15"/>
        <v>9</v>
      </c>
      <c r="N49" s="1">
        <f t="shared" si="16"/>
        <v>49</v>
      </c>
      <c r="O49" s="13">
        <v>10</v>
      </c>
      <c r="P49" s="4"/>
      <c r="Q49" s="1">
        <f t="shared" si="17"/>
        <v>0</v>
      </c>
      <c r="R49" s="1">
        <f t="shared" si="18"/>
        <v>0</v>
      </c>
      <c r="S49" s="1">
        <f t="shared" si="19"/>
        <v>400</v>
      </c>
      <c r="T49" s="1">
        <f t="shared" si="20"/>
        <v>400</v>
      </c>
      <c r="U49" s="1">
        <f t="shared" si="21"/>
        <v>90</v>
      </c>
      <c r="V49" s="1">
        <f t="shared" si="22"/>
        <v>0</v>
      </c>
      <c r="W49" s="1">
        <f t="shared" si="23"/>
        <v>0</v>
      </c>
      <c r="X49" s="1">
        <f t="shared" si="24"/>
        <v>90</v>
      </c>
      <c r="Y49" s="1">
        <f t="shared" si="25"/>
        <v>490</v>
      </c>
      <c r="Z49" s="1">
        <f t="shared" si="26"/>
        <v>74.766355140186917</v>
      </c>
      <c r="AA49" s="37"/>
      <c r="AB49" s="22"/>
    </row>
    <row r="50" spans="1:28" x14ac:dyDescent="0.25">
      <c r="A50" s="11">
        <v>60</v>
      </c>
      <c r="B50" s="12" t="s">
        <v>31</v>
      </c>
      <c r="C50" s="11" t="s">
        <v>33</v>
      </c>
      <c r="D50" s="12" t="s">
        <v>25</v>
      </c>
      <c r="E50" s="12">
        <v>460</v>
      </c>
      <c r="F50" s="1">
        <v>0</v>
      </c>
      <c r="G50" s="1">
        <v>0</v>
      </c>
      <c r="H50" s="12">
        <v>128</v>
      </c>
      <c r="I50" s="1">
        <f t="shared" si="10"/>
        <v>128</v>
      </c>
      <c r="J50" s="1">
        <v>44</v>
      </c>
      <c r="K50" s="1">
        <v>0</v>
      </c>
      <c r="L50" s="1">
        <v>0</v>
      </c>
      <c r="M50" s="1">
        <f t="shared" si="15"/>
        <v>44</v>
      </c>
      <c r="N50" s="1">
        <f t="shared" si="16"/>
        <v>172</v>
      </c>
      <c r="O50" s="13">
        <v>3</v>
      </c>
      <c r="P50" s="4"/>
      <c r="Q50" s="1">
        <f t="shared" si="17"/>
        <v>0</v>
      </c>
      <c r="R50" s="1">
        <f t="shared" si="18"/>
        <v>0</v>
      </c>
      <c r="S50" s="1">
        <f t="shared" si="19"/>
        <v>384</v>
      </c>
      <c r="T50" s="1">
        <f t="shared" si="20"/>
        <v>384</v>
      </c>
      <c r="U50" s="1">
        <f t="shared" si="21"/>
        <v>132</v>
      </c>
      <c r="V50" s="1">
        <f t="shared" si="22"/>
        <v>0</v>
      </c>
      <c r="W50" s="1">
        <f t="shared" si="23"/>
        <v>0</v>
      </c>
      <c r="X50" s="1">
        <f t="shared" si="24"/>
        <v>132</v>
      </c>
      <c r="Y50" s="1">
        <f t="shared" si="25"/>
        <v>516</v>
      </c>
      <c r="Z50" s="1">
        <f t="shared" si="26"/>
        <v>83.478260869565219</v>
      </c>
      <c r="AA50" s="35">
        <f t="shared" si="27"/>
        <v>78.115942028985501</v>
      </c>
      <c r="AB50" s="22"/>
    </row>
    <row r="51" spans="1:28" x14ac:dyDescent="0.25">
      <c r="A51" s="11">
        <v>60</v>
      </c>
      <c r="B51" s="12" t="s">
        <v>31</v>
      </c>
      <c r="C51" s="11" t="s">
        <v>33</v>
      </c>
      <c r="D51" s="12" t="s">
        <v>25</v>
      </c>
      <c r="E51" s="12">
        <v>460</v>
      </c>
      <c r="F51" s="1">
        <v>0</v>
      </c>
      <c r="G51" s="1">
        <v>0</v>
      </c>
      <c r="H51" s="12">
        <v>79</v>
      </c>
      <c r="I51" s="1">
        <f t="shared" si="10"/>
        <v>79</v>
      </c>
      <c r="J51" s="1">
        <v>24</v>
      </c>
      <c r="K51" s="1">
        <v>0</v>
      </c>
      <c r="L51" s="1">
        <v>0</v>
      </c>
      <c r="M51" s="1">
        <f t="shared" si="15"/>
        <v>24</v>
      </c>
      <c r="N51" s="1">
        <f t="shared" si="16"/>
        <v>103</v>
      </c>
      <c r="O51" s="13">
        <v>4</v>
      </c>
      <c r="P51" s="4"/>
      <c r="Q51" s="1">
        <f t="shared" si="17"/>
        <v>0</v>
      </c>
      <c r="R51" s="1">
        <f t="shared" si="18"/>
        <v>0</v>
      </c>
      <c r="S51" s="1">
        <f t="shared" si="19"/>
        <v>316</v>
      </c>
      <c r="T51" s="1">
        <f t="shared" si="20"/>
        <v>316</v>
      </c>
      <c r="U51" s="1">
        <f t="shared" si="21"/>
        <v>96</v>
      </c>
      <c r="V51" s="1">
        <f t="shared" si="22"/>
        <v>0</v>
      </c>
      <c r="W51" s="1">
        <f t="shared" si="23"/>
        <v>0</v>
      </c>
      <c r="X51" s="1">
        <f t="shared" si="24"/>
        <v>96</v>
      </c>
      <c r="Y51" s="1">
        <f t="shared" si="25"/>
        <v>412</v>
      </c>
      <c r="Z51" s="1">
        <f t="shared" si="26"/>
        <v>68.695652173913047</v>
      </c>
      <c r="AA51" s="36"/>
      <c r="AB51" s="22"/>
    </row>
    <row r="52" spans="1:28" x14ac:dyDescent="0.25">
      <c r="A52" s="11">
        <v>60</v>
      </c>
      <c r="B52" s="12" t="s">
        <v>31</v>
      </c>
      <c r="C52" s="11" t="s">
        <v>33</v>
      </c>
      <c r="D52" s="12" t="s">
        <v>25</v>
      </c>
      <c r="E52" s="12">
        <v>460</v>
      </c>
      <c r="F52" s="1">
        <v>0</v>
      </c>
      <c r="G52" s="1">
        <v>0</v>
      </c>
      <c r="H52" s="12">
        <v>63</v>
      </c>
      <c r="I52" s="1">
        <f t="shared" si="10"/>
        <v>63</v>
      </c>
      <c r="J52" s="1">
        <v>14</v>
      </c>
      <c r="K52" s="1">
        <v>0</v>
      </c>
      <c r="L52" s="1">
        <v>0</v>
      </c>
      <c r="M52" s="1">
        <f t="shared" si="15"/>
        <v>14</v>
      </c>
      <c r="N52" s="1">
        <f t="shared" si="16"/>
        <v>77</v>
      </c>
      <c r="O52" s="13">
        <v>6</v>
      </c>
      <c r="P52" s="4"/>
      <c r="Q52" s="1">
        <f t="shared" si="17"/>
        <v>0</v>
      </c>
      <c r="R52" s="1">
        <f t="shared" si="18"/>
        <v>0</v>
      </c>
      <c r="S52" s="1">
        <f t="shared" si="19"/>
        <v>378</v>
      </c>
      <c r="T52" s="1">
        <f t="shared" si="20"/>
        <v>378</v>
      </c>
      <c r="U52" s="1">
        <f t="shared" si="21"/>
        <v>84</v>
      </c>
      <c r="V52" s="1">
        <f t="shared" si="22"/>
        <v>0</v>
      </c>
      <c r="W52" s="1">
        <f t="shared" si="23"/>
        <v>0</v>
      </c>
      <c r="X52" s="1">
        <f t="shared" si="24"/>
        <v>84</v>
      </c>
      <c r="Y52" s="1">
        <f t="shared" si="25"/>
        <v>462</v>
      </c>
      <c r="Z52" s="1">
        <f t="shared" si="26"/>
        <v>82.173913043478265</v>
      </c>
      <c r="AA52" s="37"/>
      <c r="AB52" s="22"/>
    </row>
    <row r="53" spans="1:28" x14ac:dyDescent="0.25">
      <c r="A53" s="11">
        <v>60</v>
      </c>
      <c r="B53" s="12" t="s">
        <v>31</v>
      </c>
      <c r="C53" s="11" t="s">
        <v>34</v>
      </c>
      <c r="D53" s="12" t="s">
        <v>25</v>
      </c>
      <c r="E53" s="12">
        <v>460</v>
      </c>
      <c r="F53" s="1">
        <v>0</v>
      </c>
      <c r="G53" s="1">
        <v>0</v>
      </c>
      <c r="H53" s="12">
        <v>114</v>
      </c>
      <c r="I53" s="1">
        <f t="shared" si="10"/>
        <v>114</v>
      </c>
      <c r="J53" s="1">
        <v>27</v>
      </c>
      <c r="K53" s="1">
        <v>0</v>
      </c>
      <c r="L53" s="1">
        <v>0</v>
      </c>
      <c r="M53" s="1">
        <f t="shared" si="15"/>
        <v>27</v>
      </c>
      <c r="N53" s="1">
        <f t="shared" si="16"/>
        <v>141</v>
      </c>
      <c r="O53" s="13">
        <v>3</v>
      </c>
      <c r="P53" s="4"/>
      <c r="Q53" s="1">
        <f t="shared" si="17"/>
        <v>0</v>
      </c>
      <c r="R53" s="1">
        <f t="shared" si="18"/>
        <v>0</v>
      </c>
      <c r="S53" s="1">
        <f t="shared" si="19"/>
        <v>342</v>
      </c>
      <c r="T53" s="1">
        <f t="shared" si="20"/>
        <v>342</v>
      </c>
      <c r="U53" s="1">
        <f t="shared" si="21"/>
        <v>81</v>
      </c>
      <c r="V53" s="1">
        <f t="shared" si="22"/>
        <v>0</v>
      </c>
      <c r="W53" s="1">
        <f t="shared" si="23"/>
        <v>0</v>
      </c>
      <c r="X53" s="1">
        <f t="shared" si="24"/>
        <v>81</v>
      </c>
      <c r="Y53" s="1">
        <f t="shared" si="25"/>
        <v>423</v>
      </c>
      <c r="Z53" s="1">
        <f t="shared" si="26"/>
        <v>74.34782608695653</v>
      </c>
      <c r="AA53" s="35">
        <f t="shared" si="27"/>
        <v>71.449275362318843</v>
      </c>
      <c r="AB53" s="22"/>
    </row>
    <row r="54" spans="1:28" x14ac:dyDescent="0.25">
      <c r="A54" s="11">
        <v>60</v>
      </c>
      <c r="B54" s="12" t="s">
        <v>31</v>
      </c>
      <c r="C54" s="11" t="s">
        <v>34</v>
      </c>
      <c r="D54" s="12" t="s">
        <v>25</v>
      </c>
      <c r="E54" s="12">
        <v>460</v>
      </c>
      <c r="F54" s="1">
        <v>0</v>
      </c>
      <c r="G54" s="1">
        <v>0</v>
      </c>
      <c r="H54" s="12">
        <v>80</v>
      </c>
      <c r="I54" s="1">
        <f t="shared" si="10"/>
        <v>80</v>
      </c>
      <c r="J54" s="1">
        <v>14</v>
      </c>
      <c r="K54" s="1">
        <v>0</v>
      </c>
      <c r="L54" s="1">
        <v>0</v>
      </c>
      <c r="M54" s="1">
        <f t="shared" si="15"/>
        <v>14</v>
      </c>
      <c r="N54" s="1">
        <f t="shared" si="16"/>
        <v>94</v>
      </c>
      <c r="O54" s="13">
        <v>4</v>
      </c>
      <c r="P54" s="4"/>
      <c r="Q54" s="1">
        <f t="shared" si="17"/>
        <v>0</v>
      </c>
      <c r="R54" s="1">
        <f t="shared" si="18"/>
        <v>0</v>
      </c>
      <c r="S54" s="1">
        <f t="shared" si="19"/>
        <v>320</v>
      </c>
      <c r="T54" s="1">
        <f t="shared" si="20"/>
        <v>320</v>
      </c>
      <c r="U54" s="1">
        <f t="shared" si="21"/>
        <v>56</v>
      </c>
      <c r="V54" s="1">
        <f t="shared" si="22"/>
        <v>0</v>
      </c>
      <c r="W54" s="1">
        <f t="shared" si="23"/>
        <v>0</v>
      </c>
      <c r="X54" s="1">
        <f t="shared" si="24"/>
        <v>56</v>
      </c>
      <c r="Y54" s="1">
        <f t="shared" si="25"/>
        <v>376</v>
      </c>
      <c r="Z54" s="1">
        <f t="shared" si="26"/>
        <v>69.565217391304344</v>
      </c>
      <c r="AA54" s="36"/>
      <c r="AB54" s="22"/>
    </row>
    <row r="55" spans="1:28" x14ac:dyDescent="0.25">
      <c r="A55" s="11">
        <v>60</v>
      </c>
      <c r="B55" s="12" t="s">
        <v>31</v>
      </c>
      <c r="C55" s="11" t="s">
        <v>34</v>
      </c>
      <c r="D55" s="12" t="s">
        <v>25</v>
      </c>
      <c r="E55" s="12">
        <v>460</v>
      </c>
      <c r="F55" s="1">
        <v>0</v>
      </c>
      <c r="G55" s="1">
        <v>0</v>
      </c>
      <c r="H55" s="12">
        <v>54</v>
      </c>
      <c r="I55" s="1">
        <f t="shared" si="10"/>
        <v>54</v>
      </c>
      <c r="J55" s="1">
        <v>10</v>
      </c>
      <c r="K55" s="1">
        <v>0</v>
      </c>
      <c r="L55" s="1">
        <v>0</v>
      </c>
      <c r="M55" s="1">
        <f t="shared" si="15"/>
        <v>10</v>
      </c>
      <c r="N55" s="1">
        <f t="shared" si="16"/>
        <v>64</v>
      </c>
      <c r="O55" s="13">
        <v>6</v>
      </c>
      <c r="P55" s="4"/>
      <c r="Q55" s="1">
        <f t="shared" si="17"/>
        <v>0</v>
      </c>
      <c r="R55" s="1">
        <f t="shared" si="18"/>
        <v>0</v>
      </c>
      <c r="S55" s="1">
        <f t="shared" si="19"/>
        <v>324</v>
      </c>
      <c r="T55" s="1">
        <f t="shared" si="20"/>
        <v>324</v>
      </c>
      <c r="U55" s="1">
        <f t="shared" si="21"/>
        <v>60</v>
      </c>
      <c r="V55" s="1">
        <f t="shared" si="22"/>
        <v>0</v>
      </c>
      <c r="W55" s="1">
        <f t="shared" si="23"/>
        <v>0</v>
      </c>
      <c r="X55" s="1">
        <f t="shared" si="24"/>
        <v>60</v>
      </c>
      <c r="Y55" s="1">
        <f t="shared" si="25"/>
        <v>384</v>
      </c>
      <c r="Z55" s="1">
        <f t="shared" si="26"/>
        <v>70.434782608695656</v>
      </c>
      <c r="AA55" s="37"/>
      <c r="AB55" s="22"/>
    </row>
    <row r="56" spans="1:28" x14ac:dyDescent="0.25">
      <c r="A56" s="11">
        <v>60</v>
      </c>
      <c r="B56" s="12" t="s">
        <v>31</v>
      </c>
      <c r="C56" s="11" t="s">
        <v>35</v>
      </c>
      <c r="D56" s="12" t="s">
        <v>25</v>
      </c>
      <c r="E56" s="12">
        <v>460</v>
      </c>
      <c r="F56" s="1">
        <v>0</v>
      </c>
      <c r="G56" s="1">
        <v>0</v>
      </c>
      <c r="H56" s="12">
        <v>148</v>
      </c>
      <c r="I56" s="1">
        <f t="shared" si="10"/>
        <v>148</v>
      </c>
      <c r="J56" s="1">
        <v>48</v>
      </c>
      <c r="K56" s="1">
        <v>0</v>
      </c>
      <c r="L56" s="1">
        <v>0</v>
      </c>
      <c r="M56" s="1">
        <f t="shared" si="15"/>
        <v>48</v>
      </c>
      <c r="N56" s="1">
        <f t="shared" si="16"/>
        <v>196</v>
      </c>
      <c r="O56" s="13">
        <v>2</v>
      </c>
      <c r="P56" s="4"/>
      <c r="Q56" s="1">
        <f t="shared" si="17"/>
        <v>0</v>
      </c>
      <c r="R56" s="1">
        <f t="shared" si="18"/>
        <v>0</v>
      </c>
      <c r="S56" s="1">
        <f t="shared" si="19"/>
        <v>296</v>
      </c>
      <c r="T56" s="1">
        <f t="shared" si="20"/>
        <v>296</v>
      </c>
      <c r="U56" s="1">
        <f t="shared" si="21"/>
        <v>96</v>
      </c>
      <c r="V56" s="1">
        <f t="shared" si="22"/>
        <v>0</v>
      </c>
      <c r="W56" s="1">
        <f t="shared" si="23"/>
        <v>0</v>
      </c>
      <c r="X56" s="1">
        <f t="shared" si="24"/>
        <v>96</v>
      </c>
      <c r="Y56" s="1">
        <f t="shared" si="25"/>
        <v>392</v>
      </c>
      <c r="Z56" s="1">
        <f t="shared" si="26"/>
        <v>64.347826086956516</v>
      </c>
      <c r="AA56" s="35">
        <f t="shared" si="27"/>
        <v>73.623188405797094</v>
      </c>
      <c r="AB56" s="22"/>
    </row>
    <row r="57" spans="1:28" x14ac:dyDescent="0.25">
      <c r="A57" s="11">
        <v>60</v>
      </c>
      <c r="B57" s="12" t="s">
        <v>31</v>
      </c>
      <c r="C57" s="11" t="s">
        <v>35</v>
      </c>
      <c r="D57" s="12" t="s">
        <v>25</v>
      </c>
      <c r="E57" s="12">
        <v>460</v>
      </c>
      <c r="F57" s="1">
        <v>0</v>
      </c>
      <c r="G57" s="1">
        <v>0</v>
      </c>
      <c r="H57" s="12">
        <v>59</v>
      </c>
      <c r="I57" s="1">
        <f t="shared" si="10"/>
        <v>59</v>
      </c>
      <c r="J57" s="1">
        <v>9</v>
      </c>
      <c r="K57" s="1">
        <v>0</v>
      </c>
      <c r="L57" s="1">
        <v>0</v>
      </c>
      <c r="M57" s="1">
        <f t="shared" si="15"/>
        <v>9</v>
      </c>
      <c r="N57" s="1">
        <f t="shared" si="16"/>
        <v>68</v>
      </c>
      <c r="O57" s="13">
        <v>6</v>
      </c>
      <c r="P57" s="4"/>
      <c r="Q57" s="1">
        <f t="shared" si="17"/>
        <v>0</v>
      </c>
      <c r="R57" s="1">
        <f t="shared" si="18"/>
        <v>0</v>
      </c>
      <c r="S57" s="1">
        <f t="shared" si="19"/>
        <v>354</v>
      </c>
      <c r="T57" s="1">
        <f t="shared" si="20"/>
        <v>354</v>
      </c>
      <c r="U57" s="1">
        <f t="shared" si="21"/>
        <v>54</v>
      </c>
      <c r="V57" s="1">
        <f t="shared" si="22"/>
        <v>0</v>
      </c>
      <c r="W57" s="1">
        <f t="shared" si="23"/>
        <v>0</v>
      </c>
      <c r="X57" s="1">
        <f t="shared" si="24"/>
        <v>54</v>
      </c>
      <c r="Y57" s="1">
        <f t="shared" si="25"/>
        <v>408</v>
      </c>
      <c r="Z57" s="1">
        <f t="shared" si="26"/>
        <v>76.956521739130437</v>
      </c>
      <c r="AA57" s="36"/>
      <c r="AB57" s="22"/>
    </row>
    <row r="58" spans="1:28" x14ac:dyDescent="0.25">
      <c r="A58" s="11">
        <v>60</v>
      </c>
      <c r="B58" s="12" t="s">
        <v>31</v>
      </c>
      <c r="C58" s="11" t="s">
        <v>35</v>
      </c>
      <c r="D58" s="12" t="s">
        <v>25</v>
      </c>
      <c r="E58" s="12">
        <v>460</v>
      </c>
      <c r="F58" s="1">
        <v>0</v>
      </c>
      <c r="G58" s="1">
        <v>0</v>
      </c>
      <c r="H58" s="12">
        <v>61</v>
      </c>
      <c r="I58" s="1">
        <f t="shared" si="10"/>
        <v>61</v>
      </c>
      <c r="J58" s="1">
        <v>7</v>
      </c>
      <c r="K58" s="1">
        <v>0</v>
      </c>
      <c r="L58" s="1">
        <v>0</v>
      </c>
      <c r="M58" s="1">
        <f t="shared" si="15"/>
        <v>7</v>
      </c>
      <c r="N58" s="1">
        <f t="shared" si="16"/>
        <v>68</v>
      </c>
      <c r="O58" s="13">
        <v>6</v>
      </c>
      <c r="P58" s="4"/>
      <c r="Q58" s="1">
        <f t="shared" si="17"/>
        <v>0</v>
      </c>
      <c r="R58" s="1">
        <f t="shared" si="18"/>
        <v>0</v>
      </c>
      <c r="S58" s="1">
        <f t="shared" si="19"/>
        <v>366</v>
      </c>
      <c r="T58" s="1">
        <f t="shared" si="20"/>
        <v>366</v>
      </c>
      <c r="U58" s="1">
        <f t="shared" si="21"/>
        <v>42</v>
      </c>
      <c r="V58" s="1">
        <f t="shared" si="22"/>
        <v>0</v>
      </c>
      <c r="W58" s="1">
        <f t="shared" si="23"/>
        <v>0</v>
      </c>
      <c r="X58" s="1">
        <f t="shared" si="24"/>
        <v>42</v>
      </c>
      <c r="Y58" s="1">
        <f t="shared" si="25"/>
        <v>408</v>
      </c>
      <c r="Z58" s="1">
        <f t="shared" si="26"/>
        <v>79.565217391304344</v>
      </c>
      <c r="AA58" s="37"/>
      <c r="AB58" s="22"/>
    </row>
    <row r="59" spans="1:28" x14ac:dyDescent="0.25">
      <c r="A59" s="11">
        <v>60</v>
      </c>
      <c r="B59" s="12" t="s">
        <v>32</v>
      </c>
      <c r="C59" s="11" t="s">
        <v>33</v>
      </c>
      <c r="D59" s="12" t="s">
        <v>25</v>
      </c>
      <c r="E59" s="12">
        <v>486</v>
      </c>
      <c r="F59" s="1">
        <v>0</v>
      </c>
      <c r="G59" s="1">
        <v>0</v>
      </c>
      <c r="H59" s="12">
        <v>114</v>
      </c>
      <c r="I59" s="1">
        <f t="shared" si="10"/>
        <v>114</v>
      </c>
      <c r="J59" s="1">
        <v>24</v>
      </c>
      <c r="K59" s="1">
        <v>0</v>
      </c>
      <c r="L59" s="1">
        <v>0</v>
      </c>
      <c r="M59" s="1">
        <f t="shared" si="15"/>
        <v>24</v>
      </c>
      <c r="N59" s="1">
        <f t="shared" si="16"/>
        <v>138</v>
      </c>
      <c r="O59" s="13">
        <v>3</v>
      </c>
      <c r="P59" s="4"/>
      <c r="Q59" s="1">
        <f t="shared" si="17"/>
        <v>0</v>
      </c>
      <c r="R59" s="1">
        <f t="shared" si="18"/>
        <v>0</v>
      </c>
      <c r="S59" s="1">
        <f t="shared" si="19"/>
        <v>342</v>
      </c>
      <c r="T59" s="1">
        <f t="shared" si="20"/>
        <v>342</v>
      </c>
      <c r="U59" s="1">
        <f t="shared" si="21"/>
        <v>72</v>
      </c>
      <c r="V59" s="1">
        <f t="shared" si="22"/>
        <v>0</v>
      </c>
      <c r="W59" s="1">
        <f t="shared" si="23"/>
        <v>0</v>
      </c>
      <c r="X59" s="1">
        <f t="shared" si="24"/>
        <v>72</v>
      </c>
      <c r="Y59" s="1">
        <f t="shared" si="25"/>
        <v>414</v>
      </c>
      <c r="Z59" s="1">
        <f t="shared" si="26"/>
        <v>70.370370370370367</v>
      </c>
      <c r="AA59" s="35">
        <f t="shared" si="27"/>
        <v>73.936899862825783</v>
      </c>
      <c r="AB59" s="22"/>
    </row>
    <row r="60" spans="1:28" x14ac:dyDescent="0.25">
      <c r="A60" s="11">
        <v>60</v>
      </c>
      <c r="B60" s="12" t="s">
        <v>32</v>
      </c>
      <c r="C60" s="11" t="s">
        <v>33</v>
      </c>
      <c r="D60" s="12" t="s">
        <v>25</v>
      </c>
      <c r="E60" s="12">
        <v>486</v>
      </c>
      <c r="F60" s="1">
        <v>0</v>
      </c>
      <c r="G60" s="1">
        <v>0</v>
      </c>
      <c r="H60" s="12">
        <v>87</v>
      </c>
      <c r="I60" s="1">
        <f t="shared" si="10"/>
        <v>87</v>
      </c>
      <c r="J60" s="1">
        <v>9</v>
      </c>
      <c r="K60" s="1">
        <v>0</v>
      </c>
      <c r="L60" s="1">
        <v>0</v>
      </c>
      <c r="M60" s="1">
        <f t="shared" si="15"/>
        <v>9</v>
      </c>
      <c r="N60" s="1">
        <f t="shared" si="16"/>
        <v>96</v>
      </c>
      <c r="O60" s="13">
        <v>4</v>
      </c>
      <c r="P60" s="4"/>
      <c r="Q60" s="1">
        <f t="shared" si="17"/>
        <v>0</v>
      </c>
      <c r="R60" s="1">
        <f t="shared" si="18"/>
        <v>0</v>
      </c>
      <c r="S60" s="1">
        <f t="shared" si="19"/>
        <v>348</v>
      </c>
      <c r="T60" s="1">
        <f t="shared" si="20"/>
        <v>348</v>
      </c>
      <c r="U60" s="1">
        <f t="shared" si="21"/>
        <v>36</v>
      </c>
      <c r="V60" s="1">
        <f t="shared" si="22"/>
        <v>0</v>
      </c>
      <c r="W60" s="1">
        <f t="shared" si="23"/>
        <v>0</v>
      </c>
      <c r="X60" s="1">
        <f t="shared" si="24"/>
        <v>36</v>
      </c>
      <c r="Y60" s="1">
        <f t="shared" si="25"/>
        <v>384</v>
      </c>
      <c r="Z60" s="1">
        <f t="shared" si="26"/>
        <v>71.604938271604937</v>
      </c>
      <c r="AA60" s="36"/>
      <c r="AB60" s="22"/>
    </row>
    <row r="61" spans="1:28" x14ac:dyDescent="0.25">
      <c r="A61" s="11">
        <v>60</v>
      </c>
      <c r="B61" s="12" t="s">
        <v>32</v>
      </c>
      <c r="C61" s="11" t="s">
        <v>33</v>
      </c>
      <c r="D61" s="12" t="s">
        <v>25</v>
      </c>
      <c r="E61" s="12">
        <v>486</v>
      </c>
      <c r="F61" s="1">
        <v>0</v>
      </c>
      <c r="G61" s="1">
        <v>0</v>
      </c>
      <c r="H61" s="12">
        <v>97</v>
      </c>
      <c r="I61" s="1">
        <f t="shared" si="10"/>
        <v>97</v>
      </c>
      <c r="J61" s="1">
        <v>8</v>
      </c>
      <c r="K61" s="1">
        <v>0</v>
      </c>
      <c r="L61" s="1">
        <v>0</v>
      </c>
      <c r="M61" s="1">
        <f t="shared" si="15"/>
        <v>8</v>
      </c>
      <c r="N61" s="1">
        <f t="shared" si="16"/>
        <v>105</v>
      </c>
      <c r="O61" s="13">
        <v>4</v>
      </c>
      <c r="P61" s="4"/>
      <c r="Q61" s="1">
        <f t="shared" si="17"/>
        <v>0</v>
      </c>
      <c r="R61" s="1">
        <f t="shared" si="18"/>
        <v>0</v>
      </c>
      <c r="S61" s="1">
        <f t="shared" si="19"/>
        <v>388</v>
      </c>
      <c r="T61" s="1">
        <f t="shared" si="20"/>
        <v>388</v>
      </c>
      <c r="U61" s="1">
        <f t="shared" si="21"/>
        <v>32</v>
      </c>
      <c r="V61" s="1">
        <f t="shared" si="22"/>
        <v>0</v>
      </c>
      <c r="W61" s="1">
        <f t="shared" si="23"/>
        <v>0</v>
      </c>
      <c r="X61" s="1">
        <f t="shared" si="24"/>
        <v>32</v>
      </c>
      <c r="Y61" s="1">
        <f t="shared" si="25"/>
        <v>420</v>
      </c>
      <c r="Z61" s="1">
        <f t="shared" si="26"/>
        <v>79.835390946502059</v>
      </c>
      <c r="AA61" s="37"/>
      <c r="AB61" s="22"/>
    </row>
    <row r="62" spans="1:28" x14ac:dyDescent="0.25">
      <c r="A62" s="11">
        <v>60</v>
      </c>
      <c r="B62" s="12" t="s">
        <v>32</v>
      </c>
      <c r="C62" s="11" t="s">
        <v>34</v>
      </c>
      <c r="D62" s="12" t="s">
        <v>25</v>
      </c>
      <c r="E62" s="12">
        <v>486</v>
      </c>
      <c r="F62" s="1">
        <v>0</v>
      </c>
      <c r="G62" s="1">
        <v>0</v>
      </c>
      <c r="H62" s="12">
        <v>93</v>
      </c>
      <c r="I62" s="1">
        <f t="shared" si="10"/>
        <v>93</v>
      </c>
      <c r="J62" s="1">
        <v>15</v>
      </c>
      <c r="K62" s="1">
        <v>0</v>
      </c>
      <c r="L62" s="1">
        <v>0</v>
      </c>
      <c r="M62" s="1">
        <f t="shared" si="15"/>
        <v>15</v>
      </c>
      <c r="N62" s="1">
        <f t="shared" si="16"/>
        <v>108</v>
      </c>
      <c r="O62" s="13">
        <v>4</v>
      </c>
      <c r="P62" s="4"/>
      <c r="Q62" s="1">
        <f t="shared" si="17"/>
        <v>0</v>
      </c>
      <c r="R62" s="1">
        <f t="shared" si="18"/>
        <v>0</v>
      </c>
      <c r="S62" s="1">
        <f t="shared" si="19"/>
        <v>372</v>
      </c>
      <c r="T62" s="1">
        <f t="shared" si="20"/>
        <v>372</v>
      </c>
      <c r="U62" s="1">
        <f t="shared" si="21"/>
        <v>60</v>
      </c>
      <c r="V62" s="1">
        <f t="shared" si="22"/>
        <v>0</v>
      </c>
      <c r="W62" s="1">
        <f t="shared" si="23"/>
        <v>0</v>
      </c>
      <c r="X62" s="1">
        <f t="shared" si="24"/>
        <v>60</v>
      </c>
      <c r="Y62" s="1">
        <f t="shared" si="25"/>
        <v>432</v>
      </c>
      <c r="Z62" s="1">
        <f t="shared" si="26"/>
        <v>76.543209876543202</v>
      </c>
      <c r="AA62" s="35">
        <f t="shared" si="27"/>
        <v>70.50754458161866</v>
      </c>
      <c r="AB62" s="22"/>
    </row>
    <row r="63" spans="1:28" x14ac:dyDescent="0.25">
      <c r="A63" s="11">
        <v>60</v>
      </c>
      <c r="B63" s="12" t="s">
        <v>32</v>
      </c>
      <c r="C63" s="11" t="s">
        <v>34</v>
      </c>
      <c r="D63" s="12" t="s">
        <v>25</v>
      </c>
      <c r="E63" s="12">
        <v>486</v>
      </c>
      <c r="F63" s="1">
        <v>0</v>
      </c>
      <c r="G63" s="1">
        <v>0</v>
      </c>
      <c r="H63" s="12">
        <v>80</v>
      </c>
      <c r="I63" s="1">
        <f t="shared" si="10"/>
        <v>80</v>
      </c>
      <c r="J63" s="1">
        <v>14</v>
      </c>
      <c r="K63" s="1">
        <v>0</v>
      </c>
      <c r="L63" s="1">
        <v>0</v>
      </c>
      <c r="M63" s="1">
        <f t="shared" si="15"/>
        <v>14</v>
      </c>
      <c r="N63" s="1">
        <f t="shared" si="16"/>
        <v>94</v>
      </c>
      <c r="O63" s="13">
        <v>4</v>
      </c>
      <c r="P63" s="4"/>
      <c r="Q63" s="1">
        <f t="shared" si="17"/>
        <v>0</v>
      </c>
      <c r="R63" s="1">
        <f t="shared" si="18"/>
        <v>0</v>
      </c>
      <c r="S63" s="1">
        <f t="shared" si="19"/>
        <v>320</v>
      </c>
      <c r="T63" s="1">
        <f t="shared" si="20"/>
        <v>320</v>
      </c>
      <c r="U63" s="1">
        <f t="shared" si="21"/>
        <v>56</v>
      </c>
      <c r="V63" s="1">
        <f t="shared" si="22"/>
        <v>0</v>
      </c>
      <c r="W63" s="1">
        <f t="shared" si="23"/>
        <v>0</v>
      </c>
      <c r="X63" s="1">
        <f t="shared" si="24"/>
        <v>56</v>
      </c>
      <c r="Y63" s="1">
        <f t="shared" si="25"/>
        <v>376</v>
      </c>
      <c r="Z63" s="1">
        <f t="shared" si="26"/>
        <v>65.843621399176953</v>
      </c>
      <c r="AA63" s="36"/>
      <c r="AB63" s="22"/>
    </row>
    <row r="64" spans="1:28" x14ac:dyDescent="0.25">
      <c r="A64" s="11">
        <v>60</v>
      </c>
      <c r="B64" s="12" t="s">
        <v>32</v>
      </c>
      <c r="C64" s="11" t="s">
        <v>34</v>
      </c>
      <c r="D64" s="12" t="s">
        <v>25</v>
      </c>
      <c r="E64" s="12">
        <v>486</v>
      </c>
      <c r="F64" s="1">
        <v>0</v>
      </c>
      <c r="G64" s="1">
        <v>0</v>
      </c>
      <c r="H64" s="12">
        <v>84</v>
      </c>
      <c r="I64" s="1">
        <f t="shared" si="10"/>
        <v>84</v>
      </c>
      <c r="J64" s="1">
        <v>16</v>
      </c>
      <c r="K64" s="1">
        <v>0</v>
      </c>
      <c r="L64" s="1">
        <v>0</v>
      </c>
      <c r="M64" s="1">
        <f t="shared" si="15"/>
        <v>16</v>
      </c>
      <c r="N64" s="1">
        <f t="shared" si="16"/>
        <v>100</v>
      </c>
      <c r="O64" s="13">
        <v>4</v>
      </c>
      <c r="P64" s="4"/>
      <c r="Q64" s="1">
        <f t="shared" si="17"/>
        <v>0</v>
      </c>
      <c r="R64" s="1">
        <f t="shared" si="18"/>
        <v>0</v>
      </c>
      <c r="S64" s="1">
        <f t="shared" si="19"/>
        <v>336</v>
      </c>
      <c r="T64" s="1">
        <f t="shared" si="20"/>
        <v>336</v>
      </c>
      <c r="U64" s="1">
        <f t="shared" si="21"/>
        <v>64</v>
      </c>
      <c r="V64" s="1">
        <f t="shared" si="22"/>
        <v>0</v>
      </c>
      <c r="W64" s="1">
        <f t="shared" si="23"/>
        <v>0</v>
      </c>
      <c r="X64" s="1">
        <f t="shared" si="24"/>
        <v>64</v>
      </c>
      <c r="Y64" s="1">
        <f t="shared" si="25"/>
        <v>400</v>
      </c>
      <c r="Z64" s="1">
        <f t="shared" si="26"/>
        <v>69.135802469135797</v>
      </c>
      <c r="AA64" s="37"/>
      <c r="AB64" s="22"/>
    </row>
    <row r="65" spans="1:28" x14ac:dyDescent="0.25">
      <c r="A65" s="11">
        <v>60</v>
      </c>
      <c r="B65" s="12" t="s">
        <v>32</v>
      </c>
      <c r="C65" s="11" t="s">
        <v>35</v>
      </c>
      <c r="D65" s="12" t="s">
        <v>25</v>
      </c>
      <c r="E65" s="12">
        <v>486</v>
      </c>
      <c r="F65" s="1">
        <v>0</v>
      </c>
      <c r="G65" s="1">
        <v>0</v>
      </c>
      <c r="H65" s="12">
        <v>84</v>
      </c>
      <c r="I65" s="1">
        <f t="shared" si="10"/>
        <v>84</v>
      </c>
      <c r="J65" s="1">
        <v>20</v>
      </c>
      <c r="K65" s="1">
        <v>0</v>
      </c>
      <c r="L65" s="1">
        <v>0</v>
      </c>
      <c r="M65" s="1">
        <f t="shared" si="15"/>
        <v>20</v>
      </c>
      <c r="N65" s="1">
        <f t="shared" si="16"/>
        <v>104</v>
      </c>
      <c r="O65" s="13">
        <v>4</v>
      </c>
      <c r="P65" s="4"/>
      <c r="Q65" s="1">
        <f t="shared" si="17"/>
        <v>0</v>
      </c>
      <c r="R65" s="1">
        <f t="shared" si="18"/>
        <v>0</v>
      </c>
      <c r="S65" s="1">
        <f t="shared" si="19"/>
        <v>336</v>
      </c>
      <c r="T65" s="1">
        <f t="shared" si="20"/>
        <v>336</v>
      </c>
      <c r="U65" s="1">
        <f t="shared" si="21"/>
        <v>80</v>
      </c>
      <c r="V65" s="1">
        <f t="shared" si="22"/>
        <v>0</v>
      </c>
      <c r="W65" s="1">
        <f t="shared" si="23"/>
        <v>0</v>
      </c>
      <c r="X65" s="1">
        <f t="shared" si="24"/>
        <v>80</v>
      </c>
      <c r="Y65" s="1">
        <f t="shared" si="25"/>
        <v>416</v>
      </c>
      <c r="Z65" s="1">
        <f t="shared" si="26"/>
        <v>69.135802469135797</v>
      </c>
      <c r="AA65" s="35">
        <f t="shared" si="27"/>
        <v>66.94101508916323</v>
      </c>
      <c r="AB65" s="22"/>
    </row>
    <row r="66" spans="1:28" x14ac:dyDescent="0.25">
      <c r="A66" s="11">
        <v>60</v>
      </c>
      <c r="B66" s="12" t="s">
        <v>32</v>
      </c>
      <c r="C66" s="11" t="s">
        <v>35</v>
      </c>
      <c r="D66" s="12" t="s">
        <v>25</v>
      </c>
      <c r="E66" s="12">
        <v>486</v>
      </c>
      <c r="F66" s="1">
        <v>0</v>
      </c>
      <c r="G66" s="1">
        <v>0</v>
      </c>
      <c r="H66" s="12">
        <v>81</v>
      </c>
      <c r="I66" s="1">
        <f t="shared" si="10"/>
        <v>81</v>
      </c>
      <c r="J66" s="1">
        <v>21</v>
      </c>
      <c r="K66" s="1">
        <v>0</v>
      </c>
      <c r="L66" s="1">
        <v>0</v>
      </c>
      <c r="M66" s="1">
        <f t="shared" si="15"/>
        <v>21</v>
      </c>
      <c r="N66" s="1">
        <f t="shared" si="16"/>
        <v>102</v>
      </c>
      <c r="O66" s="13">
        <v>4</v>
      </c>
      <c r="P66" s="4"/>
      <c r="Q66" s="1">
        <f t="shared" si="17"/>
        <v>0</v>
      </c>
      <c r="R66" s="1">
        <f t="shared" si="18"/>
        <v>0</v>
      </c>
      <c r="S66" s="1">
        <f t="shared" si="19"/>
        <v>324</v>
      </c>
      <c r="T66" s="1">
        <f t="shared" si="20"/>
        <v>324</v>
      </c>
      <c r="U66" s="1">
        <f t="shared" si="21"/>
        <v>84</v>
      </c>
      <c r="V66" s="1">
        <f t="shared" si="22"/>
        <v>0</v>
      </c>
      <c r="W66" s="1">
        <f t="shared" si="23"/>
        <v>0</v>
      </c>
      <c r="X66" s="1">
        <f t="shared" si="24"/>
        <v>84</v>
      </c>
      <c r="Y66" s="1">
        <f t="shared" si="25"/>
        <v>408</v>
      </c>
      <c r="Z66" s="1">
        <f t="shared" si="26"/>
        <v>66.666666666666657</v>
      </c>
      <c r="AA66" s="36"/>
      <c r="AB66" s="22"/>
    </row>
    <row r="67" spans="1:28" x14ac:dyDescent="0.25">
      <c r="A67" s="11">
        <v>60</v>
      </c>
      <c r="B67" s="12" t="s">
        <v>32</v>
      </c>
      <c r="C67" s="11" t="s">
        <v>35</v>
      </c>
      <c r="D67" s="12" t="s">
        <v>25</v>
      </c>
      <c r="E67" s="12">
        <v>486</v>
      </c>
      <c r="F67" s="1">
        <v>0</v>
      </c>
      <c r="G67" s="1">
        <v>0</v>
      </c>
      <c r="H67" s="12">
        <v>79</v>
      </c>
      <c r="I67" s="1">
        <f t="shared" si="10"/>
        <v>79</v>
      </c>
      <c r="J67" s="1">
        <v>20</v>
      </c>
      <c r="K67" s="1">
        <v>0</v>
      </c>
      <c r="L67" s="1">
        <v>0</v>
      </c>
      <c r="M67" s="1">
        <f t="shared" si="15"/>
        <v>20</v>
      </c>
      <c r="N67" s="1">
        <f t="shared" si="16"/>
        <v>99</v>
      </c>
      <c r="O67" s="13">
        <v>4</v>
      </c>
      <c r="P67" s="4"/>
      <c r="Q67" s="1">
        <f t="shared" si="17"/>
        <v>0</v>
      </c>
      <c r="R67" s="1">
        <f t="shared" si="18"/>
        <v>0</v>
      </c>
      <c r="S67" s="1">
        <f t="shared" si="19"/>
        <v>316</v>
      </c>
      <c r="T67" s="1">
        <f t="shared" si="20"/>
        <v>316</v>
      </c>
      <c r="U67" s="1">
        <f t="shared" si="21"/>
        <v>80</v>
      </c>
      <c r="V67" s="1">
        <f t="shared" si="22"/>
        <v>0</v>
      </c>
      <c r="W67" s="1">
        <f t="shared" si="23"/>
        <v>0</v>
      </c>
      <c r="X67" s="1">
        <f t="shared" si="24"/>
        <v>80</v>
      </c>
      <c r="Y67" s="1">
        <f t="shared" si="25"/>
        <v>396</v>
      </c>
      <c r="Z67" s="1">
        <f t="shared" si="26"/>
        <v>65.02057613168725</v>
      </c>
      <c r="AA67" s="37"/>
      <c r="AB67" s="22"/>
    </row>
    <row r="68" spans="1:28" x14ac:dyDescent="0.25">
      <c r="A68" s="11">
        <v>80</v>
      </c>
      <c r="B68" s="12" t="s">
        <v>30</v>
      </c>
      <c r="C68" s="11" t="s">
        <v>38</v>
      </c>
      <c r="D68" s="12" t="s">
        <v>25</v>
      </c>
      <c r="E68" s="12">
        <v>462</v>
      </c>
      <c r="F68" s="1">
        <v>0</v>
      </c>
      <c r="G68" s="1">
        <v>0</v>
      </c>
      <c r="H68" s="12">
        <v>0</v>
      </c>
      <c r="I68" s="1">
        <f t="shared" si="10"/>
        <v>0</v>
      </c>
      <c r="J68" s="1">
        <v>89</v>
      </c>
      <c r="K68" s="1">
        <v>0</v>
      </c>
      <c r="L68" s="1">
        <v>0</v>
      </c>
      <c r="M68" s="1">
        <f t="shared" si="15"/>
        <v>89</v>
      </c>
      <c r="N68" s="1">
        <f t="shared" si="16"/>
        <v>89</v>
      </c>
      <c r="O68" s="13">
        <v>5</v>
      </c>
      <c r="P68" s="4"/>
      <c r="Q68" s="1">
        <f t="shared" si="17"/>
        <v>0</v>
      </c>
      <c r="R68" s="1">
        <f t="shared" si="18"/>
        <v>0</v>
      </c>
      <c r="S68" s="1">
        <f t="shared" si="19"/>
        <v>0</v>
      </c>
      <c r="T68" s="1">
        <f t="shared" si="20"/>
        <v>0</v>
      </c>
      <c r="U68" s="1">
        <f t="shared" si="21"/>
        <v>445</v>
      </c>
      <c r="V68" s="1">
        <f t="shared" si="22"/>
        <v>0</v>
      </c>
      <c r="W68" s="1">
        <f t="shared" si="23"/>
        <v>0</v>
      </c>
      <c r="X68" s="1">
        <f t="shared" si="24"/>
        <v>445</v>
      </c>
      <c r="Y68" s="1">
        <f t="shared" si="25"/>
        <v>445</v>
      </c>
      <c r="Z68" s="1">
        <f t="shared" si="26"/>
        <v>0</v>
      </c>
      <c r="AA68" s="35">
        <f t="shared" si="27"/>
        <v>7.2150072150072146</v>
      </c>
      <c r="AB68" s="22"/>
    </row>
    <row r="69" spans="1:28" x14ac:dyDescent="0.25">
      <c r="A69" s="11">
        <v>80</v>
      </c>
      <c r="B69" s="12" t="s">
        <v>30</v>
      </c>
      <c r="C69" s="11" t="s">
        <v>38</v>
      </c>
      <c r="D69" s="12" t="s">
        <v>25</v>
      </c>
      <c r="E69" s="12">
        <v>462</v>
      </c>
      <c r="F69" s="1">
        <v>0</v>
      </c>
      <c r="G69" s="1">
        <v>0</v>
      </c>
      <c r="H69" s="12">
        <v>6</v>
      </c>
      <c r="I69" s="1">
        <f t="shared" si="10"/>
        <v>6</v>
      </c>
      <c r="J69" s="1">
        <v>36</v>
      </c>
      <c r="K69" s="1">
        <v>0</v>
      </c>
      <c r="L69" s="1">
        <v>0</v>
      </c>
      <c r="M69" s="1">
        <f t="shared" si="15"/>
        <v>36</v>
      </c>
      <c r="N69" s="1">
        <f t="shared" si="16"/>
        <v>42</v>
      </c>
      <c r="O69" s="13">
        <v>10</v>
      </c>
      <c r="P69" s="4"/>
      <c r="Q69" s="1">
        <f t="shared" si="17"/>
        <v>0</v>
      </c>
      <c r="R69" s="1">
        <f t="shared" si="18"/>
        <v>0</v>
      </c>
      <c r="S69" s="1">
        <f t="shared" si="19"/>
        <v>60</v>
      </c>
      <c r="T69" s="1">
        <f t="shared" si="20"/>
        <v>60</v>
      </c>
      <c r="U69" s="1">
        <f t="shared" si="21"/>
        <v>360</v>
      </c>
      <c r="V69" s="1">
        <f t="shared" si="22"/>
        <v>0</v>
      </c>
      <c r="W69" s="1">
        <f t="shared" si="23"/>
        <v>0</v>
      </c>
      <c r="X69" s="1">
        <f t="shared" si="24"/>
        <v>360</v>
      </c>
      <c r="Y69" s="1">
        <f t="shared" si="25"/>
        <v>420</v>
      </c>
      <c r="Z69" s="1">
        <f t="shared" si="26"/>
        <v>12.987012987012985</v>
      </c>
      <c r="AA69" s="36"/>
      <c r="AB69" s="22"/>
    </row>
    <row r="70" spans="1:28" x14ac:dyDescent="0.25">
      <c r="A70" s="11">
        <v>80</v>
      </c>
      <c r="B70" s="12" t="s">
        <v>30</v>
      </c>
      <c r="C70" s="11" t="s">
        <v>38</v>
      </c>
      <c r="D70" s="12" t="s">
        <v>25</v>
      </c>
      <c r="E70" s="12">
        <v>462</v>
      </c>
      <c r="F70" s="1">
        <v>0</v>
      </c>
      <c r="G70" s="1">
        <v>0</v>
      </c>
      <c r="H70" s="12">
        <v>4</v>
      </c>
      <c r="I70" s="1">
        <f t="shared" si="10"/>
        <v>4</v>
      </c>
      <c r="J70" s="1">
        <v>36</v>
      </c>
      <c r="K70" s="1">
        <v>0</v>
      </c>
      <c r="L70" s="1">
        <v>0</v>
      </c>
      <c r="M70" s="1">
        <f t="shared" si="15"/>
        <v>36</v>
      </c>
      <c r="N70" s="1">
        <f t="shared" si="16"/>
        <v>40</v>
      </c>
      <c r="O70" s="13">
        <v>10</v>
      </c>
      <c r="P70" s="4"/>
      <c r="Q70" s="1">
        <f t="shared" si="17"/>
        <v>0</v>
      </c>
      <c r="R70" s="1">
        <f t="shared" si="18"/>
        <v>0</v>
      </c>
      <c r="S70" s="1">
        <f t="shared" si="19"/>
        <v>40</v>
      </c>
      <c r="T70" s="1">
        <f t="shared" si="20"/>
        <v>40</v>
      </c>
      <c r="U70" s="1">
        <f t="shared" si="21"/>
        <v>360</v>
      </c>
      <c r="V70" s="1">
        <f t="shared" si="22"/>
        <v>0</v>
      </c>
      <c r="W70" s="1">
        <f t="shared" si="23"/>
        <v>0</v>
      </c>
      <c r="X70" s="1">
        <f t="shared" si="24"/>
        <v>360</v>
      </c>
      <c r="Y70" s="1">
        <f t="shared" si="25"/>
        <v>400</v>
      </c>
      <c r="Z70" s="1">
        <f t="shared" si="26"/>
        <v>8.6580086580086579</v>
      </c>
      <c r="AA70" s="37"/>
      <c r="AB70" s="22"/>
    </row>
    <row r="71" spans="1:28" x14ac:dyDescent="0.25">
      <c r="A71" s="11">
        <v>80</v>
      </c>
      <c r="B71" s="12" t="s">
        <v>30</v>
      </c>
      <c r="C71" s="11" t="s">
        <v>36</v>
      </c>
      <c r="D71" s="12" t="s">
        <v>25</v>
      </c>
      <c r="E71" s="12">
        <v>462</v>
      </c>
      <c r="F71" s="1">
        <v>0</v>
      </c>
      <c r="G71" s="1">
        <v>0</v>
      </c>
      <c r="H71" s="12">
        <v>0</v>
      </c>
      <c r="I71" s="1">
        <f t="shared" si="10"/>
        <v>0</v>
      </c>
      <c r="J71" s="1">
        <v>88</v>
      </c>
      <c r="K71" s="1">
        <v>0</v>
      </c>
      <c r="L71" s="1">
        <v>0</v>
      </c>
      <c r="M71" s="1">
        <f t="shared" si="15"/>
        <v>88</v>
      </c>
      <c r="N71" s="1">
        <f t="shared" si="16"/>
        <v>88</v>
      </c>
      <c r="O71" s="13">
        <v>5</v>
      </c>
      <c r="P71" s="4"/>
      <c r="Q71" s="1">
        <f t="shared" ref="Q71:Q97" si="28">(F71*O71)</f>
        <v>0</v>
      </c>
      <c r="R71" s="1">
        <f t="shared" ref="R71:R97" si="29">(G71*O71)</f>
        <v>0</v>
      </c>
      <c r="S71" s="1">
        <f t="shared" ref="S71:S97" si="30">H71*O71</f>
        <v>0</v>
      </c>
      <c r="T71" s="1">
        <f t="shared" ref="T71:T97" si="31">(I71*O71)</f>
        <v>0</v>
      </c>
      <c r="U71" s="1">
        <f t="shared" ref="U71:U97" si="32">J71*O71</f>
        <v>440</v>
      </c>
      <c r="V71" s="1">
        <f t="shared" ref="V71:V97" si="33">K71*O71</f>
        <v>0</v>
      </c>
      <c r="W71" s="1">
        <f t="shared" ref="W71:W97" si="34">L71*O71</f>
        <v>0</v>
      </c>
      <c r="X71" s="1">
        <f t="shared" ref="X71:X97" si="35">M71*O71</f>
        <v>440</v>
      </c>
      <c r="Y71" s="1">
        <f t="shared" ref="Y71:Y97" si="36">N71*O71</f>
        <v>440</v>
      </c>
      <c r="Z71" s="1">
        <f t="shared" ref="Z71:Z97" si="37">(T71/E71)*100</f>
        <v>0</v>
      </c>
      <c r="AA71" s="35">
        <f t="shared" si="27"/>
        <v>0</v>
      </c>
      <c r="AB71" s="22"/>
    </row>
    <row r="72" spans="1:28" x14ac:dyDescent="0.25">
      <c r="A72" s="11">
        <v>80</v>
      </c>
      <c r="B72" s="12" t="s">
        <v>30</v>
      </c>
      <c r="C72" s="11" t="s">
        <v>36</v>
      </c>
      <c r="D72" s="12" t="s">
        <v>25</v>
      </c>
      <c r="E72" s="12">
        <v>462</v>
      </c>
      <c r="F72" s="1">
        <v>0</v>
      </c>
      <c r="G72" s="1">
        <v>0</v>
      </c>
      <c r="H72" s="12">
        <v>0</v>
      </c>
      <c r="I72" s="1">
        <f t="shared" ref="I72:I135" si="38">(F72+G72+H72)</f>
        <v>0</v>
      </c>
      <c r="J72" s="1">
        <v>41</v>
      </c>
      <c r="K72" s="1">
        <v>0</v>
      </c>
      <c r="L72" s="1">
        <v>0</v>
      </c>
      <c r="M72" s="1">
        <f t="shared" si="15"/>
        <v>41</v>
      </c>
      <c r="N72" s="1">
        <f t="shared" si="16"/>
        <v>41</v>
      </c>
      <c r="O72" s="13">
        <v>10</v>
      </c>
      <c r="P72" s="4"/>
      <c r="Q72" s="1">
        <f t="shared" si="28"/>
        <v>0</v>
      </c>
      <c r="R72" s="1">
        <f t="shared" si="29"/>
        <v>0</v>
      </c>
      <c r="S72" s="1">
        <f t="shared" si="30"/>
        <v>0</v>
      </c>
      <c r="T72" s="1">
        <f t="shared" si="31"/>
        <v>0</v>
      </c>
      <c r="U72" s="1">
        <f t="shared" si="32"/>
        <v>410</v>
      </c>
      <c r="V72" s="1">
        <f t="shared" si="33"/>
        <v>0</v>
      </c>
      <c r="W72" s="1">
        <f t="shared" si="34"/>
        <v>0</v>
      </c>
      <c r="X72" s="1">
        <f t="shared" si="35"/>
        <v>410</v>
      </c>
      <c r="Y72" s="1">
        <f t="shared" si="36"/>
        <v>410</v>
      </c>
      <c r="Z72" s="1">
        <f t="shared" si="37"/>
        <v>0</v>
      </c>
      <c r="AA72" s="36"/>
      <c r="AB72" s="22"/>
    </row>
    <row r="73" spans="1:28" x14ac:dyDescent="0.25">
      <c r="A73" s="11">
        <v>80</v>
      </c>
      <c r="B73" s="12" t="s">
        <v>30</v>
      </c>
      <c r="C73" s="11" t="s">
        <v>36</v>
      </c>
      <c r="D73" s="12" t="s">
        <v>25</v>
      </c>
      <c r="E73" s="12">
        <v>462</v>
      </c>
      <c r="F73" s="1">
        <v>0</v>
      </c>
      <c r="G73" s="1">
        <v>0</v>
      </c>
      <c r="H73" s="12">
        <v>0</v>
      </c>
      <c r="I73" s="1">
        <f t="shared" si="38"/>
        <v>0</v>
      </c>
      <c r="J73" s="1">
        <v>45</v>
      </c>
      <c r="K73" s="1">
        <v>0</v>
      </c>
      <c r="L73" s="1">
        <v>0</v>
      </c>
      <c r="M73" s="1">
        <f t="shared" si="15"/>
        <v>45</v>
      </c>
      <c r="N73" s="1">
        <f t="shared" si="16"/>
        <v>45</v>
      </c>
      <c r="O73" s="13">
        <v>10</v>
      </c>
      <c r="P73" s="4"/>
      <c r="Q73" s="1">
        <f t="shared" si="28"/>
        <v>0</v>
      </c>
      <c r="R73" s="1">
        <f t="shared" si="29"/>
        <v>0</v>
      </c>
      <c r="S73" s="1">
        <f t="shared" si="30"/>
        <v>0</v>
      </c>
      <c r="T73" s="1">
        <f t="shared" si="31"/>
        <v>0</v>
      </c>
      <c r="U73" s="1">
        <f t="shared" si="32"/>
        <v>450</v>
      </c>
      <c r="V73" s="1">
        <f t="shared" si="33"/>
        <v>0</v>
      </c>
      <c r="W73" s="1">
        <f t="shared" si="34"/>
        <v>0</v>
      </c>
      <c r="X73" s="1">
        <f t="shared" si="35"/>
        <v>450</v>
      </c>
      <c r="Y73" s="1">
        <f t="shared" si="36"/>
        <v>450</v>
      </c>
      <c r="Z73" s="1">
        <f t="shared" si="37"/>
        <v>0</v>
      </c>
      <c r="AA73" s="37"/>
      <c r="AB73" s="22"/>
    </row>
    <row r="74" spans="1:28" x14ac:dyDescent="0.25">
      <c r="A74" s="11">
        <v>80</v>
      </c>
      <c r="B74" s="12" t="s">
        <v>30</v>
      </c>
      <c r="C74" s="11" t="s">
        <v>37</v>
      </c>
      <c r="D74" s="12" t="s">
        <v>25</v>
      </c>
      <c r="E74" s="12">
        <v>462</v>
      </c>
      <c r="F74" s="1">
        <v>0</v>
      </c>
      <c r="G74" s="1">
        <v>0</v>
      </c>
      <c r="H74" s="12">
        <v>0</v>
      </c>
      <c r="I74" s="1">
        <f t="shared" si="38"/>
        <v>0</v>
      </c>
      <c r="J74" s="1">
        <v>76</v>
      </c>
      <c r="K74" s="1">
        <v>0</v>
      </c>
      <c r="L74" s="1">
        <v>0</v>
      </c>
      <c r="M74" s="1">
        <f t="shared" si="15"/>
        <v>76</v>
      </c>
      <c r="N74" s="1">
        <f t="shared" si="16"/>
        <v>76</v>
      </c>
      <c r="O74" s="13">
        <v>6</v>
      </c>
      <c r="P74" s="4"/>
      <c r="Q74" s="1">
        <f t="shared" si="28"/>
        <v>0</v>
      </c>
      <c r="R74" s="1">
        <f t="shared" si="29"/>
        <v>0</v>
      </c>
      <c r="S74" s="1">
        <f t="shared" si="30"/>
        <v>0</v>
      </c>
      <c r="T74" s="1">
        <f t="shared" si="31"/>
        <v>0</v>
      </c>
      <c r="U74" s="1">
        <f t="shared" si="32"/>
        <v>456</v>
      </c>
      <c r="V74" s="1">
        <f t="shared" si="33"/>
        <v>0</v>
      </c>
      <c r="W74" s="1">
        <f t="shared" si="34"/>
        <v>0</v>
      </c>
      <c r="X74" s="1">
        <f t="shared" si="35"/>
        <v>456</v>
      </c>
      <c r="Y74" s="1">
        <f t="shared" si="36"/>
        <v>456</v>
      </c>
      <c r="Z74" s="1">
        <f t="shared" si="37"/>
        <v>0</v>
      </c>
      <c r="AA74" s="35">
        <f t="shared" si="27"/>
        <v>0</v>
      </c>
      <c r="AB74" s="22"/>
    </row>
    <row r="75" spans="1:28" x14ac:dyDescent="0.25">
      <c r="A75" s="11">
        <v>80</v>
      </c>
      <c r="B75" s="12" t="s">
        <v>30</v>
      </c>
      <c r="C75" s="11" t="s">
        <v>37</v>
      </c>
      <c r="D75" s="12" t="s">
        <v>25</v>
      </c>
      <c r="E75" s="12">
        <v>462</v>
      </c>
      <c r="F75" s="1">
        <v>0</v>
      </c>
      <c r="G75" s="1">
        <v>0</v>
      </c>
      <c r="H75" s="12">
        <v>0</v>
      </c>
      <c r="I75" s="1">
        <f t="shared" si="38"/>
        <v>0</v>
      </c>
      <c r="J75" s="1">
        <v>46</v>
      </c>
      <c r="K75" s="1">
        <v>0</v>
      </c>
      <c r="L75" s="1">
        <v>0</v>
      </c>
      <c r="M75" s="1">
        <f t="shared" si="15"/>
        <v>46</v>
      </c>
      <c r="N75" s="1">
        <f t="shared" si="16"/>
        <v>46</v>
      </c>
      <c r="O75" s="13">
        <v>10</v>
      </c>
      <c r="P75" s="4"/>
      <c r="Q75" s="1">
        <f t="shared" si="28"/>
        <v>0</v>
      </c>
      <c r="R75" s="1">
        <f t="shared" si="29"/>
        <v>0</v>
      </c>
      <c r="S75" s="1">
        <f t="shared" si="30"/>
        <v>0</v>
      </c>
      <c r="T75" s="1">
        <f t="shared" si="31"/>
        <v>0</v>
      </c>
      <c r="U75" s="1">
        <f t="shared" si="32"/>
        <v>460</v>
      </c>
      <c r="V75" s="1">
        <f t="shared" si="33"/>
        <v>0</v>
      </c>
      <c r="W75" s="1">
        <f t="shared" si="34"/>
        <v>0</v>
      </c>
      <c r="X75" s="1">
        <f t="shared" si="35"/>
        <v>460</v>
      </c>
      <c r="Y75" s="1">
        <f t="shared" si="36"/>
        <v>460</v>
      </c>
      <c r="Z75" s="1">
        <f t="shared" si="37"/>
        <v>0</v>
      </c>
      <c r="AA75" s="36"/>
      <c r="AB75" s="22"/>
    </row>
    <row r="76" spans="1:28" x14ac:dyDescent="0.25">
      <c r="A76" s="11">
        <v>80</v>
      </c>
      <c r="B76" s="12" t="s">
        <v>30</v>
      </c>
      <c r="C76" s="11" t="s">
        <v>37</v>
      </c>
      <c r="D76" s="12" t="s">
        <v>25</v>
      </c>
      <c r="E76" s="12">
        <v>462</v>
      </c>
      <c r="F76" s="1">
        <v>0</v>
      </c>
      <c r="G76" s="1">
        <v>0</v>
      </c>
      <c r="H76" s="12">
        <v>0</v>
      </c>
      <c r="I76" s="1">
        <f t="shared" si="38"/>
        <v>0</v>
      </c>
      <c r="J76" s="1">
        <v>40</v>
      </c>
      <c r="K76" s="1">
        <v>0</v>
      </c>
      <c r="L76" s="1">
        <v>0</v>
      </c>
      <c r="M76" s="1">
        <f t="shared" si="15"/>
        <v>40</v>
      </c>
      <c r="N76" s="1">
        <f t="shared" si="16"/>
        <v>40</v>
      </c>
      <c r="O76" s="13">
        <v>10</v>
      </c>
      <c r="P76" s="4"/>
      <c r="Q76" s="1">
        <f t="shared" si="28"/>
        <v>0</v>
      </c>
      <c r="R76" s="1">
        <f t="shared" si="29"/>
        <v>0</v>
      </c>
      <c r="S76" s="1">
        <f t="shared" si="30"/>
        <v>0</v>
      </c>
      <c r="T76" s="1">
        <f t="shared" si="31"/>
        <v>0</v>
      </c>
      <c r="U76" s="1">
        <f t="shared" si="32"/>
        <v>400</v>
      </c>
      <c r="V76" s="1">
        <f t="shared" si="33"/>
        <v>0</v>
      </c>
      <c r="W76" s="1">
        <f t="shared" si="34"/>
        <v>0</v>
      </c>
      <c r="X76" s="1">
        <f t="shared" si="35"/>
        <v>400</v>
      </c>
      <c r="Y76" s="1">
        <f t="shared" si="36"/>
        <v>400</v>
      </c>
      <c r="Z76" s="1">
        <f t="shared" si="37"/>
        <v>0</v>
      </c>
      <c r="AA76" s="37"/>
      <c r="AB76" s="22"/>
    </row>
    <row r="77" spans="1:28" x14ac:dyDescent="0.25">
      <c r="A77" s="11">
        <v>80</v>
      </c>
      <c r="B77" s="12" t="s">
        <v>31</v>
      </c>
      <c r="C77" s="11" t="s">
        <v>38</v>
      </c>
      <c r="D77" s="12" t="s">
        <v>25</v>
      </c>
      <c r="E77" s="12">
        <v>462</v>
      </c>
      <c r="F77" s="1">
        <v>0</v>
      </c>
      <c r="G77" s="1">
        <v>0</v>
      </c>
      <c r="H77" s="12">
        <v>5</v>
      </c>
      <c r="I77" s="1">
        <f t="shared" si="38"/>
        <v>5</v>
      </c>
      <c r="J77" s="1">
        <v>46</v>
      </c>
      <c r="K77" s="1">
        <v>0</v>
      </c>
      <c r="L77" s="1">
        <v>0</v>
      </c>
      <c r="M77" s="1">
        <f t="shared" si="15"/>
        <v>46</v>
      </c>
      <c r="N77" s="1">
        <f t="shared" si="16"/>
        <v>51</v>
      </c>
      <c r="O77" s="13">
        <v>8</v>
      </c>
      <c r="P77" s="4"/>
      <c r="Q77" s="1">
        <f t="shared" si="28"/>
        <v>0</v>
      </c>
      <c r="R77" s="1">
        <f t="shared" si="29"/>
        <v>0</v>
      </c>
      <c r="S77" s="1">
        <f t="shared" si="30"/>
        <v>40</v>
      </c>
      <c r="T77" s="1">
        <f t="shared" si="31"/>
        <v>40</v>
      </c>
      <c r="U77" s="1">
        <f t="shared" si="32"/>
        <v>368</v>
      </c>
      <c r="V77" s="1">
        <f t="shared" si="33"/>
        <v>0</v>
      </c>
      <c r="W77" s="1">
        <f t="shared" si="34"/>
        <v>0</v>
      </c>
      <c r="X77" s="1">
        <f t="shared" si="35"/>
        <v>368</v>
      </c>
      <c r="Y77" s="1">
        <f t="shared" si="36"/>
        <v>408</v>
      </c>
      <c r="Z77" s="1">
        <f t="shared" si="37"/>
        <v>8.6580086580086579</v>
      </c>
      <c r="AA77" s="35">
        <f t="shared" si="27"/>
        <v>10.822510822510822</v>
      </c>
      <c r="AB77" s="22"/>
    </row>
    <row r="78" spans="1:28" x14ac:dyDescent="0.25">
      <c r="A78" s="11">
        <v>80</v>
      </c>
      <c r="B78" s="12" t="s">
        <v>31</v>
      </c>
      <c r="C78" s="11" t="s">
        <v>38</v>
      </c>
      <c r="D78" s="12" t="s">
        <v>25</v>
      </c>
      <c r="E78" s="12">
        <v>462</v>
      </c>
      <c r="F78" s="1">
        <v>0</v>
      </c>
      <c r="G78" s="1">
        <v>0</v>
      </c>
      <c r="H78" s="12">
        <v>4</v>
      </c>
      <c r="I78" s="1">
        <f t="shared" si="38"/>
        <v>4</v>
      </c>
      <c r="J78" s="1">
        <v>40</v>
      </c>
      <c r="K78" s="1">
        <v>0</v>
      </c>
      <c r="L78" s="1">
        <v>0</v>
      </c>
      <c r="M78" s="1">
        <f t="shared" si="15"/>
        <v>40</v>
      </c>
      <c r="N78" s="1">
        <f t="shared" si="16"/>
        <v>44</v>
      </c>
      <c r="O78" s="13">
        <v>10</v>
      </c>
      <c r="P78" s="4"/>
      <c r="Q78" s="1">
        <f t="shared" si="28"/>
        <v>0</v>
      </c>
      <c r="R78" s="1">
        <f t="shared" si="29"/>
        <v>0</v>
      </c>
      <c r="S78" s="1">
        <f t="shared" si="30"/>
        <v>40</v>
      </c>
      <c r="T78" s="1">
        <f t="shared" si="31"/>
        <v>40</v>
      </c>
      <c r="U78" s="1">
        <f t="shared" si="32"/>
        <v>400</v>
      </c>
      <c r="V78" s="1">
        <f t="shared" si="33"/>
        <v>0</v>
      </c>
      <c r="W78" s="1">
        <f t="shared" si="34"/>
        <v>0</v>
      </c>
      <c r="X78" s="1">
        <f t="shared" si="35"/>
        <v>400</v>
      </c>
      <c r="Y78" s="1">
        <f t="shared" si="36"/>
        <v>440</v>
      </c>
      <c r="Z78" s="1">
        <f t="shared" si="37"/>
        <v>8.6580086580086579</v>
      </c>
      <c r="AA78" s="36"/>
      <c r="AB78" s="22"/>
    </row>
    <row r="79" spans="1:28" x14ac:dyDescent="0.25">
      <c r="A79" s="11">
        <v>80</v>
      </c>
      <c r="B79" s="12" t="s">
        <v>31</v>
      </c>
      <c r="C79" s="11" t="s">
        <v>38</v>
      </c>
      <c r="D79" s="12" t="s">
        <v>25</v>
      </c>
      <c r="E79" s="12">
        <v>462</v>
      </c>
      <c r="F79" s="1">
        <v>0</v>
      </c>
      <c r="G79" s="1">
        <v>0</v>
      </c>
      <c r="H79" s="12">
        <v>7</v>
      </c>
      <c r="I79" s="1">
        <f t="shared" si="38"/>
        <v>7</v>
      </c>
      <c r="J79" s="1">
        <v>32</v>
      </c>
      <c r="K79" s="1">
        <v>0</v>
      </c>
      <c r="L79" s="1">
        <v>0</v>
      </c>
      <c r="M79" s="1">
        <f t="shared" si="15"/>
        <v>32</v>
      </c>
      <c r="N79" s="1">
        <f t="shared" si="16"/>
        <v>39</v>
      </c>
      <c r="O79" s="13">
        <v>10</v>
      </c>
      <c r="P79" s="4"/>
      <c r="Q79" s="1">
        <f t="shared" si="28"/>
        <v>0</v>
      </c>
      <c r="R79" s="1">
        <f t="shared" si="29"/>
        <v>0</v>
      </c>
      <c r="S79" s="1">
        <f t="shared" si="30"/>
        <v>70</v>
      </c>
      <c r="T79" s="1">
        <f t="shared" si="31"/>
        <v>70</v>
      </c>
      <c r="U79" s="1">
        <f t="shared" si="32"/>
        <v>320</v>
      </c>
      <c r="V79" s="1">
        <f t="shared" si="33"/>
        <v>0</v>
      </c>
      <c r="W79" s="1">
        <f t="shared" si="34"/>
        <v>0</v>
      </c>
      <c r="X79" s="1">
        <f t="shared" si="35"/>
        <v>320</v>
      </c>
      <c r="Y79" s="1">
        <f t="shared" si="36"/>
        <v>390</v>
      </c>
      <c r="Z79" s="1">
        <f t="shared" si="37"/>
        <v>15.151515151515152</v>
      </c>
      <c r="AA79" s="37"/>
      <c r="AB79" s="22"/>
    </row>
    <row r="80" spans="1:28" x14ac:dyDescent="0.25">
      <c r="A80" s="11">
        <v>80</v>
      </c>
      <c r="B80" s="12" t="s">
        <v>31</v>
      </c>
      <c r="C80" s="11" t="s">
        <v>36</v>
      </c>
      <c r="D80" s="12" t="s">
        <v>25</v>
      </c>
      <c r="E80" s="12">
        <v>462</v>
      </c>
      <c r="F80" s="1">
        <v>0</v>
      </c>
      <c r="G80" s="1">
        <v>0</v>
      </c>
      <c r="H80" s="12">
        <v>0</v>
      </c>
      <c r="I80" s="1">
        <f t="shared" si="38"/>
        <v>0</v>
      </c>
      <c r="J80" s="1">
        <v>52</v>
      </c>
      <c r="K80" s="1">
        <v>0</v>
      </c>
      <c r="L80" s="1">
        <v>0</v>
      </c>
      <c r="M80" s="1">
        <f t="shared" si="15"/>
        <v>52</v>
      </c>
      <c r="N80" s="1">
        <f t="shared" si="16"/>
        <v>52</v>
      </c>
      <c r="O80" s="13">
        <v>8</v>
      </c>
      <c r="P80" s="4"/>
      <c r="Q80" s="1">
        <f t="shared" si="28"/>
        <v>0</v>
      </c>
      <c r="R80" s="1">
        <f t="shared" si="29"/>
        <v>0</v>
      </c>
      <c r="S80" s="1">
        <f t="shared" si="30"/>
        <v>0</v>
      </c>
      <c r="T80" s="1">
        <f t="shared" si="31"/>
        <v>0</v>
      </c>
      <c r="U80" s="1">
        <f t="shared" si="32"/>
        <v>416</v>
      </c>
      <c r="V80" s="1">
        <f t="shared" si="33"/>
        <v>0</v>
      </c>
      <c r="W80" s="1">
        <f t="shared" si="34"/>
        <v>0</v>
      </c>
      <c r="X80" s="1">
        <f t="shared" si="35"/>
        <v>416</v>
      </c>
      <c r="Y80" s="1">
        <f t="shared" si="36"/>
        <v>416</v>
      </c>
      <c r="Z80" s="1">
        <f t="shared" si="37"/>
        <v>0</v>
      </c>
      <c r="AA80" s="35">
        <f t="shared" si="27"/>
        <v>0</v>
      </c>
      <c r="AB80" s="22"/>
    </row>
    <row r="81" spans="1:28" x14ac:dyDescent="0.25">
      <c r="A81" s="11">
        <v>80</v>
      </c>
      <c r="B81" s="12" t="s">
        <v>31</v>
      </c>
      <c r="C81" s="11" t="s">
        <v>36</v>
      </c>
      <c r="D81" s="12" t="s">
        <v>25</v>
      </c>
      <c r="E81" s="12">
        <v>462</v>
      </c>
      <c r="F81" s="1">
        <v>0</v>
      </c>
      <c r="G81" s="1">
        <v>0</v>
      </c>
      <c r="H81" s="12">
        <v>0</v>
      </c>
      <c r="I81" s="1">
        <f t="shared" si="38"/>
        <v>0</v>
      </c>
      <c r="J81" s="1">
        <v>46</v>
      </c>
      <c r="K81" s="1">
        <v>0</v>
      </c>
      <c r="L81" s="1">
        <v>0</v>
      </c>
      <c r="M81" s="1">
        <f t="shared" si="15"/>
        <v>46</v>
      </c>
      <c r="N81" s="1">
        <f t="shared" si="16"/>
        <v>46</v>
      </c>
      <c r="O81" s="13">
        <v>10</v>
      </c>
      <c r="P81" s="4"/>
      <c r="Q81" s="1">
        <f t="shared" si="28"/>
        <v>0</v>
      </c>
      <c r="R81" s="1">
        <f t="shared" si="29"/>
        <v>0</v>
      </c>
      <c r="S81" s="1">
        <f t="shared" si="30"/>
        <v>0</v>
      </c>
      <c r="T81" s="1">
        <f t="shared" si="31"/>
        <v>0</v>
      </c>
      <c r="U81" s="1">
        <f t="shared" si="32"/>
        <v>460</v>
      </c>
      <c r="V81" s="1">
        <f t="shared" si="33"/>
        <v>0</v>
      </c>
      <c r="W81" s="1">
        <f t="shared" si="34"/>
        <v>0</v>
      </c>
      <c r="X81" s="1">
        <f t="shared" si="35"/>
        <v>460</v>
      </c>
      <c r="Y81" s="1">
        <f t="shared" si="36"/>
        <v>460</v>
      </c>
      <c r="Z81" s="1">
        <f t="shared" si="37"/>
        <v>0</v>
      </c>
      <c r="AA81" s="36"/>
      <c r="AB81" s="22"/>
    </row>
    <row r="82" spans="1:28" x14ac:dyDescent="0.25">
      <c r="A82" s="11">
        <v>80</v>
      </c>
      <c r="B82" s="12" t="s">
        <v>31</v>
      </c>
      <c r="C82" s="11" t="s">
        <v>36</v>
      </c>
      <c r="D82" s="12" t="s">
        <v>25</v>
      </c>
      <c r="E82" s="12">
        <v>462</v>
      </c>
      <c r="F82" s="1">
        <v>0</v>
      </c>
      <c r="G82" s="1">
        <v>0</v>
      </c>
      <c r="H82" s="12">
        <v>0</v>
      </c>
      <c r="I82" s="1">
        <f t="shared" si="38"/>
        <v>0</v>
      </c>
      <c r="J82" s="1">
        <v>40</v>
      </c>
      <c r="K82" s="1">
        <v>0</v>
      </c>
      <c r="L82" s="1">
        <v>0</v>
      </c>
      <c r="M82" s="1">
        <f t="shared" si="15"/>
        <v>40</v>
      </c>
      <c r="N82" s="1">
        <f t="shared" si="16"/>
        <v>40</v>
      </c>
      <c r="O82" s="13">
        <v>10</v>
      </c>
      <c r="P82" s="4"/>
      <c r="Q82" s="1">
        <f t="shared" si="28"/>
        <v>0</v>
      </c>
      <c r="R82" s="1">
        <f t="shared" si="29"/>
        <v>0</v>
      </c>
      <c r="S82" s="1">
        <f t="shared" si="30"/>
        <v>0</v>
      </c>
      <c r="T82" s="1">
        <f t="shared" si="31"/>
        <v>0</v>
      </c>
      <c r="U82" s="1">
        <f t="shared" si="32"/>
        <v>400</v>
      </c>
      <c r="V82" s="1">
        <f t="shared" si="33"/>
        <v>0</v>
      </c>
      <c r="W82" s="1">
        <f t="shared" si="34"/>
        <v>0</v>
      </c>
      <c r="X82" s="1">
        <f t="shared" si="35"/>
        <v>400</v>
      </c>
      <c r="Y82" s="1">
        <f t="shared" si="36"/>
        <v>400</v>
      </c>
      <c r="Z82" s="1">
        <f t="shared" si="37"/>
        <v>0</v>
      </c>
      <c r="AA82" s="37"/>
      <c r="AB82" s="22"/>
    </row>
    <row r="83" spans="1:28" x14ac:dyDescent="0.25">
      <c r="A83" s="11">
        <v>80</v>
      </c>
      <c r="B83" s="12" t="s">
        <v>31</v>
      </c>
      <c r="C83" s="11" t="s">
        <v>37</v>
      </c>
      <c r="D83" s="12" t="s">
        <v>25</v>
      </c>
      <c r="E83" s="12">
        <v>462</v>
      </c>
      <c r="F83" s="1">
        <v>0</v>
      </c>
      <c r="G83" s="1">
        <v>0</v>
      </c>
      <c r="H83" s="12">
        <v>0</v>
      </c>
      <c r="I83" s="1">
        <f t="shared" si="38"/>
        <v>0</v>
      </c>
      <c r="J83" s="1">
        <v>42</v>
      </c>
      <c r="K83" s="1">
        <v>0</v>
      </c>
      <c r="L83" s="1">
        <v>0</v>
      </c>
      <c r="M83" s="1">
        <f t="shared" si="15"/>
        <v>42</v>
      </c>
      <c r="N83" s="1">
        <f t="shared" si="16"/>
        <v>42</v>
      </c>
      <c r="O83" s="13">
        <v>10</v>
      </c>
      <c r="P83" s="4"/>
      <c r="Q83" s="1">
        <f t="shared" si="28"/>
        <v>0</v>
      </c>
      <c r="R83" s="1">
        <f t="shared" si="29"/>
        <v>0</v>
      </c>
      <c r="S83" s="1">
        <f t="shared" si="30"/>
        <v>0</v>
      </c>
      <c r="T83" s="1">
        <f t="shared" si="31"/>
        <v>0</v>
      </c>
      <c r="U83" s="1">
        <f t="shared" si="32"/>
        <v>420</v>
      </c>
      <c r="V83" s="1">
        <f t="shared" si="33"/>
        <v>0</v>
      </c>
      <c r="W83" s="1">
        <f t="shared" si="34"/>
        <v>0</v>
      </c>
      <c r="X83" s="1">
        <f t="shared" si="35"/>
        <v>420</v>
      </c>
      <c r="Y83" s="1">
        <f t="shared" si="36"/>
        <v>420</v>
      </c>
      <c r="Z83" s="1">
        <f t="shared" si="37"/>
        <v>0</v>
      </c>
      <c r="AA83" s="35">
        <f t="shared" si="27"/>
        <v>0</v>
      </c>
      <c r="AB83" s="22"/>
    </row>
    <row r="84" spans="1:28" x14ac:dyDescent="0.25">
      <c r="A84" s="11">
        <v>80</v>
      </c>
      <c r="B84" s="12" t="s">
        <v>31</v>
      </c>
      <c r="C84" s="11" t="s">
        <v>37</v>
      </c>
      <c r="D84" s="12" t="s">
        <v>25</v>
      </c>
      <c r="E84" s="12">
        <v>462</v>
      </c>
      <c r="F84" s="1">
        <v>0</v>
      </c>
      <c r="G84" s="1">
        <v>0</v>
      </c>
      <c r="H84" s="12">
        <v>0</v>
      </c>
      <c r="I84" s="1">
        <f t="shared" si="38"/>
        <v>0</v>
      </c>
      <c r="J84" s="1">
        <v>47</v>
      </c>
      <c r="K84" s="1">
        <v>0</v>
      </c>
      <c r="L84" s="1">
        <v>0</v>
      </c>
      <c r="M84" s="1">
        <f t="shared" si="15"/>
        <v>47</v>
      </c>
      <c r="N84" s="1">
        <f t="shared" si="16"/>
        <v>47</v>
      </c>
      <c r="O84" s="13">
        <v>10</v>
      </c>
      <c r="P84" s="4"/>
      <c r="Q84" s="1">
        <f t="shared" si="28"/>
        <v>0</v>
      </c>
      <c r="R84" s="1">
        <f t="shared" si="29"/>
        <v>0</v>
      </c>
      <c r="S84" s="1">
        <f t="shared" si="30"/>
        <v>0</v>
      </c>
      <c r="T84" s="1">
        <f t="shared" si="31"/>
        <v>0</v>
      </c>
      <c r="U84" s="1">
        <f t="shared" si="32"/>
        <v>470</v>
      </c>
      <c r="V84" s="1">
        <f t="shared" si="33"/>
        <v>0</v>
      </c>
      <c r="W84" s="1">
        <f t="shared" si="34"/>
        <v>0</v>
      </c>
      <c r="X84" s="1">
        <f t="shared" si="35"/>
        <v>470</v>
      </c>
      <c r="Y84" s="1">
        <f t="shared" si="36"/>
        <v>470</v>
      </c>
      <c r="Z84" s="1">
        <f t="shared" si="37"/>
        <v>0</v>
      </c>
      <c r="AA84" s="36"/>
      <c r="AB84" s="22"/>
    </row>
    <row r="85" spans="1:28" x14ac:dyDescent="0.25">
      <c r="A85" s="11">
        <v>80</v>
      </c>
      <c r="B85" s="12" t="s">
        <v>31</v>
      </c>
      <c r="C85" s="11" t="s">
        <v>37</v>
      </c>
      <c r="D85" s="12" t="s">
        <v>25</v>
      </c>
      <c r="E85" s="12">
        <v>462</v>
      </c>
      <c r="F85" s="1">
        <v>0</v>
      </c>
      <c r="G85" s="1">
        <v>0</v>
      </c>
      <c r="H85" s="12">
        <v>0</v>
      </c>
      <c r="I85" s="1">
        <f t="shared" si="38"/>
        <v>0</v>
      </c>
      <c r="J85" s="1">
        <v>41</v>
      </c>
      <c r="K85" s="1">
        <v>0</v>
      </c>
      <c r="L85" s="1">
        <v>0</v>
      </c>
      <c r="M85" s="1">
        <f t="shared" si="15"/>
        <v>41</v>
      </c>
      <c r="N85" s="1">
        <f t="shared" si="16"/>
        <v>41</v>
      </c>
      <c r="O85" s="13">
        <v>10</v>
      </c>
      <c r="P85" s="4"/>
      <c r="Q85" s="1">
        <f t="shared" si="28"/>
        <v>0</v>
      </c>
      <c r="R85" s="1">
        <f t="shared" si="29"/>
        <v>0</v>
      </c>
      <c r="S85" s="1">
        <f t="shared" si="30"/>
        <v>0</v>
      </c>
      <c r="T85" s="1">
        <f t="shared" si="31"/>
        <v>0</v>
      </c>
      <c r="U85" s="1">
        <f t="shared" si="32"/>
        <v>410</v>
      </c>
      <c r="V85" s="1">
        <f t="shared" si="33"/>
        <v>0</v>
      </c>
      <c r="W85" s="1">
        <f t="shared" si="34"/>
        <v>0</v>
      </c>
      <c r="X85" s="1">
        <f t="shared" si="35"/>
        <v>410</v>
      </c>
      <c r="Y85" s="1">
        <f t="shared" si="36"/>
        <v>410</v>
      </c>
      <c r="Z85" s="1">
        <f t="shared" si="37"/>
        <v>0</v>
      </c>
      <c r="AA85" s="37"/>
      <c r="AB85" s="22"/>
    </row>
    <row r="86" spans="1:28" x14ac:dyDescent="0.25">
      <c r="A86" s="11">
        <v>80</v>
      </c>
      <c r="B86" s="12" t="s">
        <v>32</v>
      </c>
      <c r="C86" s="11" t="s">
        <v>38</v>
      </c>
      <c r="D86" s="12" t="s">
        <v>25</v>
      </c>
      <c r="E86" s="12">
        <v>462</v>
      </c>
      <c r="F86" s="1">
        <v>0</v>
      </c>
      <c r="G86" s="1">
        <v>0</v>
      </c>
      <c r="H86" s="12">
        <v>1</v>
      </c>
      <c r="I86" s="1">
        <f t="shared" si="38"/>
        <v>1</v>
      </c>
      <c r="J86" s="1">
        <v>40</v>
      </c>
      <c r="K86" s="1">
        <v>0</v>
      </c>
      <c r="L86" s="1">
        <v>0</v>
      </c>
      <c r="M86" s="1">
        <f t="shared" si="15"/>
        <v>40</v>
      </c>
      <c r="N86" s="1">
        <f t="shared" si="16"/>
        <v>41</v>
      </c>
      <c r="O86" s="13">
        <v>10</v>
      </c>
      <c r="P86" s="4"/>
      <c r="Q86" s="1">
        <f t="shared" si="28"/>
        <v>0</v>
      </c>
      <c r="R86" s="1">
        <f t="shared" si="29"/>
        <v>0</v>
      </c>
      <c r="S86" s="1">
        <f t="shared" si="30"/>
        <v>10</v>
      </c>
      <c r="T86" s="1">
        <f t="shared" si="31"/>
        <v>10</v>
      </c>
      <c r="U86" s="1">
        <f t="shared" si="32"/>
        <v>400</v>
      </c>
      <c r="V86" s="1">
        <f t="shared" si="33"/>
        <v>0</v>
      </c>
      <c r="W86" s="1">
        <f t="shared" si="34"/>
        <v>0</v>
      </c>
      <c r="X86" s="1">
        <f t="shared" si="35"/>
        <v>400</v>
      </c>
      <c r="Y86" s="1">
        <f t="shared" si="36"/>
        <v>410</v>
      </c>
      <c r="Z86" s="1">
        <f t="shared" si="37"/>
        <v>2.1645021645021645</v>
      </c>
      <c r="AA86" s="35">
        <f t="shared" si="27"/>
        <v>1.4430014430014431</v>
      </c>
      <c r="AB86" s="22"/>
    </row>
    <row r="87" spans="1:28" x14ac:dyDescent="0.25">
      <c r="A87" s="11">
        <v>80</v>
      </c>
      <c r="B87" s="12" t="s">
        <v>32</v>
      </c>
      <c r="C87" s="11" t="s">
        <v>38</v>
      </c>
      <c r="D87" s="12" t="s">
        <v>25</v>
      </c>
      <c r="E87" s="12">
        <v>462</v>
      </c>
      <c r="F87" s="1">
        <v>0</v>
      </c>
      <c r="G87" s="1">
        <v>0</v>
      </c>
      <c r="H87" s="12">
        <v>0</v>
      </c>
      <c r="I87" s="1">
        <f t="shared" si="38"/>
        <v>0</v>
      </c>
      <c r="J87" s="1">
        <v>34</v>
      </c>
      <c r="K87" s="1">
        <v>0</v>
      </c>
      <c r="L87" s="1">
        <v>0</v>
      </c>
      <c r="M87" s="1">
        <f t="shared" si="15"/>
        <v>34</v>
      </c>
      <c r="N87" s="1">
        <f t="shared" si="16"/>
        <v>34</v>
      </c>
      <c r="O87" s="13">
        <v>10</v>
      </c>
      <c r="P87" s="4"/>
      <c r="Q87" s="1">
        <f t="shared" si="28"/>
        <v>0</v>
      </c>
      <c r="R87" s="1">
        <f t="shared" si="29"/>
        <v>0</v>
      </c>
      <c r="S87" s="1">
        <f t="shared" si="30"/>
        <v>0</v>
      </c>
      <c r="T87" s="1">
        <f t="shared" si="31"/>
        <v>0</v>
      </c>
      <c r="U87" s="1">
        <f t="shared" si="32"/>
        <v>340</v>
      </c>
      <c r="V87" s="1">
        <f t="shared" si="33"/>
        <v>0</v>
      </c>
      <c r="W87" s="1">
        <f t="shared" si="34"/>
        <v>0</v>
      </c>
      <c r="X87" s="1">
        <f t="shared" si="35"/>
        <v>340</v>
      </c>
      <c r="Y87" s="1">
        <f t="shared" si="36"/>
        <v>340</v>
      </c>
      <c r="Z87" s="1">
        <f t="shared" si="37"/>
        <v>0</v>
      </c>
      <c r="AA87" s="36"/>
      <c r="AB87" s="22"/>
    </row>
    <row r="88" spans="1:28" x14ac:dyDescent="0.25">
      <c r="A88" s="11">
        <v>80</v>
      </c>
      <c r="B88" s="12" t="s">
        <v>32</v>
      </c>
      <c r="C88" s="11" t="s">
        <v>38</v>
      </c>
      <c r="D88" s="12" t="s">
        <v>25</v>
      </c>
      <c r="E88" s="12">
        <v>462</v>
      </c>
      <c r="F88" s="1">
        <v>0</v>
      </c>
      <c r="G88" s="1">
        <v>1</v>
      </c>
      <c r="H88" s="12">
        <v>0</v>
      </c>
      <c r="I88" s="1">
        <f t="shared" si="38"/>
        <v>1</v>
      </c>
      <c r="J88" s="1">
        <v>36</v>
      </c>
      <c r="K88" s="1">
        <v>0</v>
      </c>
      <c r="L88" s="1">
        <v>0</v>
      </c>
      <c r="M88" s="1">
        <f t="shared" si="15"/>
        <v>36</v>
      </c>
      <c r="N88" s="1">
        <f t="shared" si="16"/>
        <v>37</v>
      </c>
      <c r="O88" s="13">
        <v>10</v>
      </c>
      <c r="P88" s="4"/>
      <c r="Q88" s="1">
        <f t="shared" si="28"/>
        <v>0</v>
      </c>
      <c r="R88" s="1">
        <f t="shared" si="29"/>
        <v>10</v>
      </c>
      <c r="S88" s="1">
        <f t="shared" si="30"/>
        <v>0</v>
      </c>
      <c r="T88" s="1">
        <f t="shared" si="31"/>
        <v>10</v>
      </c>
      <c r="U88" s="1">
        <f t="shared" si="32"/>
        <v>360</v>
      </c>
      <c r="V88" s="1">
        <f t="shared" si="33"/>
        <v>0</v>
      </c>
      <c r="W88" s="1">
        <f t="shared" si="34"/>
        <v>0</v>
      </c>
      <c r="X88" s="1">
        <f t="shared" si="35"/>
        <v>360</v>
      </c>
      <c r="Y88" s="1">
        <f t="shared" si="36"/>
        <v>370</v>
      </c>
      <c r="Z88" s="1">
        <f t="shared" si="37"/>
        <v>2.1645021645021645</v>
      </c>
      <c r="AA88" s="37"/>
      <c r="AB88" s="22"/>
    </row>
    <row r="89" spans="1:28" x14ac:dyDescent="0.25">
      <c r="A89" s="11">
        <v>80</v>
      </c>
      <c r="B89" s="12" t="s">
        <v>32</v>
      </c>
      <c r="C89" s="11" t="s">
        <v>36</v>
      </c>
      <c r="D89" s="12" t="s">
        <v>25</v>
      </c>
      <c r="E89" s="12">
        <v>462</v>
      </c>
      <c r="F89" s="1">
        <v>0</v>
      </c>
      <c r="G89" s="1">
        <v>0</v>
      </c>
      <c r="H89" s="12">
        <v>0</v>
      </c>
      <c r="I89" s="1">
        <f t="shared" si="38"/>
        <v>0</v>
      </c>
      <c r="J89" s="1">
        <v>40</v>
      </c>
      <c r="K89" s="1">
        <v>0</v>
      </c>
      <c r="L89" s="1">
        <v>0</v>
      </c>
      <c r="M89" s="1">
        <f t="shared" si="15"/>
        <v>40</v>
      </c>
      <c r="N89" s="1">
        <f t="shared" si="16"/>
        <v>40</v>
      </c>
      <c r="O89" s="13">
        <v>10</v>
      </c>
      <c r="P89" s="4"/>
      <c r="Q89" s="1">
        <f t="shared" si="28"/>
        <v>0</v>
      </c>
      <c r="R89" s="1">
        <f t="shared" si="29"/>
        <v>0</v>
      </c>
      <c r="S89" s="1">
        <f t="shared" si="30"/>
        <v>0</v>
      </c>
      <c r="T89" s="1">
        <f t="shared" si="31"/>
        <v>0</v>
      </c>
      <c r="U89" s="1">
        <f t="shared" si="32"/>
        <v>400</v>
      </c>
      <c r="V89" s="1">
        <f t="shared" si="33"/>
        <v>0</v>
      </c>
      <c r="W89" s="1">
        <f t="shared" si="34"/>
        <v>0</v>
      </c>
      <c r="X89" s="1">
        <f t="shared" si="35"/>
        <v>400</v>
      </c>
      <c r="Y89" s="1">
        <f t="shared" si="36"/>
        <v>400</v>
      </c>
      <c r="Z89" s="1">
        <f t="shared" si="37"/>
        <v>0</v>
      </c>
      <c r="AA89" s="35">
        <f t="shared" si="27"/>
        <v>0</v>
      </c>
      <c r="AB89" s="22"/>
    </row>
    <row r="90" spans="1:28" x14ac:dyDescent="0.25">
      <c r="A90" s="11">
        <v>80</v>
      </c>
      <c r="B90" s="12" t="s">
        <v>32</v>
      </c>
      <c r="C90" s="11" t="s">
        <v>36</v>
      </c>
      <c r="D90" s="12" t="s">
        <v>25</v>
      </c>
      <c r="E90" s="12">
        <v>462</v>
      </c>
      <c r="F90" s="1">
        <v>0</v>
      </c>
      <c r="G90" s="1">
        <v>0</v>
      </c>
      <c r="H90" s="12">
        <v>0</v>
      </c>
      <c r="I90" s="1">
        <f t="shared" si="38"/>
        <v>0</v>
      </c>
      <c r="J90" s="1">
        <v>41</v>
      </c>
      <c r="K90" s="1">
        <v>0</v>
      </c>
      <c r="L90" s="1">
        <v>0</v>
      </c>
      <c r="M90" s="1">
        <f t="shared" si="15"/>
        <v>41</v>
      </c>
      <c r="N90" s="1">
        <f t="shared" si="16"/>
        <v>41</v>
      </c>
      <c r="O90" s="13">
        <v>10</v>
      </c>
      <c r="P90" s="4"/>
      <c r="Q90" s="1">
        <f t="shared" si="28"/>
        <v>0</v>
      </c>
      <c r="R90" s="1">
        <f t="shared" si="29"/>
        <v>0</v>
      </c>
      <c r="S90" s="1">
        <f t="shared" si="30"/>
        <v>0</v>
      </c>
      <c r="T90" s="1">
        <f t="shared" si="31"/>
        <v>0</v>
      </c>
      <c r="U90" s="1">
        <f t="shared" si="32"/>
        <v>410</v>
      </c>
      <c r="V90" s="1">
        <f t="shared" si="33"/>
        <v>0</v>
      </c>
      <c r="W90" s="1">
        <f t="shared" si="34"/>
        <v>0</v>
      </c>
      <c r="X90" s="1">
        <f t="shared" si="35"/>
        <v>410</v>
      </c>
      <c r="Y90" s="1">
        <f t="shared" si="36"/>
        <v>410</v>
      </c>
      <c r="Z90" s="1">
        <f t="shared" si="37"/>
        <v>0</v>
      </c>
      <c r="AA90" s="36"/>
      <c r="AB90" s="22"/>
    </row>
    <row r="91" spans="1:28" x14ac:dyDescent="0.25">
      <c r="A91" s="11">
        <v>80</v>
      </c>
      <c r="B91" s="12" t="s">
        <v>32</v>
      </c>
      <c r="C91" s="11" t="s">
        <v>36</v>
      </c>
      <c r="D91" s="12" t="s">
        <v>25</v>
      </c>
      <c r="E91" s="12">
        <v>462</v>
      </c>
      <c r="F91" s="1">
        <v>0</v>
      </c>
      <c r="G91" s="1">
        <v>0</v>
      </c>
      <c r="H91" s="12">
        <v>0</v>
      </c>
      <c r="I91" s="1">
        <f t="shared" si="38"/>
        <v>0</v>
      </c>
      <c r="J91" s="1">
        <v>45</v>
      </c>
      <c r="K91" s="1">
        <v>0</v>
      </c>
      <c r="L91" s="1">
        <v>0</v>
      </c>
      <c r="M91" s="1">
        <f t="shared" si="15"/>
        <v>45</v>
      </c>
      <c r="N91" s="1">
        <f t="shared" si="16"/>
        <v>45</v>
      </c>
      <c r="O91" s="13">
        <v>10</v>
      </c>
      <c r="P91" s="4"/>
      <c r="Q91" s="1">
        <f t="shared" si="28"/>
        <v>0</v>
      </c>
      <c r="R91" s="1">
        <f t="shared" si="29"/>
        <v>0</v>
      </c>
      <c r="S91" s="1">
        <f t="shared" si="30"/>
        <v>0</v>
      </c>
      <c r="T91" s="1">
        <f t="shared" si="31"/>
        <v>0</v>
      </c>
      <c r="U91" s="1">
        <f t="shared" si="32"/>
        <v>450</v>
      </c>
      <c r="V91" s="1">
        <f t="shared" si="33"/>
        <v>0</v>
      </c>
      <c r="W91" s="1">
        <f t="shared" si="34"/>
        <v>0</v>
      </c>
      <c r="X91" s="1">
        <f t="shared" si="35"/>
        <v>450</v>
      </c>
      <c r="Y91" s="1">
        <f t="shared" si="36"/>
        <v>450</v>
      </c>
      <c r="Z91" s="1">
        <f t="shared" si="37"/>
        <v>0</v>
      </c>
      <c r="AA91" s="37"/>
      <c r="AB91" s="22"/>
    </row>
    <row r="92" spans="1:28" x14ac:dyDescent="0.25">
      <c r="A92" s="11">
        <v>80</v>
      </c>
      <c r="B92" s="12" t="s">
        <v>32</v>
      </c>
      <c r="C92" s="11" t="s">
        <v>37</v>
      </c>
      <c r="D92" s="12" t="s">
        <v>25</v>
      </c>
      <c r="E92" s="12">
        <v>462</v>
      </c>
      <c r="F92" s="1">
        <v>0</v>
      </c>
      <c r="G92" s="1">
        <v>0</v>
      </c>
      <c r="H92" s="12">
        <v>0</v>
      </c>
      <c r="I92" s="1">
        <f t="shared" si="38"/>
        <v>0</v>
      </c>
      <c r="J92" s="1">
        <v>45</v>
      </c>
      <c r="K92" s="1">
        <v>0</v>
      </c>
      <c r="L92" s="1">
        <v>0</v>
      </c>
      <c r="M92" s="1">
        <f t="shared" ref="M92:M94" si="39">(J92+K92+L92)</f>
        <v>45</v>
      </c>
      <c r="N92" s="1">
        <f t="shared" ref="N92:N94" si="40">I92+M92</f>
        <v>45</v>
      </c>
      <c r="O92" s="13">
        <v>10</v>
      </c>
      <c r="P92" s="4"/>
      <c r="Q92" s="1">
        <f t="shared" si="28"/>
        <v>0</v>
      </c>
      <c r="R92" s="1">
        <f t="shared" si="29"/>
        <v>0</v>
      </c>
      <c r="S92" s="1">
        <f t="shared" si="30"/>
        <v>0</v>
      </c>
      <c r="T92" s="1">
        <f t="shared" si="31"/>
        <v>0</v>
      </c>
      <c r="U92" s="1">
        <f t="shared" si="32"/>
        <v>450</v>
      </c>
      <c r="V92" s="1">
        <f t="shared" si="33"/>
        <v>0</v>
      </c>
      <c r="W92" s="1">
        <f t="shared" si="34"/>
        <v>0</v>
      </c>
      <c r="X92" s="1">
        <f t="shared" si="35"/>
        <v>450</v>
      </c>
      <c r="Y92" s="1">
        <f t="shared" si="36"/>
        <v>450</v>
      </c>
      <c r="Z92" s="1">
        <f t="shared" si="37"/>
        <v>0</v>
      </c>
      <c r="AA92" s="35">
        <f t="shared" ref="AA92:AA152" si="41">(AVERAGE(Z92,Z93,Z94))</f>
        <v>0</v>
      </c>
      <c r="AB92" s="22"/>
    </row>
    <row r="93" spans="1:28" x14ac:dyDescent="0.25">
      <c r="A93" s="11">
        <v>80</v>
      </c>
      <c r="B93" s="12" t="s">
        <v>32</v>
      </c>
      <c r="C93" s="11" t="s">
        <v>37</v>
      </c>
      <c r="D93" s="12" t="s">
        <v>25</v>
      </c>
      <c r="E93" s="12">
        <v>462</v>
      </c>
      <c r="F93" s="1">
        <v>0</v>
      </c>
      <c r="G93" s="1">
        <v>0</v>
      </c>
      <c r="H93" s="12">
        <v>0</v>
      </c>
      <c r="I93" s="1">
        <f t="shared" si="38"/>
        <v>0</v>
      </c>
      <c r="J93" s="1">
        <v>44</v>
      </c>
      <c r="K93" s="1">
        <v>0</v>
      </c>
      <c r="L93" s="1">
        <v>0</v>
      </c>
      <c r="M93" s="1">
        <f t="shared" si="39"/>
        <v>44</v>
      </c>
      <c r="N93" s="1">
        <f t="shared" si="40"/>
        <v>44</v>
      </c>
      <c r="O93" s="13">
        <v>10</v>
      </c>
      <c r="P93" s="4"/>
      <c r="Q93" s="1">
        <f t="shared" si="28"/>
        <v>0</v>
      </c>
      <c r="R93" s="1">
        <f t="shared" si="29"/>
        <v>0</v>
      </c>
      <c r="S93" s="1">
        <f t="shared" si="30"/>
        <v>0</v>
      </c>
      <c r="T93" s="1">
        <f t="shared" si="31"/>
        <v>0</v>
      </c>
      <c r="U93" s="1">
        <f t="shared" si="32"/>
        <v>440</v>
      </c>
      <c r="V93" s="1">
        <f t="shared" si="33"/>
        <v>0</v>
      </c>
      <c r="W93" s="1">
        <f t="shared" si="34"/>
        <v>0</v>
      </c>
      <c r="X93" s="1">
        <f t="shared" si="35"/>
        <v>440</v>
      </c>
      <c r="Y93" s="1">
        <f t="shared" si="36"/>
        <v>440</v>
      </c>
      <c r="Z93" s="1">
        <f t="shared" si="37"/>
        <v>0</v>
      </c>
      <c r="AA93" s="36"/>
      <c r="AB93" s="22"/>
    </row>
    <row r="94" spans="1:28" ht="15.75" thickBot="1" x14ac:dyDescent="0.3">
      <c r="A94" s="11">
        <v>80</v>
      </c>
      <c r="B94" s="12" t="s">
        <v>32</v>
      </c>
      <c r="C94" s="11" t="s">
        <v>37</v>
      </c>
      <c r="D94" s="12" t="s">
        <v>25</v>
      </c>
      <c r="E94" s="12">
        <v>462</v>
      </c>
      <c r="F94" s="1">
        <v>0</v>
      </c>
      <c r="G94" s="1">
        <v>0</v>
      </c>
      <c r="H94" s="12">
        <v>0</v>
      </c>
      <c r="I94" s="1">
        <f t="shared" si="38"/>
        <v>0</v>
      </c>
      <c r="J94" s="1">
        <v>41</v>
      </c>
      <c r="K94" s="1">
        <v>0</v>
      </c>
      <c r="L94" s="1">
        <v>0</v>
      </c>
      <c r="M94" s="1">
        <f t="shared" si="39"/>
        <v>41</v>
      </c>
      <c r="N94" s="1">
        <f t="shared" si="40"/>
        <v>41</v>
      </c>
      <c r="O94" s="13">
        <v>10</v>
      </c>
      <c r="P94" s="4"/>
      <c r="Q94" s="1">
        <f t="shared" si="28"/>
        <v>0</v>
      </c>
      <c r="R94" s="1">
        <f t="shared" si="29"/>
        <v>0</v>
      </c>
      <c r="S94" s="1">
        <f t="shared" si="30"/>
        <v>0</v>
      </c>
      <c r="T94" s="1">
        <f t="shared" si="31"/>
        <v>0</v>
      </c>
      <c r="U94" s="1">
        <f t="shared" si="32"/>
        <v>410</v>
      </c>
      <c r="V94" s="1">
        <f t="shared" si="33"/>
        <v>0</v>
      </c>
      <c r="W94" s="1">
        <f t="shared" si="34"/>
        <v>0</v>
      </c>
      <c r="X94" s="1">
        <f t="shared" si="35"/>
        <v>410</v>
      </c>
      <c r="Y94" s="1">
        <f t="shared" si="36"/>
        <v>410</v>
      </c>
      <c r="Z94" s="1">
        <f t="shared" si="37"/>
        <v>0</v>
      </c>
      <c r="AA94" s="36"/>
      <c r="AB94" s="22"/>
    </row>
    <row r="95" spans="1:28" ht="15.75" thickTop="1" x14ac:dyDescent="0.25">
      <c r="A95" s="24" t="s">
        <v>16</v>
      </c>
      <c r="B95" s="25" t="s">
        <v>30</v>
      </c>
      <c r="C95" s="24">
        <v>0</v>
      </c>
      <c r="D95" s="25" t="s">
        <v>39</v>
      </c>
      <c r="E95" s="25">
        <v>490</v>
      </c>
      <c r="F95" s="26">
        <v>5</v>
      </c>
      <c r="G95" s="26">
        <v>45</v>
      </c>
      <c r="H95" s="25">
        <v>0</v>
      </c>
      <c r="I95" s="26">
        <f t="shared" si="38"/>
        <v>50</v>
      </c>
      <c r="J95" s="26">
        <v>20</v>
      </c>
      <c r="K95" s="26">
        <v>0</v>
      </c>
      <c r="L95" s="26">
        <v>0</v>
      </c>
      <c r="M95" s="26">
        <f t="shared" ref="M95:M115" si="42">(J95+K95+L95)</f>
        <v>20</v>
      </c>
      <c r="N95" s="26">
        <f t="shared" ref="N95:N115" si="43">I95+M95</f>
        <v>70</v>
      </c>
      <c r="O95" s="27">
        <v>6</v>
      </c>
      <c r="P95" s="28"/>
      <c r="Q95" s="26">
        <f t="shared" si="28"/>
        <v>30</v>
      </c>
      <c r="R95" s="26">
        <f t="shared" si="29"/>
        <v>270</v>
      </c>
      <c r="S95" s="26">
        <f t="shared" si="30"/>
        <v>0</v>
      </c>
      <c r="T95" s="26">
        <f t="shared" si="31"/>
        <v>300</v>
      </c>
      <c r="U95" s="26">
        <f t="shared" si="32"/>
        <v>120</v>
      </c>
      <c r="V95" s="26">
        <f t="shared" si="33"/>
        <v>0</v>
      </c>
      <c r="W95" s="26">
        <f t="shared" si="34"/>
        <v>0</v>
      </c>
      <c r="X95" s="26">
        <f t="shared" si="35"/>
        <v>120</v>
      </c>
      <c r="Y95" s="26">
        <f t="shared" si="36"/>
        <v>420</v>
      </c>
      <c r="Z95" s="26">
        <f t="shared" si="37"/>
        <v>61.224489795918366</v>
      </c>
      <c r="AA95" s="38">
        <f t="shared" si="41"/>
        <v>63.265306122448976</v>
      </c>
      <c r="AB95" s="22"/>
    </row>
    <row r="96" spans="1:28" x14ac:dyDescent="0.25">
      <c r="A96" s="11" t="s">
        <v>17</v>
      </c>
      <c r="B96" s="12" t="s">
        <v>30</v>
      </c>
      <c r="C96" s="11">
        <v>0</v>
      </c>
      <c r="D96" s="12" t="s">
        <v>39</v>
      </c>
      <c r="E96" s="12">
        <v>490</v>
      </c>
      <c r="F96" s="1">
        <v>7</v>
      </c>
      <c r="G96" s="1">
        <v>48</v>
      </c>
      <c r="H96" s="12">
        <v>0</v>
      </c>
      <c r="I96" s="1">
        <f t="shared" si="38"/>
        <v>55</v>
      </c>
      <c r="J96" s="1">
        <v>17</v>
      </c>
      <c r="K96" s="1">
        <v>0</v>
      </c>
      <c r="L96" s="1">
        <v>0</v>
      </c>
      <c r="M96" s="1">
        <f t="shared" si="42"/>
        <v>17</v>
      </c>
      <c r="N96" s="1">
        <f t="shared" si="43"/>
        <v>72</v>
      </c>
      <c r="O96" s="13">
        <v>6</v>
      </c>
      <c r="P96" s="29"/>
      <c r="Q96" s="1">
        <f t="shared" si="28"/>
        <v>42</v>
      </c>
      <c r="R96" s="1">
        <f t="shared" si="29"/>
        <v>288</v>
      </c>
      <c r="S96" s="1">
        <f t="shared" si="30"/>
        <v>0</v>
      </c>
      <c r="T96" s="1">
        <f t="shared" si="31"/>
        <v>330</v>
      </c>
      <c r="U96" s="1">
        <f t="shared" si="32"/>
        <v>102</v>
      </c>
      <c r="V96" s="1">
        <f t="shared" si="33"/>
        <v>0</v>
      </c>
      <c r="W96" s="1">
        <f t="shared" si="34"/>
        <v>0</v>
      </c>
      <c r="X96" s="1">
        <f t="shared" si="35"/>
        <v>102</v>
      </c>
      <c r="Y96" s="1">
        <f t="shared" si="36"/>
        <v>432</v>
      </c>
      <c r="Z96" s="1">
        <f t="shared" si="37"/>
        <v>67.346938775510196</v>
      </c>
      <c r="AA96" s="36"/>
      <c r="AB96" s="22"/>
    </row>
    <row r="97" spans="1:28" x14ac:dyDescent="0.25">
      <c r="A97" s="11" t="s">
        <v>18</v>
      </c>
      <c r="B97" s="12" t="s">
        <v>30</v>
      </c>
      <c r="C97" s="11">
        <v>0</v>
      </c>
      <c r="D97" s="12" t="s">
        <v>39</v>
      </c>
      <c r="E97" s="12">
        <v>490</v>
      </c>
      <c r="F97" s="1">
        <v>5</v>
      </c>
      <c r="G97" s="1">
        <v>45</v>
      </c>
      <c r="H97" s="12">
        <v>0</v>
      </c>
      <c r="I97" s="1">
        <f t="shared" si="38"/>
        <v>50</v>
      </c>
      <c r="J97" s="1">
        <v>24</v>
      </c>
      <c r="K97" s="1">
        <v>0</v>
      </c>
      <c r="L97" s="1">
        <v>0</v>
      </c>
      <c r="M97" s="1">
        <f t="shared" si="42"/>
        <v>24</v>
      </c>
      <c r="N97" s="1">
        <f t="shared" si="43"/>
        <v>74</v>
      </c>
      <c r="O97" s="13">
        <v>6</v>
      </c>
      <c r="P97" s="29"/>
      <c r="Q97" s="1">
        <f t="shared" si="28"/>
        <v>30</v>
      </c>
      <c r="R97" s="1">
        <f t="shared" si="29"/>
        <v>270</v>
      </c>
      <c r="S97" s="1">
        <f t="shared" si="30"/>
        <v>0</v>
      </c>
      <c r="T97" s="1">
        <f t="shared" si="31"/>
        <v>300</v>
      </c>
      <c r="U97" s="1">
        <f t="shared" si="32"/>
        <v>144</v>
      </c>
      <c r="V97" s="1">
        <f t="shared" si="33"/>
        <v>0</v>
      </c>
      <c r="W97" s="1">
        <f t="shared" si="34"/>
        <v>0</v>
      </c>
      <c r="X97" s="1">
        <f t="shared" si="35"/>
        <v>144</v>
      </c>
      <c r="Y97" s="1">
        <f t="shared" si="36"/>
        <v>444</v>
      </c>
      <c r="Z97" s="1">
        <f t="shared" si="37"/>
        <v>61.224489795918366</v>
      </c>
      <c r="AA97" s="37"/>
      <c r="AB97" s="22"/>
    </row>
    <row r="98" spans="1:28" x14ac:dyDescent="0.25">
      <c r="A98" s="11" t="s">
        <v>19</v>
      </c>
      <c r="B98" s="12" t="s">
        <v>31</v>
      </c>
      <c r="C98" s="11">
        <v>0</v>
      </c>
      <c r="D98" s="12" t="s">
        <v>39</v>
      </c>
      <c r="E98" s="12">
        <v>490</v>
      </c>
      <c r="F98" s="1">
        <v>1</v>
      </c>
      <c r="G98" s="1">
        <v>25</v>
      </c>
      <c r="H98" s="12">
        <v>0</v>
      </c>
      <c r="I98" s="1">
        <f t="shared" si="38"/>
        <v>26</v>
      </c>
      <c r="J98" s="1">
        <v>10</v>
      </c>
      <c r="K98" s="1">
        <v>0</v>
      </c>
      <c r="L98" s="1">
        <v>0</v>
      </c>
      <c r="M98" s="1">
        <f t="shared" si="42"/>
        <v>10</v>
      </c>
      <c r="N98" s="1">
        <f t="shared" si="43"/>
        <v>36</v>
      </c>
      <c r="O98" s="13">
        <v>12</v>
      </c>
      <c r="P98" s="4"/>
      <c r="Q98" s="1">
        <f t="shared" ref="Q98:Q142" si="44">(F98*O98)</f>
        <v>12</v>
      </c>
      <c r="R98" s="1">
        <f t="shared" ref="R98:R142" si="45">(G98*O98)</f>
        <v>300</v>
      </c>
      <c r="S98" s="1">
        <f t="shared" ref="S98:S142" si="46">H98*O98</f>
        <v>0</v>
      </c>
      <c r="T98" s="1">
        <f t="shared" ref="T98:T142" si="47">(I98*O98)</f>
        <v>312</v>
      </c>
      <c r="U98" s="1">
        <f t="shared" ref="U98:U142" si="48">J98*O98</f>
        <v>120</v>
      </c>
      <c r="V98" s="1">
        <f t="shared" ref="V98:V142" si="49">K98*O98</f>
        <v>0</v>
      </c>
      <c r="W98" s="1">
        <f t="shared" ref="W98:W142" si="50">L98*O98</f>
        <v>0</v>
      </c>
      <c r="X98" s="1">
        <f t="shared" ref="X98:X142" si="51">M98*O98</f>
        <v>120</v>
      </c>
      <c r="Y98" s="1">
        <f t="shared" ref="Y98:Y142" si="52">N98*O98</f>
        <v>432</v>
      </c>
      <c r="Z98" s="1">
        <f t="shared" ref="Z98:Z142" si="53">(T98/E98)*100</f>
        <v>63.673469387755098</v>
      </c>
      <c r="AA98" s="35">
        <f t="shared" si="41"/>
        <v>70.204081632653057</v>
      </c>
      <c r="AB98" s="22"/>
    </row>
    <row r="99" spans="1:28" x14ac:dyDescent="0.25">
      <c r="A99" s="14" t="s">
        <v>20</v>
      </c>
      <c r="B99" s="15" t="s">
        <v>31</v>
      </c>
      <c r="C99" s="11">
        <v>0</v>
      </c>
      <c r="D99" s="12" t="s">
        <v>39</v>
      </c>
      <c r="E99" s="12">
        <v>490</v>
      </c>
      <c r="F99" s="1">
        <v>3</v>
      </c>
      <c r="G99" s="1">
        <v>28</v>
      </c>
      <c r="H99" s="12">
        <v>0</v>
      </c>
      <c r="I99" s="1">
        <f t="shared" si="38"/>
        <v>31</v>
      </c>
      <c r="J99" s="1">
        <v>7</v>
      </c>
      <c r="K99" s="1">
        <v>0</v>
      </c>
      <c r="L99" s="1">
        <v>0</v>
      </c>
      <c r="M99" s="1">
        <f t="shared" si="42"/>
        <v>7</v>
      </c>
      <c r="N99" s="1">
        <f t="shared" si="43"/>
        <v>38</v>
      </c>
      <c r="O99" s="13">
        <v>12</v>
      </c>
      <c r="P99" s="4"/>
      <c r="Q99" s="1">
        <f t="shared" si="44"/>
        <v>36</v>
      </c>
      <c r="R99" s="1">
        <f t="shared" si="45"/>
        <v>336</v>
      </c>
      <c r="S99" s="1">
        <f t="shared" si="46"/>
        <v>0</v>
      </c>
      <c r="T99" s="1">
        <f t="shared" si="47"/>
        <v>372</v>
      </c>
      <c r="U99" s="1">
        <f t="shared" si="48"/>
        <v>84</v>
      </c>
      <c r="V99" s="1">
        <f t="shared" si="49"/>
        <v>0</v>
      </c>
      <c r="W99" s="1">
        <f t="shared" si="50"/>
        <v>0</v>
      </c>
      <c r="X99" s="1">
        <f t="shared" si="51"/>
        <v>84</v>
      </c>
      <c r="Y99" s="1">
        <f t="shared" si="52"/>
        <v>456</v>
      </c>
      <c r="Z99" s="1">
        <f t="shared" si="53"/>
        <v>75.91836734693878</v>
      </c>
      <c r="AA99" s="36"/>
      <c r="AB99" s="22"/>
    </row>
    <row r="100" spans="1:28" x14ac:dyDescent="0.25">
      <c r="A100" s="11" t="s">
        <v>21</v>
      </c>
      <c r="B100" s="12" t="s">
        <v>31</v>
      </c>
      <c r="C100" s="11">
        <v>0</v>
      </c>
      <c r="D100" s="12" t="s">
        <v>39</v>
      </c>
      <c r="E100" s="12">
        <v>490</v>
      </c>
      <c r="F100" s="1">
        <v>4</v>
      </c>
      <c r="G100" s="1">
        <v>25</v>
      </c>
      <c r="H100" s="12">
        <v>0</v>
      </c>
      <c r="I100" s="1">
        <f t="shared" si="38"/>
        <v>29</v>
      </c>
      <c r="J100" s="1">
        <v>9</v>
      </c>
      <c r="K100" s="1">
        <v>0</v>
      </c>
      <c r="L100" s="1">
        <v>0</v>
      </c>
      <c r="M100" s="1">
        <f t="shared" si="42"/>
        <v>9</v>
      </c>
      <c r="N100" s="1">
        <f t="shared" si="43"/>
        <v>38</v>
      </c>
      <c r="O100" s="13">
        <v>12</v>
      </c>
      <c r="P100" s="4"/>
      <c r="Q100" s="1">
        <f t="shared" si="44"/>
        <v>48</v>
      </c>
      <c r="R100" s="1">
        <f t="shared" si="45"/>
        <v>300</v>
      </c>
      <c r="S100" s="1">
        <f t="shared" si="46"/>
        <v>0</v>
      </c>
      <c r="T100" s="1">
        <f t="shared" si="47"/>
        <v>348</v>
      </c>
      <c r="U100" s="1">
        <f t="shared" si="48"/>
        <v>108</v>
      </c>
      <c r="V100" s="1">
        <f t="shared" si="49"/>
        <v>0</v>
      </c>
      <c r="W100" s="1">
        <f t="shared" si="50"/>
        <v>0</v>
      </c>
      <c r="X100" s="1">
        <f t="shared" si="51"/>
        <v>108</v>
      </c>
      <c r="Y100" s="1">
        <f t="shared" si="52"/>
        <v>456</v>
      </c>
      <c r="Z100" s="1">
        <f t="shared" si="53"/>
        <v>71.020408163265301</v>
      </c>
      <c r="AA100" s="37"/>
      <c r="AB100" s="22"/>
    </row>
    <row r="101" spans="1:28" x14ac:dyDescent="0.25">
      <c r="A101" s="11" t="s">
        <v>22</v>
      </c>
      <c r="B101" s="12" t="s">
        <v>32</v>
      </c>
      <c r="C101" s="11">
        <v>0</v>
      </c>
      <c r="D101" s="12" t="s">
        <v>39</v>
      </c>
      <c r="E101" s="12">
        <v>490</v>
      </c>
      <c r="F101" s="12">
        <v>0</v>
      </c>
      <c r="G101" s="12">
        <v>42</v>
      </c>
      <c r="H101" s="12">
        <v>0</v>
      </c>
      <c r="I101" s="1">
        <f t="shared" si="38"/>
        <v>42</v>
      </c>
      <c r="J101" s="1">
        <v>30</v>
      </c>
      <c r="K101" s="1">
        <v>0</v>
      </c>
      <c r="L101" s="1">
        <v>0</v>
      </c>
      <c r="M101" s="1">
        <f t="shared" si="42"/>
        <v>30</v>
      </c>
      <c r="N101" s="1">
        <f t="shared" si="43"/>
        <v>72</v>
      </c>
      <c r="O101" s="13">
        <v>5</v>
      </c>
      <c r="P101" s="4"/>
      <c r="Q101" s="1">
        <f t="shared" si="44"/>
        <v>0</v>
      </c>
      <c r="R101" s="1">
        <f t="shared" si="45"/>
        <v>210</v>
      </c>
      <c r="S101" s="1">
        <f t="shared" si="46"/>
        <v>0</v>
      </c>
      <c r="T101" s="1">
        <f t="shared" si="47"/>
        <v>210</v>
      </c>
      <c r="U101" s="1">
        <f t="shared" si="48"/>
        <v>150</v>
      </c>
      <c r="V101" s="1">
        <f t="shared" si="49"/>
        <v>0</v>
      </c>
      <c r="W101" s="1">
        <f t="shared" si="50"/>
        <v>0</v>
      </c>
      <c r="X101" s="1">
        <f t="shared" si="51"/>
        <v>150</v>
      </c>
      <c r="Y101" s="1">
        <f t="shared" si="52"/>
        <v>360</v>
      </c>
      <c r="Z101" s="1">
        <f t="shared" si="53"/>
        <v>42.857142857142854</v>
      </c>
      <c r="AA101" s="35">
        <f t="shared" si="41"/>
        <v>51.360544217687071</v>
      </c>
      <c r="AB101" s="22"/>
    </row>
    <row r="102" spans="1:28" x14ac:dyDescent="0.25">
      <c r="A102" s="11" t="s">
        <v>23</v>
      </c>
      <c r="B102" s="12" t="s">
        <v>32</v>
      </c>
      <c r="C102" s="11">
        <v>0</v>
      </c>
      <c r="D102" s="12" t="s">
        <v>39</v>
      </c>
      <c r="E102" s="12">
        <v>490</v>
      </c>
      <c r="F102" s="12">
        <v>7</v>
      </c>
      <c r="G102" s="12">
        <v>47</v>
      </c>
      <c r="H102" s="12">
        <v>0</v>
      </c>
      <c r="I102" s="1">
        <f t="shared" si="38"/>
        <v>54</v>
      </c>
      <c r="J102" s="1">
        <v>22</v>
      </c>
      <c r="K102" s="1">
        <v>0</v>
      </c>
      <c r="L102" s="1">
        <v>0</v>
      </c>
      <c r="M102" s="1">
        <f t="shared" si="42"/>
        <v>22</v>
      </c>
      <c r="N102" s="1">
        <f t="shared" si="43"/>
        <v>76</v>
      </c>
      <c r="O102" s="13">
        <v>5</v>
      </c>
      <c r="P102" s="4"/>
      <c r="Q102" s="1">
        <f t="shared" si="44"/>
        <v>35</v>
      </c>
      <c r="R102" s="1">
        <f t="shared" si="45"/>
        <v>235</v>
      </c>
      <c r="S102" s="1">
        <f t="shared" si="46"/>
        <v>0</v>
      </c>
      <c r="T102" s="1">
        <f t="shared" si="47"/>
        <v>270</v>
      </c>
      <c r="U102" s="1">
        <f t="shared" si="48"/>
        <v>110</v>
      </c>
      <c r="V102" s="1">
        <f t="shared" si="49"/>
        <v>0</v>
      </c>
      <c r="W102" s="1">
        <f t="shared" si="50"/>
        <v>0</v>
      </c>
      <c r="X102" s="1">
        <f t="shared" si="51"/>
        <v>110</v>
      </c>
      <c r="Y102" s="1">
        <f t="shared" si="52"/>
        <v>380</v>
      </c>
      <c r="Z102" s="1">
        <f t="shared" si="53"/>
        <v>55.102040816326522</v>
      </c>
      <c r="AA102" s="36"/>
      <c r="AB102" s="22"/>
    </row>
    <row r="103" spans="1:28" x14ac:dyDescent="0.25">
      <c r="A103" s="11" t="s">
        <v>24</v>
      </c>
      <c r="B103" s="12" t="s">
        <v>32</v>
      </c>
      <c r="C103" s="11">
        <v>0</v>
      </c>
      <c r="D103" s="12" t="s">
        <v>39</v>
      </c>
      <c r="E103" s="12">
        <v>490</v>
      </c>
      <c r="F103" s="12">
        <v>5</v>
      </c>
      <c r="G103" s="12">
        <v>50</v>
      </c>
      <c r="H103" s="12">
        <v>0</v>
      </c>
      <c r="I103" s="1">
        <f t="shared" si="38"/>
        <v>55</v>
      </c>
      <c r="J103" s="1">
        <v>15</v>
      </c>
      <c r="K103" s="1">
        <v>0</v>
      </c>
      <c r="L103" s="1">
        <v>0</v>
      </c>
      <c r="M103" s="1">
        <f t="shared" si="42"/>
        <v>15</v>
      </c>
      <c r="N103" s="1">
        <f t="shared" si="43"/>
        <v>70</v>
      </c>
      <c r="O103" s="13">
        <v>5</v>
      </c>
      <c r="P103" s="4"/>
      <c r="Q103" s="1">
        <f t="shared" si="44"/>
        <v>25</v>
      </c>
      <c r="R103" s="1">
        <f t="shared" si="45"/>
        <v>250</v>
      </c>
      <c r="S103" s="1">
        <f t="shared" si="46"/>
        <v>0</v>
      </c>
      <c r="T103" s="1">
        <f t="shared" si="47"/>
        <v>275</v>
      </c>
      <c r="U103" s="1">
        <f t="shared" si="48"/>
        <v>75</v>
      </c>
      <c r="V103" s="1">
        <f t="shared" si="49"/>
        <v>0</v>
      </c>
      <c r="W103" s="1">
        <f t="shared" si="50"/>
        <v>0</v>
      </c>
      <c r="X103" s="1">
        <f t="shared" si="51"/>
        <v>75</v>
      </c>
      <c r="Y103" s="1">
        <f t="shared" si="52"/>
        <v>350</v>
      </c>
      <c r="Z103" s="1">
        <f t="shared" si="53"/>
        <v>56.12244897959183</v>
      </c>
      <c r="AA103" s="37"/>
      <c r="AB103" s="22"/>
    </row>
    <row r="104" spans="1:28" x14ac:dyDescent="0.25">
      <c r="A104" s="11">
        <v>40</v>
      </c>
      <c r="B104" s="12" t="s">
        <v>30</v>
      </c>
      <c r="C104" s="11" t="s">
        <v>26</v>
      </c>
      <c r="D104" s="12" t="s">
        <v>39</v>
      </c>
      <c r="E104" s="12">
        <v>444</v>
      </c>
      <c r="F104" s="12">
        <v>0</v>
      </c>
      <c r="G104" s="12">
        <v>25</v>
      </c>
      <c r="H104" s="12">
        <v>0</v>
      </c>
      <c r="I104" s="1">
        <f t="shared" si="38"/>
        <v>25</v>
      </c>
      <c r="J104" s="1">
        <v>10</v>
      </c>
      <c r="K104" s="1">
        <v>0</v>
      </c>
      <c r="L104" s="1">
        <v>0</v>
      </c>
      <c r="M104" s="1">
        <f t="shared" si="42"/>
        <v>10</v>
      </c>
      <c r="N104" s="1">
        <f t="shared" si="43"/>
        <v>35</v>
      </c>
      <c r="O104" s="13">
        <v>12</v>
      </c>
      <c r="P104" s="4"/>
      <c r="Q104" s="1">
        <f t="shared" si="44"/>
        <v>0</v>
      </c>
      <c r="R104" s="1">
        <f t="shared" si="45"/>
        <v>300</v>
      </c>
      <c r="S104" s="1">
        <f t="shared" si="46"/>
        <v>0</v>
      </c>
      <c r="T104" s="1">
        <f t="shared" si="47"/>
        <v>300</v>
      </c>
      <c r="U104" s="1">
        <f t="shared" si="48"/>
        <v>120</v>
      </c>
      <c r="V104" s="1">
        <f t="shared" si="49"/>
        <v>0</v>
      </c>
      <c r="W104" s="1">
        <f t="shared" si="50"/>
        <v>0</v>
      </c>
      <c r="X104" s="1">
        <f t="shared" si="51"/>
        <v>120</v>
      </c>
      <c r="Y104" s="1">
        <f t="shared" si="52"/>
        <v>420</v>
      </c>
      <c r="Z104" s="1">
        <f t="shared" si="53"/>
        <v>67.567567567567565</v>
      </c>
      <c r="AA104" s="35">
        <f t="shared" si="41"/>
        <v>68.318318318318305</v>
      </c>
      <c r="AB104" s="22"/>
    </row>
    <row r="105" spans="1:28" x14ac:dyDescent="0.25">
      <c r="A105" s="11">
        <v>40</v>
      </c>
      <c r="B105" s="12" t="s">
        <v>30</v>
      </c>
      <c r="C105" s="11" t="s">
        <v>26</v>
      </c>
      <c r="D105" s="12" t="s">
        <v>39</v>
      </c>
      <c r="E105" s="12">
        <v>444</v>
      </c>
      <c r="F105" s="12">
        <v>12</v>
      </c>
      <c r="G105" s="12">
        <v>18</v>
      </c>
      <c r="H105" s="12">
        <v>0</v>
      </c>
      <c r="I105" s="1">
        <f t="shared" si="38"/>
        <v>30</v>
      </c>
      <c r="J105" s="1">
        <v>11</v>
      </c>
      <c r="K105" s="1">
        <v>0</v>
      </c>
      <c r="L105" s="1">
        <v>0</v>
      </c>
      <c r="M105" s="1">
        <f t="shared" si="42"/>
        <v>11</v>
      </c>
      <c r="N105" s="1">
        <f t="shared" si="43"/>
        <v>41</v>
      </c>
      <c r="O105" s="13">
        <v>10</v>
      </c>
      <c r="P105" s="4"/>
      <c r="Q105" s="1">
        <f t="shared" si="44"/>
        <v>120</v>
      </c>
      <c r="R105" s="1">
        <f t="shared" si="45"/>
        <v>180</v>
      </c>
      <c r="S105" s="1">
        <f t="shared" si="46"/>
        <v>0</v>
      </c>
      <c r="T105" s="1">
        <f t="shared" si="47"/>
        <v>300</v>
      </c>
      <c r="U105" s="1">
        <f t="shared" si="48"/>
        <v>110</v>
      </c>
      <c r="V105" s="1">
        <f t="shared" si="49"/>
        <v>0</v>
      </c>
      <c r="W105" s="1">
        <f t="shared" si="50"/>
        <v>0</v>
      </c>
      <c r="X105" s="1">
        <f t="shared" si="51"/>
        <v>110</v>
      </c>
      <c r="Y105" s="1">
        <f t="shared" si="52"/>
        <v>410</v>
      </c>
      <c r="Z105" s="1">
        <f t="shared" si="53"/>
        <v>67.567567567567565</v>
      </c>
      <c r="AA105" s="36"/>
      <c r="AB105" s="22"/>
    </row>
    <row r="106" spans="1:28" x14ac:dyDescent="0.25">
      <c r="A106" s="11">
        <v>40</v>
      </c>
      <c r="B106" s="12" t="s">
        <v>30</v>
      </c>
      <c r="C106" s="11" t="s">
        <v>26</v>
      </c>
      <c r="D106" s="12" t="s">
        <v>39</v>
      </c>
      <c r="E106" s="12">
        <v>444</v>
      </c>
      <c r="F106" s="12">
        <v>11</v>
      </c>
      <c r="G106" s="12">
        <v>20</v>
      </c>
      <c r="H106" s="12">
        <v>0</v>
      </c>
      <c r="I106" s="1">
        <f t="shared" si="38"/>
        <v>31</v>
      </c>
      <c r="J106" s="1">
        <v>9</v>
      </c>
      <c r="K106" s="1">
        <v>0</v>
      </c>
      <c r="L106" s="1">
        <v>0</v>
      </c>
      <c r="M106" s="1">
        <f t="shared" si="42"/>
        <v>9</v>
      </c>
      <c r="N106" s="1">
        <f t="shared" si="43"/>
        <v>40</v>
      </c>
      <c r="O106" s="13">
        <v>10</v>
      </c>
      <c r="P106" s="4"/>
      <c r="Q106" s="1">
        <f t="shared" si="44"/>
        <v>110</v>
      </c>
      <c r="R106" s="1">
        <f t="shared" si="45"/>
        <v>200</v>
      </c>
      <c r="S106" s="1">
        <f t="shared" si="46"/>
        <v>0</v>
      </c>
      <c r="T106" s="1">
        <f t="shared" si="47"/>
        <v>310</v>
      </c>
      <c r="U106" s="1">
        <f t="shared" si="48"/>
        <v>90</v>
      </c>
      <c r="V106" s="1">
        <f t="shared" si="49"/>
        <v>0</v>
      </c>
      <c r="W106" s="1">
        <f t="shared" si="50"/>
        <v>0</v>
      </c>
      <c r="X106" s="1">
        <f t="shared" si="51"/>
        <v>90</v>
      </c>
      <c r="Y106" s="1">
        <f t="shared" si="52"/>
        <v>400</v>
      </c>
      <c r="Z106" s="1">
        <f t="shared" si="53"/>
        <v>69.819819819819813</v>
      </c>
      <c r="AA106" s="37"/>
      <c r="AB106" s="22"/>
    </row>
    <row r="107" spans="1:28" x14ac:dyDescent="0.25">
      <c r="A107" s="11">
        <v>40</v>
      </c>
      <c r="B107" s="12" t="s">
        <v>30</v>
      </c>
      <c r="C107" s="11" t="s">
        <v>27</v>
      </c>
      <c r="D107" s="12" t="s">
        <v>39</v>
      </c>
      <c r="E107" s="12">
        <v>444</v>
      </c>
      <c r="F107" s="12">
        <v>11</v>
      </c>
      <c r="G107" s="12">
        <v>20</v>
      </c>
      <c r="H107" s="12">
        <v>0</v>
      </c>
      <c r="I107" s="1">
        <f t="shared" si="38"/>
        <v>31</v>
      </c>
      <c r="J107" s="1">
        <v>13</v>
      </c>
      <c r="K107" s="1">
        <v>0</v>
      </c>
      <c r="L107" s="1">
        <v>0</v>
      </c>
      <c r="M107" s="1">
        <f t="shared" si="42"/>
        <v>13</v>
      </c>
      <c r="N107" s="1">
        <f t="shared" si="43"/>
        <v>44</v>
      </c>
      <c r="O107" s="13">
        <v>10</v>
      </c>
      <c r="P107" s="4"/>
      <c r="Q107" s="1">
        <f t="shared" si="44"/>
        <v>110</v>
      </c>
      <c r="R107" s="1">
        <f t="shared" si="45"/>
        <v>200</v>
      </c>
      <c r="S107" s="1">
        <f t="shared" si="46"/>
        <v>0</v>
      </c>
      <c r="T107" s="1">
        <f t="shared" si="47"/>
        <v>310</v>
      </c>
      <c r="U107" s="1">
        <f t="shared" si="48"/>
        <v>130</v>
      </c>
      <c r="V107" s="1">
        <f t="shared" si="49"/>
        <v>0</v>
      </c>
      <c r="W107" s="1">
        <f t="shared" si="50"/>
        <v>0</v>
      </c>
      <c r="X107" s="1">
        <f t="shared" si="51"/>
        <v>130</v>
      </c>
      <c r="Y107" s="1">
        <f t="shared" si="52"/>
        <v>440</v>
      </c>
      <c r="Z107" s="1">
        <f t="shared" si="53"/>
        <v>69.819819819819813</v>
      </c>
      <c r="AA107" s="35">
        <f t="shared" si="41"/>
        <v>66.816816816816811</v>
      </c>
      <c r="AB107" s="22"/>
    </row>
    <row r="108" spans="1:28" x14ac:dyDescent="0.25">
      <c r="A108" s="11">
        <v>40</v>
      </c>
      <c r="B108" s="12" t="s">
        <v>30</v>
      </c>
      <c r="C108" s="11" t="s">
        <v>27</v>
      </c>
      <c r="D108" s="12" t="s">
        <v>39</v>
      </c>
      <c r="E108" s="12">
        <v>444</v>
      </c>
      <c r="F108" s="12">
        <v>9</v>
      </c>
      <c r="G108" s="12">
        <v>23</v>
      </c>
      <c r="H108" s="12">
        <v>0</v>
      </c>
      <c r="I108" s="1">
        <f t="shared" si="38"/>
        <v>32</v>
      </c>
      <c r="J108" s="1">
        <v>10</v>
      </c>
      <c r="K108" s="1">
        <v>0</v>
      </c>
      <c r="L108" s="1">
        <v>0</v>
      </c>
      <c r="M108" s="1">
        <f t="shared" si="42"/>
        <v>10</v>
      </c>
      <c r="N108" s="1">
        <f t="shared" si="43"/>
        <v>42</v>
      </c>
      <c r="O108" s="13">
        <v>10</v>
      </c>
      <c r="P108" s="4"/>
      <c r="Q108" s="1">
        <f t="shared" si="44"/>
        <v>90</v>
      </c>
      <c r="R108" s="1">
        <f t="shared" si="45"/>
        <v>230</v>
      </c>
      <c r="S108" s="1">
        <f t="shared" si="46"/>
        <v>0</v>
      </c>
      <c r="T108" s="1">
        <f t="shared" si="47"/>
        <v>320</v>
      </c>
      <c r="U108" s="1">
        <f t="shared" si="48"/>
        <v>100</v>
      </c>
      <c r="V108" s="1">
        <f t="shared" si="49"/>
        <v>0</v>
      </c>
      <c r="W108" s="1">
        <f t="shared" si="50"/>
        <v>0</v>
      </c>
      <c r="X108" s="1">
        <f t="shared" si="51"/>
        <v>100</v>
      </c>
      <c r="Y108" s="1">
        <f t="shared" si="52"/>
        <v>420</v>
      </c>
      <c r="Z108" s="1">
        <f t="shared" si="53"/>
        <v>72.072072072072075</v>
      </c>
      <c r="AA108" s="36"/>
      <c r="AB108" s="22"/>
    </row>
    <row r="109" spans="1:28" x14ac:dyDescent="0.25">
      <c r="A109" s="11">
        <v>40</v>
      </c>
      <c r="B109" s="12" t="s">
        <v>30</v>
      </c>
      <c r="C109" s="11" t="s">
        <v>27</v>
      </c>
      <c r="D109" s="12" t="s">
        <v>39</v>
      </c>
      <c r="E109" s="12">
        <v>444</v>
      </c>
      <c r="F109" s="12">
        <v>12</v>
      </c>
      <c r="G109" s="12">
        <v>14</v>
      </c>
      <c r="H109" s="12">
        <v>0</v>
      </c>
      <c r="I109" s="1">
        <f t="shared" si="38"/>
        <v>26</v>
      </c>
      <c r="J109" s="1">
        <v>16</v>
      </c>
      <c r="K109" s="1">
        <v>0</v>
      </c>
      <c r="L109" s="1">
        <v>0</v>
      </c>
      <c r="M109" s="1">
        <f t="shared" si="42"/>
        <v>16</v>
      </c>
      <c r="N109" s="1">
        <f t="shared" si="43"/>
        <v>42</v>
      </c>
      <c r="O109" s="13">
        <v>10</v>
      </c>
      <c r="P109" s="4"/>
      <c r="Q109" s="1">
        <f t="shared" si="44"/>
        <v>120</v>
      </c>
      <c r="R109" s="1">
        <f t="shared" si="45"/>
        <v>140</v>
      </c>
      <c r="S109" s="1">
        <f t="shared" si="46"/>
        <v>0</v>
      </c>
      <c r="T109" s="1">
        <f t="shared" si="47"/>
        <v>260</v>
      </c>
      <c r="U109" s="1">
        <f t="shared" si="48"/>
        <v>160</v>
      </c>
      <c r="V109" s="1">
        <f t="shared" si="49"/>
        <v>0</v>
      </c>
      <c r="W109" s="1">
        <f t="shared" si="50"/>
        <v>0</v>
      </c>
      <c r="X109" s="1">
        <f t="shared" si="51"/>
        <v>160</v>
      </c>
      <c r="Y109" s="1">
        <f t="shared" si="52"/>
        <v>420</v>
      </c>
      <c r="Z109" s="1">
        <f t="shared" si="53"/>
        <v>58.558558558558559</v>
      </c>
      <c r="AA109" s="37"/>
      <c r="AB109" s="22"/>
    </row>
    <row r="110" spans="1:28" x14ac:dyDescent="0.25">
      <c r="A110" s="11">
        <v>40</v>
      </c>
      <c r="B110" s="12" t="s">
        <v>30</v>
      </c>
      <c r="C110" s="11" t="s">
        <v>28</v>
      </c>
      <c r="D110" s="12" t="s">
        <v>39</v>
      </c>
      <c r="E110" s="12">
        <v>444</v>
      </c>
      <c r="F110" s="12">
        <v>12</v>
      </c>
      <c r="G110" s="12">
        <v>13</v>
      </c>
      <c r="H110" s="12">
        <v>0</v>
      </c>
      <c r="I110" s="1">
        <f t="shared" si="38"/>
        <v>25</v>
      </c>
      <c r="J110" s="1">
        <v>16</v>
      </c>
      <c r="K110" s="1">
        <v>0</v>
      </c>
      <c r="L110" s="1">
        <v>0</v>
      </c>
      <c r="M110" s="1">
        <f t="shared" si="42"/>
        <v>16</v>
      </c>
      <c r="N110" s="1">
        <f t="shared" si="43"/>
        <v>41</v>
      </c>
      <c r="O110" s="13">
        <v>10</v>
      </c>
      <c r="P110" s="4"/>
      <c r="Q110" s="1">
        <f t="shared" si="44"/>
        <v>120</v>
      </c>
      <c r="R110" s="1">
        <f t="shared" si="45"/>
        <v>130</v>
      </c>
      <c r="S110" s="1">
        <f t="shared" si="46"/>
        <v>0</v>
      </c>
      <c r="T110" s="1">
        <f t="shared" si="47"/>
        <v>250</v>
      </c>
      <c r="U110" s="1">
        <f t="shared" si="48"/>
        <v>160</v>
      </c>
      <c r="V110" s="1">
        <f t="shared" si="49"/>
        <v>0</v>
      </c>
      <c r="W110" s="1">
        <f t="shared" si="50"/>
        <v>0</v>
      </c>
      <c r="X110" s="1">
        <f t="shared" si="51"/>
        <v>160</v>
      </c>
      <c r="Y110" s="1">
        <f t="shared" si="52"/>
        <v>410</v>
      </c>
      <c r="Z110" s="1">
        <f t="shared" si="53"/>
        <v>56.306306306306311</v>
      </c>
      <c r="AA110" s="35">
        <f t="shared" si="41"/>
        <v>63.063063063063062</v>
      </c>
      <c r="AB110" s="22"/>
    </row>
    <row r="111" spans="1:28" x14ac:dyDescent="0.25">
      <c r="A111" s="11">
        <v>40</v>
      </c>
      <c r="B111" s="12" t="s">
        <v>30</v>
      </c>
      <c r="C111" s="11" t="s">
        <v>28</v>
      </c>
      <c r="D111" s="12" t="s">
        <v>39</v>
      </c>
      <c r="E111" s="12">
        <v>444</v>
      </c>
      <c r="F111" s="12">
        <v>17</v>
      </c>
      <c r="G111" s="12">
        <v>15</v>
      </c>
      <c r="H111" s="12">
        <v>0</v>
      </c>
      <c r="I111" s="1">
        <f t="shared" si="38"/>
        <v>32</v>
      </c>
      <c r="J111" s="1">
        <v>12</v>
      </c>
      <c r="K111" s="1">
        <v>0</v>
      </c>
      <c r="L111" s="1">
        <v>0</v>
      </c>
      <c r="M111" s="1">
        <f t="shared" si="42"/>
        <v>12</v>
      </c>
      <c r="N111" s="1">
        <f t="shared" si="43"/>
        <v>44</v>
      </c>
      <c r="O111" s="13">
        <v>10</v>
      </c>
      <c r="P111" s="4"/>
      <c r="Q111" s="1">
        <f t="shared" si="44"/>
        <v>170</v>
      </c>
      <c r="R111" s="1">
        <f t="shared" si="45"/>
        <v>150</v>
      </c>
      <c r="S111" s="1">
        <f t="shared" si="46"/>
        <v>0</v>
      </c>
      <c r="T111" s="1">
        <f t="shared" si="47"/>
        <v>320</v>
      </c>
      <c r="U111" s="1">
        <f t="shared" si="48"/>
        <v>120</v>
      </c>
      <c r="V111" s="1">
        <f t="shared" si="49"/>
        <v>0</v>
      </c>
      <c r="W111" s="1">
        <f t="shared" si="50"/>
        <v>0</v>
      </c>
      <c r="X111" s="1">
        <f t="shared" si="51"/>
        <v>120</v>
      </c>
      <c r="Y111" s="1">
        <f t="shared" si="52"/>
        <v>440</v>
      </c>
      <c r="Z111" s="1">
        <f t="shared" si="53"/>
        <v>72.072072072072075</v>
      </c>
      <c r="AA111" s="36"/>
      <c r="AB111" s="22"/>
    </row>
    <row r="112" spans="1:28" x14ac:dyDescent="0.25">
      <c r="A112" s="11">
        <v>40</v>
      </c>
      <c r="B112" s="12" t="s">
        <v>30</v>
      </c>
      <c r="C112" s="11" t="s">
        <v>28</v>
      </c>
      <c r="D112" s="12" t="s">
        <v>39</v>
      </c>
      <c r="E112" s="12">
        <v>444</v>
      </c>
      <c r="F112" s="12">
        <v>6</v>
      </c>
      <c r="G112" s="12">
        <v>21</v>
      </c>
      <c r="H112" s="12">
        <v>0</v>
      </c>
      <c r="I112" s="1">
        <f t="shared" si="38"/>
        <v>27</v>
      </c>
      <c r="J112" s="1">
        <v>14</v>
      </c>
      <c r="K112" s="1">
        <v>0</v>
      </c>
      <c r="L112" s="1">
        <v>0</v>
      </c>
      <c r="M112" s="1">
        <f t="shared" si="42"/>
        <v>14</v>
      </c>
      <c r="N112" s="1">
        <f t="shared" si="43"/>
        <v>41</v>
      </c>
      <c r="O112" s="13">
        <v>10</v>
      </c>
      <c r="P112" s="4"/>
      <c r="Q112" s="1">
        <f t="shared" si="44"/>
        <v>60</v>
      </c>
      <c r="R112" s="1">
        <f t="shared" si="45"/>
        <v>210</v>
      </c>
      <c r="S112" s="1">
        <f t="shared" si="46"/>
        <v>0</v>
      </c>
      <c r="T112" s="1">
        <f t="shared" si="47"/>
        <v>270</v>
      </c>
      <c r="U112" s="1">
        <f t="shared" si="48"/>
        <v>140</v>
      </c>
      <c r="V112" s="1">
        <f t="shared" si="49"/>
        <v>0</v>
      </c>
      <c r="W112" s="1">
        <f t="shared" si="50"/>
        <v>0</v>
      </c>
      <c r="X112" s="1">
        <f t="shared" si="51"/>
        <v>140</v>
      </c>
      <c r="Y112" s="1">
        <f t="shared" si="52"/>
        <v>410</v>
      </c>
      <c r="Z112" s="1">
        <f t="shared" si="53"/>
        <v>60.810810810810814</v>
      </c>
      <c r="AA112" s="37"/>
      <c r="AB112" s="22"/>
    </row>
    <row r="113" spans="1:28" x14ac:dyDescent="0.25">
      <c r="A113" s="11">
        <v>40</v>
      </c>
      <c r="B113" s="12" t="s">
        <v>31</v>
      </c>
      <c r="C113" s="11" t="s">
        <v>26</v>
      </c>
      <c r="D113" s="12" t="s">
        <v>39</v>
      </c>
      <c r="E113" s="12">
        <v>444</v>
      </c>
      <c r="F113" s="12">
        <v>0</v>
      </c>
      <c r="G113" s="12">
        <v>21</v>
      </c>
      <c r="H113" s="12">
        <v>0</v>
      </c>
      <c r="I113" s="1">
        <f t="shared" si="38"/>
        <v>21</v>
      </c>
      <c r="J113" s="1">
        <v>13</v>
      </c>
      <c r="K113" s="1">
        <v>0</v>
      </c>
      <c r="L113" s="1">
        <v>0</v>
      </c>
      <c r="M113" s="1">
        <f t="shared" si="42"/>
        <v>13</v>
      </c>
      <c r="N113" s="1">
        <f t="shared" si="43"/>
        <v>34</v>
      </c>
      <c r="O113" s="13">
        <v>12</v>
      </c>
      <c r="P113" s="4"/>
      <c r="Q113" s="1">
        <f t="shared" si="44"/>
        <v>0</v>
      </c>
      <c r="R113" s="1">
        <f t="shared" si="45"/>
        <v>252</v>
      </c>
      <c r="S113" s="1">
        <f t="shared" si="46"/>
        <v>0</v>
      </c>
      <c r="T113" s="1">
        <f t="shared" si="47"/>
        <v>252</v>
      </c>
      <c r="U113" s="1">
        <f t="shared" si="48"/>
        <v>156</v>
      </c>
      <c r="V113" s="1">
        <f t="shared" si="49"/>
        <v>0</v>
      </c>
      <c r="W113" s="1">
        <f t="shared" si="50"/>
        <v>0</v>
      </c>
      <c r="X113" s="1">
        <f t="shared" si="51"/>
        <v>156</v>
      </c>
      <c r="Y113" s="1">
        <f t="shared" si="52"/>
        <v>408</v>
      </c>
      <c r="Z113" s="1">
        <f t="shared" si="53"/>
        <v>56.756756756756758</v>
      </c>
      <c r="AA113" s="35">
        <f t="shared" si="41"/>
        <v>70.270270270270274</v>
      </c>
      <c r="AB113" s="22"/>
    </row>
    <row r="114" spans="1:28" x14ac:dyDescent="0.25">
      <c r="A114" s="11">
        <v>40</v>
      </c>
      <c r="B114" s="12" t="s">
        <v>31</v>
      </c>
      <c r="C114" s="11" t="s">
        <v>26</v>
      </c>
      <c r="D114" s="12" t="s">
        <v>39</v>
      </c>
      <c r="E114" s="12">
        <v>444</v>
      </c>
      <c r="F114" s="12">
        <v>17</v>
      </c>
      <c r="G114" s="12">
        <v>10</v>
      </c>
      <c r="H114" s="12">
        <v>0</v>
      </c>
      <c r="I114" s="1">
        <f t="shared" si="38"/>
        <v>27</v>
      </c>
      <c r="J114" s="1">
        <v>8</v>
      </c>
      <c r="K114" s="1">
        <v>0</v>
      </c>
      <c r="L114" s="1">
        <v>0</v>
      </c>
      <c r="M114" s="1">
        <f t="shared" si="42"/>
        <v>8</v>
      </c>
      <c r="N114" s="1">
        <f t="shared" si="43"/>
        <v>35</v>
      </c>
      <c r="O114" s="13">
        <v>12</v>
      </c>
      <c r="P114" s="4"/>
      <c r="Q114" s="1">
        <f t="shared" si="44"/>
        <v>204</v>
      </c>
      <c r="R114" s="1">
        <f t="shared" si="45"/>
        <v>120</v>
      </c>
      <c r="S114" s="1">
        <f t="shared" si="46"/>
        <v>0</v>
      </c>
      <c r="T114" s="1">
        <f t="shared" si="47"/>
        <v>324</v>
      </c>
      <c r="U114" s="1">
        <f t="shared" si="48"/>
        <v>96</v>
      </c>
      <c r="V114" s="1">
        <f t="shared" si="49"/>
        <v>0</v>
      </c>
      <c r="W114" s="1">
        <f t="shared" si="50"/>
        <v>0</v>
      </c>
      <c r="X114" s="1">
        <f t="shared" si="51"/>
        <v>96</v>
      </c>
      <c r="Y114" s="1">
        <f t="shared" si="52"/>
        <v>420</v>
      </c>
      <c r="Z114" s="1">
        <f t="shared" si="53"/>
        <v>72.972972972972968</v>
      </c>
      <c r="AA114" s="36"/>
      <c r="AB114" s="22"/>
    </row>
    <row r="115" spans="1:28" x14ac:dyDescent="0.25">
      <c r="A115" s="11">
        <v>40</v>
      </c>
      <c r="B115" s="12" t="s">
        <v>31</v>
      </c>
      <c r="C115" s="11" t="s">
        <v>26</v>
      </c>
      <c r="D115" s="12" t="s">
        <v>39</v>
      </c>
      <c r="E115" s="12">
        <v>444</v>
      </c>
      <c r="F115" s="12">
        <v>11</v>
      </c>
      <c r="G115" s="12">
        <v>19</v>
      </c>
      <c r="H115" s="12">
        <v>0</v>
      </c>
      <c r="I115" s="1">
        <f t="shared" si="38"/>
        <v>30</v>
      </c>
      <c r="J115" s="1">
        <v>8</v>
      </c>
      <c r="K115" s="1">
        <v>0</v>
      </c>
      <c r="L115" s="1">
        <v>0</v>
      </c>
      <c r="M115" s="1">
        <f t="shared" si="42"/>
        <v>8</v>
      </c>
      <c r="N115" s="1">
        <f t="shared" si="43"/>
        <v>38</v>
      </c>
      <c r="O115" s="13">
        <v>12</v>
      </c>
      <c r="P115" s="4"/>
      <c r="Q115" s="1">
        <f t="shared" si="44"/>
        <v>132</v>
      </c>
      <c r="R115" s="1">
        <f t="shared" si="45"/>
        <v>228</v>
      </c>
      <c r="S115" s="1">
        <f t="shared" si="46"/>
        <v>0</v>
      </c>
      <c r="T115" s="1">
        <f t="shared" si="47"/>
        <v>360</v>
      </c>
      <c r="U115" s="1">
        <f t="shared" si="48"/>
        <v>96</v>
      </c>
      <c r="V115" s="1">
        <f t="shared" si="49"/>
        <v>0</v>
      </c>
      <c r="W115" s="1">
        <f t="shared" si="50"/>
        <v>0</v>
      </c>
      <c r="X115" s="1">
        <f t="shared" si="51"/>
        <v>96</v>
      </c>
      <c r="Y115" s="1">
        <f t="shared" si="52"/>
        <v>456</v>
      </c>
      <c r="Z115" s="1">
        <f t="shared" si="53"/>
        <v>81.081081081081081</v>
      </c>
      <c r="AA115" s="37"/>
      <c r="AB115" s="22"/>
    </row>
    <row r="116" spans="1:28" x14ac:dyDescent="0.25">
      <c r="A116" s="11">
        <v>40</v>
      </c>
      <c r="B116" s="12" t="s">
        <v>31</v>
      </c>
      <c r="C116" s="11" t="s">
        <v>27</v>
      </c>
      <c r="D116" s="12" t="s">
        <v>39</v>
      </c>
      <c r="E116" s="12">
        <v>444</v>
      </c>
      <c r="F116" s="12">
        <v>7</v>
      </c>
      <c r="G116" s="12">
        <v>12</v>
      </c>
      <c r="H116" s="12">
        <v>0</v>
      </c>
      <c r="I116" s="1">
        <f t="shared" si="38"/>
        <v>19</v>
      </c>
      <c r="J116" s="1">
        <v>15</v>
      </c>
      <c r="K116" s="1">
        <v>0</v>
      </c>
      <c r="L116" s="1">
        <v>0</v>
      </c>
      <c r="M116" s="1">
        <f t="shared" ref="M116:M145" si="54">(J116+K116+L116)</f>
        <v>15</v>
      </c>
      <c r="N116" s="1">
        <f t="shared" ref="N116:N145" si="55">I116+M116</f>
        <v>34</v>
      </c>
      <c r="O116" s="13">
        <v>12</v>
      </c>
      <c r="P116" s="4"/>
      <c r="Q116" s="1">
        <f t="shared" si="44"/>
        <v>84</v>
      </c>
      <c r="R116" s="1">
        <f t="shared" si="45"/>
        <v>144</v>
      </c>
      <c r="S116" s="1">
        <f t="shared" si="46"/>
        <v>0</v>
      </c>
      <c r="T116" s="1">
        <f t="shared" si="47"/>
        <v>228</v>
      </c>
      <c r="U116" s="1">
        <f t="shared" si="48"/>
        <v>180</v>
      </c>
      <c r="V116" s="1">
        <f t="shared" si="49"/>
        <v>0</v>
      </c>
      <c r="W116" s="1">
        <f t="shared" si="50"/>
        <v>0</v>
      </c>
      <c r="X116" s="1">
        <f t="shared" si="51"/>
        <v>180</v>
      </c>
      <c r="Y116" s="1">
        <f t="shared" si="52"/>
        <v>408</v>
      </c>
      <c r="Z116" s="1">
        <f t="shared" si="53"/>
        <v>51.351351351351347</v>
      </c>
      <c r="AA116" s="35">
        <f t="shared" si="41"/>
        <v>74.77477477477477</v>
      </c>
      <c r="AB116" s="22"/>
    </row>
    <row r="117" spans="1:28" x14ac:dyDescent="0.25">
      <c r="A117" s="11">
        <v>40</v>
      </c>
      <c r="B117" s="12" t="s">
        <v>31</v>
      </c>
      <c r="C117" s="11" t="s">
        <v>27</v>
      </c>
      <c r="D117" s="12" t="s">
        <v>39</v>
      </c>
      <c r="E117" s="12">
        <v>444</v>
      </c>
      <c r="F117" s="12">
        <v>2</v>
      </c>
      <c r="G117" s="12">
        <v>28</v>
      </c>
      <c r="H117" s="12">
        <v>0</v>
      </c>
      <c r="I117" s="1">
        <f t="shared" si="38"/>
        <v>30</v>
      </c>
      <c r="J117" s="1">
        <v>8</v>
      </c>
      <c r="K117" s="1">
        <v>0</v>
      </c>
      <c r="L117" s="1">
        <v>0</v>
      </c>
      <c r="M117" s="1">
        <f t="shared" si="54"/>
        <v>8</v>
      </c>
      <c r="N117" s="1">
        <f t="shared" si="55"/>
        <v>38</v>
      </c>
      <c r="O117" s="13">
        <v>12</v>
      </c>
      <c r="P117" s="4"/>
      <c r="Q117" s="1">
        <f t="shared" si="44"/>
        <v>24</v>
      </c>
      <c r="R117" s="1">
        <f t="shared" si="45"/>
        <v>336</v>
      </c>
      <c r="S117" s="1">
        <f t="shared" si="46"/>
        <v>0</v>
      </c>
      <c r="T117" s="1">
        <f t="shared" si="47"/>
        <v>360</v>
      </c>
      <c r="U117" s="1">
        <f t="shared" si="48"/>
        <v>96</v>
      </c>
      <c r="V117" s="1">
        <f t="shared" si="49"/>
        <v>0</v>
      </c>
      <c r="W117" s="1">
        <f t="shared" si="50"/>
        <v>0</v>
      </c>
      <c r="X117" s="1">
        <f t="shared" si="51"/>
        <v>96</v>
      </c>
      <c r="Y117" s="1">
        <f t="shared" si="52"/>
        <v>456</v>
      </c>
      <c r="Z117" s="1">
        <f t="shared" si="53"/>
        <v>81.081081081081081</v>
      </c>
      <c r="AA117" s="36"/>
      <c r="AB117" s="22"/>
    </row>
    <row r="118" spans="1:28" x14ac:dyDescent="0.25">
      <c r="A118" s="11">
        <v>40</v>
      </c>
      <c r="B118" s="12" t="s">
        <v>31</v>
      </c>
      <c r="C118" s="11" t="s">
        <v>27</v>
      </c>
      <c r="D118" s="12" t="s">
        <v>39</v>
      </c>
      <c r="E118" s="12">
        <v>444</v>
      </c>
      <c r="F118" s="12">
        <v>20</v>
      </c>
      <c r="G118" s="12">
        <v>14</v>
      </c>
      <c r="H118" s="12">
        <v>0</v>
      </c>
      <c r="I118" s="1">
        <f t="shared" si="38"/>
        <v>34</v>
      </c>
      <c r="J118" s="1">
        <v>8</v>
      </c>
      <c r="K118" s="1">
        <v>0</v>
      </c>
      <c r="L118" s="1">
        <v>0</v>
      </c>
      <c r="M118" s="1">
        <f t="shared" si="54"/>
        <v>8</v>
      </c>
      <c r="N118" s="1">
        <f t="shared" si="55"/>
        <v>42</v>
      </c>
      <c r="O118" s="13">
        <v>12</v>
      </c>
      <c r="P118" s="4"/>
      <c r="Q118" s="1">
        <f t="shared" si="44"/>
        <v>240</v>
      </c>
      <c r="R118" s="1">
        <f t="shared" si="45"/>
        <v>168</v>
      </c>
      <c r="S118" s="1">
        <f t="shared" si="46"/>
        <v>0</v>
      </c>
      <c r="T118" s="1">
        <f t="shared" si="47"/>
        <v>408</v>
      </c>
      <c r="U118" s="1">
        <f t="shared" si="48"/>
        <v>96</v>
      </c>
      <c r="V118" s="1">
        <f t="shared" si="49"/>
        <v>0</v>
      </c>
      <c r="W118" s="1">
        <f t="shared" si="50"/>
        <v>0</v>
      </c>
      <c r="X118" s="1">
        <f t="shared" si="51"/>
        <v>96</v>
      </c>
      <c r="Y118" s="1">
        <f t="shared" si="52"/>
        <v>504</v>
      </c>
      <c r="Z118" s="1">
        <f t="shared" si="53"/>
        <v>91.891891891891902</v>
      </c>
      <c r="AA118" s="37"/>
      <c r="AB118" s="22"/>
    </row>
    <row r="119" spans="1:28" x14ac:dyDescent="0.25">
      <c r="A119" s="11">
        <v>40</v>
      </c>
      <c r="B119" s="12" t="s">
        <v>31</v>
      </c>
      <c r="C119" s="11" t="s">
        <v>28</v>
      </c>
      <c r="D119" s="12" t="s">
        <v>39</v>
      </c>
      <c r="E119" s="12">
        <v>444</v>
      </c>
      <c r="F119" s="12">
        <v>0</v>
      </c>
      <c r="G119" s="12">
        <v>17</v>
      </c>
      <c r="H119" s="12">
        <v>0</v>
      </c>
      <c r="I119" s="1">
        <f t="shared" si="38"/>
        <v>17</v>
      </c>
      <c r="J119" s="1">
        <v>18</v>
      </c>
      <c r="K119" s="1">
        <v>0</v>
      </c>
      <c r="L119" s="1">
        <v>0</v>
      </c>
      <c r="M119" s="1">
        <f t="shared" si="54"/>
        <v>18</v>
      </c>
      <c r="N119" s="1">
        <f t="shared" si="55"/>
        <v>35</v>
      </c>
      <c r="O119" s="13">
        <v>12</v>
      </c>
      <c r="P119" s="4"/>
      <c r="Q119" s="1">
        <f t="shared" si="44"/>
        <v>0</v>
      </c>
      <c r="R119" s="1">
        <f t="shared" si="45"/>
        <v>204</v>
      </c>
      <c r="S119" s="1">
        <f t="shared" si="46"/>
        <v>0</v>
      </c>
      <c r="T119" s="1">
        <f t="shared" si="47"/>
        <v>204</v>
      </c>
      <c r="U119" s="1">
        <f t="shared" si="48"/>
        <v>216</v>
      </c>
      <c r="V119" s="1">
        <f t="shared" si="49"/>
        <v>0</v>
      </c>
      <c r="W119" s="1">
        <f t="shared" si="50"/>
        <v>0</v>
      </c>
      <c r="X119" s="1">
        <f t="shared" si="51"/>
        <v>216</v>
      </c>
      <c r="Y119" s="1">
        <f t="shared" si="52"/>
        <v>420</v>
      </c>
      <c r="Z119" s="1">
        <f t="shared" si="53"/>
        <v>45.945945945945951</v>
      </c>
      <c r="AA119" s="35">
        <f t="shared" si="41"/>
        <v>54.054054054054063</v>
      </c>
      <c r="AB119" s="22"/>
    </row>
    <row r="120" spans="1:28" x14ac:dyDescent="0.25">
      <c r="A120" s="11">
        <v>40</v>
      </c>
      <c r="B120" s="12" t="s">
        <v>31</v>
      </c>
      <c r="C120" s="11" t="s">
        <v>28</v>
      </c>
      <c r="D120" s="12" t="s">
        <v>39</v>
      </c>
      <c r="E120" s="12">
        <v>444</v>
      </c>
      <c r="F120" s="12">
        <v>4</v>
      </c>
      <c r="G120" s="12">
        <v>14</v>
      </c>
      <c r="H120" s="12">
        <v>0</v>
      </c>
      <c r="I120" s="1">
        <f t="shared" si="38"/>
        <v>18</v>
      </c>
      <c r="J120" s="1">
        <v>15</v>
      </c>
      <c r="K120" s="1">
        <v>0</v>
      </c>
      <c r="L120" s="1">
        <v>0</v>
      </c>
      <c r="M120" s="1">
        <f t="shared" si="54"/>
        <v>15</v>
      </c>
      <c r="N120" s="1">
        <f t="shared" si="55"/>
        <v>33</v>
      </c>
      <c r="O120" s="13">
        <v>12</v>
      </c>
      <c r="P120" s="4"/>
      <c r="Q120" s="1">
        <f t="shared" si="44"/>
        <v>48</v>
      </c>
      <c r="R120" s="1">
        <f t="shared" si="45"/>
        <v>168</v>
      </c>
      <c r="S120" s="1">
        <f t="shared" si="46"/>
        <v>0</v>
      </c>
      <c r="T120" s="1">
        <f t="shared" si="47"/>
        <v>216</v>
      </c>
      <c r="U120" s="1">
        <f t="shared" si="48"/>
        <v>180</v>
      </c>
      <c r="V120" s="1">
        <f t="shared" si="49"/>
        <v>0</v>
      </c>
      <c r="W120" s="1">
        <f t="shared" si="50"/>
        <v>0</v>
      </c>
      <c r="X120" s="1">
        <f t="shared" si="51"/>
        <v>180</v>
      </c>
      <c r="Y120" s="1">
        <f t="shared" si="52"/>
        <v>396</v>
      </c>
      <c r="Z120" s="1">
        <f t="shared" si="53"/>
        <v>48.648648648648653</v>
      </c>
      <c r="AA120" s="36"/>
      <c r="AB120" s="22"/>
    </row>
    <row r="121" spans="1:28" x14ac:dyDescent="0.25">
      <c r="A121" s="11">
        <v>40</v>
      </c>
      <c r="B121" s="12" t="s">
        <v>31</v>
      </c>
      <c r="C121" s="11" t="s">
        <v>28</v>
      </c>
      <c r="D121" s="12" t="s">
        <v>39</v>
      </c>
      <c r="E121" s="12">
        <v>444</v>
      </c>
      <c r="F121" s="12">
        <v>13</v>
      </c>
      <c r="G121" s="12">
        <v>12</v>
      </c>
      <c r="H121" s="12">
        <v>0</v>
      </c>
      <c r="I121" s="1">
        <f t="shared" si="38"/>
        <v>25</v>
      </c>
      <c r="J121" s="1">
        <v>12</v>
      </c>
      <c r="K121" s="1">
        <v>0</v>
      </c>
      <c r="L121" s="1">
        <v>0</v>
      </c>
      <c r="M121" s="1">
        <f t="shared" si="54"/>
        <v>12</v>
      </c>
      <c r="N121" s="1">
        <f t="shared" si="55"/>
        <v>37</v>
      </c>
      <c r="O121" s="13">
        <v>12</v>
      </c>
      <c r="P121" s="4"/>
      <c r="Q121" s="1">
        <f t="shared" si="44"/>
        <v>156</v>
      </c>
      <c r="R121" s="1">
        <f t="shared" si="45"/>
        <v>144</v>
      </c>
      <c r="S121" s="1">
        <f t="shared" si="46"/>
        <v>0</v>
      </c>
      <c r="T121" s="1">
        <f t="shared" si="47"/>
        <v>300</v>
      </c>
      <c r="U121" s="1">
        <f t="shared" si="48"/>
        <v>144</v>
      </c>
      <c r="V121" s="1">
        <f t="shared" si="49"/>
        <v>0</v>
      </c>
      <c r="W121" s="1">
        <f t="shared" si="50"/>
        <v>0</v>
      </c>
      <c r="X121" s="1">
        <f t="shared" si="51"/>
        <v>144</v>
      </c>
      <c r="Y121" s="1">
        <f t="shared" si="52"/>
        <v>444</v>
      </c>
      <c r="Z121" s="1">
        <f t="shared" si="53"/>
        <v>67.567567567567565</v>
      </c>
      <c r="AA121" s="37"/>
      <c r="AB121" s="22"/>
    </row>
    <row r="122" spans="1:28" x14ac:dyDescent="0.25">
      <c r="A122" s="11">
        <v>40</v>
      </c>
      <c r="B122" s="12" t="s">
        <v>32</v>
      </c>
      <c r="C122" s="11" t="s">
        <v>26</v>
      </c>
      <c r="D122" s="12" t="s">
        <v>39</v>
      </c>
      <c r="E122" s="12">
        <v>444</v>
      </c>
      <c r="F122" s="12">
        <v>4</v>
      </c>
      <c r="G122" s="12">
        <v>22</v>
      </c>
      <c r="H122" s="12">
        <v>0</v>
      </c>
      <c r="I122" s="1">
        <f t="shared" si="38"/>
        <v>26</v>
      </c>
      <c r="J122" s="1">
        <v>8</v>
      </c>
      <c r="K122" s="1">
        <v>0</v>
      </c>
      <c r="L122" s="1">
        <v>0</v>
      </c>
      <c r="M122" s="1">
        <f t="shared" si="54"/>
        <v>8</v>
      </c>
      <c r="N122" s="1">
        <f t="shared" si="55"/>
        <v>34</v>
      </c>
      <c r="O122" s="13">
        <v>12</v>
      </c>
      <c r="P122" s="4"/>
      <c r="Q122" s="1">
        <f t="shared" si="44"/>
        <v>48</v>
      </c>
      <c r="R122" s="1">
        <f t="shared" si="45"/>
        <v>264</v>
      </c>
      <c r="S122" s="1">
        <f t="shared" si="46"/>
        <v>0</v>
      </c>
      <c r="T122" s="1">
        <f t="shared" si="47"/>
        <v>312</v>
      </c>
      <c r="U122" s="1">
        <f t="shared" si="48"/>
        <v>96</v>
      </c>
      <c r="V122" s="1">
        <f t="shared" si="49"/>
        <v>0</v>
      </c>
      <c r="W122" s="1">
        <f t="shared" si="50"/>
        <v>0</v>
      </c>
      <c r="X122" s="1">
        <f t="shared" si="51"/>
        <v>96</v>
      </c>
      <c r="Y122" s="1">
        <f t="shared" si="52"/>
        <v>408</v>
      </c>
      <c r="Z122" s="1">
        <f t="shared" si="53"/>
        <v>70.270270270270274</v>
      </c>
      <c r="AA122" s="35">
        <f t="shared" si="41"/>
        <v>70.270270270270274</v>
      </c>
      <c r="AB122" s="22"/>
    </row>
    <row r="123" spans="1:28" x14ac:dyDescent="0.25">
      <c r="A123" s="11">
        <v>40</v>
      </c>
      <c r="B123" s="12" t="s">
        <v>32</v>
      </c>
      <c r="C123" s="11" t="s">
        <v>26</v>
      </c>
      <c r="D123" s="12" t="s">
        <v>39</v>
      </c>
      <c r="E123" s="12">
        <v>444</v>
      </c>
      <c r="F123" s="12">
        <v>0</v>
      </c>
      <c r="G123" s="12">
        <v>24</v>
      </c>
      <c r="H123" s="12">
        <v>0</v>
      </c>
      <c r="I123" s="1">
        <f t="shared" si="38"/>
        <v>24</v>
      </c>
      <c r="J123" s="1">
        <v>16</v>
      </c>
      <c r="K123" s="1">
        <v>0</v>
      </c>
      <c r="L123" s="1">
        <v>0</v>
      </c>
      <c r="M123" s="1">
        <f t="shared" si="54"/>
        <v>16</v>
      </c>
      <c r="N123" s="1">
        <f t="shared" si="55"/>
        <v>40</v>
      </c>
      <c r="O123" s="13">
        <v>12</v>
      </c>
      <c r="P123" s="4"/>
      <c r="Q123" s="1">
        <f t="shared" si="44"/>
        <v>0</v>
      </c>
      <c r="R123" s="1">
        <f t="shared" si="45"/>
        <v>288</v>
      </c>
      <c r="S123" s="1">
        <f t="shared" si="46"/>
        <v>0</v>
      </c>
      <c r="T123" s="1">
        <f t="shared" si="47"/>
        <v>288</v>
      </c>
      <c r="U123" s="1">
        <f t="shared" si="48"/>
        <v>192</v>
      </c>
      <c r="V123" s="1">
        <f t="shared" si="49"/>
        <v>0</v>
      </c>
      <c r="W123" s="1">
        <f t="shared" si="50"/>
        <v>0</v>
      </c>
      <c r="X123" s="1">
        <f t="shared" si="51"/>
        <v>192</v>
      </c>
      <c r="Y123" s="1">
        <f t="shared" si="52"/>
        <v>480</v>
      </c>
      <c r="Z123" s="1">
        <f t="shared" si="53"/>
        <v>64.86486486486487</v>
      </c>
      <c r="AA123" s="36"/>
      <c r="AB123" s="22"/>
    </row>
    <row r="124" spans="1:28" x14ac:dyDescent="0.25">
      <c r="A124" s="11">
        <v>40</v>
      </c>
      <c r="B124" s="12" t="s">
        <v>32</v>
      </c>
      <c r="C124" s="11" t="s">
        <v>26</v>
      </c>
      <c r="D124" s="12" t="s">
        <v>39</v>
      </c>
      <c r="E124" s="12">
        <v>444</v>
      </c>
      <c r="F124" s="12">
        <v>13</v>
      </c>
      <c r="G124" s="12">
        <v>15</v>
      </c>
      <c r="H124" s="12">
        <v>0</v>
      </c>
      <c r="I124" s="1">
        <f t="shared" si="38"/>
        <v>28</v>
      </c>
      <c r="J124" s="1">
        <v>9</v>
      </c>
      <c r="K124" s="1">
        <v>0</v>
      </c>
      <c r="L124" s="1">
        <v>0</v>
      </c>
      <c r="M124" s="1">
        <f t="shared" si="54"/>
        <v>9</v>
      </c>
      <c r="N124" s="1">
        <f t="shared" si="55"/>
        <v>37</v>
      </c>
      <c r="O124" s="13">
        <v>12</v>
      </c>
      <c r="P124" s="4"/>
      <c r="Q124" s="1">
        <f t="shared" si="44"/>
        <v>156</v>
      </c>
      <c r="R124" s="1">
        <f t="shared" si="45"/>
        <v>180</v>
      </c>
      <c r="S124" s="1">
        <f t="shared" si="46"/>
        <v>0</v>
      </c>
      <c r="T124" s="1">
        <f t="shared" si="47"/>
        <v>336</v>
      </c>
      <c r="U124" s="1">
        <f t="shared" si="48"/>
        <v>108</v>
      </c>
      <c r="V124" s="1">
        <f t="shared" si="49"/>
        <v>0</v>
      </c>
      <c r="W124" s="1">
        <f t="shared" si="50"/>
        <v>0</v>
      </c>
      <c r="X124" s="1">
        <f t="shared" si="51"/>
        <v>108</v>
      </c>
      <c r="Y124" s="1">
        <f t="shared" si="52"/>
        <v>444</v>
      </c>
      <c r="Z124" s="1">
        <f t="shared" si="53"/>
        <v>75.675675675675677</v>
      </c>
      <c r="AA124" s="37"/>
      <c r="AB124" s="22"/>
    </row>
    <row r="125" spans="1:28" x14ac:dyDescent="0.25">
      <c r="A125" s="11">
        <v>40</v>
      </c>
      <c r="B125" s="12" t="s">
        <v>32</v>
      </c>
      <c r="C125" s="11" t="s">
        <v>27</v>
      </c>
      <c r="D125" s="12" t="s">
        <v>39</v>
      </c>
      <c r="E125" s="12">
        <v>444</v>
      </c>
      <c r="F125" s="12">
        <v>0</v>
      </c>
      <c r="G125" s="12">
        <v>21</v>
      </c>
      <c r="H125" s="12">
        <v>0</v>
      </c>
      <c r="I125" s="1">
        <f t="shared" si="38"/>
        <v>21</v>
      </c>
      <c r="J125" s="1">
        <v>14</v>
      </c>
      <c r="K125" s="1">
        <v>0</v>
      </c>
      <c r="L125" s="1">
        <v>0</v>
      </c>
      <c r="M125" s="1">
        <f t="shared" si="54"/>
        <v>14</v>
      </c>
      <c r="N125" s="1">
        <f t="shared" si="55"/>
        <v>35</v>
      </c>
      <c r="O125" s="13">
        <v>12</v>
      </c>
      <c r="P125" s="4"/>
      <c r="Q125" s="1">
        <f t="shared" si="44"/>
        <v>0</v>
      </c>
      <c r="R125" s="1">
        <f t="shared" si="45"/>
        <v>252</v>
      </c>
      <c r="S125" s="1">
        <f t="shared" si="46"/>
        <v>0</v>
      </c>
      <c r="T125" s="1">
        <f t="shared" si="47"/>
        <v>252</v>
      </c>
      <c r="U125" s="1">
        <f t="shared" si="48"/>
        <v>168</v>
      </c>
      <c r="V125" s="1">
        <f t="shared" si="49"/>
        <v>0</v>
      </c>
      <c r="W125" s="1">
        <f t="shared" si="50"/>
        <v>0</v>
      </c>
      <c r="X125" s="1">
        <f t="shared" si="51"/>
        <v>168</v>
      </c>
      <c r="Y125" s="1">
        <f t="shared" si="52"/>
        <v>420</v>
      </c>
      <c r="Z125" s="1">
        <f t="shared" si="53"/>
        <v>56.756756756756758</v>
      </c>
      <c r="AA125" s="35">
        <f t="shared" si="41"/>
        <v>75.675675675675677</v>
      </c>
      <c r="AB125" s="22"/>
    </row>
    <row r="126" spans="1:28" x14ac:dyDescent="0.25">
      <c r="A126" s="11">
        <v>40</v>
      </c>
      <c r="B126" s="12" t="s">
        <v>32</v>
      </c>
      <c r="C126" s="11" t="s">
        <v>27</v>
      </c>
      <c r="D126" s="12" t="s">
        <v>39</v>
      </c>
      <c r="E126" s="12">
        <v>444</v>
      </c>
      <c r="F126" s="12">
        <v>10</v>
      </c>
      <c r="G126" s="12">
        <v>20</v>
      </c>
      <c r="H126" s="12">
        <v>0</v>
      </c>
      <c r="I126" s="1">
        <f t="shared" si="38"/>
        <v>30</v>
      </c>
      <c r="J126" s="1">
        <v>10</v>
      </c>
      <c r="K126" s="1">
        <v>0</v>
      </c>
      <c r="L126" s="1">
        <v>0</v>
      </c>
      <c r="M126" s="1">
        <f t="shared" si="54"/>
        <v>10</v>
      </c>
      <c r="N126" s="1">
        <f t="shared" si="55"/>
        <v>40</v>
      </c>
      <c r="O126" s="13">
        <v>12</v>
      </c>
      <c r="P126" s="4"/>
      <c r="Q126" s="1">
        <f t="shared" si="44"/>
        <v>120</v>
      </c>
      <c r="R126" s="1">
        <f t="shared" si="45"/>
        <v>240</v>
      </c>
      <c r="S126" s="1">
        <f t="shared" si="46"/>
        <v>0</v>
      </c>
      <c r="T126" s="1">
        <f t="shared" si="47"/>
        <v>360</v>
      </c>
      <c r="U126" s="1">
        <f t="shared" si="48"/>
        <v>120</v>
      </c>
      <c r="V126" s="1">
        <f t="shared" si="49"/>
        <v>0</v>
      </c>
      <c r="W126" s="1">
        <f t="shared" si="50"/>
        <v>0</v>
      </c>
      <c r="X126" s="1">
        <f t="shared" si="51"/>
        <v>120</v>
      </c>
      <c r="Y126" s="1">
        <f t="shared" si="52"/>
        <v>480</v>
      </c>
      <c r="Z126" s="1">
        <f t="shared" si="53"/>
        <v>81.081081081081081</v>
      </c>
      <c r="AA126" s="36"/>
      <c r="AB126" s="22"/>
    </row>
    <row r="127" spans="1:28" x14ac:dyDescent="0.25">
      <c r="A127" s="11">
        <v>40</v>
      </c>
      <c r="B127" s="12" t="s">
        <v>32</v>
      </c>
      <c r="C127" s="11" t="s">
        <v>27</v>
      </c>
      <c r="D127" s="12" t="s">
        <v>39</v>
      </c>
      <c r="E127" s="12">
        <v>444</v>
      </c>
      <c r="F127" s="12">
        <v>4</v>
      </c>
      <c r="G127" s="12">
        <v>29</v>
      </c>
      <c r="H127" s="12">
        <v>0</v>
      </c>
      <c r="I127" s="1">
        <f t="shared" si="38"/>
        <v>33</v>
      </c>
      <c r="J127" s="1">
        <v>7</v>
      </c>
      <c r="K127" s="1">
        <v>0</v>
      </c>
      <c r="L127" s="1">
        <v>0</v>
      </c>
      <c r="M127" s="1">
        <f t="shared" si="54"/>
        <v>7</v>
      </c>
      <c r="N127" s="1">
        <f t="shared" si="55"/>
        <v>40</v>
      </c>
      <c r="O127" s="13">
        <v>12</v>
      </c>
      <c r="P127" s="4"/>
      <c r="Q127" s="1">
        <f t="shared" si="44"/>
        <v>48</v>
      </c>
      <c r="R127" s="1">
        <f t="shared" si="45"/>
        <v>348</v>
      </c>
      <c r="S127" s="1">
        <f t="shared" si="46"/>
        <v>0</v>
      </c>
      <c r="T127" s="1">
        <f t="shared" si="47"/>
        <v>396</v>
      </c>
      <c r="U127" s="1">
        <f t="shared" si="48"/>
        <v>84</v>
      </c>
      <c r="V127" s="1">
        <f t="shared" si="49"/>
        <v>0</v>
      </c>
      <c r="W127" s="1">
        <f t="shared" si="50"/>
        <v>0</v>
      </c>
      <c r="X127" s="1">
        <f t="shared" si="51"/>
        <v>84</v>
      </c>
      <c r="Y127" s="1">
        <f t="shared" si="52"/>
        <v>480</v>
      </c>
      <c r="Z127" s="1">
        <f t="shared" si="53"/>
        <v>89.189189189189193</v>
      </c>
      <c r="AA127" s="37"/>
      <c r="AB127" s="22"/>
    </row>
    <row r="128" spans="1:28" x14ac:dyDescent="0.25">
      <c r="A128" s="16">
        <v>40</v>
      </c>
      <c r="B128" s="1" t="s">
        <v>32</v>
      </c>
      <c r="C128" s="20" t="s">
        <v>28</v>
      </c>
      <c r="D128" s="12" t="s">
        <v>39</v>
      </c>
      <c r="E128" s="12">
        <v>444</v>
      </c>
      <c r="F128" s="12">
        <v>0</v>
      </c>
      <c r="G128" s="12">
        <v>20</v>
      </c>
      <c r="H128" s="12">
        <v>0</v>
      </c>
      <c r="I128" s="1">
        <f t="shared" si="38"/>
        <v>20</v>
      </c>
      <c r="J128" s="1">
        <v>15</v>
      </c>
      <c r="K128" s="1">
        <v>0</v>
      </c>
      <c r="L128" s="1">
        <v>0</v>
      </c>
      <c r="M128" s="1">
        <f t="shared" si="54"/>
        <v>15</v>
      </c>
      <c r="N128" s="1">
        <f t="shared" si="55"/>
        <v>35</v>
      </c>
      <c r="O128" s="13">
        <v>12</v>
      </c>
      <c r="P128" s="4"/>
      <c r="Q128" s="1">
        <f t="shared" si="44"/>
        <v>0</v>
      </c>
      <c r="R128" s="1">
        <f t="shared" si="45"/>
        <v>240</v>
      </c>
      <c r="S128" s="1">
        <f t="shared" si="46"/>
        <v>0</v>
      </c>
      <c r="T128" s="1">
        <f t="shared" si="47"/>
        <v>240</v>
      </c>
      <c r="U128" s="1">
        <f t="shared" si="48"/>
        <v>180</v>
      </c>
      <c r="V128" s="1">
        <f t="shared" si="49"/>
        <v>0</v>
      </c>
      <c r="W128" s="1">
        <f t="shared" si="50"/>
        <v>0</v>
      </c>
      <c r="X128" s="1">
        <f t="shared" si="51"/>
        <v>180</v>
      </c>
      <c r="Y128" s="1">
        <f t="shared" si="52"/>
        <v>420</v>
      </c>
      <c r="Z128" s="1">
        <f t="shared" si="53"/>
        <v>54.054054054054056</v>
      </c>
      <c r="AA128" s="35">
        <f t="shared" si="41"/>
        <v>63.96396396396397</v>
      </c>
      <c r="AB128" s="22"/>
    </row>
    <row r="129" spans="1:28" x14ac:dyDescent="0.25">
      <c r="A129" s="11">
        <v>40</v>
      </c>
      <c r="B129" s="12" t="s">
        <v>32</v>
      </c>
      <c r="C129" s="11" t="s">
        <v>28</v>
      </c>
      <c r="D129" s="12" t="s">
        <v>39</v>
      </c>
      <c r="E129" s="12">
        <v>444</v>
      </c>
      <c r="F129" s="12">
        <v>10</v>
      </c>
      <c r="G129" s="12">
        <v>13</v>
      </c>
      <c r="H129" s="12">
        <v>0</v>
      </c>
      <c r="I129" s="1">
        <f t="shared" si="38"/>
        <v>23</v>
      </c>
      <c r="J129" s="1">
        <v>12</v>
      </c>
      <c r="K129" s="1">
        <v>0</v>
      </c>
      <c r="L129" s="1">
        <v>0</v>
      </c>
      <c r="M129" s="1">
        <f t="shared" si="54"/>
        <v>12</v>
      </c>
      <c r="N129" s="1">
        <f t="shared" si="55"/>
        <v>35</v>
      </c>
      <c r="O129" s="13">
        <v>12</v>
      </c>
      <c r="P129" s="4"/>
      <c r="Q129" s="1">
        <f t="shared" si="44"/>
        <v>120</v>
      </c>
      <c r="R129" s="1">
        <f t="shared" si="45"/>
        <v>156</v>
      </c>
      <c r="S129" s="1">
        <f t="shared" si="46"/>
        <v>0</v>
      </c>
      <c r="T129" s="1">
        <f t="shared" si="47"/>
        <v>276</v>
      </c>
      <c r="U129" s="1">
        <f t="shared" si="48"/>
        <v>144</v>
      </c>
      <c r="V129" s="1">
        <f t="shared" si="49"/>
        <v>0</v>
      </c>
      <c r="W129" s="1">
        <f t="shared" si="50"/>
        <v>0</v>
      </c>
      <c r="X129" s="1">
        <f t="shared" si="51"/>
        <v>144</v>
      </c>
      <c r="Y129" s="1">
        <f t="shared" si="52"/>
        <v>420</v>
      </c>
      <c r="Z129" s="1">
        <f t="shared" si="53"/>
        <v>62.162162162162161</v>
      </c>
      <c r="AA129" s="36"/>
      <c r="AB129" s="22"/>
    </row>
    <row r="130" spans="1:28" x14ac:dyDescent="0.25">
      <c r="A130" s="11">
        <v>40</v>
      </c>
      <c r="B130" s="12" t="s">
        <v>32</v>
      </c>
      <c r="C130" s="11" t="s">
        <v>28</v>
      </c>
      <c r="D130" s="12" t="s">
        <v>39</v>
      </c>
      <c r="E130" s="12">
        <v>444</v>
      </c>
      <c r="F130" s="12">
        <v>12</v>
      </c>
      <c r="G130" s="12">
        <v>16</v>
      </c>
      <c r="H130" s="12">
        <v>0</v>
      </c>
      <c r="I130" s="1">
        <f t="shared" si="38"/>
        <v>28</v>
      </c>
      <c r="J130" s="1">
        <v>10</v>
      </c>
      <c r="K130" s="1">
        <v>0</v>
      </c>
      <c r="L130" s="1">
        <v>0</v>
      </c>
      <c r="M130" s="1">
        <f t="shared" si="54"/>
        <v>10</v>
      </c>
      <c r="N130" s="1">
        <f t="shared" si="55"/>
        <v>38</v>
      </c>
      <c r="O130" s="13">
        <v>12</v>
      </c>
      <c r="P130" s="4"/>
      <c r="Q130" s="1">
        <f t="shared" si="44"/>
        <v>144</v>
      </c>
      <c r="R130" s="1">
        <f t="shared" si="45"/>
        <v>192</v>
      </c>
      <c r="S130" s="1">
        <f t="shared" si="46"/>
        <v>0</v>
      </c>
      <c r="T130" s="1">
        <f t="shared" si="47"/>
        <v>336</v>
      </c>
      <c r="U130" s="1">
        <f t="shared" si="48"/>
        <v>120</v>
      </c>
      <c r="V130" s="1">
        <f t="shared" si="49"/>
        <v>0</v>
      </c>
      <c r="W130" s="1">
        <f t="shared" si="50"/>
        <v>0</v>
      </c>
      <c r="X130" s="1">
        <f t="shared" si="51"/>
        <v>120</v>
      </c>
      <c r="Y130" s="1">
        <f t="shared" si="52"/>
        <v>456</v>
      </c>
      <c r="Z130" s="1">
        <f t="shared" si="53"/>
        <v>75.675675675675677</v>
      </c>
      <c r="AA130" s="37"/>
      <c r="AB130" s="22"/>
    </row>
    <row r="131" spans="1:28" x14ac:dyDescent="0.25">
      <c r="A131" s="11">
        <v>60</v>
      </c>
      <c r="B131" s="12" t="s">
        <v>30</v>
      </c>
      <c r="C131" s="11" t="s">
        <v>33</v>
      </c>
      <c r="D131" s="12" t="s">
        <v>39</v>
      </c>
      <c r="E131" s="12">
        <v>444</v>
      </c>
      <c r="F131" s="12">
        <v>0</v>
      </c>
      <c r="G131" s="12">
        <v>2</v>
      </c>
      <c r="H131" s="12">
        <v>0</v>
      </c>
      <c r="I131" s="1">
        <f t="shared" si="38"/>
        <v>2</v>
      </c>
      <c r="J131" s="1">
        <v>40</v>
      </c>
      <c r="K131" s="1">
        <v>0</v>
      </c>
      <c r="L131" s="1">
        <v>0</v>
      </c>
      <c r="M131" s="1">
        <f t="shared" si="54"/>
        <v>40</v>
      </c>
      <c r="N131" s="1">
        <f t="shared" si="55"/>
        <v>42</v>
      </c>
      <c r="O131" s="13">
        <v>10</v>
      </c>
      <c r="P131" s="4"/>
      <c r="Q131" s="1">
        <f t="shared" si="44"/>
        <v>0</v>
      </c>
      <c r="R131" s="1">
        <f t="shared" si="45"/>
        <v>20</v>
      </c>
      <c r="S131" s="1">
        <f t="shared" si="46"/>
        <v>0</v>
      </c>
      <c r="T131" s="1">
        <f t="shared" si="47"/>
        <v>20</v>
      </c>
      <c r="U131" s="1">
        <f t="shared" si="48"/>
        <v>400</v>
      </c>
      <c r="V131" s="1">
        <f t="shared" si="49"/>
        <v>0</v>
      </c>
      <c r="W131" s="1">
        <f t="shared" si="50"/>
        <v>0</v>
      </c>
      <c r="X131" s="1">
        <f t="shared" si="51"/>
        <v>400</v>
      </c>
      <c r="Y131" s="1">
        <f t="shared" si="52"/>
        <v>420</v>
      </c>
      <c r="Z131" s="1">
        <f t="shared" si="53"/>
        <v>4.5045045045045047</v>
      </c>
      <c r="AA131" s="35">
        <f t="shared" si="41"/>
        <v>5.2552552552552561</v>
      </c>
      <c r="AB131" s="22"/>
    </row>
    <row r="132" spans="1:28" x14ac:dyDescent="0.25">
      <c r="A132" s="11">
        <v>60</v>
      </c>
      <c r="B132" s="12" t="s">
        <v>30</v>
      </c>
      <c r="C132" s="11" t="s">
        <v>33</v>
      </c>
      <c r="D132" s="12" t="s">
        <v>39</v>
      </c>
      <c r="E132" s="12">
        <v>444</v>
      </c>
      <c r="F132" s="12">
        <v>2</v>
      </c>
      <c r="G132" s="12">
        <v>0</v>
      </c>
      <c r="H132" s="12">
        <v>0</v>
      </c>
      <c r="I132" s="1">
        <f t="shared" si="38"/>
        <v>2</v>
      </c>
      <c r="J132" s="1">
        <v>40</v>
      </c>
      <c r="K132" s="1">
        <v>0</v>
      </c>
      <c r="L132" s="1">
        <v>0</v>
      </c>
      <c r="M132" s="1">
        <f t="shared" si="54"/>
        <v>40</v>
      </c>
      <c r="N132" s="1">
        <f t="shared" si="55"/>
        <v>42</v>
      </c>
      <c r="O132" s="13">
        <v>10</v>
      </c>
      <c r="P132" s="4"/>
      <c r="Q132" s="1">
        <f t="shared" si="44"/>
        <v>20</v>
      </c>
      <c r="R132" s="1">
        <f t="shared" si="45"/>
        <v>0</v>
      </c>
      <c r="S132" s="1">
        <f t="shared" si="46"/>
        <v>0</v>
      </c>
      <c r="T132" s="1">
        <f t="shared" si="47"/>
        <v>20</v>
      </c>
      <c r="U132" s="1">
        <f t="shared" si="48"/>
        <v>400</v>
      </c>
      <c r="V132" s="1">
        <f t="shared" si="49"/>
        <v>0</v>
      </c>
      <c r="W132" s="1">
        <f t="shared" si="50"/>
        <v>0</v>
      </c>
      <c r="X132" s="1">
        <f t="shared" si="51"/>
        <v>400</v>
      </c>
      <c r="Y132" s="1">
        <f t="shared" si="52"/>
        <v>420</v>
      </c>
      <c r="Z132" s="1">
        <f t="shared" si="53"/>
        <v>4.5045045045045047</v>
      </c>
      <c r="AA132" s="36"/>
      <c r="AB132" s="22"/>
    </row>
    <row r="133" spans="1:28" x14ac:dyDescent="0.25">
      <c r="A133" s="11">
        <v>60</v>
      </c>
      <c r="B133" s="12" t="s">
        <v>30</v>
      </c>
      <c r="C133" s="11" t="s">
        <v>33</v>
      </c>
      <c r="D133" s="12" t="s">
        <v>39</v>
      </c>
      <c r="E133" s="12">
        <v>444</v>
      </c>
      <c r="F133" s="12">
        <v>0</v>
      </c>
      <c r="G133" s="12">
        <v>3</v>
      </c>
      <c r="H133" s="12">
        <v>0</v>
      </c>
      <c r="I133" s="1">
        <f t="shared" si="38"/>
        <v>3</v>
      </c>
      <c r="J133" s="1">
        <v>38</v>
      </c>
      <c r="K133" s="1">
        <v>0</v>
      </c>
      <c r="L133" s="1">
        <v>0</v>
      </c>
      <c r="M133" s="1">
        <f t="shared" si="54"/>
        <v>38</v>
      </c>
      <c r="N133" s="1">
        <f t="shared" si="55"/>
        <v>41</v>
      </c>
      <c r="O133" s="13">
        <v>10</v>
      </c>
      <c r="P133" s="4"/>
      <c r="Q133" s="1">
        <f t="shared" si="44"/>
        <v>0</v>
      </c>
      <c r="R133" s="1">
        <f t="shared" si="45"/>
        <v>30</v>
      </c>
      <c r="S133" s="1">
        <f t="shared" si="46"/>
        <v>0</v>
      </c>
      <c r="T133" s="1">
        <f t="shared" si="47"/>
        <v>30</v>
      </c>
      <c r="U133" s="1">
        <f t="shared" si="48"/>
        <v>380</v>
      </c>
      <c r="V133" s="1">
        <f t="shared" si="49"/>
        <v>0</v>
      </c>
      <c r="W133" s="1">
        <f t="shared" si="50"/>
        <v>0</v>
      </c>
      <c r="X133" s="1">
        <f t="shared" si="51"/>
        <v>380</v>
      </c>
      <c r="Y133" s="1">
        <f t="shared" si="52"/>
        <v>410</v>
      </c>
      <c r="Z133" s="1">
        <f t="shared" si="53"/>
        <v>6.756756756756757</v>
      </c>
      <c r="AA133" s="37"/>
      <c r="AB133" s="22"/>
    </row>
    <row r="134" spans="1:28" x14ac:dyDescent="0.25">
      <c r="A134" s="11">
        <v>60</v>
      </c>
      <c r="B134" s="12" t="s">
        <v>30</v>
      </c>
      <c r="C134" s="11" t="s">
        <v>34</v>
      </c>
      <c r="D134" s="12" t="s">
        <v>39</v>
      </c>
      <c r="E134" s="12">
        <v>444</v>
      </c>
      <c r="F134" s="12">
        <v>1</v>
      </c>
      <c r="G134" s="12">
        <v>0</v>
      </c>
      <c r="H134" s="12">
        <v>0</v>
      </c>
      <c r="I134" s="1">
        <f t="shared" si="38"/>
        <v>1</v>
      </c>
      <c r="J134" s="1">
        <v>44</v>
      </c>
      <c r="K134" s="1">
        <v>0</v>
      </c>
      <c r="L134" s="1">
        <v>0</v>
      </c>
      <c r="M134" s="1">
        <f t="shared" si="54"/>
        <v>44</v>
      </c>
      <c r="N134" s="1">
        <f t="shared" si="55"/>
        <v>45</v>
      </c>
      <c r="O134" s="13">
        <v>10</v>
      </c>
      <c r="P134" s="4"/>
      <c r="Q134" s="1">
        <f t="shared" si="44"/>
        <v>10</v>
      </c>
      <c r="R134" s="1">
        <f t="shared" si="45"/>
        <v>0</v>
      </c>
      <c r="S134" s="1">
        <f t="shared" si="46"/>
        <v>0</v>
      </c>
      <c r="T134" s="1">
        <f t="shared" si="47"/>
        <v>10</v>
      </c>
      <c r="U134" s="1">
        <f t="shared" si="48"/>
        <v>440</v>
      </c>
      <c r="V134" s="1">
        <f t="shared" si="49"/>
        <v>0</v>
      </c>
      <c r="W134" s="1">
        <f t="shared" si="50"/>
        <v>0</v>
      </c>
      <c r="X134" s="1">
        <f t="shared" si="51"/>
        <v>440</v>
      </c>
      <c r="Y134" s="1">
        <f t="shared" si="52"/>
        <v>450</v>
      </c>
      <c r="Z134" s="1">
        <f t="shared" si="53"/>
        <v>2.2522522522522523</v>
      </c>
      <c r="AA134" s="35">
        <f t="shared" si="41"/>
        <v>1.5015015015015016</v>
      </c>
      <c r="AB134" s="22"/>
    </row>
    <row r="135" spans="1:28" x14ac:dyDescent="0.25">
      <c r="A135" s="11">
        <v>60</v>
      </c>
      <c r="B135" s="12" t="s">
        <v>30</v>
      </c>
      <c r="C135" s="11" t="s">
        <v>34</v>
      </c>
      <c r="D135" s="12" t="s">
        <v>39</v>
      </c>
      <c r="E135" s="12">
        <v>444</v>
      </c>
      <c r="F135" s="12">
        <v>1</v>
      </c>
      <c r="G135" s="12">
        <v>0</v>
      </c>
      <c r="H135" s="12">
        <v>0</v>
      </c>
      <c r="I135" s="1">
        <f t="shared" si="38"/>
        <v>1</v>
      </c>
      <c r="J135" s="1">
        <v>42</v>
      </c>
      <c r="K135" s="1">
        <v>0</v>
      </c>
      <c r="L135" s="1">
        <v>0</v>
      </c>
      <c r="M135" s="1">
        <f t="shared" si="54"/>
        <v>42</v>
      </c>
      <c r="N135" s="1">
        <f t="shared" si="55"/>
        <v>43</v>
      </c>
      <c r="O135" s="13">
        <v>10</v>
      </c>
      <c r="P135" s="4"/>
      <c r="Q135" s="1">
        <f t="shared" si="44"/>
        <v>10</v>
      </c>
      <c r="R135" s="1">
        <f t="shared" si="45"/>
        <v>0</v>
      </c>
      <c r="S135" s="1">
        <f t="shared" si="46"/>
        <v>0</v>
      </c>
      <c r="T135" s="1">
        <f t="shared" si="47"/>
        <v>10</v>
      </c>
      <c r="U135" s="1">
        <f t="shared" si="48"/>
        <v>420</v>
      </c>
      <c r="V135" s="1">
        <f t="shared" si="49"/>
        <v>0</v>
      </c>
      <c r="W135" s="1">
        <f t="shared" si="50"/>
        <v>0</v>
      </c>
      <c r="X135" s="1">
        <f t="shared" si="51"/>
        <v>420</v>
      </c>
      <c r="Y135" s="1">
        <f t="shared" si="52"/>
        <v>430</v>
      </c>
      <c r="Z135" s="1">
        <f t="shared" si="53"/>
        <v>2.2522522522522523</v>
      </c>
      <c r="AA135" s="36"/>
      <c r="AB135" s="22"/>
    </row>
    <row r="136" spans="1:28" x14ac:dyDescent="0.25">
      <c r="A136" s="11">
        <v>60</v>
      </c>
      <c r="B136" s="12" t="s">
        <v>30</v>
      </c>
      <c r="C136" s="11" t="s">
        <v>34</v>
      </c>
      <c r="D136" s="12" t="s">
        <v>39</v>
      </c>
      <c r="E136" s="12">
        <v>444</v>
      </c>
      <c r="F136" s="12">
        <v>0</v>
      </c>
      <c r="G136" s="12">
        <v>0</v>
      </c>
      <c r="H136" s="12">
        <v>0</v>
      </c>
      <c r="I136" s="1">
        <f t="shared" ref="I136:I184" si="56">(F136+G136+H136)</f>
        <v>0</v>
      </c>
      <c r="J136" s="1">
        <v>44</v>
      </c>
      <c r="K136" s="1">
        <v>0</v>
      </c>
      <c r="L136" s="1">
        <v>0</v>
      </c>
      <c r="M136" s="1">
        <f t="shared" si="54"/>
        <v>44</v>
      </c>
      <c r="N136" s="1">
        <f t="shared" si="55"/>
        <v>44</v>
      </c>
      <c r="O136" s="13">
        <v>10</v>
      </c>
      <c r="P136" s="4"/>
      <c r="Q136" s="1">
        <f t="shared" si="44"/>
        <v>0</v>
      </c>
      <c r="R136" s="1">
        <f t="shared" si="45"/>
        <v>0</v>
      </c>
      <c r="S136" s="1">
        <f t="shared" si="46"/>
        <v>0</v>
      </c>
      <c r="T136" s="1">
        <f t="shared" si="47"/>
        <v>0</v>
      </c>
      <c r="U136" s="1">
        <f t="shared" si="48"/>
        <v>440</v>
      </c>
      <c r="V136" s="1">
        <f t="shared" si="49"/>
        <v>0</v>
      </c>
      <c r="W136" s="1">
        <f t="shared" si="50"/>
        <v>0</v>
      </c>
      <c r="X136" s="1">
        <f t="shared" si="51"/>
        <v>440</v>
      </c>
      <c r="Y136" s="1">
        <f t="shared" si="52"/>
        <v>440</v>
      </c>
      <c r="Z136" s="1">
        <f t="shared" si="53"/>
        <v>0</v>
      </c>
      <c r="AA136" s="37"/>
      <c r="AB136" s="22"/>
    </row>
    <row r="137" spans="1:28" x14ac:dyDescent="0.25">
      <c r="A137" s="11">
        <v>60</v>
      </c>
      <c r="B137" s="12" t="s">
        <v>30</v>
      </c>
      <c r="C137" s="11" t="s">
        <v>35</v>
      </c>
      <c r="D137" s="12" t="s">
        <v>39</v>
      </c>
      <c r="E137" s="12">
        <v>444</v>
      </c>
      <c r="F137" s="12">
        <v>0</v>
      </c>
      <c r="G137" s="12">
        <v>0</v>
      </c>
      <c r="H137" s="12">
        <v>0</v>
      </c>
      <c r="I137" s="1">
        <f t="shared" si="56"/>
        <v>0</v>
      </c>
      <c r="J137" s="1">
        <v>39</v>
      </c>
      <c r="K137" s="1">
        <v>0</v>
      </c>
      <c r="L137" s="1">
        <v>0</v>
      </c>
      <c r="M137" s="1">
        <f t="shared" si="54"/>
        <v>39</v>
      </c>
      <c r="N137" s="1">
        <f t="shared" si="55"/>
        <v>39</v>
      </c>
      <c r="O137" s="13">
        <v>10</v>
      </c>
      <c r="P137" s="4"/>
      <c r="Q137" s="1">
        <f t="shared" si="44"/>
        <v>0</v>
      </c>
      <c r="R137" s="1">
        <f t="shared" si="45"/>
        <v>0</v>
      </c>
      <c r="S137" s="1">
        <f t="shared" si="46"/>
        <v>0</v>
      </c>
      <c r="T137" s="1">
        <f t="shared" si="47"/>
        <v>0</v>
      </c>
      <c r="U137" s="1">
        <f t="shared" si="48"/>
        <v>390</v>
      </c>
      <c r="V137" s="1">
        <f t="shared" si="49"/>
        <v>0</v>
      </c>
      <c r="W137" s="1">
        <f t="shared" si="50"/>
        <v>0</v>
      </c>
      <c r="X137" s="1">
        <f t="shared" si="51"/>
        <v>390</v>
      </c>
      <c r="Y137" s="1">
        <f t="shared" si="52"/>
        <v>390</v>
      </c>
      <c r="Z137" s="1">
        <f t="shared" si="53"/>
        <v>0</v>
      </c>
      <c r="AA137" s="35">
        <f t="shared" si="41"/>
        <v>0</v>
      </c>
      <c r="AB137" s="22"/>
    </row>
    <row r="138" spans="1:28" x14ac:dyDescent="0.25">
      <c r="A138" s="11">
        <v>60</v>
      </c>
      <c r="B138" s="12" t="s">
        <v>30</v>
      </c>
      <c r="C138" s="11" t="s">
        <v>35</v>
      </c>
      <c r="D138" s="12" t="s">
        <v>39</v>
      </c>
      <c r="E138" s="12">
        <v>444</v>
      </c>
      <c r="F138" s="12">
        <v>0</v>
      </c>
      <c r="G138" s="12">
        <v>0</v>
      </c>
      <c r="H138" s="12">
        <v>0</v>
      </c>
      <c r="I138" s="1">
        <f t="shared" si="56"/>
        <v>0</v>
      </c>
      <c r="J138" s="1">
        <v>44</v>
      </c>
      <c r="K138" s="1">
        <v>0</v>
      </c>
      <c r="L138" s="1">
        <v>0</v>
      </c>
      <c r="M138" s="1">
        <f t="shared" si="54"/>
        <v>44</v>
      </c>
      <c r="N138" s="1">
        <f t="shared" si="55"/>
        <v>44</v>
      </c>
      <c r="O138" s="13">
        <v>10</v>
      </c>
      <c r="P138" s="4"/>
      <c r="Q138" s="1">
        <f t="shared" si="44"/>
        <v>0</v>
      </c>
      <c r="R138" s="1">
        <f t="shared" si="45"/>
        <v>0</v>
      </c>
      <c r="S138" s="1">
        <f t="shared" si="46"/>
        <v>0</v>
      </c>
      <c r="T138" s="1">
        <f t="shared" si="47"/>
        <v>0</v>
      </c>
      <c r="U138" s="1">
        <f t="shared" si="48"/>
        <v>440</v>
      </c>
      <c r="V138" s="1">
        <f t="shared" si="49"/>
        <v>0</v>
      </c>
      <c r="W138" s="1">
        <f t="shared" si="50"/>
        <v>0</v>
      </c>
      <c r="X138" s="1">
        <f t="shared" si="51"/>
        <v>440</v>
      </c>
      <c r="Y138" s="1">
        <f t="shared" si="52"/>
        <v>440</v>
      </c>
      <c r="Z138" s="1">
        <f t="shared" si="53"/>
        <v>0</v>
      </c>
      <c r="AA138" s="36"/>
      <c r="AB138" s="22"/>
    </row>
    <row r="139" spans="1:28" x14ac:dyDescent="0.25">
      <c r="A139" s="11">
        <v>60</v>
      </c>
      <c r="B139" s="12" t="s">
        <v>30</v>
      </c>
      <c r="C139" s="11" t="s">
        <v>35</v>
      </c>
      <c r="D139" s="12" t="s">
        <v>39</v>
      </c>
      <c r="E139" s="12">
        <v>444</v>
      </c>
      <c r="F139" s="12">
        <v>0</v>
      </c>
      <c r="G139" s="12">
        <v>0</v>
      </c>
      <c r="H139" s="12">
        <v>0</v>
      </c>
      <c r="I139" s="1">
        <f t="shared" si="56"/>
        <v>0</v>
      </c>
      <c r="J139" s="1">
        <v>46</v>
      </c>
      <c r="K139" s="1">
        <v>0</v>
      </c>
      <c r="L139" s="1">
        <v>0</v>
      </c>
      <c r="M139" s="1">
        <f t="shared" si="54"/>
        <v>46</v>
      </c>
      <c r="N139" s="1">
        <f t="shared" si="55"/>
        <v>46</v>
      </c>
      <c r="O139" s="13">
        <v>10</v>
      </c>
      <c r="P139" s="4"/>
      <c r="Q139" s="1">
        <f t="shared" si="44"/>
        <v>0</v>
      </c>
      <c r="R139" s="1">
        <f t="shared" si="45"/>
        <v>0</v>
      </c>
      <c r="S139" s="1">
        <f t="shared" si="46"/>
        <v>0</v>
      </c>
      <c r="T139" s="1">
        <f t="shared" si="47"/>
        <v>0</v>
      </c>
      <c r="U139" s="1">
        <f t="shared" si="48"/>
        <v>460</v>
      </c>
      <c r="V139" s="1">
        <f t="shared" si="49"/>
        <v>0</v>
      </c>
      <c r="W139" s="1">
        <f t="shared" si="50"/>
        <v>0</v>
      </c>
      <c r="X139" s="1">
        <f t="shared" si="51"/>
        <v>460</v>
      </c>
      <c r="Y139" s="1">
        <f t="shared" si="52"/>
        <v>460</v>
      </c>
      <c r="Z139" s="1">
        <f t="shared" si="53"/>
        <v>0</v>
      </c>
      <c r="AA139" s="37"/>
      <c r="AB139" s="22"/>
    </row>
    <row r="140" spans="1:28" x14ac:dyDescent="0.25">
      <c r="A140" s="11">
        <v>60</v>
      </c>
      <c r="B140" s="12" t="s">
        <v>31</v>
      </c>
      <c r="C140" s="11" t="s">
        <v>33</v>
      </c>
      <c r="D140" s="12" t="s">
        <v>39</v>
      </c>
      <c r="E140" s="12">
        <v>430</v>
      </c>
      <c r="F140" s="12">
        <v>0</v>
      </c>
      <c r="G140" s="12">
        <v>7</v>
      </c>
      <c r="H140" s="12">
        <v>0</v>
      </c>
      <c r="I140" s="1">
        <f t="shared" si="56"/>
        <v>7</v>
      </c>
      <c r="J140" s="1">
        <v>35</v>
      </c>
      <c r="K140" s="1">
        <v>0</v>
      </c>
      <c r="L140" s="1">
        <v>0</v>
      </c>
      <c r="M140" s="1">
        <f t="shared" si="54"/>
        <v>35</v>
      </c>
      <c r="N140" s="1">
        <f t="shared" si="55"/>
        <v>42</v>
      </c>
      <c r="O140" s="13">
        <v>10</v>
      </c>
      <c r="P140" s="4"/>
      <c r="Q140" s="1">
        <f t="shared" si="44"/>
        <v>0</v>
      </c>
      <c r="R140" s="1">
        <f t="shared" si="45"/>
        <v>70</v>
      </c>
      <c r="S140" s="1">
        <f t="shared" si="46"/>
        <v>0</v>
      </c>
      <c r="T140" s="1">
        <f t="shared" si="47"/>
        <v>70</v>
      </c>
      <c r="U140" s="1">
        <f t="shared" si="48"/>
        <v>350</v>
      </c>
      <c r="V140" s="1">
        <f t="shared" si="49"/>
        <v>0</v>
      </c>
      <c r="W140" s="1">
        <f t="shared" si="50"/>
        <v>0</v>
      </c>
      <c r="X140" s="1">
        <f t="shared" si="51"/>
        <v>350</v>
      </c>
      <c r="Y140" s="1">
        <f t="shared" si="52"/>
        <v>420</v>
      </c>
      <c r="Z140" s="1">
        <f t="shared" si="53"/>
        <v>16.279069767441861</v>
      </c>
      <c r="AA140" s="35">
        <f t="shared" si="41"/>
        <v>12.403100775193797</v>
      </c>
      <c r="AB140" s="22"/>
    </row>
    <row r="141" spans="1:28" x14ac:dyDescent="0.25">
      <c r="A141" s="11">
        <v>60</v>
      </c>
      <c r="B141" s="12" t="s">
        <v>31</v>
      </c>
      <c r="C141" s="11" t="s">
        <v>33</v>
      </c>
      <c r="D141" s="12" t="s">
        <v>39</v>
      </c>
      <c r="E141" s="12">
        <v>430</v>
      </c>
      <c r="F141" s="12">
        <v>3</v>
      </c>
      <c r="G141" s="12">
        <v>0</v>
      </c>
      <c r="H141" s="12">
        <v>0</v>
      </c>
      <c r="I141" s="1">
        <f t="shared" si="56"/>
        <v>3</v>
      </c>
      <c r="J141" s="1">
        <v>44</v>
      </c>
      <c r="K141" s="1">
        <v>0</v>
      </c>
      <c r="L141" s="1">
        <v>0</v>
      </c>
      <c r="M141" s="1">
        <f t="shared" si="54"/>
        <v>44</v>
      </c>
      <c r="N141" s="1">
        <f t="shared" si="55"/>
        <v>47</v>
      </c>
      <c r="O141" s="13">
        <v>10</v>
      </c>
      <c r="P141" s="4"/>
      <c r="Q141" s="1">
        <f t="shared" si="44"/>
        <v>30</v>
      </c>
      <c r="R141" s="1">
        <f t="shared" si="45"/>
        <v>0</v>
      </c>
      <c r="S141" s="1">
        <f t="shared" si="46"/>
        <v>0</v>
      </c>
      <c r="T141" s="1">
        <f t="shared" si="47"/>
        <v>30</v>
      </c>
      <c r="U141" s="1">
        <f t="shared" si="48"/>
        <v>440</v>
      </c>
      <c r="V141" s="1">
        <f t="shared" si="49"/>
        <v>0</v>
      </c>
      <c r="W141" s="1">
        <f t="shared" si="50"/>
        <v>0</v>
      </c>
      <c r="X141" s="1">
        <f t="shared" si="51"/>
        <v>440</v>
      </c>
      <c r="Y141" s="1">
        <f t="shared" si="52"/>
        <v>470</v>
      </c>
      <c r="Z141" s="1">
        <f t="shared" si="53"/>
        <v>6.9767441860465116</v>
      </c>
      <c r="AA141" s="36"/>
      <c r="AB141" s="22"/>
    </row>
    <row r="142" spans="1:28" x14ac:dyDescent="0.25">
      <c r="A142" s="11">
        <v>60</v>
      </c>
      <c r="B142" s="12" t="s">
        <v>31</v>
      </c>
      <c r="C142" s="11" t="s">
        <v>33</v>
      </c>
      <c r="D142" s="12" t="s">
        <v>39</v>
      </c>
      <c r="E142" s="12">
        <v>430</v>
      </c>
      <c r="F142" s="12">
        <v>0</v>
      </c>
      <c r="G142" s="12">
        <v>6</v>
      </c>
      <c r="H142" s="12">
        <v>0</v>
      </c>
      <c r="I142" s="1">
        <f t="shared" si="56"/>
        <v>6</v>
      </c>
      <c r="J142" s="1">
        <v>34</v>
      </c>
      <c r="K142" s="1">
        <v>0</v>
      </c>
      <c r="L142" s="1">
        <v>0</v>
      </c>
      <c r="M142" s="1">
        <f t="shared" si="54"/>
        <v>34</v>
      </c>
      <c r="N142" s="1">
        <f t="shared" si="55"/>
        <v>40</v>
      </c>
      <c r="O142" s="13">
        <v>10</v>
      </c>
      <c r="P142" s="4"/>
      <c r="Q142" s="1">
        <f t="shared" si="44"/>
        <v>0</v>
      </c>
      <c r="R142" s="1">
        <f t="shared" si="45"/>
        <v>60</v>
      </c>
      <c r="S142" s="1">
        <f t="shared" si="46"/>
        <v>0</v>
      </c>
      <c r="T142" s="1">
        <f t="shared" si="47"/>
        <v>60</v>
      </c>
      <c r="U142" s="1">
        <f t="shared" si="48"/>
        <v>340</v>
      </c>
      <c r="V142" s="1">
        <f t="shared" si="49"/>
        <v>0</v>
      </c>
      <c r="W142" s="1">
        <f t="shared" si="50"/>
        <v>0</v>
      </c>
      <c r="X142" s="1">
        <f t="shared" si="51"/>
        <v>340</v>
      </c>
      <c r="Y142" s="1">
        <f t="shared" si="52"/>
        <v>400</v>
      </c>
      <c r="Z142" s="1">
        <f t="shared" si="53"/>
        <v>13.953488372093023</v>
      </c>
      <c r="AA142" s="37"/>
      <c r="AB142" s="22"/>
    </row>
    <row r="143" spans="1:28" x14ac:dyDescent="0.25">
      <c r="A143" s="11">
        <v>60</v>
      </c>
      <c r="B143" s="12" t="s">
        <v>31</v>
      </c>
      <c r="C143" s="11" t="s">
        <v>34</v>
      </c>
      <c r="D143" s="12" t="s">
        <v>39</v>
      </c>
      <c r="E143" s="12">
        <v>430</v>
      </c>
      <c r="F143" s="12">
        <v>0</v>
      </c>
      <c r="G143" s="12">
        <v>0</v>
      </c>
      <c r="H143" s="12">
        <v>0</v>
      </c>
      <c r="I143" s="1">
        <f t="shared" si="56"/>
        <v>0</v>
      </c>
      <c r="J143" s="1">
        <v>41</v>
      </c>
      <c r="K143" s="1">
        <v>0</v>
      </c>
      <c r="L143" s="1">
        <v>0</v>
      </c>
      <c r="M143" s="1">
        <f t="shared" si="54"/>
        <v>41</v>
      </c>
      <c r="N143" s="1">
        <f t="shared" si="55"/>
        <v>41</v>
      </c>
      <c r="O143" s="13">
        <v>10</v>
      </c>
      <c r="P143" s="4"/>
      <c r="Q143" s="1">
        <f t="shared" ref="Q143:Q169" si="57">(F143*O143)</f>
        <v>0</v>
      </c>
      <c r="R143" s="1">
        <f t="shared" ref="R143:R169" si="58">(G143*O143)</f>
        <v>0</v>
      </c>
      <c r="S143" s="1">
        <f t="shared" ref="S143:S169" si="59">H143*O143</f>
        <v>0</v>
      </c>
      <c r="T143" s="1">
        <f t="shared" ref="T143:T169" si="60">(I143*O143)</f>
        <v>0</v>
      </c>
      <c r="U143" s="1">
        <f t="shared" ref="U143:U169" si="61">J143*O143</f>
        <v>410</v>
      </c>
      <c r="V143" s="1">
        <f t="shared" ref="V143:V169" si="62">K143*O143</f>
        <v>0</v>
      </c>
      <c r="W143" s="1">
        <f t="shared" ref="W143:W169" si="63">L143*O143</f>
        <v>0</v>
      </c>
      <c r="X143" s="1">
        <f t="shared" ref="X143:X169" si="64">M143*O143</f>
        <v>410</v>
      </c>
      <c r="Y143" s="1">
        <f t="shared" ref="Y143:Y169" si="65">N143*O143</f>
        <v>410</v>
      </c>
      <c r="Z143" s="1">
        <f t="shared" ref="Z143:Z169" si="66">(T143/E143)*100</f>
        <v>0</v>
      </c>
      <c r="AA143" s="35">
        <f t="shared" si="41"/>
        <v>0.77519379844961245</v>
      </c>
      <c r="AB143" s="22"/>
    </row>
    <row r="144" spans="1:28" x14ac:dyDescent="0.25">
      <c r="A144" s="11">
        <v>60</v>
      </c>
      <c r="B144" s="12" t="s">
        <v>31</v>
      </c>
      <c r="C144" s="11" t="s">
        <v>34</v>
      </c>
      <c r="D144" s="12" t="s">
        <v>39</v>
      </c>
      <c r="E144" s="12">
        <v>430</v>
      </c>
      <c r="F144" s="12">
        <v>0</v>
      </c>
      <c r="G144" s="12">
        <v>1</v>
      </c>
      <c r="H144" s="12">
        <v>0</v>
      </c>
      <c r="I144" s="1">
        <f t="shared" si="56"/>
        <v>1</v>
      </c>
      <c r="J144" s="1">
        <v>41</v>
      </c>
      <c r="K144" s="1">
        <v>0</v>
      </c>
      <c r="L144" s="1">
        <v>0</v>
      </c>
      <c r="M144" s="1">
        <f t="shared" si="54"/>
        <v>41</v>
      </c>
      <c r="N144" s="1">
        <f t="shared" si="55"/>
        <v>42</v>
      </c>
      <c r="O144" s="13">
        <v>10</v>
      </c>
      <c r="P144" s="4"/>
      <c r="Q144" s="1">
        <f t="shared" si="57"/>
        <v>0</v>
      </c>
      <c r="R144" s="1">
        <f t="shared" si="58"/>
        <v>10</v>
      </c>
      <c r="S144" s="1">
        <f t="shared" si="59"/>
        <v>0</v>
      </c>
      <c r="T144" s="1">
        <f t="shared" si="60"/>
        <v>10</v>
      </c>
      <c r="U144" s="1">
        <f t="shared" si="61"/>
        <v>410</v>
      </c>
      <c r="V144" s="1">
        <f t="shared" si="62"/>
        <v>0</v>
      </c>
      <c r="W144" s="1">
        <f t="shared" si="63"/>
        <v>0</v>
      </c>
      <c r="X144" s="1">
        <f t="shared" si="64"/>
        <v>410</v>
      </c>
      <c r="Y144" s="1">
        <f t="shared" si="65"/>
        <v>420</v>
      </c>
      <c r="Z144" s="1">
        <f t="shared" si="66"/>
        <v>2.3255813953488373</v>
      </c>
      <c r="AA144" s="36"/>
      <c r="AB144" s="22"/>
    </row>
    <row r="145" spans="1:28" x14ac:dyDescent="0.25">
      <c r="A145" s="11">
        <v>60</v>
      </c>
      <c r="B145" s="12" t="s">
        <v>31</v>
      </c>
      <c r="C145" s="11" t="s">
        <v>34</v>
      </c>
      <c r="D145" s="12" t="s">
        <v>39</v>
      </c>
      <c r="E145" s="12">
        <v>430</v>
      </c>
      <c r="F145" s="12">
        <v>0</v>
      </c>
      <c r="G145" s="12">
        <v>0</v>
      </c>
      <c r="H145" s="12">
        <v>0</v>
      </c>
      <c r="I145" s="1">
        <f t="shared" si="56"/>
        <v>0</v>
      </c>
      <c r="J145" s="1">
        <v>44</v>
      </c>
      <c r="K145" s="1">
        <v>0</v>
      </c>
      <c r="L145" s="1">
        <v>0</v>
      </c>
      <c r="M145" s="1">
        <f t="shared" si="54"/>
        <v>44</v>
      </c>
      <c r="N145" s="1">
        <f t="shared" si="55"/>
        <v>44</v>
      </c>
      <c r="O145" s="13">
        <v>10</v>
      </c>
      <c r="P145" s="4"/>
      <c r="Q145" s="1">
        <f t="shared" si="57"/>
        <v>0</v>
      </c>
      <c r="R145" s="1">
        <f t="shared" si="58"/>
        <v>0</v>
      </c>
      <c r="S145" s="1">
        <f t="shared" si="59"/>
        <v>0</v>
      </c>
      <c r="T145" s="1">
        <f t="shared" si="60"/>
        <v>0</v>
      </c>
      <c r="U145" s="1">
        <f t="shared" si="61"/>
        <v>440</v>
      </c>
      <c r="V145" s="1">
        <f t="shared" si="62"/>
        <v>0</v>
      </c>
      <c r="W145" s="1">
        <f t="shared" si="63"/>
        <v>0</v>
      </c>
      <c r="X145" s="1">
        <f t="shared" si="64"/>
        <v>440</v>
      </c>
      <c r="Y145" s="1">
        <f t="shared" si="65"/>
        <v>440</v>
      </c>
      <c r="Z145" s="1">
        <f t="shared" si="66"/>
        <v>0</v>
      </c>
      <c r="AA145" s="37"/>
      <c r="AB145" s="22"/>
    </row>
    <row r="146" spans="1:28" x14ac:dyDescent="0.25">
      <c r="A146" s="11">
        <v>60</v>
      </c>
      <c r="B146" s="12" t="s">
        <v>31</v>
      </c>
      <c r="C146" s="11" t="s">
        <v>35</v>
      </c>
      <c r="D146" s="12" t="s">
        <v>39</v>
      </c>
      <c r="E146" s="12">
        <v>430</v>
      </c>
      <c r="F146" s="12">
        <v>0</v>
      </c>
      <c r="G146" s="12">
        <v>0</v>
      </c>
      <c r="H146" s="12">
        <v>0</v>
      </c>
      <c r="I146" s="1">
        <f t="shared" si="56"/>
        <v>0</v>
      </c>
      <c r="J146" s="1">
        <v>35</v>
      </c>
      <c r="K146" s="1">
        <v>0</v>
      </c>
      <c r="L146" s="1">
        <v>0</v>
      </c>
      <c r="M146" s="1">
        <f t="shared" ref="M146:M169" si="67">(J146+K146+L146)</f>
        <v>35</v>
      </c>
      <c r="N146" s="1">
        <f t="shared" ref="N146:N169" si="68">I146+M146</f>
        <v>35</v>
      </c>
      <c r="O146" s="13">
        <v>12</v>
      </c>
      <c r="P146" s="4"/>
      <c r="Q146" s="1">
        <f t="shared" si="57"/>
        <v>0</v>
      </c>
      <c r="R146" s="1">
        <f t="shared" si="58"/>
        <v>0</v>
      </c>
      <c r="S146" s="1">
        <f t="shared" si="59"/>
        <v>0</v>
      </c>
      <c r="T146" s="1">
        <f t="shared" si="60"/>
        <v>0</v>
      </c>
      <c r="U146" s="1">
        <f t="shared" si="61"/>
        <v>420</v>
      </c>
      <c r="V146" s="1">
        <f t="shared" si="62"/>
        <v>0</v>
      </c>
      <c r="W146" s="1">
        <f t="shared" si="63"/>
        <v>0</v>
      </c>
      <c r="X146" s="1">
        <f t="shared" si="64"/>
        <v>420</v>
      </c>
      <c r="Y146" s="1">
        <f t="shared" si="65"/>
        <v>420</v>
      </c>
      <c r="Z146" s="1">
        <f t="shared" si="66"/>
        <v>0</v>
      </c>
      <c r="AA146" s="35">
        <f t="shared" si="41"/>
        <v>0</v>
      </c>
      <c r="AB146" s="22"/>
    </row>
    <row r="147" spans="1:28" x14ac:dyDescent="0.25">
      <c r="A147" s="11">
        <v>60</v>
      </c>
      <c r="B147" s="12" t="s">
        <v>31</v>
      </c>
      <c r="C147" s="11" t="s">
        <v>35</v>
      </c>
      <c r="D147" s="12" t="s">
        <v>39</v>
      </c>
      <c r="E147" s="12">
        <v>430</v>
      </c>
      <c r="F147" s="12">
        <v>0</v>
      </c>
      <c r="G147" s="12">
        <v>0</v>
      </c>
      <c r="H147" s="12">
        <v>0</v>
      </c>
      <c r="I147" s="1">
        <f t="shared" si="56"/>
        <v>0</v>
      </c>
      <c r="J147" s="1">
        <v>33</v>
      </c>
      <c r="K147" s="1">
        <v>0</v>
      </c>
      <c r="L147" s="1">
        <v>0</v>
      </c>
      <c r="M147" s="1">
        <f t="shared" si="67"/>
        <v>33</v>
      </c>
      <c r="N147" s="1">
        <f t="shared" si="68"/>
        <v>33</v>
      </c>
      <c r="O147" s="13">
        <v>12</v>
      </c>
      <c r="P147" s="4"/>
      <c r="Q147" s="1">
        <f t="shared" si="57"/>
        <v>0</v>
      </c>
      <c r="R147" s="1">
        <f t="shared" si="58"/>
        <v>0</v>
      </c>
      <c r="S147" s="1">
        <f t="shared" si="59"/>
        <v>0</v>
      </c>
      <c r="T147" s="1">
        <f t="shared" si="60"/>
        <v>0</v>
      </c>
      <c r="U147" s="1">
        <f t="shared" si="61"/>
        <v>396</v>
      </c>
      <c r="V147" s="1">
        <f t="shared" si="62"/>
        <v>0</v>
      </c>
      <c r="W147" s="1">
        <f t="shared" si="63"/>
        <v>0</v>
      </c>
      <c r="X147" s="1">
        <f t="shared" si="64"/>
        <v>396</v>
      </c>
      <c r="Y147" s="1">
        <f t="shared" si="65"/>
        <v>396</v>
      </c>
      <c r="Z147" s="1">
        <f t="shared" si="66"/>
        <v>0</v>
      </c>
      <c r="AA147" s="36"/>
      <c r="AB147" s="22"/>
    </row>
    <row r="148" spans="1:28" x14ac:dyDescent="0.25">
      <c r="A148" s="11">
        <v>60</v>
      </c>
      <c r="B148" s="12" t="s">
        <v>31</v>
      </c>
      <c r="C148" s="11" t="s">
        <v>35</v>
      </c>
      <c r="D148" s="12" t="s">
        <v>39</v>
      </c>
      <c r="E148" s="12">
        <v>430</v>
      </c>
      <c r="F148" s="12">
        <v>0</v>
      </c>
      <c r="G148" s="12">
        <v>0</v>
      </c>
      <c r="H148" s="12">
        <v>0</v>
      </c>
      <c r="I148" s="1">
        <f t="shared" si="56"/>
        <v>0</v>
      </c>
      <c r="J148" s="1">
        <v>35</v>
      </c>
      <c r="K148" s="1">
        <v>0</v>
      </c>
      <c r="L148" s="1">
        <v>0</v>
      </c>
      <c r="M148" s="1">
        <f t="shared" si="67"/>
        <v>35</v>
      </c>
      <c r="N148" s="1">
        <f t="shared" si="68"/>
        <v>35</v>
      </c>
      <c r="O148" s="13">
        <v>12</v>
      </c>
      <c r="P148" s="4"/>
      <c r="Q148" s="1">
        <f t="shared" si="57"/>
        <v>0</v>
      </c>
      <c r="R148" s="1">
        <f t="shared" si="58"/>
        <v>0</v>
      </c>
      <c r="S148" s="1">
        <f t="shared" si="59"/>
        <v>0</v>
      </c>
      <c r="T148" s="1">
        <f t="shared" si="60"/>
        <v>0</v>
      </c>
      <c r="U148" s="1">
        <f t="shared" si="61"/>
        <v>420</v>
      </c>
      <c r="V148" s="1">
        <f t="shared" si="62"/>
        <v>0</v>
      </c>
      <c r="W148" s="1">
        <f t="shared" si="63"/>
        <v>0</v>
      </c>
      <c r="X148" s="1">
        <f t="shared" si="64"/>
        <v>420</v>
      </c>
      <c r="Y148" s="1">
        <f t="shared" si="65"/>
        <v>420</v>
      </c>
      <c r="Z148" s="1">
        <f t="shared" si="66"/>
        <v>0</v>
      </c>
      <c r="AA148" s="37"/>
      <c r="AB148" s="22"/>
    </row>
    <row r="149" spans="1:28" x14ac:dyDescent="0.25">
      <c r="A149" s="11">
        <v>60</v>
      </c>
      <c r="B149" s="12" t="s">
        <v>32</v>
      </c>
      <c r="C149" s="11" t="s">
        <v>33</v>
      </c>
      <c r="D149" s="12" t="s">
        <v>39</v>
      </c>
      <c r="E149" s="12">
        <v>456</v>
      </c>
      <c r="F149" s="12">
        <v>0</v>
      </c>
      <c r="G149" s="12">
        <v>2</v>
      </c>
      <c r="H149" s="12">
        <v>0</v>
      </c>
      <c r="I149" s="1">
        <f t="shared" si="56"/>
        <v>2</v>
      </c>
      <c r="J149" s="1">
        <v>48</v>
      </c>
      <c r="K149" s="1">
        <v>0</v>
      </c>
      <c r="L149" s="1">
        <v>0</v>
      </c>
      <c r="M149" s="1">
        <f t="shared" si="67"/>
        <v>48</v>
      </c>
      <c r="N149" s="1">
        <f t="shared" si="68"/>
        <v>50</v>
      </c>
      <c r="O149" s="13">
        <v>8</v>
      </c>
      <c r="P149" s="4"/>
      <c r="Q149" s="1">
        <f t="shared" si="57"/>
        <v>0</v>
      </c>
      <c r="R149" s="1">
        <f t="shared" si="58"/>
        <v>16</v>
      </c>
      <c r="S149" s="1">
        <f t="shared" si="59"/>
        <v>0</v>
      </c>
      <c r="T149" s="1">
        <f t="shared" si="60"/>
        <v>16</v>
      </c>
      <c r="U149" s="1">
        <f t="shared" si="61"/>
        <v>384</v>
      </c>
      <c r="V149" s="1">
        <f t="shared" si="62"/>
        <v>0</v>
      </c>
      <c r="W149" s="1">
        <f t="shared" si="63"/>
        <v>0</v>
      </c>
      <c r="X149" s="1">
        <f t="shared" si="64"/>
        <v>384</v>
      </c>
      <c r="Y149" s="1">
        <f t="shared" si="65"/>
        <v>400</v>
      </c>
      <c r="Z149" s="1">
        <f t="shared" si="66"/>
        <v>3.5087719298245612</v>
      </c>
      <c r="AA149" s="35">
        <f t="shared" si="41"/>
        <v>3.2163742690058474</v>
      </c>
      <c r="AB149" s="22"/>
    </row>
    <row r="150" spans="1:28" x14ac:dyDescent="0.25">
      <c r="A150" s="11">
        <v>60</v>
      </c>
      <c r="B150" s="12" t="s">
        <v>32</v>
      </c>
      <c r="C150" s="11" t="s">
        <v>33</v>
      </c>
      <c r="D150" s="12" t="s">
        <v>39</v>
      </c>
      <c r="E150" s="12">
        <v>456</v>
      </c>
      <c r="F150" s="12">
        <v>1</v>
      </c>
      <c r="G150" s="12">
        <v>2</v>
      </c>
      <c r="H150" s="12">
        <v>0</v>
      </c>
      <c r="I150" s="1">
        <f t="shared" si="56"/>
        <v>3</v>
      </c>
      <c r="J150" s="1">
        <v>101</v>
      </c>
      <c r="K150" s="1">
        <v>0</v>
      </c>
      <c r="L150" s="1">
        <v>0</v>
      </c>
      <c r="M150" s="1">
        <f t="shared" si="67"/>
        <v>101</v>
      </c>
      <c r="N150" s="1">
        <f t="shared" si="68"/>
        <v>104</v>
      </c>
      <c r="O150" s="13">
        <v>4</v>
      </c>
      <c r="P150" s="4"/>
      <c r="Q150" s="1">
        <f t="shared" si="57"/>
        <v>4</v>
      </c>
      <c r="R150" s="1">
        <f t="shared" si="58"/>
        <v>8</v>
      </c>
      <c r="S150" s="1">
        <f t="shared" si="59"/>
        <v>0</v>
      </c>
      <c r="T150" s="1">
        <f t="shared" si="60"/>
        <v>12</v>
      </c>
      <c r="U150" s="1">
        <f t="shared" si="61"/>
        <v>404</v>
      </c>
      <c r="V150" s="1">
        <f t="shared" si="62"/>
        <v>0</v>
      </c>
      <c r="W150" s="1">
        <f t="shared" si="63"/>
        <v>0</v>
      </c>
      <c r="X150" s="1">
        <f t="shared" si="64"/>
        <v>404</v>
      </c>
      <c r="Y150" s="1">
        <f t="shared" si="65"/>
        <v>416</v>
      </c>
      <c r="Z150" s="1">
        <f t="shared" si="66"/>
        <v>2.6315789473684208</v>
      </c>
      <c r="AA150" s="36"/>
      <c r="AB150" s="22"/>
    </row>
    <row r="151" spans="1:28" x14ac:dyDescent="0.25">
      <c r="A151" s="11">
        <v>60</v>
      </c>
      <c r="B151" s="12" t="s">
        <v>32</v>
      </c>
      <c r="C151" s="11" t="s">
        <v>33</v>
      </c>
      <c r="D151" s="12" t="s">
        <v>39</v>
      </c>
      <c r="E151" s="12">
        <v>456</v>
      </c>
      <c r="F151" s="12">
        <v>0</v>
      </c>
      <c r="G151" s="12">
        <v>4</v>
      </c>
      <c r="H151" s="12">
        <v>0</v>
      </c>
      <c r="I151" s="1">
        <f t="shared" si="56"/>
        <v>4</v>
      </c>
      <c r="J151" s="1">
        <v>95</v>
      </c>
      <c r="K151" s="1">
        <v>0</v>
      </c>
      <c r="L151" s="1">
        <v>0</v>
      </c>
      <c r="M151" s="1">
        <f t="shared" si="67"/>
        <v>95</v>
      </c>
      <c r="N151" s="1">
        <f t="shared" si="68"/>
        <v>99</v>
      </c>
      <c r="O151" s="13">
        <v>4</v>
      </c>
      <c r="P151" s="4"/>
      <c r="Q151" s="1">
        <f t="shared" si="57"/>
        <v>0</v>
      </c>
      <c r="R151" s="1">
        <f t="shared" si="58"/>
        <v>16</v>
      </c>
      <c r="S151" s="1">
        <f t="shared" si="59"/>
        <v>0</v>
      </c>
      <c r="T151" s="1">
        <f t="shared" si="60"/>
        <v>16</v>
      </c>
      <c r="U151" s="1">
        <f t="shared" si="61"/>
        <v>380</v>
      </c>
      <c r="V151" s="1">
        <f t="shared" si="62"/>
        <v>0</v>
      </c>
      <c r="W151" s="1">
        <f t="shared" si="63"/>
        <v>0</v>
      </c>
      <c r="X151" s="1">
        <f t="shared" si="64"/>
        <v>380</v>
      </c>
      <c r="Y151" s="1">
        <f t="shared" si="65"/>
        <v>396</v>
      </c>
      <c r="Z151" s="1">
        <f t="shared" si="66"/>
        <v>3.5087719298245612</v>
      </c>
      <c r="AA151" s="37"/>
      <c r="AB151" s="22"/>
    </row>
    <row r="152" spans="1:28" x14ac:dyDescent="0.25">
      <c r="A152" s="11">
        <v>60</v>
      </c>
      <c r="B152" s="12" t="s">
        <v>32</v>
      </c>
      <c r="C152" s="11" t="s">
        <v>34</v>
      </c>
      <c r="D152" s="12" t="s">
        <v>39</v>
      </c>
      <c r="E152" s="12">
        <v>456</v>
      </c>
      <c r="F152" s="12">
        <v>0</v>
      </c>
      <c r="G152" s="12">
        <v>0</v>
      </c>
      <c r="H152" s="12">
        <v>0</v>
      </c>
      <c r="I152" s="1">
        <f t="shared" si="56"/>
        <v>0</v>
      </c>
      <c r="J152" s="1">
        <v>39</v>
      </c>
      <c r="K152" s="1">
        <v>0</v>
      </c>
      <c r="L152" s="1">
        <v>0</v>
      </c>
      <c r="M152" s="1">
        <f t="shared" si="67"/>
        <v>39</v>
      </c>
      <c r="N152" s="1">
        <f t="shared" si="68"/>
        <v>39</v>
      </c>
      <c r="O152" s="13">
        <v>10</v>
      </c>
      <c r="P152" s="4"/>
      <c r="Q152" s="1">
        <f t="shared" si="57"/>
        <v>0</v>
      </c>
      <c r="R152" s="1">
        <f t="shared" si="58"/>
        <v>0</v>
      </c>
      <c r="S152" s="1">
        <f t="shared" si="59"/>
        <v>0</v>
      </c>
      <c r="T152" s="1">
        <f t="shared" si="60"/>
        <v>0</v>
      </c>
      <c r="U152" s="1">
        <f t="shared" si="61"/>
        <v>390</v>
      </c>
      <c r="V152" s="1">
        <f t="shared" si="62"/>
        <v>0</v>
      </c>
      <c r="W152" s="1">
        <f t="shared" si="63"/>
        <v>0</v>
      </c>
      <c r="X152" s="1">
        <f t="shared" si="64"/>
        <v>390</v>
      </c>
      <c r="Y152" s="1">
        <f t="shared" si="65"/>
        <v>390</v>
      </c>
      <c r="Z152" s="1">
        <f t="shared" si="66"/>
        <v>0</v>
      </c>
      <c r="AA152" s="35">
        <f t="shared" si="41"/>
        <v>0</v>
      </c>
      <c r="AB152" s="22"/>
    </row>
    <row r="153" spans="1:28" x14ac:dyDescent="0.25">
      <c r="A153" s="11">
        <v>60</v>
      </c>
      <c r="B153" s="12" t="s">
        <v>32</v>
      </c>
      <c r="C153" s="11" t="s">
        <v>34</v>
      </c>
      <c r="D153" s="12" t="s">
        <v>39</v>
      </c>
      <c r="E153" s="12">
        <v>456</v>
      </c>
      <c r="F153" s="12">
        <v>0</v>
      </c>
      <c r="G153" s="12">
        <v>0</v>
      </c>
      <c r="H153" s="12">
        <v>0</v>
      </c>
      <c r="I153" s="1">
        <f t="shared" si="56"/>
        <v>0</v>
      </c>
      <c r="J153" s="1">
        <v>45</v>
      </c>
      <c r="K153" s="1">
        <v>0</v>
      </c>
      <c r="L153" s="1">
        <v>0</v>
      </c>
      <c r="M153" s="1">
        <f t="shared" si="67"/>
        <v>45</v>
      </c>
      <c r="N153" s="1">
        <f t="shared" si="68"/>
        <v>45</v>
      </c>
      <c r="O153" s="13">
        <v>10</v>
      </c>
      <c r="P153" s="4"/>
      <c r="Q153" s="1">
        <f t="shared" si="57"/>
        <v>0</v>
      </c>
      <c r="R153" s="1">
        <f t="shared" si="58"/>
        <v>0</v>
      </c>
      <c r="S153" s="1">
        <f t="shared" si="59"/>
        <v>0</v>
      </c>
      <c r="T153" s="1">
        <f t="shared" si="60"/>
        <v>0</v>
      </c>
      <c r="U153" s="1">
        <f t="shared" si="61"/>
        <v>450</v>
      </c>
      <c r="V153" s="1">
        <f t="shared" si="62"/>
        <v>0</v>
      </c>
      <c r="W153" s="1">
        <f t="shared" si="63"/>
        <v>0</v>
      </c>
      <c r="X153" s="1">
        <f t="shared" si="64"/>
        <v>450</v>
      </c>
      <c r="Y153" s="1">
        <f t="shared" si="65"/>
        <v>450</v>
      </c>
      <c r="Z153" s="1">
        <f t="shared" si="66"/>
        <v>0</v>
      </c>
      <c r="AA153" s="36"/>
      <c r="AB153" s="22"/>
    </row>
    <row r="154" spans="1:28" x14ac:dyDescent="0.25">
      <c r="A154" s="11">
        <v>60</v>
      </c>
      <c r="B154" s="12" t="s">
        <v>32</v>
      </c>
      <c r="C154" s="11" t="s">
        <v>34</v>
      </c>
      <c r="D154" s="12" t="s">
        <v>39</v>
      </c>
      <c r="E154" s="12">
        <v>456</v>
      </c>
      <c r="F154" s="12">
        <v>0</v>
      </c>
      <c r="G154" s="12">
        <v>0</v>
      </c>
      <c r="H154" s="12">
        <v>0</v>
      </c>
      <c r="I154" s="1">
        <f t="shared" si="56"/>
        <v>0</v>
      </c>
      <c r="J154" s="1">
        <v>40</v>
      </c>
      <c r="K154" s="1">
        <v>0</v>
      </c>
      <c r="L154" s="1">
        <v>0</v>
      </c>
      <c r="M154" s="1">
        <f t="shared" si="67"/>
        <v>40</v>
      </c>
      <c r="N154" s="1">
        <f t="shared" si="68"/>
        <v>40</v>
      </c>
      <c r="O154" s="13">
        <v>10</v>
      </c>
      <c r="P154" s="4"/>
      <c r="Q154" s="1">
        <f t="shared" si="57"/>
        <v>0</v>
      </c>
      <c r="R154" s="1">
        <f t="shared" si="58"/>
        <v>0</v>
      </c>
      <c r="S154" s="1">
        <f t="shared" si="59"/>
        <v>0</v>
      </c>
      <c r="T154" s="1">
        <f t="shared" si="60"/>
        <v>0</v>
      </c>
      <c r="U154" s="1">
        <f t="shared" si="61"/>
        <v>400</v>
      </c>
      <c r="V154" s="1">
        <f t="shared" si="62"/>
        <v>0</v>
      </c>
      <c r="W154" s="1">
        <f t="shared" si="63"/>
        <v>0</v>
      </c>
      <c r="X154" s="1">
        <f t="shared" si="64"/>
        <v>400</v>
      </c>
      <c r="Y154" s="1">
        <f t="shared" si="65"/>
        <v>400</v>
      </c>
      <c r="Z154" s="1">
        <f t="shared" si="66"/>
        <v>0</v>
      </c>
      <c r="AA154" s="37"/>
      <c r="AB154" s="22"/>
    </row>
    <row r="155" spans="1:28" x14ac:dyDescent="0.25">
      <c r="A155" s="11">
        <v>60</v>
      </c>
      <c r="B155" s="12" t="s">
        <v>32</v>
      </c>
      <c r="C155" s="11" t="s">
        <v>35</v>
      </c>
      <c r="D155" s="12" t="s">
        <v>39</v>
      </c>
      <c r="E155" s="12">
        <v>456</v>
      </c>
      <c r="F155" s="12">
        <v>0</v>
      </c>
      <c r="G155" s="12">
        <v>0</v>
      </c>
      <c r="H155" s="12">
        <v>0</v>
      </c>
      <c r="I155" s="1">
        <f t="shared" si="56"/>
        <v>0</v>
      </c>
      <c r="J155" s="1">
        <v>35</v>
      </c>
      <c r="K155" s="1">
        <v>0</v>
      </c>
      <c r="L155" s="1">
        <v>0</v>
      </c>
      <c r="M155" s="1">
        <f t="shared" si="67"/>
        <v>35</v>
      </c>
      <c r="N155" s="1">
        <f t="shared" si="68"/>
        <v>35</v>
      </c>
      <c r="O155" s="13">
        <v>10</v>
      </c>
      <c r="P155" s="4"/>
      <c r="Q155" s="1">
        <f t="shared" si="57"/>
        <v>0</v>
      </c>
      <c r="R155" s="1">
        <f t="shared" si="58"/>
        <v>0</v>
      </c>
      <c r="S155" s="1">
        <f t="shared" si="59"/>
        <v>0</v>
      </c>
      <c r="T155" s="1">
        <f t="shared" si="60"/>
        <v>0</v>
      </c>
      <c r="U155" s="1">
        <f t="shared" si="61"/>
        <v>350</v>
      </c>
      <c r="V155" s="1">
        <f t="shared" si="62"/>
        <v>0</v>
      </c>
      <c r="W155" s="1">
        <f t="shared" si="63"/>
        <v>0</v>
      </c>
      <c r="X155" s="1">
        <f t="shared" si="64"/>
        <v>350</v>
      </c>
      <c r="Y155" s="1">
        <f t="shared" si="65"/>
        <v>350</v>
      </c>
      <c r="Z155" s="1">
        <f t="shared" si="66"/>
        <v>0</v>
      </c>
      <c r="AA155" s="35">
        <f t="shared" ref="AA155:AA182" si="69">(AVERAGE(Z155,Z156,Z157))</f>
        <v>0</v>
      </c>
      <c r="AB155" s="22"/>
    </row>
    <row r="156" spans="1:28" x14ac:dyDescent="0.25">
      <c r="A156" s="11">
        <v>60</v>
      </c>
      <c r="B156" s="12" t="s">
        <v>32</v>
      </c>
      <c r="C156" s="11" t="s">
        <v>35</v>
      </c>
      <c r="D156" s="12" t="s">
        <v>39</v>
      </c>
      <c r="E156" s="12">
        <v>456</v>
      </c>
      <c r="F156" s="12">
        <v>0</v>
      </c>
      <c r="G156" s="12">
        <v>0</v>
      </c>
      <c r="H156" s="12">
        <v>0</v>
      </c>
      <c r="I156" s="1">
        <f t="shared" si="56"/>
        <v>0</v>
      </c>
      <c r="J156" s="1">
        <v>47</v>
      </c>
      <c r="K156" s="1">
        <v>0</v>
      </c>
      <c r="L156" s="1">
        <v>0</v>
      </c>
      <c r="M156" s="1">
        <f t="shared" si="67"/>
        <v>47</v>
      </c>
      <c r="N156" s="1">
        <f t="shared" si="68"/>
        <v>47</v>
      </c>
      <c r="O156" s="13">
        <v>10</v>
      </c>
      <c r="P156" s="4"/>
      <c r="Q156" s="1">
        <f t="shared" si="57"/>
        <v>0</v>
      </c>
      <c r="R156" s="1">
        <f t="shared" si="58"/>
        <v>0</v>
      </c>
      <c r="S156" s="1">
        <f t="shared" si="59"/>
        <v>0</v>
      </c>
      <c r="T156" s="1">
        <f t="shared" si="60"/>
        <v>0</v>
      </c>
      <c r="U156" s="1">
        <f t="shared" si="61"/>
        <v>470</v>
      </c>
      <c r="V156" s="1">
        <f t="shared" si="62"/>
        <v>0</v>
      </c>
      <c r="W156" s="1">
        <f t="shared" si="63"/>
        <v>0</v>
      </c>
      <c r="X156" s="1">
        <f t="shared" si="64"/>
        <v>470</v>
      </c>
      <c r="Y156" s="1">
        <f t="shared" si="65"/>
        <v>470</v>
      </c>
      <c r="Z156" s="1">
        <f t="shared" si="66"/>
        <v>0</v>
      </c>
      <c r="AA156" s="36"/>
      <c r="AB156" s="22"/>
    </row>
    <row r="157" spans="1:28" x14ac:dyDescent="0.25">
      <c r="A157" s="11">
        <v>60</v>
      </c>
      <c r="B157" s="12" t="s">
        <v>32</v>
      </c>
      <c r="C157" s="11" t="s">
        <v>35</v>
      </c>
      <c r="D157" s="12" t="s">
        <v>39</v>
      </c>
      <c r="E157" s="12">
        <v>456</v>
      </c>
      <c r="F157" s="12">
        <v>0</v>
      </c>
      <c r="G157" s="12">
        <v>0</v>
      </c>
      <c r="H157" s="12">
        <v>0</v>
      </c>
      <c r="I157" s="1">
        <f t="shared" si="56"/>
        <v>0</v>
      </c>
      <c r="J157" s="1">
        <v>45</v>
      </c>
      <c r="K157" s="1">
        <v>0</v>
      </c>
      <c r="L157" s="1">
        <v>0</v>
      </c>
      <c r="M157" s="1">
        <f t="shared" si="67"/>
        <v>45</v>
      </c>
      <c r="N157" s="1">
        <f t="shared" si="68"/>
        <v>45</v>
      </c>
      <c r="O157" s="13">
        <v>10</v>
      </c>
      <c r="P157" s="4"/>
      <c r="Q157" s="1">
        <f t="shared" si="57"/>
        <v>0</v>
      </c>
      <c r="R157" s="1">
        <f t="shared" si="58"/>
        <v>0</v>
      </c>
      <c r="S157" s="1">
        <f t="shared" si="59"/>
        <v>0</v>
      </c>
      <c r="T157" s="1">
        <f t="shared" si="60"/>
        <v>0</v>
      </c>
      <c r="U157" s="1">
        <f t="shared" si="61"/>
        <v>450</v>
      </c>
      <c r="V157" s="1">
        <f t="shared" si="62"/>
        <v>0</v>
      </c>
      <c r="W157" s="1">
        <f t="shared" si="63"/>
        <v>0</v>
      </c>
      <c r="X157" s="1">
        <f t="shared" si="64"/>
        <v>450</v>
      </c>
      <c r="Y157" s="1">
        <f t="shared" si="65"/>
        <v>450</v>
      </c>
      <c r="Z157" s="1">
        <f t="shared" si="66"/>
        <v>0</v>
      </c>
      <c r="AA157" s="37"/>
      <c r="AB157" s="22"/>
    </row>
    <row r="158" spans="1:28" x14ac:dyDescent="0.25">
      <c r="A158" s="11">
        <v>80</v>
      </c>
      <c r="B158" s="12" t="s">
        <v>30</v>
      </c>
      <c r="C158" s="11" t="s">
        <v>38</v>
      </c>
      <c r="D158" s="12" t="s">
        <v>39</v>
      </c>
      <c r="E158" s="12">
        <v>417</v>
      </c>
      <c r="F158" s="12">
        <v>0</v>
      </c>
      <c r="G158" s="12">
        <v>0</v>
      </c>
      <c r="H158" s="12">
        <v>0</v>
      </c>
      <c r="I158" s="1">
        <f t="shared" si="56"/>
        <v>0</v>
      </c>
      <c r="J158" s="1">
        <v>40</v>
      </c>
      <c r="K158" s="1">
        <v>0</v>
      </c>
      <c r="L158" s="1">
        <v>0</v>
      </c>
      <c r="M158" s="1">
        <f t="shared" si="67"/>
        <v>40</v>
      </c>
      <c r="N158" s="1">
        <f t="shared" si="68"/>
        <v>40</v>
      </c>
      <c r="O158" s="13">
        <v>10</v>
      </c>
      <c r="P158" s="4"/>
      <c r="Q158" s="1">
        <f t="shared" si="57"/>
        <v>0</v>
      </c>
      <c r="R158" s="1">
        <f t="shared" si="58"/>
        <v>0</v>
      </c>
      <c r="S158" s="1">
        <f t="shared" si="59"/>
        <v>0</v>
      </c>
      <c r="T158" s="1">
        <f t="shared" si="60"/>
        <v>0</v>
      </c>
      <c r="U158" s="1">
        <f t="shared" si="61"/>
        <v>400</v>
      </c>
      <c r="V158" s="1">
        <f t="shared" si="62"/>
        <v>0</v>
      </c>
      <c r="W158" s="1">
        <f t="shared" si="63"/>
        <v>0</v>
      </c>
      <c r="X158" s="1">
        <f t="shared" si="64"/>
        <v>400</v>
      </c>
      <c r="Y158" s="1">
        <f t="shared" si="65"/>
        <v>400</v>
      </c>
      <c r="Z158" s="1">
        <f t="shared" si="66"/>
        <v>0</v>
      </c>
      <c r="AA158" s="35">
        <f t="shared" si="69"/>
        <v>3.1974420463629101</v>
      </c>
      <c r="AB158" s="22"/>
    </row>
    <row r="159" spans="1:28" x14ac:dyDescent="0.25">
      <c r="A159" s="11">
        <v>80</v>
      </c>
      <c r="B159" s="12" t="s">
        <v>30</v>
      </c>
      <c r="C159" s="11" t="s">
        <v>38</v>
      </c>
      <c r="D159" s="12" t="s">
        <v>39</v>
      </c>
      <c r="E159" s="12">
        <v>417</v>
      </c>
      <c r="F159" s="12">
        <v>1</v>
      </c>
      <c r="G159" s="12">
        <v>0</v>
      </c>
      <c r="H159" s="12">
        <v>0</v>
      </c>
      <c r="I159" s="1">
        <f t="shared" si="56"/>
        <v>1</v>
      </c>
      <c r="J159" s="1">
        <v>40</v>
      </c>
      <c r="K159" s="1">
        <v>0</v>
      </c>
      <c r="L159" s="1">
        <v>0</v>
      </c>
      <c r="M159" s="1">
        <f t="shared" si="67"/>
        <v>40</v>
      </c>
      <c r="N159" s="1">
        <f t="shared" si="68"/>
        <v>41</v>
      </c>
      <c r="O159" s="13">
        <v>10</v>
      </c>
      <c r="P159" s="4"/>
      <c r="Q159" s="1">
        <f t="shared" si="57"/>
        <v>10</v>
      </c>
      <c r="R159" s="1">
        <f t="shared" si="58"/>
        <v>0</v>
      </c>
      <c r="S159" s="1">
        <f t="shared" si="59"/>
        <v>0</v>
      </c>
      <c r="T159" s="1">
        <f t="shared" si="60"/>
        <v>10</v>
      </c>
      <c r="U159" s="1">
        <f t="shared" si="61"/>
        <v>400</v>
      </c>
      <c r="V159" s="1">
        <f t="shared" si="62"/>
        <v>0</v>
      </c>
      <c r="W159" s="1">
        <f t="shared" si="63"/>
        <v>0</v>
      </c>
      <c r="X159" s="1">
        <f t="shared" si="64"/>
        <v>400</v>
      </c>
      <c r="Y159" s="1">
        <f t="shared" si="65"/>
        <v>410</v>
      </c>
      <c r="Z159" s="1">
        <f t="shared" si="66"/>
        <v>2.3980815347721824</v>
      </c>
      <c r="AA159" s="36"/>
      <c r="AB159" s="22"/>
    </row>
    <row r="160" spans="1:28" x14ac:dyDescent="0.25">
      <c r="A160" s="11">
        <v>80</v>
      </c>
      <c r="B160" s="12" t="s">
        <v>30</v>
      </c>
      <c r="C160" s="11" t="s">
        <v>38</v>
      </c>
      <c r="D160" s="12" t="s">
        <v>39</v>
      </c>
      <c r="E160" s="12">
        <v>417</v>
      </c>
      <c r="F160" s="12">
        <v>0</v>
      </c>
      <c r="G160" s="12">
        <v>3</v>
      </c>
      <c r="H160" s="12">
        <v>0</v>
      </c>
      <c r="I160" s="1">
        <f t="shared" si="56"/>
        <v>3</v>
      </c>
      <c r="J160" s="1">
        <v>38</v>
      </c>
      <c r="K160" s="1">
        <v>0</v>
      </c>
      <c r="L160" s="1">
        <v>0</v>
      </c>
      <c r="M160" s="1">
        <f t="shared" si="67"/>
        <v>38</v>
      </c>
      <c r="N160" s="1">
        <f t="shared" si="68"/>
        <v>41</v>
      </c>
      <c r="O160" s="13">
        <v>10</v>
      </c>
      <c r="P160" s="4"/>
      <c r="Q160" s="1">
        <f t="shared" si="57"/>
        <v>0</v>
      </c>
      <c r="R160" s="1">
        <f t="shared" si="58"/>
        <v>30</v>
      </c>
      <c r="S160" s="1">
        <f t="shared" si="59"/>
        <v>0</v>
      </c>
      <c r="T160" s="1">
        <f t="shared" si="60"/>
        <v>30</v>
      </c>
      <c r="U160" s="1">
        <f t="shared" si="61"/>
        <v>380</v>
      </c>
      <c r="V160" s="1">
        <f t="shared" si="62"/>
        <v>0</v>
      </c>
      <c r="W160" s="1">
        <f t="shared" si="63"/>
        <v>0</v>
      </c>
      <c r="X160" s="1">
        <f t="shared" si="64"/>
        <v>380</v>
      </c>
      <c r="Y160" s="1">
        <f t="shared" si="65"/>
        <v>410</v>
      </c>
      <c r="Z160" s="1">
        <f t="shared" si="66"/>
        <v>7.1942446043165464</v>
      </c>
      <c r="AA160" s="37"/>
      <c r="AB160" s="22"/>
    </row>
    <row r="161" spans="1:28" x14ac:dyDescent="0.25">
      <c r="A161" s="11">
        <v>80</v>
      </c>
      <c r="B161" s="12" t="s">
        <v>30</v>
      </c>
      <c r="C161" s="11" t="s">
        <v>36</v>
      </c>
      <c r="D161" s="12" t="s">
        <v>39</v>
      </c>
      <c r="E161" s="12">
        <v>417</v>
      </c>
      <c r="F161" s="12">
        <v>0</v>
      </c>
      <c r="G161" s="12">
        <v>1</v>
      </c>
      <c r="H161" s="12">
        <v>0</v>
      </c>
      <c r="I161" s="1">
        <f t="shared" si="56"/>
        <v>1</v>
      </c>
      <c r="J161" s="1">
        <v>41</v>
      </c>
      <c r="K161" s="1">
        <v>0</v>
      </c>
      <c r="L161" s="1">
        <v>0</v>
      </c>
      <c r="M161" s="1">
        <f t="shared" si="67"/>
        <v>41</v>
      </c>
      <c r="N161" s="1">
        <f t="shared" si="68"/>
        <v>42</v>
      </c>
      <c r="O161" s="13">
        <v>10</v>
      </c>
      <c r="P161" s="4"/>
      <c r="Q161" s="1">
        <f t="shared" si="57"/>
        <v>0</v>
      </c>
      <c r="R161" s="1">
        <f t="shared" si="58"/>
        <v>10</v>
      </c>
      <c r="S161" s="1">
        <f t="shared" si="59"/>
        <v>0</v>
      </c>
      <c r="T161" s="1">
        <f t="shared" si="60"/>
        <v>10</v>
      </c>
      <c r="U161" s="1">
        <f t="shared" si="61"/>
        <v>410</v>
      </c>
      <c r="V161" s="1">
        <f t="shared" si="62"/>
        <v>0</v>
      </c>
      <c r="W161" s="1">
        <f t="shared" si="63"/>
        <v>0</v>
      </c>
      <c r="X161" s="1">
        <f t="shared" si="64"/>
        <v>410</v>
      </c>
      <c r="Y161" s="1">
        <f t="shared" si="65"/>
        <v>420</v>
      </c>
      <c r="Z161" s="1">
        <f t="shared" si="66"/>
        <v>2.3980815347721824</v>
      </c>
      <c r="AA161" s="35">
        <f t="shared" si="69"/>
        <v>0.79936051159072752</v>
      </c>
      <c r="AB161" s="22"/>
    </row>
    <row r="162" spans="1:28" x14ac:dyDescent="0.25">
      <c r="A162" s="11">
        <v>80</v>
      </c>
      <c r="B162" s="12" t="s">
        <v>30</v>
      </c>
      <c r="C162" s="11" t="s">
        <v>36</v>
      </c>
      <c r="D162" s="12" t="s">
        <v>39</v>
      </c>
      <c r="E162" s="12">
        <v>417</v>
      </c>
      <c r="F162" s="12">
        <v>0</v>
      </c>
      <c r="G162" s="12">
        <v>0</v>
      </c>
      <c r="H162" s="12">
        <v>0</v>
      </c>
      <c r="I162" s="1">
        <f t="shared" si="56"/>
        <v>0</v>
      </c>
      <c r="J162" s="1">
        <v>41</v>
      </c>
      <c r="K162" s="1">
        <v>0</v>
      </c>
      <c r="L162" s="1">
        <v>0</v>
      </c>
      <c r="M162" s="1">
        <f t="shared" si="67"/>
        <v>41</v>
      </c>
      <c r="N162" s="1">
        <f t="shared" si="68"/>
        <v>41</v>
      </c>
      <c r="O162" s="13">
        <v>10</v>
      </c>
      <c r="P162" s="4"/>
      <c r="Q162" s="1">
        <f t="shared" si="57"/>
        <v>0</v>
      </c>
      <c r="R162" s="1">
        <f t="shared" si="58"/>
        <v>0</v>
      </c>
      <c r="S162" s="1">
        <f t="shared" si="59"/>
        <v>0</v>
      </c>
      <c r="T162" s="1">
        <f t="shared" si="60"/>
        <v>0</v>
      </c>
      <c r="U162" s="1">
        <f t="shared" si="61"/>
        <v>410</v>
      </c>
      <c r="V162" s="1">
        <f t="shared" si="62"/>
        <v>0</v>
      </c>
      <c r="W162" s="1">
        <f t="shared" si="63"/>
        <v>0</v>
      </c>
      <c r="X162" s="1">
        <f t="shared" si="64"/>
        <v>410</v>
      </c>
      <c r="Y162" s="1">
        <f t="shared" si="65"/>
        <v>410</v>
      </c>
      <c r="Z162" s="1">
        <f t="shared" si="66"/>
        <v>0</v>
      </c>
      <c r="AA162" s="36"/>
      <c r="AB162" s="22"/>
    </row>
    <row r="163" spans="1:28" x14ac:dyDescent="0.25">
      <c r="A163" s="11">
        <v>80</v>
      </c>
      <c r="B163" s="12" t="s">
        <v>30</v>
      </c>
      <c r="C163" s="11" t="s">
        <v>36</v>
      </c>
      <c r="D163" s="12" t="s">
        <v>39</v>
      </c>
      <c r="E163" s="12">
        <v>417</v>
      </c>
      <c r="F163" s="12">
        <v>0</v>
      </c>
      <c r="G163" s="12">
        <v>0</v>
      </c>
      <c r="H163" s="12">
        <v>0</v>
      </c>
      <c r="I163" s="1">
        <f t="shared" si="56"/>
        <v>0</v>
      </c>
      <c r="J163" s="1">
        <v>45</v>
      </c>
      <c r="K163" s="1">
        <v>0</v>
      </c>
      <c r="L163" s="1">
        <v>0</v>
      </c>
      <c r="M163" s="1">
        <f t="shared" si="67"/>
        <v>45</v>
      </c>
      <c r="N163" s="1">
        <f t="shared" si="68"/>
        <v>45</v>
      </c>
      <c r="O163" s="13">
        <v>10</v>
      </c>
      <c r="P163" s="4"/>
      <c r="Q163" s="1">
        <f t="shared" si="57"/>
        <v>0</v>
      </c>
      <c r="R163" s="1">
        <f t="shared" si="58"/>
        <v>0</v>
      </c>
      <c r="S163" s="1">
        <f t="shared" si="59"/>
        <v>0</v>
      </c>
      <c r="T163" s="1">
        <f t="shared" si="60"/>
        <v>0</v>
      </c>
      <c r="U163" s="1">
        <f t="shared" si="61"/>
        <v>450</v>
      </c>
      <c r="V163" s="1">
        <f t="shared" si="62"/>
        <v>0</v>
      </c>
      <c r="W163" s="1">
        <f t="shared" si="63"/>
        <v>0</v>
      </c>
      <c r="X163" s="1">
        <f t="shared" si="64"/>
        <v>450</v>
      </c>
      <c r="Y163" s="1">
        <f t="shared" si="65"/>
        <v>450</v>
      </c>
      <c r="Z163" s="1">
        <f t="shared" si="66"/>
        <v>0</v>
      </c>
      <c r="AA163" s="37"/>
      <c r="AB163" s="22"/>
    </row>
    <row r="164" spans="1:28" x14ac:dyDescent="0.25">
      <c r="A164" s="11">
        <v>80</v>
      </c>
      <c r="B164" s="12" t="s">
        <v>30</v>
      </c>
      <c r="C164" s="11" t="s">
        <v>37</v>
      </c>
      <c r="D164" s="12" t="s">
        <v>39</v>
      </c>
      <c r="E164" s="12">
        <v>417</v>
      </c>
      <c r="F164" s="12">
        <v>0</v>
      </c>
      <c r="G164" s="12">
        <v>0</v>
      </c>
      <c r="H164" s="12">
        <v>0</v>
      </c>
      <c r="I164" s="1">
        <f t="shared" si="56"/>
        <v>0</v>
      </c>
      <c r="J164" s="1">
        <v>45</v>
      </c>
      <c r="K164" s="1">
        <v>0</v>
      </c>
      <c r="L164" s="1">
        <v>0</v>
      </c>
      <c r="M164" s="1">
        <f t="shared" si="67"/>
        <v>45</v>
      </c>
      <c r="N164" s="1">
        <f t="shared" si="68"/>
        <v>45</v>
      </c>
      <c r="O164" s="13">
        <v>10</v>
      </c>
      <c r="P164" s="4"/>
      <c r="Q164" s="1">
        <f t="shared" si="57"/>
        <v>0</v>
      </c>
      <c r="R164" s="1">
        <f t="shared" si="58"/>
        <v>0</v>
      </c>
      <c r="S164" s="1">
        <f t="shared" si="59"/>
        <v>0</v>
      </c>
      <c r="T164" s="1">
        <f t="shared" si="60"/>
        <v>0</v>
      </c>
      <c r="U164" s="1">
        <f t="shared" si="61"/>
        <v>450</v>
      </c>
      <c r="V164" s="1">
        <f t="shared" si="62"/>
        <v>0</v>
      </c>
      <c r="W164" s="1">
        <f t="shared" si="63"/>
        <v>0</v>
      </c>
      <c r="X164" s="1">
        <f t="shared" si="64"/>
        <v>450</v>
      </c>
      <c r="Y164" s="1">
        <f t="shared" si="65"/>
        <v>450</v>
      </c>
      <c r="Z164" s="1">
        <f t="shared" si="66"/>
        <v>0</v>
      </c>
      <c r="AA164" s="35">
        <f t="shared" si="69"/>
        <v>0</v>
      </c>
      <c r="AB164" s="22"/>
    </row>
    <row r="165" spans="1:28" x14ac:dyDescent="0.25">
      <c r="A165" s="11">
        <v>80</v>
      </c>
      <c r="B165" s="12" t="s">
        <v>30</v>
      </c>
      <c r="C165" s="11" t="s">
        <v>37</v>
      </c>
      <c r="D165" s="12" t="s">
        <v>39</v>
      </c>
      <c r="E165" s="12">
        <v>417</v>
      </c>
      <c r="F165" s="12">
        <v>0</v>
      </c>
      <c r="G165" s="12">
        <v>0</v>
      </c>
      <c r="H165" s="12">
        <v>0</v>
      </c>
      <c r="I165" s="1">
        <f t="shared" si="56"/>
        <v>0</v>
      </c>
      <c r="J165" s="1">
        <v>40</v>
      </c>
      <c r="K165" s="1">
        <v>0</v>
      </c>
      <c r="L165" s="1">
        <v>0</v>
      </c>
      <c r="M165" s="1">
        <f t="shared" si="67"/>
        <v>40</v>
      </c>
      <c r="N165" s="1">
        <f t="shared" si="68"/>
        <v>40</v>
      </c>
      <c r="O165" s="13">
        <v>10</v>
      </c>
      <c r="P165" s="4"/>
      <c r="Q165" s="1">
        <f t="shared" si="57"/>
        <v>0</v>
      </c>
      <c r="R165" s="1">
        <f t="shared" si="58"/>
        <v>0</v>
      </c>
      <c r="S165" s="1">
        <f t="shared" si="59"/>
        <v>0</v>
      </c>
      <c r="T165" s="1">
        <f t="shared" si="60"/>
        <v>0</v>
      </c>
      <c r="U165" s="1">
        <f t="shared" si="61"/>
        <v>400</v>
      </c>
      <c r="V165" s="1">
        <f t="shared" si="62"/>
        <v>0</v>
      </c>
      <c r="W165" s="1">
        <f t="shared" si="63"/>
        <v>0</v>
      </c>
      <c r="X165" s="1">
        <f t="shared" si="64"/>
        <v>400</v>
      </c>
      <c r="Y165" s="1">
        <f t="shared" si="65"/>
        <v>400</v>
      </c>
      <c r="Z165" s="1">
        <f t="shared" si="66"/>
        <v>0</v>
      </c>
      <c r="AA165" s="36"/>
      <c r="AB165" s="22"/>
    </row>
    <row r="166" spans="1:28" x14ac:dyDescent="0.25">
      <c r="A166" s="11">
        <v>80</v>
      </c>
      <c r="B166" s="12" t="s">
        <v>30</v>
      </c>
      <c r="C166" s="11" t="s">
        <v>37</v>
      </c>
      <c r="D166" s="12" t="s">
        <v>39</v>
      </c>
      <c r="E166" s="12">
        <v>417</v>
      </c>
      <c r="F166" s="12">
        <v>0</v>
      </c>
      <c r="G166" s="12">
        <v>0</v>
      </c>
      <c r="H166" s="12">
        <v>0</v>
      </c>
      <c r="I166" s="1">
        <f t="shared" si="56"/>
        <v>0</v>
      </c>
      <c r="J166" s="1">
        <v>42</v>
      </c>
      <c r="K166" s="1">
        <v>0</v>
      </c>
      <c r="L166" s="1">
        <v>0</v>
      </c>
      <c r="M166" s="1">
        <f t="shared" si="67"/>
        <v>42</v>
      </c>
      <c r="N166" s="1">
        <f t="shared" si="68"/>
        <v>42</v>
      </c>
      <c r="O166" s="13">
        <v>10</v>
      </c>
      <c r="P166" s="4"/>
      <c r="Q166" s="1">
        <f t="shared" si="57"/>
        <v>0</v>
      </c>
      <c r="R166" s="1">
        <f t="shared" si="58"/>
        <v>0</v>
      </c>
      <c r="S166" s="1">
        <f t="shared" si="59"/>
        <v>0</v>
      </c>
      <c r="T166" s="1">
        <f t="shared" si="60"/>
        <v>0</v>
      </c>
      <c r="U166" s="1">
        <f t="shared" si="61"/>
        <v>420</v>
      </c>
      <c r="V166" s="1">
        <f t="shared" si="62"/>
        <v>0</v>
      </c>
      <c r="W166" s="1">
        <f t="shared" si="63"/>
        <v>0</v>
      </c>
      <c r="X166" s="1">
        <f t="shared" si="64"/>
        <v>420</v>
      </c>
      <c r="Y166" s="1">
        <f t="shared" si="65"/>
        <v>420</v>
      </c>
      <c r="Z166" s="1">
        <f t="shared" si="66"/>
        <v>0</v>
      </c>
      <c r="AA166" s="37"/>
      <c r="AB166" s="22"/>
    </row>
    <row r="167" spans="1:28" x14ac:dyDescent="0.25">
      <c r="A167" s="11">
        <v>80</v>
      </c>
      <c r="B167" s="12" t="s">
        <v>31</v>
      </c>
      <c r="C167" s="11" t="s">
        <v>38</v>
      </c>
      <c r="D167" s="12" t="s">
        <v>39</v>
      </c>
      <c r="E167" s="12">
        <v>417</v>
      </c>
      <c r="F167" s="12">
        <v>0</v>
      </c>
      <c r="G167" s="12">
        <v>0</v>
      </c>
      <c r="H167" s="12">
        <v>0</v>
      </c>
      <c r="I167" s="1">
        <f t="shared" si="56"/>
        <v>0</v>
      </c>
      <c r="J167" s="1">
        <v>50</v>
      </c>
      <c r="K167" s="1">
        <v>0</v>
      </c>
      <c r="L167" s="1">
        <v>0</v>
      </c>
      <c r="M167" s="1">
        <f t="shared" si="67"/>
        <v>50</v>
      </c>
      <c r="N167" s="1">
        <f t="shared" si="68"/>
        <v>50</v>
      </c>
      <c r="O167" s="13">
        <v>7</v>
      </c>
      <c r="P167" s="4"/>
      <c r="Q167" s="1">
        <f t="shared" si="57"/>
        <v>0</v>
      </c>
      <c r="R167" s="1">
        <f t="shared" si="58"/>
        <v>0</v>
      </c>
      <c r="S167" s="1">
        <f t="shared" si="59"/>
        <v>0</v>
      </c>
      <c r="T167" s="1">
        <f t="shared" si="60"/>
        <v>0</v>
      </c>
      <c r="U167" s="1">
        <f t="shared" si="61"/>
        <v>350</v>
      </c>
      <c r="V167" s="1">
        <f t="shared" si="62"/>
        <v>0</v>
      </c>
      <c r="W167" s="1">
        <f t="shared" si="63"/>
        <v>0</v>
      </c>
      <c r="X167" s="1">
        <f t="shared" si="64"/>
        <v>350</v>
      </c>
      <c r="Y167" s="1">
        <f t="shared" si="65"/>
        <v>350</v>
      </c>
      <c r="Z167" s="1">
        <f t="shared" si="66"/>
        <v>0</v>
      </c>
      <c r="AA167" s="35">
        <f t="shared" si="69"/>
        <v>0</v>
      </c>
      <c r="AB167" s="22"/>
    </row>
    <row r="168" spans="1:28" x14ac:dyDescent="0.25">
      <c r="A168" s="11">
        <v>80</v>
      </c>
      <c r="B168" s="12" t="s">
        <v>31</v>
      </c>
      <c r="C168" s="11" t="s">
        <v>38</v>
      </c>
      <c r="D168" s="12" t="s">
        <v>39</v>
      </c>
      <c r="E168" s="12">
        <v>417</v>
      </c>
      <c r="F168" s="12">
        <v>0</v>
      </c>
      <c r="G168" s="12">
        <v>0</v>
      </c>
      <c r="H168" s="12">
        <v>0</v>
      </c>
      <c r="I168" s="1">
        <f t="shared" si="56"/>
        <v>0</v>
      </c>
      <c r="J168" s="1">
        <v>61</v>
      </c>
      <c r="K168" s="1">
        <v>0</v>
      </c>
      <c r="L168" s="1">
        <v>0</v>
      </c>
      <c r="M168" s="1">
        <f t="shared" si="67"/>
        <v>61</v>
      </c>
      <c r="N168" s="1">
        <f t="shared" si="68"/>
        <v>61</v>
      </c>
      <c r="O168" s="13">
        <v>6</v>
      </c>
      <c r="P168" s="4"/>
      <c r="Q168" s="1">
        <f t="shared" si="57"/>
        <v>0</v>
      </c>
      <c r="R168" s="1">
        <f t="shared" si="58"/>
        <v>0</v>
      </c>
      <c r="S168" s="1">
        <f t="shared" si="59"/>
        <v>0</v>
      </c>
      <c r="T168" s="1">
        <f t="shared" si="60"/>
        <v>0</v>
      </c>
      <c r="U168" s="1">
        <f t="shared" si="61"/>
        <v>366</v>
      </c>
      <c r="V168" s="1">
        <f t="shared" si="62"/>
        <v>0</v>
      </c>
      <c r="W168" s="1">
        <f t="shared" si="63"/>
        <v>0</v>
      </c>
      <c r="X168" s="1">
        <f t="shared" si="64"/>
        <v>366</v>
      </c>
      <c r="Y168" s="1">
        <f t="shared" si="65"/>
        <v>366</v>
      </c>
      <c r="Z168" s="1">
        <f t="shared" si="66"/>
        <v>0</v>
      </c>
      <c r="AA168" s="36"/>
      <c r="AB168" s="22"/>
    </row>
    <row r="169" spans="1:28" x14ac:dyDescent="0.25">
      <c r="A169" s="11">
        <v>80</v>
      </c>
      <c r="B169" s="12" t="s">
        <v>31</v>
      </c>
      <c r="C169" s="11" t="s">
        <v>38</v>
      </c>
      <c r="D169" s="12" t="s">
        <v>39</v>
      </c>
      <c r="E169" s="12">
        <v>417</v>
      </c>
      <c r="F169" s="12">
        <v>0</v>
      </c>
      <c r="G169" s="12">
        <v>0</v>
      </c>
      <c r="H169" s="12">
        <v>0</v>
      </c>
      <c r="I169" s="1">
        <f t="shared" si="56"/>
        <v>0</v>
      </c>
      <c r="J169" s="1">
        <v>47</v>
      </c>
      <c r="K169" s="1">
        <v>0</v>
      </c>
      <c r="L169" s="1">
        <v>0</v>
      </c>
      <c r="M169" s="1">
        <f t="shared" si="67"/>
        <v>47</v>
      </c>
      <c r="N169" s="1">
        <f t="shared" si="68"/>
        <v>47</v>
      </c>
      <c r="O169" s="13">
        <v>8</v>
      </c>
      <c r="P169" s="4"/>
      <c r="Q169" s="1">
        <f t="shared" si="57"/>
        <v>0</v>
      </c>
      <c r="R169" s="1">
        <f t="shared" si="58"/>
        <v>0</v>
      </c>
      <c r="S169" s="1">
        <f t="shared" si="59"/>
        <v>0</v>
      </c>
      <c r="T169" s="1">
        <f t="shared" si="60"/>
        <v>0</v>
      </c>
      <c r="U169" s="1">
        <f t="shared" si="61"/>
        <v>376</v>
      </c>
      <c r="V169" s="1">
        <f t="shared" si="62"/>
        <v>0</v>
      </c>
      <c r="W169" s="1">
        <f t="shared" si="63"/>
        <v>0</v>
      </c>
      <c r="X169" s="1">
        <f t="shared" si="64"/>
        <v>376</v>
      </c>
      <c r="Y169" s="1">
        <f t="shared" si="65"/>
        <v>376</v>
      </c>
      <c r="Z169" s="1">
        <f t="shared" si="66"/>
        <v>0</v>
      </c>
      <c r="AA169" s="37"/>
      <c r="AB169" s="22"/>
    </row>
    <row r="170" spans="1:28" x14ac:dyDescent="0.25">
      <c r="A170" s="11">
        <v>80</v>
      </c>
      <c r="B170" s="12" t="s">
        <v>31</v>
      </c>
      <c r="C170" s="11" t="s">
        <v>36</v>
      </c>
      <c r="D170" s="12" t="s">
        <v>39</v>
      </c>
      <c r="E170" s="12">
        <v>417</v>
      </c>
      <c r="F170" s="12">
        <v>0</v>
      </c>
      <c r="G170" s="12">
        <v>0</v>
      </c>
      <c r="H170" s="12">
        <v>0</v>
      </c>
      <c r="I170" s="1">
        <f t="shared" si="56"/>
        <v>0</v>
      </c>
      <c r="J170" s="1">
        <v>42</v>
      </c>
      <c r="K170" s="1">
        <v>0</v>
      </c>
      <c r="L170" s="1">
        <v>0</v>
      </c>
      <c r="M170" s="1">
        <f t="shared" ref="M170:M184" si="70">(J170+K170+L170)</f>
        <v>42</v>
      </c>
      <c r="N170" s="1">
        <f t="shared" ref="N170:N184" si="71">I170+M170</f>
        <v>42</v>
      </c>
      <c r="O170" s="13">
        <v>9</v>
      </c>
      <c r="P170" s="4"/>
      <c r="Q170" s="1">
        <f t="shared" ref="Q170:Q184" si="72">(F170*O170)</f>
        <v>0</v>
      </c>
      <c r="R170" s="1">
        <f t="shared" ref="R170:R184" si="73">(G170*O170)</f>
        <v>0</v>
      </c>
      <c r="S170" s="1">
        <f t="shared" ref="S170:S184" si="74">H170*O170</f>
        <v>0</v>
      </c>
      <c r="T170" s="1">
        <f t="shared" ref="T170:T184" si="75">(I170*O170)</f>
        <v>0</v>
      </c>
      <c r="U170" s="1">
        <f t="shared" ref="U170:U184" si="76">J170*O170</f>
        <v>378</v>
      </c>
      <c r="V170" s="1">
        <f t="shared" ref="V170:V184" si="77">K170*O170</f>
        <v>0</v>
      </c>
      <c r="W170" s="1">
        <f t="shared" ref="W170:W184" si="78">L170*O170</f>
        <v>0</v>
      </c>
      <c r="X170" s="1">
        <f t="shared" ref="X170:X184" si="79">M170*O170</f>
        <v>378</v>
      </c>
      <c r="Y170" s="1">
        <f t="shared" ref="Y170:Y184" si="80">N170*O170</f>
        <v>378</v>
      </c>
      <c r="Z170" s="1">
        <f t="shared" ref="Z170:Z184" si="81">(T170/E170)*100</f>
        <v>0</v>
      </c>
      <c r="AA170" s="35">
        <f t="shared" si="69"/>
        <v>0</v>
      </c>
      <c r="AB170" s="22"/>
    </row>
    <row r="171" spans="1:28" x14ac:dyDescent="0.25">
      <c r="A171" s="11">
        <v>80</v>
      </c>
      <c r="B171" s="12" t="s">
        <v>31</v>
      </c>
      <c r="C171" s="11" t="s">
        <v>36</v>
      </c>
      <c r="D171" s="12" t="s">
        <v>39</v>
      </c>
      <c r="E171" s="12">
        <v>417</v>
      </c>
      <c r="F171" s="12">
        <v>0</v>
      </c>
      <c r="G171" s="12">
        <v>0</v>
      </c>
      <c r="H171" s="12">
        <v>0</v>
      </c>
      <c r="I171" s="1">
        <f t="shared" si="56"/>
        <v>0</v>
      </c>
      <c r="J171" s="1">
        <v>43</v>
      </c>
      <c r="K171" s="1">
        <v>0</v>
      </c>
      <c r="L171" s="1">
        <v>0</v>
      </c>
      <c r="M171" s="1">
        <f t="shared" si="70"/>
        <v>43</v>
      </c>
      <c r="N171" s="1">
        <f t="shared" si="71"/>
        <v>43</v>
      </c>
      <c r="O171" s="13">
        <v>10</v>
      </c>
      <c r="P171" s="4"/>
      <c r="Q171" s="1">
        <f t="shared" si="72"/>
        <v>0</v>
      </c>
      <c r="R171" s="1">
        <f t="shared" si="73"/>
        <v>0</v>
      </c>
      <c r="S171" s="1">
        <f t="shared" si="74"/>
        <v>0</v>
      </c>
      <c r="T171" s="1">
        <f t="shared" si="75"/>
        <v>0</v>
      </c>
      <c r="U171" s="1">
        <f t="shared" si="76"/>
        <v>430</v>
      </c>
      <c r="V171" s="1">
        <f t="shared" si="77"/>
        <v>0</v>
      </c>
      <c r="W171" s="1">
        <f t="shared" si="78"/>
        <v>0</v>
      </c>
      <c r="X171" s="1">
        <f t="shared" si="79"/>
        <v>430</v>
      </c>
      <c r="Y171" s="1">
        <f t="shared" si="80"/>
        <v>430</v>
      </c>
      <c r="Z171" s="1">
        <f t="shared" si="81"/>
        <v>0</v>
      </c>
      <c r="AA171" s="36"/>
      <c r="AB171" s="22"/>
    </row>
    <row r="172" spans="1:28" x14ac:dyDescent="0.25">
      <c r="A172" s="11">
        <v>80</v>
      </c>
      <c r="B172" s="12" t="s">
        <v>31</v>
      </c>
      <c r="C172" s="11" t="s">
        <v>36</v>
      </c>
      <c r="D172" s="12" t="s">
        <v>39</v>
      </c>
      <c r="E172" s="12">
        <v>417</v>
      </c>
      <c r="F172" s="12">
        <v>0</v>
      </c>
      <c r="G172" s="12">
        <v>0</v>
      </c>
      <c r="H172" s="12">
        <v>0</v>
      </c>
      <c r="I172" s="1">
        <f t="shared" si="56"/>
        <v>0</v>
      </c>
      <c r="J172" s="1">
        <v>40</v>
      </c>
      <c r="K172" s="1">
        <v>0</v>
      </c>
      <c r="L172" s="1">
        <v>0</v>
      </c>
      <c r="M172" s="1">
        <f t="shared" si="70"/>
        <v>40</v>
      </c>
      <c r="N172" s="1">
        <f t="shared" si="71"/>
        <v>40</v>
      </c>
      <c r="O172" s="13">
        <v>10</v>
      </c>
      <c r="P172" s="4"/>
      <c r="Q172" s="1">
        <f t="shared" si="72"/>
        <v>0</v>
      </c>
      <c r="R172" s="1">
        <f t="shared" si="73"/>
        <v>0</v>
      </c>
      <c r="S172" s="1">
        <f t="shared" si="74"/>
        <v>0</v>
      </c>
      <c r="T172" s="1">
        <f t="shared" si="75"/>
        <v>0</v>
      </c>
      <c r="U172" s="1">
        <f t="shared" si="76"/>
        <v>400</v>
      </c>
      <c r="V172" s="1">
        <f t="shared" si="77"/>
        <v>0</v>
      </c>
      <c r="W172" s="1">
        <f t="shared" si="78"/>
        <v>0</v>
      </c>
      <c r="X172" s="1">
        <f t="shared" si="79"/>
        <v>400</v>
      </c>
      <c r="Y172" s="1">
        <f t="shared" si="80"/>
        <v>400</v>
      </c>
      <c r="Z172" s="1">
        <f t="shared" si="81"/>
        <v>0</v>
      </c>
      <c r="AA172" s="37"/>
      <c r="AB172" s="22"/>
    </row>
    <row r="173" spans="1:28" x14ac:dyDescent="0.25">
      <c r="A173" s="11">
        <v>80</v>
      </c>
      <c r="B173" s="12" t="s">
        <v>31</v>
      </c>
      <c r="C173" s="11" t="s">
        <v>37</v>
      </c>
      <c r="D173" s="12" t="s">
        <v>39</v>
      </c>
      <c r="E173" s="12">
        <v>417</v>
      </c>
      <c r="F173" s="12">
        <v>0</v>
      </c>
      <c r="G173" s="12">
        <v>0</v>
      </c>
      <c r="H173" s="12">
        <v>0</v>
      </c>
      <c r="I173" s="1">
        <f t="shared" si="56"/>
        <v>0</v>
      </c>
      <c r="J173" s="1">
        <v>45</v>
      </c>
      <c r="K173" s="1">
        <v>0</v>
      </c>
      <c r="L173" s="1">
        <v>0</v>
      </c>
      <c r="M173" s="1">
        <f t="shared" si="70"/>
        <v>45</v>
      </c>
      <c r="N173" s="1">
        <f t="shared" si="71"/>
        <v>45</v>
      </c>
      <c r="O173" s="13">
        <v>9</v>
      </c>
      <c r="P173" s="4"/>
      <c r="Q173" s="1">
        <f t="shared" si="72"/>
        <v>0</v>
      </c>
      <c r="R173" s="1">
        <f t="shared" si="73"/>
        <v>0</v>
      </c>
      <c r="S173" s="1">
        <f t="shared" si="74"/>
        <v>0</v>
      </c>
      <c r="T173" s="1">
        <f t="shared" si="75"/>
        <v>0</v>
      </c>
      <c r="U173" s="1">
        <f t="shared" si="76"/>
        <v>405</v>
      </c>
      <c r="V173" s="1">
        <f t="shared" si="77"/>
        <v>0</v>
      </c>
      <c r="W173" s="1">
        <f t="shared" si="78"/>
        <v>0</v>
      </c>
      <c r="X173" s="1">
        <f t="shared" si="79"/>
        <v>405</v>
      </c>
      <c r="Y173" s="1">
        <f t="shared" si="80"/>
        <v>405</v>
      </c>
      <c r="Z173" s="1">
        <f t="shared" si="81"/>
        <v>0</v>
      </c>
      <c r="AA173" s="35">
        <f t="shared" si="69"/>
        <v>0</v>
      </c>
      <c r="AB173" s="22"/>
    </row>
    <row r="174" spans="1:28" x14ac:dyDescent="0.25">
      <c r="A174" s="11">
        <v>80</v>
      </c>
      <c r="B174" s="12" t="s">
        <v>31</v>
      </c>
      <c r="C174" s="11" t="s">
        <v>37</v>
      </c>
      <c r="D174" s="12" t="s">
        <v>39</v>
      </c>
      <c r="E174" s="12">
        <v>417</v>
      </c>
      <c r="F174" s="12">
        <v>0</v>
      </c>
      <c r="G174" s="12">
        <v>0</v>
      </c>
      <c r="H174" s="12">
        <v>0</v>
      </c>
      <c r="I174" s="1">
        <f t="shared" si="56"/>
        <v>0</v>
      </c>
      <c r="J174" s="1">
        <v>41</v>
      </c>
      <c r="K174" s="1">
        <v>0</v>
      </c>
      <c r="L174" s="1">
        <v>0</v>
      </c>
      <c r="M174" s="1">
        <f t="shared" si="70"/>
        <v>41</v>
      </c>
      <c r="N174" s="1">
        <f t="shared" si="71"/>
        <v>41</v>
      </c>
      <c r="O174" s="13">
        <v>10</v>
      </c>
      <c r="P174" s="4"/>
      <c r="Q174" s="1">
        <f t="shared" si="72"/>
        <v>0</v>
      </c>
      <c r="R174" s="1">
        <f t="shared" si="73"/>
        <v>0</v>
      </c>
      <c r="S174" s="1">
        <f t="shared" si="74"/>
        <v>0</v>
      </c>
      <c r="T174" s="1">
        <f t="shared" si="75"/>
        <v>0</v>
      </c>
      <c r="U174" s="1">
        <f t="shared" si="76"/>
        <v>410</v>
      </c>
      <c r="V174" s="1">
        <f t="shared" si="77"/>
        <v>0</v>
      </c>
      <c r="W174" s="1">
        <f t="shared" si="78"/>
        <v>0</v>
      </c>
      <c r="X174" s="1">
        <f t="shared" si="79"/>
        <v>410</v>
      </c>
      <c r="Y174" s="1">
        <f t="shared" si="80"/>
        <v>410</v>
      </c>
      <c r="Z174" s="1">
        <f t="shared" si="81"/>
        <v>0</v>
      </c>
      <c r="AA174" s="36"/>
      <c r="AB174" s="22"/>
    </row>
    <row r="175" spans="1:28" x14ac:dyDescent="0.25">
      <c r="A175" s="11">
        <v>80</v>
      </c>
      <c r="B175" s="12" t="s">
        <v>31</v>
      </c>
      <c r="C175" s="11" t="s">
        <v>37</v>
      </c>
      <c r="D175" s="12" t="s">
        <v>39</v>
      </c>
      <c r="E175" s="12">
        <v>417</v>
      </c>
      <c r="F175" s="12">
        <v>0</v>
      </c>
      <c r="G175" s="12">
        <v>0</v>
      </c>
      <c r="H175" s="12">
        <v>0</v>
      </c>
      <c r="I175" s="1">
        <f t="shared" si="56"/>
        <v>0</v>
      </c>
      <c r="J175" s="1">
        <v>45</v>
      </c>
      <c r="K175" s="1">
        <v>0</v>
      </c>
      <c r="L175" s="1">
        <v>0</v>
      </c>
      <c r="M175" s="1">
        <f t="shared" si="70"/>
        <v>45</v>
      </c>
      <c r="N175" s="1">
        <f t="shared" si="71"/>
        <v>45</v>
      </c>
      <c r="O175" s="13">
        <v>10</v>
      </c>
      <c r="P175" s="4"/>
      <c r="Q175" s="1">
        <f t="shared" si="72"/>
        <v>0</v>
      </c>
      <c r="R175" s="1">
        <f t="shared" si="73"/>
        <v>0</v>
      </c>
      <c r="S175" s="1">
        <f t="shared" si="74"/>
        <v>0</v>
      </c>
      <c r="T175" s="1">
        <f t="shared" si="75"/>
        <v>0</v>
      </c>
      <c r="U175" s="1">
        <f t="shared" si="76"/>
        <v>450</v>
      </c>
      <c r="V175" s="1">
        <f t="shared" si="77"/>
        <v>0</v>
      </c>
      <c r="W175" s="1">
        <f t="shared" si="78"/>
        <v>0</v>
      </c>
      <c r="X175" s="1">
        <f t="shared" si="79"/>
        <v>450</v>
      </c>
      <c r="Y175" s="1">
        <f t="shared" si="80"/>
        <v>450</v>
      </c>
      <c r="Z175" s="1">
        <f t="shared" si="81"/>
        <v>0</v>
      </c>
      <c r="AA175" s="37"/>
      <c r="AB175" s="22"/>
    </row>
    <row r="176" spans="1:28" x14ac:dyDescent="0.25">
      <c r="A176" s="11">
        <v>80</v>
      </c>
      <c r="B176" s="12" t="s">
        <v>32</v>
      </c>
      <c r="C176" s="11" t="s">
        <v>38</v>
      </c>
      <c r="D176" s="12" t="s">
        <v>39</v>
      </c>
      <c r="E176" s="12">
        <v>417</v>
      </c>
      <c r="F176" s="12">
        <v>0</v>
      </c>
      <c r="G176" s="12">
        <v>2</v>
      </c>
      <c r="H176" s="12">
        <v>0</v>
      </c>
      <c r="I176" s="1">
        <f t="shared" si="56"/>
        <v>2</v>
      </c>
      <c r="J176" s="1">
        <v>51</v>
      </c>
      <c r="K176" s="1">
        <v>0</v>
      </c>
      <c r="L176" s="1">
        <v>0</v>
      </c>
      <c r="M176" s="1">
        <f t="shared" si="70"/>
        <v>51</v>
      </c>
      <c r="N176" s="1">
        <f t="shared" si="71"/>
        <v>53</v>
      </c>
      <c r="O176" s="13">
        <v>7</v>
      </c>
      <c r="P176" s="4"/>
      <c r="Q176" s="1">
        <f t="shared" si="72"/>
        <v>0</v>
      </c>
      <c r="R176" s="1">
        <f t="shared" si="73"/>
        <v>14</v>
      </c>
      <c r="S176" s="1">
        <f t="shared" si="74"/>
        <v>0</v>
      </c>
      <c r="T176" s="1">
        <f t="shared" si="75"/>
        <v>14</v>
      </c>
      <c r="U176" s="1">
        <f t="shared" si="76"/>
        <v>357</v>
      </c>
      <c r="V176" s="1">
        <f t="shared" si="77"/>
        <v>0</v>
      </c>
      <c r="W176" s="1">
        <f t="shared" si="78"/>
        <v>0</v>
      </c>
      <c r="X176" s="1">
        <f t="shared" si="79"/>
        <v>357</v>
      </c>
      <c r="Y176" s="1">
        <f t="shared" si="80"/>
        <v>371</v>
      </c>
      <c r="Z176" s="1">
        <f t="shared" si="81"/>
        <v>3.3573141486810552</v>
      </c>
      <c r="AA176" s="35">
        <f t="shared" si="69"/>
        <v>3.5171862509992007</v>
      </c>
      <c r="AB176" s="22"/>
    </row>
    <row r="177" spans="1:28" x14ac:dyDescent="0.25">
      <c r="A177" s="11">
        <v>80</v>
      </c>
      <c r="B177" s="12" t="s">
        <v>32</v>
      </c>
      <c r="C177" s="11" t="s">
        <v>38</v>
      </c>
      <c r="D177" s="12" t="s">
        <v>39</v>
      </c>
      <c r="E177" s="12">
        <v>417</v>
      </c>
      <c r="F177" s="12">
        <v>0</v>
      </c>
      <c r="G177" s="12">
        <v>1</v>
      </c>
      <c r="H177" s="12">
        <v>0</v>
      </c>
      <c r="I177" s="1">
        <f t="shared" si="56"/>
        <v>1</v>
      </c>
      <c r="J177" s="1">
        <v>40</v>
      </c>
      <c r="K177" s="1">
        <v>0</v>
      </c>
      <c r="L177" s="1">
        <v>0</v>
      </c>
      <c r="M177" s="1">
        <f t="shared" si="70"/>
        <v>40</v>
      </c>
      <c r="N177" s="1">
        <f t="shared" si="71"/>
        <v>41</v>
      </c>
      <c r="O177" s="13">
        <v>10</v>
      </c>
      <c r="P177" s="4"/>
      <c r="Q177" s="1">
        <f t="shared" si="72"/>
        <v>0</v>
      </c>
      <c r="R177" s="1">
        <f t="shared" si="73"/>
        <v>10</v>
      </c>
      <c r="S177" s="1">
        <f t="shared" si="74"/>
        <v>0</v>
      </c>
      <c r="T177" s="1">
        <f t="shared" si="75"/>
        <v>10</v>
      </c>
      <c r="U177" s="1">
        <f t="shared" si="76"/>
        <v>400</v>
      </c>
      <c r="V177" s="1">
        <f t="shared" si="77"/>
        <v>0</v>
      </c>
      <c r="W177" s="1">
        <f t="shared" si="78"/>
        <v>0</v>
      </c>
      <c r="X177" s="1">
        <f t="shared" si="79"/>
        <v>400</v>
      </c>
      <c r="Y177" s="1">
        <f t="shared" si="80"/>
        <v>410</v>
      </c>
      <c r="Z177" s="1">
        <f t="shared" si="81"/>
        <v>2.3980815347721824</v>
      </c>
      <c r="AA177" s="36"/>
      <c r="AB177" s="22"/>
    </row>
    <row r="178" spans="1:28" x14ac:dyDescent="0.25">
      <c r="A178" s="11">
        <v>80</v>
      </c>
      <c r="B178" s="12" t="s">
        <v>32</v>
      </c>
      <c r="C178" s="11" t="s">
        <v>38</v>
      </c>
      <c r="D178" s="12" t="s">
        <v>39</v>
      </c>
      <c r="E178" s="12">
        <v>417</v>
      </c>
      <c r="F178" s="12">
        <v>2</v>
      </c>
      <c r="G178" s="12">
        <v>0</v>
      </c>
      <c r="H178" s="12">
        <v>0</v>
      </c>
      <c r="I178" s="1">
        <f t="shared" si="56"/>
        <v>2</v>
      </c>
      <c r="J178" s="1">
        <v>41</v>
      </c>
      <c r="K178" s="1">
        <v>0</v>
      </c>
      <c r="L178" s="1">
        <v>0</v>
      </c>
      <c r="M178" s="1">
        <f t="shared" si="70"/>
        <v>41</v>
      </c>
      <c r="N178" s="1">
        <f t="shared" si="71"/>
        <v>43</v>
      </c>
      <c r="O178" s="13">
        <v>10</v>
      </c>
      <c r="P178" s="4"/>
      <c r="Q178" s="1">
        <f t="shared" si="72"/>
        <v>20</v>
      </c>
      <c r="R178" s="1">
        <f t="shared" si="73"/>
        <v>0</v>
      </c>
      <c r="S178" s="1">
        <f t="shared" si="74"/>
        <v>0</v>
      </c>
      <c r="T178" s="1">
        <f t="shared" si="75"/>
        <v>20</v>
      </c>
      <c r="U178" s="1">
        <f t="shared" si="76"/>
        <v>410</v>
      </c>
      <c r="V178" s="1">
        <f t="shared" si="77"/>
        <v>0</v>
      </c>
      <c r="W178" s="1">
        <f t="shared" si="78"/>
        <v>0</v>
      </c>
      <c r="X178" s="1">
        <f t="shared" si="79"/>
        <v>410</v>
      </c>
      <c r="Y178" s="1">
        <f t="shared" si="80"/>
        <v>430</v>
      </c>
      <c r="Z178" s="1">
        <f t="shared" si="81"/>
        <v>4.7961630695443649</v>
      </c>
      <c r="AA178" s="37"/>
      <c r="AB178" s="22"/>
    </row>
    <row r="179" spans="1:28" x14ac:dyDescent="0.25">
      <c r="A179" s="11">
        <v>80</v>
      </c>
      <c r="B179" s="12" t="s">
        <v>32</v>
      </c>
      <c r="C179" s="11" t="s">
        <v>36</v>
      </c>
      <c r="D179" s="12" t="s">
        <v>39</v>
      </c>
      <c r="E179" s="12">
        <v>417</v>
      </c>
      <c r="F179" s="12">
        <v>0</v>
      </c>
      <c r="G179" s="12">
        <v>0</v>
      </c>
      <c r="H179" s="12">
        <v>0</v>
      </c>
      <c r="I179" s="1">
        <f t="shared" si="56"/>
        <v>0</v>
      </c>
      <c r="J179" s="1">
        <v>41</v>
      </c>
      <c r="K179" s="1">
        <v>0</v>
      </c>
      <c r="L179" s="1">
        <v>0</v>
      </c>
      <c r="M179" s="1">
        <f t="shared" si="70"/>
        <v>41</v>
      </c>
      <c r="N179" s="1">
        <f t="shared" si="71"/>
        <v>41</v>
      </c>
      <c r="O179" s="13">
        <v>9</v>
      </c>
      <c r="P179" s="4"/>
      <c r="Q179" s="1">
        <f t="shared" si="72"/>
        <v>0</v>
      </c>
      <c r="R179" s="1">
        <f t="shared" si="73"/>
        <v>0</v>
      </c>
      <c r="S179" s="1">
        <f t="shared" si="74"/>
        <v>0</v>
      </c>
      <c r="T179" s="1">
        <f t="shared" si="75"/>
        <v>0</v>
      </c>
      <c r="U179" s="1">
        <f t="shared" si="76"/>
        <v>369</v>
      </c>
      <c r="V179" s="1">
        <f t="shared" si="77"/>
        <v>0</v>
      </c>
      <c r="W179" s="1">
        <f t="shared" si="78"/>
        <v>0</v>
      </c>
      <c r="X179" s="1">
        <f t="shared" si="79"/>
        <v>369</v>
      </c>
      <c r="Y179" s="1">
        <f t="shared" si="80"/>
        <v>369</v>
      </c>
      <c r="Z179" s="1">
        <f t="shared" si="81"/>
        <v>0</v>
      </c>
      <c r="AA179" s="35">
        <f t="shared" si="69"/>
        <v>0</v>
      </c>
      <c r="AB179" s="22"/>
    </row>
    <row r="180" spans="1:28" x14ac:dyDescent="0.25">
      <c r="A180" s="11">
        <v>80</v>
      </c>
      <c r="B180" s="12" t="s">
        <v>32</v>
      </c>
      <c r="C180" s="11" t="s">
        <v>36</v>
      </c>
      <c r="D180" s="12" t="s">
        <v>39</v>
      </c>
      <c r="E180" s="12">
        <v>417</v>
      </c>
      <c r="F180" s="12">
        <v>0</v>
      </c>
      <c r="G180" s="12">
        <v>0</v>
      </c>
      <c r="H180" s="12">
        <v>0</v>
      </c>
      <c r="I180" s="1">
        <f t="shared" si="56"/>
        <v>0</v>
      </c>
      <c r="J180" s="1">
        <v>41</v>
      </c>
      <c r="K180" s="1">
        <v>0</v>
      </c>
      <c r="L180" s="1">
        <v>0</v>
      </c>
      <c r="M180" s="1">
        <f t="shared" si="70"/>
        <v>41</v>
      </c>
      <c r="N180" s="1">
        <f t="shared" si="71"/>
        <v>41</v>
      </c>
      <c r="O180" s="13">
        <v>10</v>
      </c>
      <c r="P180" s="4"/>
      <c r="Q180" s="1">
        <f t="shared" si="72"/>
        <v>0</v>
      </c>
      <c r="R180" s="1">
        <f t="shared" si="73"/>
        <v>0</v>
      </c>
      <c r="S180" s="1">
        <f t="shared" si="74"/>
        <v>0</v>
      </c>
      <c r="T180" s="1">
        <f t="shared" si="75"/>
        <v>0</v>
      </c>
      <c r="U180" s="1">
        <f t="shared" si="76"/>
        <v>410</v>
      </c>
      <c r="V180" s="1">
        <f t="shared" si="77"/>
        <v>0</v>
      </c>
      <c r="W180" s="1">
        <f t="shared" si="78"/>
        <v>0</v>
      </c>
      <c r="X180" s="1">
        <f t="shared" si="79"/>
        <v>410</v>
      </c>
      <c r="Y180" s="1">
        <f t="shared" si="80"/>
        <v>410</v>
      </c>
      <c r="Z180" s="1">
        <f t="shared" si="81"/>
        <v>0</v>
      </c>
      <c r="AA180" s="36"/>
      <c r="AB180" s="22"/>
    </row>
    <row r="181" spans="1:28" x14ac:dyDescent="0.25">
      <c r="A181" s="11">
        <v>80</v>
      </c>
      <c r="B181" s="12" t="s">
        <v>32</v>
      </c>
      <c r="C181" s="11" t="s">
        <v>36</v>
      </c>
      <c r="D181" s="12" t="s">
        <v>39</v>
      </c>
      <c r="E181" s="12">
        <v>417</v>
      </c>
      <c r="F181" s="12">
        <v>0</v>
      </c>
      <c r="G181" s="12">
        <v>0</v>
      </c>
      <c r="H181" s="12">
        <v>0</v>
      </c>
      <c r="I181" s="1">
        <f t="shared" si="56"/>
        <v>0</v>
      </c>
      <c r="J181" s="1">
        <v>40</v>
      </c>
      <c r="K181" s="1">
        <v>0</v>
      </c>
      <c r="L181" s="1">
        <v>0</v>
      </c>
      <c r="M181" s="1">
        <f t="shared" si="70"/>
        <v>40</v>
      </c>
      <c r="N181" s="1">
        <f t="shared" si="71"/>
        <v>40</v>
      </c>
      <c r="O181" s="13">
        <v>10</v>
      </c>
      <c r="P181" s="4"/>
      <c r="Q181" s="1">
        <f t="shared" si="72"/>
        <v>0</v>
      </c>
      <c r="R181" s="1">
        <f t="shared" si="73"/>
        <v>0</v>
      </c>
      <c r="S181" s="1">
        <f t="shared" si="74"/>
        <v>0</v>
      </c>
      <c r="T181" s="1">
        <f t="shared" si="75"/>
        <v>0</v>
      </c>
      <c r="U181" s="1">
        <f t="shared" si="76"/>
        <v>400</v>
      </c>
      <c r="V181" s="1">
        <f t="shared" si="77"/>
        <v>0</v>
      </c>
      <c r="W181" s="1">
        <f t="shared" si="78"/>
        <v>0</v>
      </c>
      <c r="X181" s="1">
        <f t="shared" si="79"/>
        <v>400</v>
      </c>
      <c r="Y181" s="1">
        <f t="shared" si="80"/>
        <v>400</v>
      </c>
      <c r="Z181" s="1">
        <f t="shared" si="81"/>
        <v>0</v>
      </c>
      <c r="AA181" s="37"/>
      <c r="AB181" s="22"/>
    </row>
    <row r="182" spans="1:28" x14ac:dyDescent="0.25">
      <c r="A182" s="11">
        <v>80</v>
      </c>
      <c r="B182" s="12" t="s">
        <v>32</v>
      </c>
      <c r="C182" s="11" t="s">
        <v>37</v>
      </c>
      <c r="D182" s="12" t="s">
        <v>39</v>
      </c>
      <c r="E182" s="12">
        <v>417</v>
      </c>
      <c r="F182" s="12">
        <v>0</v>
      </c>
      <c r="G182" s="12">
        <v>0</v>
      </c>
      <c r="H182" s="12">
        <v>0</v>
      </c>
      <c r="I182" s="1">
        <f t="shared" si="56"/>
        <v>0</v>
      </c>
      <c r="J182" s="1">
        <v>42</v>
      </c>
      <c r="K182" s="1">
        <v>0</v>
      </c>
      <c r="L182" s="1">
        <v>0</v>
      </c>
      <c r="M182" s="1">
        <f t="shared" si="70"/>
        <v>42</v>
      </c>
      <c r="N182" s="1">
        <f t="shared" si="71"/>
        <v>42</v>
      </c>
      <c r="O182" s="13">
        <v>8</v>
      </c>
      <c r="P182" s="4"/>
      <c r="Q182" s="1">
        <f t="shared" si="72"/>
        <v>0</v>
      </c>
      <c r="R182" s="1">
        <f t="shared" si="73"/>
        <v>0</v>
      </c>
      <c r="S182" s="1">
        <f t="shared" si="74"/>
        <v>0</v>
      </c>
      <c r="T182" s="1">
        <f t="shared" si="75"/>
        <v>0</v>
      </c>
      <c r="U182" s="1">
        <f t="shared" si="76"/>
        <v>336</v>
      </c>
      <c r="V182" s="1">
        <f t="shared" si="77"/>
        <v>0</v>
      </c>
      <c r="W182" s="1">
        <f t="shared" si="78"/>
        <v>0</v>
      </c>
      <c r="X182" s="1">
        <f t="shared" si="79"/>
        <v>336</v>
      </c>
      <c r="Y182" s="1">
        <f t="shared" si="80"/>
        <v>336</v>
      </c>
      <c r="Z182" s="1">
        <f t="shared" si="81"/>
        <v>0</v>
      </c>
      <c r="AA182" s="35">
        <f t="shared" si="69"/>
        <v>0</v>
      </c>
      <c r="AB182" s="22"/>
    </row>
    <row r="183" spans="1:28" x14ac:dyDescent="0.25">
      <c r="A183" s="11">
        <v>80</v>
      </c>
      <c r="B183" s="12" t="s">
        <v>32</v>
      </c>
      <c r="C183" s="11" t="s">
        <v>37</v>
      </c>
      <c r="D183" s="12" t="s">
        <v>39</v>
      </c>
      <c r="E183" s="12">
        <v>417</v>
      </c>
      <c r="F183" s="12">
        <v>0</v>
      </c>
      <c r="G183" s="12">
        <v>0</v>
      </c>
      <c r="H183" s="12">
        <v>0</v>
      </c>
      <c r="I183" s="1">
        <f t="shared" si="56"/>
        <v>0</v>
      </c>
      <c r="J183" s="1">
        <v>44</v>
      </c>
      <c r="K183" s="1">
        <v>0</v>
      </c>
      <c r="L183" s="1">
        <v>0</v>
      </c>
      <c r="M183" s="1">
        <f t="shared" si="70"/>
        <v>44</v>
      </c>
      <c r="N183" s="1">
        <f t="shared" si="71"/>
        <v>44</v>
      </c>
      <c r="O183" s="13">
        <v>10</v>
      </c>
      <c r="P183" s="4"/>
      <c r="Q183" s="1">
        <f t="shared" si="72"/>
        <v>0</v>
      </c>
      <c r="R183" s="1">
        <f t="shared" si="73"/>
        <v>0</v>
      </c>
      <c r="S183" s="1">
        <f t="shared" si="74"/>
        <v>0</v>
      </c>
      <c r="T183" s="1">
        <f t="shared" si="75"/>
        <v>0</v>
      </c>
      <c r="U183" s="1">
        <f t="shared" si="76"/>
        <v>440</v>
      </c>
      <c r="V183" s="1">
        <f t="shared" si="77"/>
        <v>0</v>
      </c>
      <c r="W183" s="1">
        <f t="shared" si="78"/>
        <v>0</v>
      </c>
      <c r="X183" s="1">
        <f t="shared" si="79"/>
        <v>440</v>
      </c>
      <c r="Y183" s="1">
        <f t="shared" si="80"/>
        <v>440</v>
      </c>
      <c r="Z183" s="1">
        <f t="shared" si="81"/>
        <v>0</v>
      </c>
      <c r="AA183" s="36"/>
      <c r="AB183" s="22"/>
    </row>
    <row r="184" spans="1:28" x14ac:dyDescent="0.25">
      <c r="A184" s="17">
        <v>80</v>
      </c>
      <c r="B184" s="18" t="s">
        <v>32</v>
      </c>
      <c r="C184" s="17" t="s">
        <v>37</v>
      </c>
      <c r="D184" s="18" t="s">
        <v>39</v>
      </c>
      <c r="E184" s="18">
        <v>417</v>
      </c>
      <c r="F184" s="18">
        <v>0</v>
      </c>
      <c r="G184" s="18">
        <v>0</v>
      </c>
      <c r="H184" s="18">
        <v>0</v>
      </c>
      <c r="I184" s="2">
        <f t="shared" si="56"/>
        <v>0</v>
      </c>
      <c r="J184" s="2">
        <v>44</v>
      </c>
      <c r="K184" s="2">
        <v>0</v>
      </c>
      <c r="L184" s="2">
        <v>0</v>
      </c>
      <c r="M184" s="2">
        <f t="shared" si="70"/>
        <v>44</v>
      </c>
      <c r="N184" s="2">
        <f t="shared" si="71"/>
        <v>44</v>
      </c>
      <c r="O184" s="19">
        <v>10</v>
      </c>
      <c r="P184" s="4"/>
      <c r="Q184" s="2">
        <f t="shared" si="72"/>
        <v>0</v>
      </c>
      <c r="R184" s="2">
        <f t="shared" si="73"/>
        <v>0</v>
      </c>
      <c r="S184" s="2">
        <f t="shared" si="74"/>
        <v>0</v>
      </c>
      <c r="T184" s="2">
        <f t="shared" si="75"/>
        <v>0</v>
      </c>
      <c r="U184" s="2">
        <f t="shared" si="76"/>
        <v>440</v>
      </c>
      <c r="V184" s="2">
        <f t="shared" si="77"/>
        <v>0</v>
      </c>
      <c r="W184" s="2">
        <f t="shared" si="78"/>
        <v>0</v>
      </c>
      <c r="X184" s="2">
        <f t="shared" si="79"/>
        <v>440</v>
      </c>
      <c r="Y184" s="2">
        <f t="shared" si="80"/>
        <v>440</v>
      </c>
      <c r="Z184" s="2">
        <f t="shared" si="81"/>
        <v>0</v>
      </c>
      <c r="AA184" s="37"/>
      <c r="AB184" s="22"/>
    </row>
    <row r="185" spans="1:28" x14ac:dyDescent="0.25">
      <c r="K185" s="5"/>
    </row>
  </sheetData>
  <mergeCells count="118">
    <mergeCell ref="AK3:AL4"/>
    <mergeCell ref="A1:A4"/>
    <mergeCell ref="C1:C4"/>
    <mergeCell ref="D1:D4"/>
    <mergeCell ref="E1:E4"/>
    <mergeCell ref="B1:B4"/>
    <mergeCell ref="L2:L4"/>
    <mergeCell ref="M2:M4"/>
    <mergeCell ref="Y1:Y4"/>
    <mergeCell ref="Z1:Z4"/>
    <mergeCell ref="F1:I1"/>
    <mergeCell ref="J1:M1"/>
    <mergeCell ref="N1:N4"/>
    <mergeCell ref="O1:O4"/>
    <mergeCell ref="F2:F4"/>
    <mergeCell ref="G2:G4"/>
    <mergeCell ref="H2:H4"/>
    <mergeCell ref="I2:I4"/>
    <mergeCell ref="J2:J4"/>
    <mergeCell ref="K2:K4"/>
    <mergeCell ref="Q2:Q4"/>
    <mergeCell ref="R2:R4"/>
    <mergeCell ref="S2:S4"/>
    <mergeCell ref="T2:T4"/>
    <mergeCell ref="Q1:T1"/>
    <mergeCell ref="U1:X1"/>
    <mergeCell ref="AA1:AA4"/>
    <mergeCell ref="AA5:AA7"/>
    <mergeCell ref="AA8:AA10"/>
    <mergeCell ref="U2:U4"/>
    <mergeCell ref="V2:V4"/>
    <mergeCell ref="W2:W4"/>
    <mergeCell ref="X2:X4"/>
    <mergeCell ref="AA26:AA28"/>
    <mergeCell ref="AA29:AA31"/>
    <mergeCell ref="AA32:AA34"/>
    <mergeCell ref="AA35:AA37"/>
    <mergeCell ref="AA38:AA40"/>
    <mergeCell ref="AA11:AA13"/>
    <mergeCell ref="AA14:AA16"/>
    <mergeCell ref="AA17:AA19"/>
    <mergeCell ref="AA20:AA22"/>
    <mergeCell ref="AA23:AA25"/>
    <mergeCell ref="AA77:AA79"/>
    <mergeCell ref="AA80:AA82"/>
    <mergeCell ref="AA83:AA85"/>
    <mergeCell ref="AA56:AA58"/>
    <mergeCell ref="AA59:AA61"/>
    <mergeCell ref="AA62:AA64"/>
    <mergeCell ref="AA65:AA67"/>
    <mergeCell ref="AA68:AA70"/>
    <mergeCell ref="AA41:AA43"/>
    <mergeCell ref="AA44:AA46"/>
    <mergeCell ref="AA47:AA49"/>
    <mergeCell ref="AA50:AA52"/>
    <mergeCell ref="AA53:AA55"/>
    <mergeCell ref="AA182:AA184"/>
    <mergeCell ref="AC1:AC4"/>
    <mergeCell ref="AD1:AD4"/>
    <mergeCell ref="AC11:AC14"/>
    <mergeCell ref="AD11:AD14"/>
    <mergeCell ref="AC21:AC24"/>
    <mergeCell ref="AD21:AD24"/>
    <mergeCell ref="AA161:AA163"/>
    <mergeCell ref="AA164:AA166"/>
    <mergeCell ref="AA167:AA169"/>
    <mergeCell ref="AA170:AA172"/>
    <mergeCell ref="AA173:AA175"/>
    <mergeCell ref="AA146:AA148"/>
    <mergeCell ref="AA149:AA151"/>
    <mergeCell ref="AA152:AA154"/>
    <mergeCell ref="AA155:AA157"/>
    <mergeCell ref="AA158:AA160"/>
    <mergeCell ref="AA131:AA133"/>
    <mergeCell ref="AA134:AA136"/>
    <mergeCell ref="AA137:AA139"/>
    <mergeCell ref="AA140:AA142"/>
    <mergeCell ref="AA143:AA145"/>
    <mergeCell ref="AA116:AA118"/>
    <mergeCell ref="AA119:AA121"/>
    <mergeCell ref="AE1:AJ2"/>
    <mergeCell ref="AE3:AE4"/>
    <mergeCell ref="AF3:AF4"/>
    <mergeCell ref="AG3:AG4"/>
    <mergeCell ref="AH3:AH4"/>
    <mergeCell ref="AI3:AI4"/>
    <mergeCell ref="AJ3:AJ4"/>
    <mergeCell ref="AA176:AA178"/>
    <mergeCell ref="AA179:AA181"/>
    <mergeCell ref="AA122:AA124"/>
    <mergeCell ref="AA125:AA127"/>
    <mergeCell ref="AA128:AA130"/>
    <mergeCell ref="AA101:AA103"/>
    <mergeCell ref="AA104:AA106"/>
    <mergeCell ref="AA107:AA109"/>
    <mergeCell ref="AA110:AA112"/>
    <mergeCell ref="AA113:AA115"/>
    <mergeCell ref="AA86:AA88"/>
    <mergeCell ref="AA89:AA91"/>
    <mergeCell ref="AA92:AA94"/>
    <mergeCell ref="AA95:AA97"/>
    <mergeCell ref="AA98:AA100"/>
    <mergeCell ref="AA71:AA73"/>
    <mergeCell ref="AA74:AA76"/>
    <mergeCell ref="AE21:AJ22"/>
    <mergeCell ref="AE23:AE24"/>
    <mergeCell ref="AF23:AF24"/>
    <mergeCell ref="AG23:AG24"/>
    <mergeCell ref="AH23:AH24"/>
    <mergeCell ref="AI23:AI24"/>
    <mergeCell ref="AJ23:AJ24"/>
    <mergeCell ref="AE11:AJ12"/>
    <mergeCell ref="AE13:AE14"/>
    <mergeCell ref="AF13:AF14"/>
    <mergeCell ref="AG13:AG14"/>
    <mergeCell ref="AH13:AH14"/>
    <mergeCell ref="AI13:AI14"/>
    <mergeCell ref="AJ13:AJ1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8B6D3AD6053478EDDCF60E84474FE" ma:contentTypeVersion="4" ma:contentTypeDescription="Create a new document." ma:contentTypeScope="" ma:versionID="a54d40601869a4ce64a1beff7d6a5b63">
  <xsd:schema xmlns:xsd="http://www.w3.org/2001/XMLSchema" xmlns:xs="http://www.w3.org/2001/XMLSchema" xmlns:p="http://schemas.microsoft.com/office/2006/metadata/properties" xmlns:ns2="0b231d55-79f2-4f8b-b691-173b0122387f" targetNamespace="http://schemas.microsoft.com/office/2006/metadata/properties" ma:root="true" ma:fieldsID="4478627a2347460538829dc51a59c65b" ns2:_="">
    <xsd:import namespace="0b231d55-79f2-4f8b-b691-173b012238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231d55-79f2-4f8b-b691-173b01223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7D5968-664E-4CE3-BE6D-6F6AB0317E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2FB866-4A55-4601-8453-61EAA90FAE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231d55-79f2-4f8b-b691-173b012238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D02C4A-1CB2-4BD9-9949-A1293D82FA86}">
  <ds:schemaRefs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documentManagement/types"/>
    <ds:schemaRef ds:uri="0b231d55-79f2-4f8b-b691-173b0122387f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Danica Naidoo</dc:creator>
  <cp:lastModifiedBy>Windows User</cp:lastModifiedBy>
  <dcterms:created xsi:type="dcterms:W3CDTF">2018-01-29T12:48:01Z</dcterms:created>
  <dcterms:modified xsi:type="dcterms:W3CDTF">2020-08-18T09:50:19Z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0x0101002218B6D3AD6053478EDDCF60E84474FE</vt:lpwstr>
  </property>
</Properties>
</file>