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Addendum Excel files\Sam\"/>
    </mc:Choice>
  </mc:AlternateContent>
  <bookViews>
    <workbookView xWindow="-120" yWindow="-120" windowWidth="20730" windowHeight="11160" firstSheet="4" activeTab="5"/>
  </bookViews>
  <sheets>
    <sheet name="Water Activity" sheetId="1" r:id="rId1"/>
    <sheet name="Volatile Solids" sheetId="2" r:id="rId2"/>
    <sheet name="Volatile solids vs Temperature" sheetId="10" r:id="rId3"/>
    <sheet name="Calorific Value (dry basis)" sheetId="3" r:id="rId4"/>
    <sheet name="Calorific value (wet basis)" sheetId="8" r:id="rId5"/>
    <sheet name="Calorific Value vs Temperature" sheetId="9" r:id="rId6"/>
    <sheet name="Heat Capacity " sheetId="4" r:id="rId7"/>
    <sheet name="Thermal Conductivity" sheetId="5" r:id="rId8"/>
    <sheet name="Surface area" sheetId="6" r:id="rId9"/>
    <sheet name="Pore Size" sheetId="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9" l="1"/>
  <c r="C6" i="9"/>
  <c r="D5" i="9"/>
  <c r="C5" i="9"/>
  <c r="D4" i="9"/>
  <c r="C4" i="9"/>
  <c r="D3" i="9"/>
  <c r="C3" i="9"/>
  <c r="J19" i="4" l="1"/>
  <c r="L9" i="8" l="1"/>
  <c r="L8" i="8"/>
  <c r="L7" i="8"/>
  <c r="L6" i="8"/>
  <c r="L5" i="8"/>
  <c r="K9" i="8"/>
  <c r="K8" i="8"/>
  <c r="K7" i="8"/>
  <c r="K6" i="8"/>
  <c r="K5" i="8"/>
  <c r="J8" i="8"/>
  <c r="J7" i="8"/>
  <c r="J6" i="8"/>
  <c r="J5" i="8"/>
  <c r="I8" i="8"/>
  <c r="I7" i="8"/>
  <c r="I6" i="8"/>
  <c r="I5" i="8"/>
  <c r="F8" i="8"/>
  <c r="F7" i="8"/>
  <c r="F6" i="8"/>
  <c r="F5" i="8"/>
  <c r="E8" i="8"/>
  <c r="E7" i="8"/>
  <c r="E6" i="8"/>
  <c r="E5" i="8"/>
  <c r="H8" i="8"/>
  <c r="H7" i="8"/>
  <c r="H6" i="8"/>
  <c r="H5" i="8"/>
  <c r="G8" i="8"/>
  <c r="G7" i="8"/>
  <c r="G6" i="8"/>
  <c r="G5" i="8"/>
  <c r="K19" i="5"/>
  <c r="J19" i="5"/>
  <c r="K14" i="5"/>
  <c r="J14" i="5"/>
  <c r="K9" i="5"/>
  <c r="J9" i="5"/>
  <c r="F19" i="1"/>
  <c r="E19" i="1"/>
  <c r="F14" i="1"/>
  <c r="E14" i="1"/>
  <c r="F9" i="1"/>
  <c r="E9" i="1"/>
  <c r="K9" i="6" l="1"/>
  <c r="K8" i="6"/>
  <c r="K7" i="6"/>
  <c r="K6" i="6"/>
  <c r="J9" i="6"/>
  <c r="J8" i="6"/>
  <c r="J7" i="6"/>
  <c r="J6" i="6"/>
  <c r="I9" i="6"/>
  <c r="I8" i="6"/>
  <c r="I7" i="6"/>
  <c r="I6" i="6"/>
  <c r="H9" i="6"/>
  <c r="H8" i="6"/>
  <c r="H7" i="6"/>
  <c r="H6" i="6"/>
  <c r="G9" i="6"/>
  <c r="G8" i="6"/>
  <c r="G7" i="6"/>
  <c r="G6" i="6"/>
  <c r="F9" i="6"/>
  <c r="F8" i="6"/>
  <c r="F7" i="6"/>
  <c r="F6" i="6"/>
  <c r="E9" i="6"/>
  <c r="E8" i="6"/>
  <c r="E7" i="6"/>
  <c r="E6" i="6"/>
  <c r="D9" i="6"/>
  <c r="D8" i="6"/>
  <c r="D7" i="6"/>
  <c r="D6" i="6"/>
  <c r="K18" i="4" l="1"/>
  <c r="K17" i="4"/>
  <c r="K16" i="4"/>
  <c r="K15" i="4"/>
  <c r="G18" i="4"/>
  <c r="G17" i="4"/>
  <c r="G16" i="4"/>
  <c r="G15" i="4"/>
  <c r="K13" i="4"/>
  <c r="G13" i="4"/>
  <c r="G12" i="4"/>
  <c r="G11" i="4"/>
  <c r="G10" i="4"/>
  <c r="K8" i="4"/>
  <c r="K7" i="4"/>
  <c r="K6" i="4"/>
  <c r="K5" i="4"/>
  <c r="G8" i="4"/>
  <c r="G7" i="4"/>
  <c r="G6" i="4"/>
  <c r="G5" i="4"/>
  <c r="M18" i="5" l="1"/>
  <c r="M17" i="5"/>
  <c r="M16" i="5"/>
  <c r="M15" i="5"/>
  <c r="L18" i="5"/>
  <c r="L17" i="5"/>
  <c r="L16" i="5"/>
  <c r="L15" i="5"/>
  <c r="M13" i="5"/>
  <c r="M12" i="5"/>
  <c r="M11" i="5"/>
  <c r="M10" i="5"/>
  <c r="L13" i="5"/>
  <c r="L12" i="5"/>
  <c r="L11" i="5"/>
  <c r="L10" i="5"/>
  <c r="M8" i="5"/>
  <c r="M7" i="5"/>
  <c r="M6" i="5"/>
  <c r="M5" i="5"/>
  <c r="L8" i="5"/>
  <c r="L7" i="5"/>
  <c r="L6" i="5"/>
  <c r="L5" i="5"/>
  <c r="K18" i="5"/>
  <c r="K17" i="5"/>
  <c r="K16" i="5"/>
  <c r="K15" i="5"/>
  <c r="J18" i="5"/>
  <c r="J17" i="5"/>
  <c r="J16" i="5"/>
  <c r="J15" i="5"/>
  <c r="K13" i="5"/>
  <c r="K12" i="5"/>
  <c r="K11" i="5"/>
  <c r="K10" i="5"/>
  <c r="J13" i="5"/>
  <c r="J12" i="5"/>
  <c r="J11" i="5"/>
  <c r="J10" i="5"/>
  <c r="K8" i="5"/>
  <c r="K7" i="5"/>
  <c r="K6" i="5"/>
  <c r="K5" i="5"/>
  <c r="J8" i="5"/>
  <c r="J7" i="5"/>
  <c r="J6" i="5"/>
  <c r="J5" i="5"/>
  <c r="I13" i="5"/>
  <c r="I12" i="5"/>
  <c r="I11" i="5"/>
  <c r="I10" i="5"/>
  <c r="I18" i="5"/>
  <c r="I17" i="5"/>
  <c r="I16" i="5"/>
  <c r="I15" i="5"/>
  <c r="H18" i="5"/>
  <c r="H17" i="5"/>
  <c r="H16" i="5"/>
  <c r="H15" i="5"/>
  <c r="H13" i="5"/>
  <c r="H12" i="5"/>
  <c r="H11" i="5"/>
  <c r="H10" i="5"/>
  <c r="I8" i="5"/>
  <c r="I7" i="5"/>
  <c r="I6" i="5"/>
  <c r="I5" i="5"/>
  <c r="H8" i="5"/>
  <c r="H7" i="5"/>
  <c r="H6" i="5"/>
  <c r="H5" i="5"/>
  <c r="G13" i="5"/>
  <c r="G12" i="5"/>
  <c r="G11" i="5"/>
  <c r="G10" i="5"/>
  <c r="F13" i="5"/>
  <c r="F12" i="5"/>
  <c r="F11" i="5"/>
  <c r="F10" i="5"/>
  <c r="G18" i="5"/>
  <c r="G17" i="5"/>
  <c r="G16" i="5"/>
  <c r="G15" i="5"/>
  <c r="F18" i="5"/>
  <c r="F17" i="5"/>
  <c r="F16" i="5"/>
  <c r="F15" i="5"/>
  <c r="G8" i="5"/>
  <c r="G7" i="5"/>
  <c r="G6" i="5"/>
  <c r="G5" i="5"/>
  <c r="F8" i="5"/>
  <c r="F7" i="5"/>
  <c r="F6" i="5"/>
  <c r="F5" i="5"/>
  <c r="J18" i="4"/>
  <c r="J17" i="4"/>
  <c r="J16" i="4"/>
  <c r="J15" i="4"/>
  <c r="K12" i="4"/>
  <c r="K11" i="4"/>
  <c r="K10" i="4"/>
  <c r="J13" i="4"/>
  <c r="J12" i="4"/>
  <c r="J11" i="4"/>
  <c r="J10" i="4"/>
  <c r="J8" i="4"/>
  <c r="J7" i="4"/>
  <c r="J6" i="4"/>
  <c r="J5" i="4"/>
  <c r="I18" i="4"/>
  <c r="I17" i="4"/>
  <c r="I16" i="4"/>
  <c r="I15" i="4"/>
  <c r="H18" i="4"/>
  <c r="H17" i="4"/>
  <c r="H16" i="4"/>
  <c r="H15" i="4"/>
  <c r="I13" i="4"/>
  <c r="I12" i="4"/>
  <c r="I11" i="4"/>
  <c r="I10" i="4"/>
  <c r="I8" i="4"/>
  <c r="I7" i="4"/>
  <c r="I6" i="4"/>
  <c r="I5" i="4"/>
  <c r="H13" i="4"/>
  <c r="H12" i="4"/>
  <c r="H11" i="4"/>
  <c r="H10" i="4"/>
  <c r="H8" i="4"/>
  <c r="H7" i="4"/>
  <c r="H6" i="4"/>
  <c r="H5" i="4"/>
  <c r="F13" i="4"/>
  <c r="F12" i="4"/>
  <c r="F11" i="4"/>
  <c r="F10" i="4"/>
  <c r="F18" i="4"/>
  <c r="F17" i="4"/>
  <c r="F16" i="4"/>
  <c r="F15" i="4"/>
  <c r="F8" i="4"/>
  <c r="F7" i="4"/>
  <c r="F6" i="4"/>
  <c r="F5" i="4"/>
  <c r="M18" i="4"/>
  <c r="M17" i="4"/>
  <c r="M16" i="4"/>
  <c r="M15" i="4"/>
  <c r="L18" i="4"/>
  <c r="L17" i="4"/>
  <c r="L16" i="4"/>
  <c r="L15" i="4"/>
  <c r="M13" i="4"/>
  <c r="M12" i="4"/>
  <c r="M11" i="4"/>
  <c r="M10" i="4"/>
  <c r="L13" i="4"/>
  <c r="L12" i="4"/>
  <c r="L11" i="4"/>
  <c r="L10" i="4"/>
  <c r="M8" i="4"/>
  <c r="M7" i="4"/>
  <c r="M6" i="4"/>
  <c r="M5" i="4"/>
  <c r="L8" i="4"/>
  <c r="L7" i="4"/>
  <c r="L6" i="4"/>
  <c r="L5" i="4"/>
  <c r="G18" i="3"/>
  <c r="G17" i="3"/>
  <c r="G16" i="3"/>
  <c r="G15" i="3"/>
  <c r="F18" i="3"/>
  <c r="F17" i="3"/>
  <c r="F16" i="3"/>
  <c r="F15" i="3"/>
  <c r="K19" i="3"/>
  <c r="K18" i="3"/>
  <c r="K17" i="3"/>
  <c r="K16" i="3"/>
  <c r="K15" i="3"/>
  <c r="J19" i="3"/>
  <c r="J18" i="3"/>
  <c r="J17" i="3"/>
  <c r="J16" i="3"/>
  <c r="J15" i="3"/>
  <c r="K13" i="3"/>
  <c r="K12" i="3"/>
  <c r="K11" i="3"/>
  <c r="K10" i="3"/>
  <c r="J13" i="3"/>
  <c r="J12" i="3"/>
  <c r="J11" i="3"/>
  <c r="J10" i="3"/>
  <c r="G13" i="3"/>
  <c r="G12" i="3"/>
  <c r="G11" i="3"/>
  <c r="G10" i="3"/>
  <c r="F13" i="3"/>
  <c r="F12" i="3"/>
  <c r="F11" i="3"/>
  <c r="F10" i="3"/>
  <c r="G8" i="3"/>
  <c r="G7" i="3"/>
  <c r="G6" i="3"/>
  <c r="G5" i="3"/>
  <c r="F8" i="3"/>
  <c r="F7" i="3"/>
  <c r="F6" i="3"/>
  <c r="F5" i="3"/>
  <c r="K9" i="3"/>
  <c r="K8" i="3"/>
  <c r="K7" i="3"/>
  <c r="K6" i="3"/>
  <c r="K5" i="3"/>
  <c r="J9" i="3"/>
  <c r="J8" i="3"/>
  <c r="J7" i="3"/>
  <c r="J6" i="3"/>
  <c r="J5" i="3"/>
  <c r="I13" i="3"/>
  <c r="I12" i="3"/>
  <c r="I11" i="3"/>
  <c r="I10" i="3"/>
  <c r="H13" i="3"/>
  <c r="H12" i="3"/>
  <c r="H11" i="3"/>
  <c r="H10" i="3"/>
  <c r="E13" i="3"/>
  <c r="E12" i="3"/>
  <c r="E11" i="3"/>
  <c r="E10" i="3"/>
  <c r="D13" i="3"/>
  <c r="D12" i="3"/>
  <c r="D11" i="3"/>
  <c r="D10" i="3"/>
  <c r="I18" i="3"/>
  <c r="I17" i="3"/>
  <c r="I16" i="3"/>
  <c r="I15" i="3"/>
  <c r="H18" i="3"/>
  <c r="H17" i="3"/>
  <c r="H16" i="3"/>
  <c r="H15" i="3"/>
  <c r="E18" i="3"/>
  <c r="E17" i="3"/>
  <c r="E16" i="3"/>
  <c r="E15" i="3"/>
  <c r="D18" i="3"/>
  <c r="D17" i="3"/>
  <c r="D16" i="3"/>
  <c r="D15" i="3"/>
  <c r="I8" i="3"/>
  <c r="I7" i="3"/>
  <c r="I6" i="3"/>
  <c r="I5" i="3"/>
  <c r="H8" i="3"/>
  <c r="H7" i="3"/>
  <c r="H6" i="3"/>
  <c r="H5" i="3"/>
  <c r="E8" i="3"/>
  <c r="E7" i="3"/>
  <c r="E6" i="3"/>
  <c r="E5" i="3"/>
  <c r="D8" i="3"/>
  <c r="D7" i="3"/>
  <c r="D6" i="3"/>
  <c r="D5" i="3"/>
  <c r="J18" i="2"/>
  <c r="J17" i="2"/>
  <c r="J16" i="2"/>
  <c r="J15" i="2"/>
  <c r="I18" i="2"/>
  <c r="I17" i="2"/>
  <c r="I16" i="2"/>
  <c r="I15" i="2"/>
  <c r="H18" i="2"/>
  <c r="H17" i="2"/>
  <c r="H16" i="2"/>
  <c r="H15" i="2"/>
  <c r="G18" i="2"/>
  <c r="G17" i="2"/>
  <c r="G16" i="2"/>
  <c r="G15" i="2"/>
  <c r="F19" i="2"/>
  <c r="F18" i="2"/>
  <c r="F17" i="2"/>
  <c r="F16" i="2"/>
  <c r="F15" i="2"/>
  <c r="E19" i="2"/>
  <c r="E18" i="2"/>
  <c r="E17" i="2"/>
  <c r="E16" i="2"/>
  <c r="E15" i="2"/>
  <c r="D18" i="2"/>
  <c r="D17" i="2"/>
  <c r="D16" i="2"/>
  <c r="D15" i="2"/>
  <c r="C18" i="2"/>
  <c r="C17" i="2"/>
  <c r="C16" i="2"/>
  <c r="C15" i="2"/>
  <c r="J13" i="2"/>
  <c r="J12" i="2"/>
  <c r="J11" i="2"/>
  <c r="J10" i="2"/>
  <c r="I13" i="2"/>
  <c r="I12" i="2"/>
  <c r="I11" i="2"/>
  <c r="I10" i="2"/>
  <c r="H13" i="2"/>
  <c r="H12" i="2"/>
  <c r="H11" i="2"/>
  <c r="H10" i="2"/>
  <c r="G13" i="2"/>
  <c r="G12" i="2"/>
  <c r="G11" i="2"/>
  <c r="G10" i="2"/>
  <c r="F14" i="2"/>
  <c r="F13" i="2"/>
  <c r="F12" i="2"/>
  <c r="F11" i="2"/>
  <c r="F10" i="2"/>
  <c r="E14" i="2"/>
  <c r="E13" i="2"/>
  <c r="E12" i="2"/>
  <c r="E11" i="2"/>
  <c r="E10" i="2"/>
  <c r="D13" i="2"/>
  <c r="D12" i="2"/>
  <c r="D11" i="2"/>
  <c r="D10" i="2"/>
  <c r="C13" i="2"/>
  <c r="C12" i="2"/>
  <c r="C11" i="2"/>
  <c r="C10" i="2"/>
  <c r="J8" i="2"/>
  <c r="J7" i="2"/>
  <c r="J6" i="2"/>
  <c r="J5" i="2"/>
  <c r="I8" i="2"/>
  <c r="I7" i="2"/>
  <c r="I6" i="2"/>
  <c r="I5" i="2"/>
  <c r="H8" i="2"/>
  <c r="H7" i="2"/>
  <c r="H6" i="2"/>
  <c r="H5" i="2"/>
  <c r="G8" i="2"/>
  <c r="G7" i="2"/>
  <c r="G6" i="2"/>
  <c r="G5" i="2"/>
  <c r="F9" i="2"/>
  <c r="F8" i="2"/>
  <c r="F7" i="2"/>
  <c r="F6" i="2"/>
  <c r="F5" i="2"/>
  <c r="E9" i="2"/>
  <c r="E8" i="2"/>
  <c r="E7" i="2"/>
  <c r="E6" i="2"/>
  <c r="E5" i="2"/>
  <c r="D8" i="2"/>
  <c r="D7" i="2"/>
  <c r="D6" i="2"/>
  <c r="D5" i="2"/>
  <c r="C8" i="2"/>
  <c r="C7" i="2"/>
  <c r="C6" i="2"/>
  <c r="C5" i="2"/>
  <c r="J8" i="1"/>
  <c r="I8" i="1"/>
  <c r="J7" i="1"/>
  <c r="I7" i="1"/>
  <c r="J6" i="1"/>
  <c r="I6" i="1"/>
  <c r="J5" i="1"/>
  <c r="I5" i="1"/>
  <c r="J18" i="1"/>
  <c r="I18" i="1"/>
  <c r="J17" i="1"/>
  <c r="I17" i="1"/>
  <c r="J16" i="1"/>
  <c r="I16" i="1"/>
  <c r="H18" i="1"/>
  <c r="G18" i="1"/>
  <c r="H17" i="1"/>
  <c r="G17" i="1"/>
  <c r="H16" i="1"/>
  <c r="G16" i="1"/>
  <c r="H15" i="1"/>
  <c r="G15" i="1"/>
  <c r="J15" i="1"/>
  <c r="I15" i="1"/>
  <c r="H13" i="1"/>
  <c r="G13" i="1"/>
  <c r="H12" i="1"/>
  <c r="G12" i="1"/>
  <c r="H11" i="1"/>
  <c r="G11" i="1"/>
  <c r="H10" i="1"/>
  <c r="G10" i="1"/>
  <c r="J13" i="1"/>
  <c r="I13" i="1"/>
  <c r="J12" i="1"/>
  <c r="I12" i="1"/>
  <c r="J11" i="1"/>
  <c r="I11" i="1"/>
  <c r="J10" i="1"/>
  <c r="I10" i="1"/>
  <c r="H8" i="1"/>
  <c r="G8" i="1"/>
  <c r="H7" i="1"/>
  <c r="G7" i="1"/>
  <c r="H6" i="1"/>
  <c r="G6" i="1"/>
  <c r="H5" i="1"/>
  <c r="G5" i="1"/>
  <c r="F18" i="1"/>
  <c r="E18" i="1"/>
  <c r="F17" i="1"/>
  <c r="E17" i="1"/>
  <c r="F16" i="1"/>
  <c r="E16" i="1"/>
  <c r="F15" i="1"/>
  <c r="E15" i="1"/>
  <c r="F13" i="1"/>
  <c r="E13" i="1"/>
  <c r="F12" i="1"/>
  <c r="E12" i="1"/>
  <c r="F11" i="1"/>
  <c r="E11" i="1"/>
  <c r="F10" i="1"/>
  <c r="E10" i="1"/>
  <c r="F8" i="1"/>
  <c r="E8" i="1"/>
  <c r="F7" i="1"/>
  <c r="E7" i="1"/>
  <c r="F6" i="1"/>
  <c r="E6" i="1"/>
  <c r="F5" i="1"/>
  <c r="E5" i="1"/>
  <c r="D18" i="1"/>
  <c r="C18" i="1"/>
  <c r="D17" i="1"/>
  <c r="C17" i="1"/>
  <c r="D16" i="1"/>
  <c r="C16" i="1"/>
  <c r="D15" i="1"/>
  <c r="C15" i="1"/>
  <c r="D13" i="1"/>
  <c r="C13" i="1"/>
  <c r="D12" i="1"/>
  <c r="C12" i="1"/>
  <c r="D11" i="1"/>
  <c r="C11" i="1"/>
  <c r="D10" i="1"/>
  <c r="C10" i="1"/>
  <c r="D8" i="1"/>
  <c r="C8" i="1"/>
  <c r="D7" i="1"/>
  <c r="C7" i="1"/>
  <c r="D6" i="1"/>
  <c r="C6" i="1"/>
  <c r="D5" i="1"/>
  <c r="C5" i="1"/>
</calcChain>
</file>

<file path=xl/sharedStrings.xml><?xml version="1.0" encoding="utf-8"?>
<sst xmlns="http://schemas.openxmlformats.org/spreadsheetml/2006/main" count="154" uniqueCount="33">
  <si>
    <t>Sample type</t>
  </si>
  <si>
    <t>Moisture Content (%)</t>
  </si>
  <si>
    <r>
      <t>Water Activity (a</t>
    </r>
    <r>
      <rPr>
        <b/>
        <vertAlign val="subscript"/>
        <sz val="11"/>
        <color theme="1"/>
        <rFont val="Calibri"/>
        <family val="2"/>
        <scheme val="minor"/>
      </rPr>
      <t>w</t>
    </r>
    <r>
      <rPr>
        <b/>
        <sz val="11"/>
        <color theme="1"/>
        <rFont val="Calibri"/>
        <family val="2"/>
        <scheme val="minor"/>
      </rPr>
      <t>)</t>
    </r>
  </si>
  <si>
    <r>
      <t>50</t>
    </r>
    <r>
      <rPr>
        <sz val="11"/>
        <color theme="1"/>
        <rFont val="Symbol"/>
        <family val="1"/>
        <charset val="2"/>
      </rPr>
      <t>°</t>
    </r>
    <r>
      <rPr>
        <sz val="11"/>
        <color theme="1"/>
        <rFont val="Calibri"/>
        <family val="2"/>
      </rPr>
      <t>C</t>
    </r>
  </si>
  <si>
    <r>
      <t>105</t>
    </r>
    <r>
      <rPr>
        <sz val="11"/>
        <color theme="1"/>
        <rFont val="Symbol"/>
        <family val="1"/>
        <charset val="2"/>
      </rPr>
      <t>°</t>
    </r>
    <r>
      <rPr>
        <sz val="11"/>
        <color theme="1"/>
        <rFont val="Calibri"/>
        <family val="2"/>
      </rPr>
      <t>C</t>
    </r>
  </si>
  <si>
    <r>
      <t>150</t>
    </r>
    <r>
      <rPr>
        <sz val="11"/>
        <color theme="1"/>
        <rFont val="Symbol"/>
        <family val="1"/>
        <charset val="2"/>
      </rPr>
      <t>°</t>
    </r>
    <r>
      <rPr>
        <sz val="11"/>
        <color theme="1"/>
        <rFont val="Calibri"/>
        <family val="2"/>
      </rPr>
      <t>C</t>
    </r>
  </si>
  <si>
    <r>
      <t>200</t>
    </r>
    <r>
      <rPr>
        <sz val="11"/>
        <color theme="1"/>
        <rFont val="Symbol"/>
        <family val="1"/>
        <charset val="2"/>
      </rPr>
      <t>°</t>
    </r>
    <r>
      <rPr>
        <sz val="11"/>
        <color theme="1"/>
        <rFont val="Calibri"/>
        <family val="2"/>
      </rPr>
      <t>C</t>
    </r>
  </si>
  <si>
    <t xml:space="preserve">Average </t>
  </si>
  <si>
    <t>Stdev</t>
  </si>
  <si>
    <t>ABR</t>
  </si>
  <si>
    <t>UDDT</t>
  </si>
  <si>
    <t>VIP</t>
  </si>
  <si>
    <t>Volatile Solids (g/ g dry mass)</t>
  </si>
  <si>
    <t>Calorific Value (MJ/kg dry basis)</t>
  </si>
  <si>
    <t>Heat Capacity (J/kg/K)</t>
  </si>
  <si>
    <t>Thermal Conductivity (W/mK)</t>
  </si>
  <si>
    <t>Drying temperature (°C)</t>
  </si>
  <si>
    <r>
      <t>BET Surface Area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/g)</t>
    </r>
  </si>
  <si>
    <t>Wet VIP</t>
  </si>
  <si>
    <t>Dry VIP</t>
  </si>
  <si>
    <t>Pore size (nm)</t>
  </si>
  <si>
    <t>Table: Pore szie of the samples dried at different temeperatures</t>
  </si>
  <si>
    <t>Temeprature (°C)</t>
  </si>
  <si>
    <t>BJH Adsorption average pore diameter (4V/A)</t>
  </si>
  <si>
    <t>BJH Desorption average pore diameter (4V/A)</t>
  </si>
  <si>
    <t>Calorific Value (MJ/kg wet basis)</t>
  </si>
  <si>
    <t>Temperature</t>
  </si>
  <si>
    <t>Average</t>
  </si>
  <si>
    <r>
      <rPr>
        <b/>
        <sz val="11"/>
        <color theme="1"/>
        <rFont val="Times New Roman"/>
        <family val="1"/>
      </rPr>
      <t>°</t>
    </r>
    <r>
      <rPr>
        <b/>
        <sz val="11"/>
        <color theme="1"/>
        <rFont val="Calibri"/>
        <family val="2"/>
      </rPr>
      <t>C</t>
    </r>
  </si>
  <si>
    <t>Temp</t>
  </si>
  <si>
    <t xml:space="preserve">average </t>
  </si>
  <si>
    <t>stdev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</si>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</sst>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Symbol"/>
      <family val="1"/>
      <charset val="2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0" borderId="6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19" xfId="0" applyNumberFormat="1" applyBorder="1" applyAlignment="1">
      <alignment horizontal="center" vertical="center"/>
    </xf>
    <xf numFmtId="0" fontId="1" fillId="0" borderId="5" xfId="0" applyFont="1" applyBorder="1"/>
    <xf numFmtId="0" fontId="1" fillId="0" borderId="2" xfId="0" applyFont="1" applyBorder="1"/>
    <xf numFmtId="0" fontId="0" fillId="0" borderId="4" xfId="0" applyBorder="1"/>
    <xf numFmtId="0" fontId="1" fillId="0" borderId="3" xfId="0" applyFont="1" applyBorder="1"/>
    <xf numFmtId="2" fontId="1" fillId="0" borderId="20" xfId="0" applyNumberFormat="1" applyFont="1" applyFill="1" applyBorder="1" applyAlignment="1">
      <alignment horizontal="center"/>
    </xf>
    <xf numFmtId="0" fontId="1" fillId="0" borderId="8" xfId="0" applyFont="1" applyBorder="1"/>
    <xf numFmtId="2" fontId="1" fillId="0" borderId="5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1" fillId="0" borderId="20" xfId="0" applyNumberFormat="1" applyFont="1" applyFill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2" fontId="1" fillId="0" borderId="8" xfId="0" applyNumberFormat="1" applyFont="1" applyFill="1" applyBorder="1" applyAlignment="1">
      <alignment horizontal="center"/>
    </xf>
    <xf numFmtId="2" fontId="1" fillId="0" borderId="14" xfId="0" applyNumberFormat="1" applyFont="1" applyFill="1" applyBorder="1" applyAlignment="1">
      <alignment horizontal="center"/>
    </xf>
    <xf numFmtId="2" fontId="1" fillId="0" borderId="16" xfId="0" applyNumberFormat="1" applyFont="1" applyFill="1" applyBorder="1" applyAlignment="1">
      <alignment horizontal="center"/>
    </xf>
    <xf numFmtId="2" fontId="1" fillId="0" borderId="15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3" xfId="0" applyBorder="1"/>
    <xf numFmtId="0" fontId="1" fillId="0" borderId="10" xfId="0" applyFont="1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'Water Activity'!$D$5:$D$8</c:f>
                <c:numCache>
                  <c:formatCode>General</c:formatCode>
                  <c:ptCount val="4"/>
                  <c:pt idx="0">
                    <c:v>3.0373892298046455E-2</c:v>
                  </c:pt>
                  <c:pt idx="1">
                    <c:v>1.9038469826468042E-2</c:v>
                  </c:pt>
                  <c:pt idx="2">
                    <c:v>3.4122328955294638E-3</c:v>
                  </c:pt>
                  <c:pt idx="3">
                    <c:v>3.8196858509568538E-3</c:v>
                  </c:pt>
                </c:numCache>
              </c:numRef>
            </c:plus>
            <c:minus>
              <c:numRef>
                <c:f>'Water Activity'!$D$5:$D$8</c:f>
                <c:numCache>
                  <c:formatCode>General</c:formatCode>
                  <c:ptCount val="4"/>
                  <c:pt idx="0">
                    <c:v>3.0373892298046455E-2</c:v>
                  </c:pt>
                  <c:pt idx="1">
                    <c:v>1.9038469826468042E-2</c:v>
                  </c:pt>
                  <c:pt idx="2">
                    <c:v>3.4122328955294638E-3</c:v>
                  </c:pt>
                  <c:pt idx="3">
                    <c:v>3.8196858509568538E-3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'Water Activity'!$B$5:$B$8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'Water Activity'!$C$5:$C$8</c:f>
              <c:numCache>
                <c:formatCode>0.000</c:formatCode>
                <c:ptCount val="4"/>
                <c:pt idx="0">
                  <c:v>0.14373333333333335</c:v>
                </c:pt>
                <c:pt idx="1">
                  <c:v>0.89603333333333335</c:v>
                </c:pt>
                <c:pt idx="2">
                  <c:v>0.96546666666666658</c:v>
                </c:pt>
                <c:pt idx="3">
                  <c:v>0.96799999999999997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4-4354-9D43-23E857A97FC8}"/>
            </c:ext>
          </c:extLst>
        </c:ser>
        <c:ser>
          <c:idx val="1"/>
          <c:order val="1"/>
          <c:tx>
            <c:v>105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'Water Activity'!$F$5:$F$8</c:f>
                <c:numCache>
                  <c:formatCode>General</c:formatCode>
                  <c:ptCount val="4"/>
                  <c:pt idx="0">
                    <c:v>2.0152543263816585E-2</c:v>
                  </c:pt>
                  <c:pt idx="1">
                    <c:v>1.2096831541082714E-2</c:v>
                  </c:pt>
                  <c:pt idx="2">
                    <c:v>2.4542480178933149E-3</c:v>
                  </c:pt>
                  <c:pt idx="3">
                    <c:v>8.9537776012883746E-3</c:v>
                  </c:pt>
                </c:numCache>
              </c:numRef>
            </c:plus>
            <c:minus>
              <c:numRef>
                <c:f>'Water Activity'!$F$5:$F$8</c:f>
                <c:numCache>
                  <c:formatCode>General</c:formatCode>
                  <c:ptCount val="4"/>
                  <c:pt idx="0">
                    <c:v>2.0152543263816585E-2</c:v>
                  </c:pt>
                  <c:pt idx="1">
                    <c:v>1.2096831541082714E-2</c:v>
                  </c:pt>
                  <c:pt idx="2">
                    <c:v>2.4542480178933149E-3</c:v>
                  </c:pt>
                  <c:pt idx="3">
                    <c:v>8.9537776012883746E-3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'Water Activity'!$B$5:$B$8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'Water Activity'!$E$5:$E$8</c:f>
              <c:numCache>
                <c:formatCode>0.000</c:formatCode>
                <c:ptCount val="4"/>
                <c:pt idx="0">
                  <c:v>0.32055</c:v>
                </c:pt>
                <c:pt idx="1">
                  <c:v>0.92926666666666657</c:v>
                </c:pt>
                <c:pt idx="2">
                  <c:v>0.97396666666666665</c:v>
                </c:pt>
                <c:pt idx="3">
                  <c:v>0.97737333333333343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E4-4354-9D43-23E857A97FC8}"/>
            </c:ext>
          </c:extLst>
        </c:ser>
        <c:ser>
          <c:idx val="2"/>
          <c:order val="2"/>
          <c:tx>
            <c:v>150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'Water Activity'!$H$5:$H$8</c:f>
                <c:numCache>
                  <c:formatCode>General</c:formatCode>
                  <c:ptCount val="4"/>
                  <c:pt idx="0">
                    <c:v>5.6688887799991219E-2</c:v>
                  </c:pt>
                  <c:pt idx="1">
                    <c:v>4.9800133868628658E-2</c:v>
                  </c:pt>
                  <c:pt idx="2">
                    <c:v>6.1101009266082036E-4</c:v>
                  </c:pt>
                  <c:pt idx="3">
                    <c:v>2.6727015047201446E-3</c:v>
                  </c:pt>
                </c:numCache>
              </c:numRef>
            </c:plus>
            <c:minus>
              <c:numRef>
                <c:f>'Water Activity'!$H$5:$H$8</c:f>
                <c:numCache>
                  <c:formatCode>General</c:formatCode>
                  <c:ptCount val="4"/>
                  <c:pt idx="0">
                    <c:v>5.6688887799991219E-2</c:v>
                  </c:pt>
                  <c:pt idx="1">
                    <c:v>4.9800133868628658E-2</c:v>
                  </c:pt>
                  <c:pt idx="2">
                    <c:v>6.1101009266082036E-4</c:v>
                  </c:pt>
                  <c:pt idx="3">
                    <c:v>2.6727015047201446E-3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'Water Activity'!$B$5:$B$8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'Water Activity'!$G$5:$G$8</c:f>
              <c:numCache>
                <c:formatCode>0.000</c:formatCode>
                <c:ptCount val="4"/>
                <c:pt idx="0">
                  <c:v>9.8500000000000018E-2</c:v>
                </c:pt>
                <c:pt idx="1">
                  <c:v>0.76676666666666671</c:v>
                </c:pt>
                <c:pt idx="2">
                  <c:v>0.96276666666666666</c:v>
                </c:pt>
                <c:pt idx="3">
                  <c:v>0.9714666666666667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E4-4354-9D43-23E857A97FC8}"/>
            </c:ext>
          </c:extLst>
        </c:ser>
        <c:ser>
          <c:idx val="3"/>
          <c:order val="3"/>
          <c:tx>
            <c:v>200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xVal>
            <c:numRef>
              <c:f>'Water Activity'!$B$5:$B$8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'Water Activity'!$I$5:$I$8</c:f>
              <c:numCache>
                <c:formatCode>0.000</c:formatCode>
                <c:ptCount val="4"/>
                <c:pt idx="0">
                  <c:v>0.21973333333333334</c:v>
                </c:pt>
                <c:pt idx="1">
                  <c:v>0.9086333333333334</c:v>
                </c:pt>
                <c:pt idx="2">
                  <c:v>0.9699333333333332</c:v>
                </c:pt>
                <c:pt idx="3">
                  <c:v>0.98109999999999997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E4-4354-9D43-23E857A97FC8}"/>
            </c:ext>
          </c:extLst>
        </c:ser>
        <c:ser>
          <c:idx val="4"/>
          <c:order val="4"/>
          <c:tx>
            <c:v>Raw sludge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'Water Activity'!$F$9</c:f>
                <c:numCache>
                  <c:formatCode>General</c:formatCode>
                  <c:ptCount val="1"/>
                  <c:pt idx="0">
                    <c:v>1.1532562594670807E-2</c:v>
                  </c:pt>
                </c:numCache>
              </c:numRef>
            </c:plus>
            <c:minus>
              <c:numRef>
                <c:f>'Water Activity'!$F$9</c:f>
                <c:numCache>
                  <c:formatCode>General</c:formatCode>
                  <c:ptCount val="1"/>
                  <c:pt idx="0">
                    <c:v>1.1532562594670807E-2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'Water Activity'!$B$9</c:f>
              <c:numCache>
                <c:formatCode>0</c:formatCode>
                <c:ptCount val="1"/>
                <c:pt idx="0">
                  <c:v>88</c:v>
                </c:pt>
              </c:numCache>
            </c:numRef>
          </c:xVal>
          <c:yVal>
            <c:numRef>
              <c:f>'Water Activity'!$E$9</c:f>
              <c:numCache>
                <c:formatCode>0.000</c:formatCode>
                <c:ptCount val="1"/>
                <c:pt idx="0">
                  <c:v>0.97800000000000009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5-47F1-AF69-198A35315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849216"/>
        <c:axId val="1490842144"/>
      </c:scatterChart>
      <c:valAx>
        <c:axId val="149084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0"/>
                  <a:t>Moisture</a:t>
                </a:r>
                <a:r>
                  <a:rPr lang="en-ZA" b="0" baseline="0"/>
                  <a:t> Content (%)</a:t>
                </a:r>
                <a:endParaRPr lang="en-ZA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842144"/>
        <c:crosses val="autoZero"/>
        <c:crossBetween val="midCat"/>
      </c:valAx>
      <c:valAx>
        <c:axId val="1490842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Water</a:t>
                </a:r>
                <a:r>
                  <a:rPr lang="en-ZA" baseline="0"/>
                  <a:t> Activity (-)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849216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ABR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9492563429571"/>
          <c:y val="0.13930555555555557"/>
          <c:w val="0.83242804024496952"/>
          <c:h val="0.69216061533974915"/>
        </c:manualLayout>
      </c:layout>
      <c:scatterChart>
        <c:scatterStyle val="lineMarker"/>
        <c:varyColors val="0"/>
        <c:ser>
          <c:idx val="0"/>
          <c:order val="0"/>
          <c:tx>
            <c:v>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'Calorific Value (dry basis)'!$E$5:$E$8</c:f>
                <c:numCache>
                  <c:formatCode>General</c:formatCode>
                  <c:ptCount val="4"/>
                  <c:pt idx="0">
                    <c:v>0.13930658179926844</c:v>
                  </c:pt>
                  <c:pt idx="1">
                    <c:v>0.35949107642243988</c:v>
                  </c:pt>
                  <c:pt idx="2">
                    <c:v>0.32334153541702898</c:v>
                  </c:pt>
                  <c:pt idx="3">
                    <c:v>0.58934679589638317</c:v>
                  </c:pt>
                </c:numCache>
              </c:numRef>
            </c:plus>
            <c:minus>
              <c:numRef>
                <c:f>'Calorific Value (dry basis)'!$E$5:$E$8</c:f>
                <c:numCache>
                  <c:formatCode>General</c:formatCode>
                  <c:ptCount val="4"/>
                  <c:pt idx="0">
                    <c:v>0.13930658179926844</c:v>
                  </c:pt>
                  <c:pt idx="1">
                    <c:v>0.35949107642243988</c:v>
                  </c:pt>
                  <c:pt idx="2">
                    <c:v>0.32334153541702898</c:v>
                  </c:pt>
                  <c:pt idx="3">
                    <c:v>0.58934679589638317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'Calorific Value (dry basis)'!$C$5:$C$9</c:f>
              <c:numCache>
                <c:formatCode>0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88</c:v>
                </c:pt>
              </c:numCache>
            </c:numRef>
          </c:xVal>
          <c:yVal>
            <c:numRef>
              <c:f>'Calorific Value (dry basis)'!$D$5:$D$8</c:f>
              <c:numCache>
                <c:formatCode>0.000</c:formatCode>
                <c:ptCount val="4"/>
                <c:pt idx="0">
                  <c:v>17.491340206185566</c:v>
                </c:pt>
                <c:pt idx="1">
                  <c:v>18.023414634146345</c:v>
                </c:pt>
                <c:pt idx="2">
                  <c:v>19.362956989247312</c:v>
                </c:pt>
                <c:pt idx="3">
                  <c:v>18.374416666666665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7-4683-96DE-B74769E46F71}"/>
            </c:ext>
          </c:extLst>
        </c:ser>
        <c:ser>
          <c:idx val="1"/>
          <c:order val="1"/>
          <c:tx>
            <c:v>105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'Calorific Value (dry basis)'!$G$5:$G$8</c:f>
                <c:numCache>
                  <c:formatCode>General</c:formatCode>
                  <c:ptCount val="4"/>
                  <c:pt idx="0">
                    <c:v>9.8633986705056589E-2</c:v>
                  </c:pt>
                  <c:pt idx="1">
                    <c:v>0.15146733266478135</c:v>
                  </c:pt>
                  <c:pt idx="2">
                    <c:v>2.4608226567852529E-2</c:v>
                  </c:pt>
                  <c:pt idx="3">
                    <c:v>0.67162173133394065</c:v>
                  </c:pt>
                </c:numCache>
              </c:numRef>
            </c:plus>
            <c:minus>
              <c:numRef>
                <c:f>'Calorific Value (dry basis)'!$G$5:$G$8</c:f>
                <c:numCache>
                  <c:formatCode>General</c:formatCode>
                  <c:ptCount val="4"/>
                  <c:pt idx="0">
                    <c:v>9.8633986705056589E-2</c:v>
                  </c:pt>
                  <c:pt idx="1">
                    <c:v>0.15146733266478135</c:v>
                  </c:pt>
                  <c:pt idx="2">
                    <c:v>2.4608226567852529E-2</c:v>
                  </c:pt>
                  <c:pt idx="3">
                    <c:v>0.67162173133394065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'Calorific Value (dry basis)'!$C$5:$C$8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'Calorific Value (dry basis)'!$F$5:$F$8</c:f>
              <c:numCache>
                <c:formatCode>0.000</c:formatCode>
                <c:ptCount val="4"/>
                <c:pt idx="0">
                  <c:v>17.260466666666666</c:v>
                </c:pt>
                <c:pt idx="1">
                  <c:v>17.606020833333332</c:v>
                </c:pt>
                <c:pt idx="2">
                  <c:v>20.278944444444445</c:v>
                </c:pt>
                <c:pt idx="3">
                  <c:v>18.359249999999999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B7-4683-96DE-B74769E46F71}"/>
            </c:ext>
          </c:extLst>
        </c:ser>
        <c:ser>
          <c:idx val="2"/>
          <c:order val="2"/>
          <c:tx>
            <c:v>150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'Calorific Value (dry basis)'!$I$5:$I$8</c:f>
                <c:numCache>
                  <c:formatCode>General</c:formatCode>
                  <c:ptCount val="4"/>
                  <c:pt idx="0">
                    <c:v>0.20179326880085377</c:v>
                  </c:pt>
                  <c:pt idx="1">
                    <c:v>0.3301058911390462</c:v>
                  </c:pt>
                  <c:pt idx="2">
                    <c:v>0.30943016623751807</c:v>
                  </c:pt>
                  <c:pt idx="3">
                    <c:v>1.2082259368459922</c:v>
                  </c:pt>
                </c:numCache>
              </c:numRef>
            </c:plus>
            <c:minus>
              <c:numRef>
                <c:f>'Calorific Value (dry basis)'!$I$5:$I$8</c:f>
                <c:numCache>
                  <c:formatCode>General</c:formatCode>
                  <c:ptCount val="4"/>
                  <c:pt idx="0">
                    <c:v>0.20179326880085377</c:v>
                  </c:pt>
                  <c:pt idx="1">
                    <c:v>0.3301058911390462</c:v>
                  </c:pt>
                  <c:pt idx="2">
                    <c:v>0.30943016623751807</c:v>
                  </c:pt>
                  <c:pt idx="3">
                    <c:v>1.2082259368459922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'Calorific Value (dry basis)'!$C$5:$C$8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'Calorific Value (dry basis)'!$H$5:$H$8</c:f>
              <c:numCache>
                <c:formatCode>0.000</c:formatCode>
                <c:ptCount val="4"/>
                <c:pt idx="0">
                  <c:v>16.450733333333336</c:v>
                </c:pt>
                <c:pt idx="1">
                  <c:v>20.37887445887446</c:v>
                </c:pt>
                <c:pt idx="2">
                  <c:v>18.927833333333336</c:v>
                </c:pt>
                <c:pt idx="3">
                  <c:v>20.135190097259063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B7-4683-96DE-B74769E46F71}"/>
            </c:ext>
          </c:extLst>
        </c:ser>
        <c:ser>
          <c:idx val="3"/>
          <c:order val="3"/>
          <c:tx>
            <c:v>200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'Calorific Value (dry basis)'!$K$5:$K$9</c:f>
                <c:numCache>
                  <c:formatCode>General</c:formatCode>
                  <c:ptCount val="5"/>
                  <c:pt idx="0">
                    <c:v>0.38062954016582351</c:v>
                  </c:pt>
                  <c:pt idx="1">
                    <c:v>0.43686746987951786</c:v>
                  </c:pt>
                  <c:pt idx="2">
                    <c:v>0.65145454545454484</c:v>
                  </c:pt>
                  <c:pt idx="3">
                    <c:v>1.9729166666666664</c:v>
                  </c:pt>
                  <c:pt idx="4">
                    <c:v>1.1199796325446356</c:v>
                  </c:pt>
                </c:numCache>
              </c:numRef>
            </c:plus>
            <c:minus>
              <c:numRef>
                <c:f>'Calorific Value (dry basis)'!$K$5:$K$9</c:f>
                <c:numCache>
                  <c:formatCode>General</c:formatCode>
                  <c:ptCount val="5"/>
                  <c:pt idx="0">
                    <c:v>0.38062954016582351</c:v>
                  </c:pt>
                  <c:pt idx="1">
                    <c:v>0.43686746987951786</c:v>
                  </c:pt>
                  <c:pt idx="2">
                    <c:v>0.65145454545454484</c:v>
                  </c:pt>
                  <c:pt idx="3">
                    <c:v>1.9729166666666664</c:v>
                  </c:pt>
                  <c:pt idx="4">
                    <c:v>1.1199796325446356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'Calorific Value (dry basis)'!$C$5:$C$8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'Calorific Value (dry basis)'!$J$5:$J$8</c:f>
              <c:numCache>
                <c:formatCode>0.000</c:formatCode>
                <c:ptCount val="4"/>
                <c:pt idx="0">
                  <c:v>15.797369369369369</c:v>
                </c:pt>
                <c:pt idx="1">
                  <c:v>18.223373493975902</c:v>
                </c:pt>
                <c:pt idx="2">
                  <c:v>16.409272727272725</c:v>
                </c:pt>
                <c:pt idx="3">
                  <c:v>17.973958333333332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B7-4683-96DE-B74769E46F71}"/>
            </c:ext>
          </c:extLst>
        </c:ser>
        <c:ser>
          <c:idx val="4"/>
          <c:order val="4"/>
          <c:tx>
            <c:v>Raw sludge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'Calorific Value (dry basis)'!$K$9</c:f>
                <c:numCache>
                  <c:formatCode>General</c:formatCode>
                  <c:ptCount val="1"/>
                  <c:pt idx="0">
                    <c:v>1.1199796325446356</c:v>
                  </c:pt>
                </c:numCache>
              </c:numRef>
            </c:plus>
            <c:minus>
              <c:numRef>
                <c:f>'Calorific Value (dry basis)'!$K$9</c:f>
                <c:numCache>
                  <c:formatCode>General</c:formatCode>
                  <c:ptCount val="1"/>
                  <c:pt idx="0">
                    <c:v>1.1199796325446356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'Calorific Value (dry basis)'!$C$9</c:f>
              <c:numCache>
                <c:formatCode>0</c:formatCode>
                <c:ptCount val="1"/>
                <c:pt idx="0">
                  <c:v>88</c:v>
                </c:pt>
              </c:numCache>
            </c:numRef>
          </c:xVal>
          <c:yVal>
            <c:numRef>
              <c:f>'Calorific Value (dry basis)'!$J$9</c:f>
              <c:numCache>
                <c:formatCode>0.000</c:formatCode>
                <c:ptCount val="1"/>
                <c:pt idx="0">
                  <c:v>17.038027777777778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7-4195-8EAD-11A9133C2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852544"/>
        <c:axId val="1490857120"/>
      </c:scatterChart>
      <c:valAx>
        <c:axId val="149085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>
                    <a:solidFill>
                      <a:schemeClr val="tx1"/>
                    </a:solidFill>
                  </a:rPr>
                  <a:t>Moisture</a:t>
                </a:r>
                <a:r>
                  <a:rPr lang="en-ZA" baseline="0">
                    <a:solidFill>
                      <a:schemeClr val="tx1"/>
                    </a:solidFill>
                  </a:rPr>
                  <a:t> Content (%)</a:t>
                </a:r>
                <a:endParaRPr lang="en-ZA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857120"/>
        <c:crosses val="autoZero"/>
        <c:crossBetween val="midCat"/>
      </c:valAx>
      <c:valAx>
        <c:axId val="14908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>
                    <a:solidFill>
                      <a:schemeClr val="tx1"/>
                    </a:solidFill>
                  </a:rPr>
                  <a:t>Calorific</a:t>
                </a:r>
                <a:r>
                  <a:rPr lang="en-ZA" baseline="0">
                    <a:solidFill>
                      <a:schemeClr val="tx1"/>
                    </a:solidFill>
                  </a:rPr>
                  <a:t> value (MJ/kg db</a:t>
                </a:r>
                <a:endParaRPr lang="en-ZA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3888888888888888E-2"/>
              <c:y val="0.182179935841353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85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80074365704289"/>
          <c:y val="0.42063502478856807"/>
          <c:w val="0.15919925634295712"/>
          <c:h val="0.39062773403324585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UDDT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'Calorific Value (dry basis)'!$E$10:$E$13</c:f>
                <c:numCache>
                  <c:formatCode>General</c:formatCode>
                  <c:ptCount val="4"/>
                  <c:pt idx="0">
                    <c:v>0.34927813243861272</c:v>
                  </c:pt>
                  <c:pt idx="1">
                    <c:v>0.40742331631288714</c:v>
                  </c:pt>
                  <c:pt idx="2">
                    <c:v>0.82145427652337921</c:v>
                  </c:pt>
                  <c:pt idx="3">
                    <c:v>0.40598670493568367</c:v>
                  </c:pt>
                </c:numCache>
              </c:numRef>
            </c:plus>
            <c:minus>
              <c:numRef>
                <c:f>'Calorific Value (dry basis)'!$E$10:$E$13</c:f>
                <c:numCache>
                  <c:formatCode>General</c:formatCode>
                  <c:ptCount val="4"/>
                  <c:pt idx="0">
                    <c:v>0.34927813243861272</c:v>
                  </c:pt>
                  <c:pt idx="1">
                    <c:v>0.40742331631288714</c:v>
                  </c:pt>
                  <c:pt idx="2">
                    <c:v>0.82145427652337921</c:v>
                  </c:pt>
                  <c:pt idx="3">
                    <c:v>0.40598670493568367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'Calorific Value (dry basis)'!$C$10:$C$13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'Calorific Value (dry basis)'!$D$10:$D$13</c:f>
              <c:numCache>
                <c:formatCode>0.000</c:formatCode>
                <c:ptCount val="4"/>
                <c:pt idx="0">
                  <c:v>13.644829931972788</c:v>
                </c:pt>
                <c:pt idx="1">
                  <c:v>14.116747967479675</c:v>
                </c:pt>
                <c:pt idx="2">
                  <c:v>15.11448275862069</c:v>
                </c:pt>
                <c:pt idx="3">
                  <c:v>7.150359712230216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7-418C-BC99-5A51952F7C16}"/>
            </c:ext>
          </c:extLst>
        </c:ser>
        <c:ser>
          <c:idx val="1"/>
          <c:order val="1"/>
          <c:tx>
            <c:v>105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'Calorific Value (dry basis)'!$G$10:$G$13</c:f>
                <c:numCache>
                  <c:formatCode>General</c:formatCode>
                  <c:ptCount val="4"/>
                  <c:pt idx="0">
                    <c:v>0.15082606980669322</c:v>
                  </c:pt>
                  <c:pt idx="1">
                    <c:v>0.35229169925868892</c:v>
                  </c:pt>
                  <c:pt idx="2">
                    <c:v>0.38211840150851006</c:v>
                  </c:pt>
                  <c:pt idx="3">
                    <c:v>0.36109860195667387</c:v>
                  </c:pt>
                </c:numCache>
              </c:numRef>
            </c:plus>
            <c:minus>
              <c:numRef>
                <c:f>'Calorific Value (dry basis)'!$G$10:$G$13</c:f>
                <c:numCache>
                  <c:formatCode>General</c:formatCode>
                  <c:ptCount val="4"/>
                  <c:pt idx="0">
                    <c:v>0.15082606980669322</c:v>
                  </c:pt>
                  <c:pt idx="1">
                    <c:v>0.35229169925868892</c:v>
                  </c:pt>
                  <c:pt idx="2">
                    <c:v>0.38211840150851006</c:v>
                  </c:pt>
                  <c:pt idx="3">
                    <c:v>0.36109860195667387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'Calorific Value (dry basis)'!$C$10:$C$13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'Calorific Value (dry basis)'!$F$10:$F$13</c:f>
              <c:numCache>
                <c:formatCode>0.000</c:formatCode>
                <c:ptCount val="4"/>
                <c:pt idx="0">
                  <c:v>13.565633333333333</c:v>
                </c:pt>
                <c:pt idx="1">
                  <c:v>14.906359649122805</c:v>
                </c:pt>
                <c:pt idx="2">
                  <c:v>13.995537634408601</c:v>
                </c:pt>
                <c:pt idx="3">
                  <c:v>13.648221504405145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57-418C-BC99-5A51952F7C16}"/>
            </c:ext>
          </c:extLst>
        </c:ser>
        <c:ser>
          <c:idx val="2"/>
          <c:order val="2"/>
          <c:tx>
            <c:v>150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'Calorific Value (dry basis)'!$I$15:$I$18</c:f>
                <c:numCache>
                  <c:formatCode>General</c:formatCode>
                  <c:ptCount val="4"/>
                  <c:pt idx="0">
                    <c:v>0.50768138630444226</c:v>
                  </c:pt>
                  <c:pt idx="1">
                    <c:v>1.8249806261583736</c:v>
                  </c:pt>
                  <c:pt idx="2">
                    <c:v>0.27560212403821993</c:v>
                  </c:pt>
                  <c:pt idx="3">
                    <c:v>0.8375899012579423</c:v>
                  </c:pt>
                </c:numCache>
              </c:numRef>
            </c:plus>
            <c:minus>
              <c:numRef>
                <c:f>'Calorific Value (dry basis)'!$I$15:$I$18</c:f>
                <c:numCache>
                  <c:formatCode>General</c:formatCode>
                  <c:ptCount val="4"/>
                  <c:pt idx="0">
                    <c:v>0.50768138630444226</c:v>
                  </c:pt>
                  <c:pt idx="1">
                    <c:v>1.8249806261583736</c:v>
                  </c:pt>
                  <c:pt idx="2">
                    <c:v>0.27560212403821993</c:v>
                  </c:pt>
                  <c:pt idx="3">
                    <c:v>0.8375899012579423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'Calorific Value (dry basis)'!$C$10:$C$13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'Calorific Value (dry basis)'!$H$10:$H$13</c:f>
              <c:numCache>
                <c:formatCode>0.000</c:formatCode>
                <c:ptCount val="4"/>
                <c:pt idx="0">
                  <c:v>14.966666666666667</c:v>
                </c:pt>
                <c:pt idx="1">
                  <c:v>16.08517094017094</c:v>
                </c:pt>
                <c:pt idx="2">
                  <c:v>16.107175141242941</c:v>
                </c:pt>
                <c:pt idx="3">
                  <c:v>5.7424390243902437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57-418C-BC99-5A51952F7C16}"/>
            </c:ext>
          </c:extLst>
        </c:ser>
        <c:ser>
          <c:idx val="3"/>
          <c:order val="3"/>
          <c:tx>
            <c:v>200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'Calorific Value (dry basis)'!$K$10:$K$13</c:f>
                <c:numCache>
                  <c:formatCode>General</c:formatCode>
                  <c:ptCount val="4"/>
                  <c:pt idx="0">
                    <c:v>7.813529932111353E-2</c:v>
                  </c:pt>
                  <c:pt idx="1">
                    <c:v>1.0245977259393073</c:v>
                  </c:pt>
                  <c:pt idx="2">
                    <c:v>0.10564175310927018</c:v>
                  </c:pt>
                  <c:pt idx="3">
                    <c:v>0.99895999999999996</c:v>
                  </c:pt>
                </c:numCache>
              </c:numRef>
            </c:plus>
            <c:minus>
              <c:numRef>
                <c:f>'Calorific Value (dry basis)'!$K$10:$K$13</c:f>
                <c:numCache>
                  <c:formatCode>General</c:formatCode>
                  <c:ptCount val="4"/>
                  <c:pt idx="0">
                    <c:v>7.813529932111353E-2</c:v>
                  </c:pt>
                  <c:pt idx="1">
                    <c:v>1.0245977259393073</c:v>
                  </c:pt>
                  <c:pt idx="2">
                    <c:v>0.10564175310927018</c:v>
                  </c:pt>
                  <c:pt idx="3">
                    <c:v>0.99895999999999996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'Calorific Value (dry basis)'!$C$10:$C$13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'Calorific Value (dry basis)'!$J$10:$J$13</c:f>
              <c:numCache>
                <c:formatCode>0.000</c:formatCode>
                <c:ptCount val="4"/>
                <c:pt idx="0">
                  <c:v>12.091750000000001</c:v>
                </c:pt>
                <c:pt idx="1">
                  <c:v>12.962708904963833</c:v>
                </c:pt>
                <c:pt idx="2">
                  <c:v>12.115548281505728</c:v>
                </c:pt>
                <c:pt idx="3">
                  <c:v>15.278043478260869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57-418C-BC99-5A51952F7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463600"/>
        <c:axId val="1678464848"/>
      </c:scatterChart>
      <c:valAx>
        <c:axId val="167846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Moisture</a:t>
                </a:r>
                <a:r>
                  <a:rPr lang="en-ZA" baseline="0"/>
                  <a:t> Content (%)</a:t>
                </a:r>
                <a:endParaRPr lang="en-Z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64848"/>
        <c:crosses val="autoZero"/>
        <c:crossBetween val="midCat"/>
      </c:valAx>
      <c:valAx>
        <c:axId val="1678464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Calorific</a:t>
                </a:r>
                <a:r>
                  <a:rPr lang="en-ZA" baseline="0"/>
                  <a:t> value (MJ/kg dry solids)</a:t>
                </a:r>
                <a:endParaRPr lang="en-Z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6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VIP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8937007874015"/>
          <c:y val="0.17171296296296296"/>
          <c:w val="0.79723359580052489"/>
          <c:h val="0.64123468941382322"/>
        </c:manualLayout>
      </c:layout>
      <c:scatterChart>
        <c:scatterStyle val="lineMarker"/>
        <c:varyColors val="0"/>
        <c:ser>
          <c:idx val="0"/>
          <c:order val="0"/>
          <c:tx>
            <c:v>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'Calorific Value (dry basis)'!$E$15:$E$18</c:f>
                <c:numCache>
                  <c:formatCode>General</c:formatCode>
                  <c:ptCount val="4"/>
                  <c:pt idx="0">
                    <c:v>0.35844350716169693</c:v>
                  </c:pt>
                  <c:pt idx="1">
                    <c:v>0.9197163444762062</c:v>
                  </c:pt>
                  <c:pt idx="2">
                    <c:v>0.18769839550034673</c:v>
                  </c:pt>
                  <c:pt idx="3">
                    <c:v>1.8481289831391301</c:v>
                  </c:pt>
                </c:numCache>
              </c:numRef>
            </c:plus>
            <c:minus>
              <c:numRef>
                <c:f>'Calorific Value (dry basis)'!$E$15:$E$18</c:f>
                <c:numCache>
                  <c:formatCode>General</c:formatCode>
                  <c:ptCount val="4"/>
                  <c:pt idx="0">
                    <c:v>0.35844350716169693</c:v>
                  </c:pt>
                  <c:pt idx="1">
                    <c:v>0.9197163444762062</c:v>
                  </c:pt>
                  <c:pt idx="2">
                    <c:v>0.18769839550034673</c:v>
                  </c:pt>
                  <c:pt idx="3">
                    <c:v>1.8481289831391301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'Calorific Value (dry basis)'!$C$15:$C$18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'Calorific Value (dry basis)'!$D$15:$D$18</c:f>
              <c:numCache>
                <c:formatCode>0.000</c:formatCode>
                <c:ptCount val="4"/>
                <c:pt idx="0">
                  <c:v>9.1782969885773635</c:v>
                </c:pt>
                <c:pt idx="1">
                  <c:v>11.787188902488779</c:v>
                </c:pt>
                <c:pt idx="2">
                  <c:v>11.110402298850575</c:v>
                </c:pt>
                <c:pt idx="3">
                  <c:v>0.26085918854415269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2-45ED-89F1-00AFB8FCF631}"/>
            </c:ext>
          </c:extLst>
        </c:ser>
        <c:ser>
          <c:idx val="1"/>
          <c:order val="1"/>
          <c:tx>
            <c:v>105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'Calorific Value (dry basis)'!$G$15:$G$18</c:f>
                <c:numCache>
                  <c:formatCode>General</c:formatCode>
                  <c:ptCount val="4"/>
                  <c:pt idx="0">
                    <c:v>0.29854286124441115</c:v>
                  </c:pt>
                  <c:pt idx="1">
                    <c:v>0.31553595278509866</c:v>
                  </c:pt>
                  <c:pt idx="2">
                    <c:v>0.34164936270544566</c:v>
                  </c:pt>
                  <c:pt idx="3">
                    <c:v>0.54593410025790512</c:v>
                  </c:pt>
                </c:numCache>
              </c:numRef>
            </c:plus>
            <c:minus>
              <c:numRef>
                <c:f>'Calorific Value (dry basis)'!$G$15:$G$18</c:f>
                <c:numCache>
                  <c:formatCode>General</c:formatCode>
                  <c:ptCount val="4"/>
                  <c:pt idx="0">
                    <c:v>0.29854286124441115</c:v>
                  </c:pt>
                  <c:pt idx="1">
                    <c:v>0.31553595278509866</c:v>
                  </c:pt>
                  <c:pt idx="2">
                    <c:v>0.34164936270544566</c:v>
                  </c:pt>
                  <c:pt idx="3">
                    <c:v>0.54593410025790512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'Calorific Value (dry basis)'!$C$15:$C$18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'Calorific Value (dry basis)'!$F$15:$F$18</c:f>
              <c:numCache>
                <c:formatCode>0.000</c:formatCode>
                <c:ptCount val="4"/>
                <c:pt idx="0">
                  <c:v>10.069699999999999</c:v>
                </c:pt>
                <c:pt idx="1">
                  <c:v>10.622999999999998</c:v>
                </c:pt>
                <c:pt idx="2">
                  <c:v>10.904777777777779</c:v>
                </c:pt>
                <c:pt idx="3">
                  <c:v>12.153410852713179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92-45ED-89F1-00AFB8FCF631}"/>
            </c:ext>
          </c:extLst>
        </c:ser>
        <c:ser>
          <c:idx val="2"/>
          <c:order val="2"/>
          <c:tx>
            <c:v>150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'Calorific Value (dry basis)'!$I$15:$I$18</c:f>
                <c:numCache>
                  <c:formatCode>General</c:formatCode>
                  <c:ptCount val="4"/>
                  <c:pt idx="0">
                    <c:v>0.50768138630444226</c:v>
                  </c:pt>
                  <c:pt idx="1">
                    <c:v>1.8249806261583736</c:v>
                  </c:pt>
                  <c:pt idx="2">
                    <c:v>0.27560212403821993</c:v>
                  </c:pt>
                  <c:pt idx="3">
                    <c:v>0.8375899012579423</c:v>
                  </c:pt>
                </c:numCache>
              </c:numRef>
            </c:plus>
            <c:minus>
              <c:numRef>
                <c:f>'Calorific Value (dry basis)'!$I$15:$I$18</c:f>
                <c:numCache>
                  <c:formatCode>General</c:formatCode>
                  <c:ptCount val="4"/>
                  <c:pt idx="0">
                    <c:v>0.50768138630444226</c:v>
                  </c:pt>
                  <c:pt idx="1">
                    <c:v>1.8249806261583736</c:v>
                  </c:pt>
                  <c:pt idx="2">
                    <c:v>0.27560212403821993</c:v>
                  </c:pt>
                  <c:pt idx="3">
                    <c:v>0.8375899012579423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'Calorific Value (dry basis)'!$C$15:$C$18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'Calorific Value (dry basis)'!$H$15:$H$18</c:f>
              <c:numCache>
                <c:formatCode>0.000</c:formatCode>
                <c:ptCount val="4"/>
                <c:pt idx="0">
                  <c:v>7.7434000000000003</c:v>
                </c:pt>
                <c:pt idx="1">
                  <c:v>8.3835571835571852</c:v>
                </c:pt>
                <c:pt idx="2">
                  <c:v>9.9888313183649995</c:v>
                </c:pt>
                <c:pt idx="3">
                  <c:v>8.3498272884283242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92-45ED-89F1-00AFB8FCF631}"/>
            </c:ext>
          </c:extLst>
        </c:ser>
        <c:ser>
          <c:idx val="3"/>
          <c:order val="3"/>
          <c:tx>
            <c:v>200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'Calorific Value (dry basis)'!$K$15:$K$19</c:f>
                <c:numCache>
                  <c:formatCode>General</c:formatCode>
                  <c:ptCount val="5"/>
                  <c:pt idx="0">
                    <c:v>0.12020815280171303</c:v>
                  </c:pt>
                  <c:pt idx="1">
                    <c:v>0.29093935500728907</c:v>
                  </c:pt>
                  <c:pt idx="2">
                    <c:v>0.40726556213043286</c:v>
                  </c:pt>
                  <c:pt idx="3">
                    <c:v>4.1019147685198583</c:v>
                  </c:pt>
                  <c:pt idx="4">
                    <c:v>0.94545762647343956</c:v>
                  </c:pt>
                </c:numCache>
              </c:numRef>
            </c:plus>
            <c:minus>
              <c:numRef>
                <c:f>'Calorific Value (dry basis)'!$K$15:$K$19</c:f>
                <c:numCache>
                  <c:formatCode>General</c:formatCode>
                  <c:ptCount val="5"/>
                  <c:pt idx="0">
                    <c:v>0.12020815280171303</c:v>
                  </c:pt>
                  <c:pt idx="1">
                    <c:v>0.29093935500728907</c:v>
                  </c:pt>
                  <c:pt idx="2">
                    <c:v>0.40726556213043286</c:v>
                  </c:pt>
                  <c:pt idx="3">
                    <c:v>4.1019147685198583</c:v>
                  </c:pt>
                  <c:pt idx="4">
                    <c:v>0.94545762647343956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'Calorific Value (dry basis)'!$C$15:$C$18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'Calorific Value (dry basis)'!$J$15:$J$18</c:f>
              <c:numCache>
                <c:formatCode>0.000</c:formatCode>
                <c:ptCount val="4"/>
                <c:pt idx="0">
                  <c:v>8.4669999999999987</c:v>
                </c:pt>
                <c:pt idx="1">
                  <c:v>10.180661577608141</c:v>
                </c:pt>
                <c:pt idx="2">
                  <c:v>9.3082519936204147</c:v>
                </c:pt>
                <c:pt idx="3">
                  <c:v>13.377358490566039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92-45ED-89F1-00AFB8FCF631}"/>
            </c:ext>
          </c:extLst>
        </c:ser>
        <c:ser>
          <c:idx val="4"/>
          <c:order val="4"/>
          <c:tx>
            <c:v>Raw sludge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'Calorific Value (dry basis)'!$K$19</c:f>
                <c:numCache>
                  <c:formatCode>General</c:formatCode>
                  <c:ptCount val="1"/>
                  <c:pt idx="0">
                    <c:v>0.94545762647343956</c:v>
                  </c:pt>
                </c:numCache>
              </c:numRef>
            </c:plus>
            <c:minus>
              <c:numRef>
                <c:f>'Calorific Value (dry basis)'!$K$19</c:f>
                <c:numCache>
                  <c:formatCode>General</c:formatCode>
                  <c:ptCount val="1"/>
                  <c:pt idx="0">
                    <c:v>0.94545762647343956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'Calorific Value (dry basis)'!$C$19</c:f>
              <c:numCache>
                <c:formatCode>0</c:formatCode>
                <c:ptCount val="1"/>
                <c:pt idx="0">
                  <c:v>72.760000000000005</c:v>
                </c:pt>
              </c:numCache>
            </c:numRef>
          </c:xVal>
          <c:yVal>
            <c:numRef>
              <c:f>'Calorific Value (dry basis)'!$J$19</c:f>
              <c:numCache>
                <c:formatCode>0.000</c:formatCode>
                <c:ptCount val="1"/>
                <c:pt idx="0">
                  <c:v>12.002962962962961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AC-45D8-AE42-D8C708A6A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330080"/>
        <c:axId val="1542332160"/>
      </c:scatterChart>
      <c:valAx>
        <c:axId val="154233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>
                    <a:solidFill>
                      <a:schemeClr val="tx1"/>
                    </a:solidFill>
                  </a:rPr>
                  <a:t>Moisture</a:t>
                </a:r>
                <a:r>
                  <a:rPr lang="en-ZA" baseline="0">
                    <a:solidFill>
                      <a:schemeClr val="tx1"/>
                    </a:solidFill>
                  </a:rPr>
                  <a:t> Content (%)</a:t>
                </a:r>
                <a:endParaRPr lang="en-ZA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332160"/>
        <c:crosses val="autoZero"/>
        <c:crossBetween val="midCat"/>
        <c:majorUnit val="20"/>
      </c:valAx>
      <c:valAx>
        <c:axId val="15423321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>
                    <a:solidFill>
                      <a:schemeClr val="tx1"/>
                    </a:solidFill>
                  </a:rPr>
                  <a:t>Calorific</a:t>
                </a:r>
                <a:r>
                  <a:rPr lang="en-ZA" baseline="0">
                    <a:solidFill>
                      <a:schemeClr val="tx1"/>
                    </a:solidFill>
                  </a:rPr>
                  <a:t> value (MJ/kg db)</a:t>
                </a:r>
                <a:endParaRPr lang="en-ZA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6666666666666666E-2"/>
              <c:y val="0.17634259259259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33008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52451881014874"/>
          <c:y val="0.23544983960338292"/>
          <c:w val="0.15919925634295712"/>
          <c:h val="0.39062773403324585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ABR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8648293963255"/>
          <c:y val="5.0925925925925923E-2"/>
          <c:w val="0.84424759405074379"/>
          <c:h val="0.80000801983085446"/>
        </c:manualLayout>
      </c:layout>
      <c:scatterChart>
        <c:scatterStyle val="lineMarker"/>
        <c:varyColors val="0"/>
        <c:ser>
          <c:idx val="0"/>
          <c:order val="0"/>
          <c:tx>
            <c:v>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'Calorific value (wet basis)'!$F$5:$F$8</c:f>
                <c:numCache>
                  <c:formatCode>General</c:formatCode>
                  <c:ptCount val="4"/>
                  <c:pt idx="0">
                    <c:v>9.8633986705056589E-2</c:v>
                  </c:pt>
                  <c:pt idx="1">
                    <c:v>0.15146733266478135</c:v>
                  </c:pt>
                  <c:pt idx="2">
                    <c:v>2.4608226567852529E-2</c:v>
                  </c:pt>
                  <c:pt idx="3">
                    <c:v>0.67162173133394065</c:v>
                  </c:pt>
                </c:numCache>
              </c:numRef>
            </c:plus>
            <c:minus>
              <c:numRef>
                <c:f>'Calorific value (wet basis)'!$F$5:$F$8</c:f>
                <c:numCache>
                  <c:formatCode>General</c:formatCode>
                  <c:ptCount val="4"/>
                  <c:pt idx="0">
                    <c:v>9.8633986705056589E-2</c:v>
                  </c:pt>
                  <c:pt idx="1">
                    <c:v>0.15146733266478135</c:v>
                  </c:pt>
                  <c:pt idx="2">
                    <c:v>2.4608226567852529E-2</c:v>
                  </c:pt>
                  <c:pt idx="3">
                    <c:v>0.67162173133394065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'Calorific value (wet basis)'!$D$5:$D$8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'Calorific value (wet basis)'!$E$5:$E$8</c:f>
              <c:numCache>
                <c:formatCode>0.000</c:formatCode>
                <c:ptCount val="4"/>
                <c:pt idx="0">
                  <c:v>16.9666</c:v>
                </c:pt>
                <c:pt idx="1">
                  <c:v>14.779199999999998</c:v>
                </c:pt>
                <c:pt idx="2">
                  <c:v>0.20047175195855738</c:v>
                </c:pt>
                <c:pt idx="3">
                  <c:v>7.3497666666666674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7-44F2-AFFF-6A82789E2CD1}"/>
            </c:ext>
          </c:extLst>
        </c:ser>
        <c:ser>
          <c:idx val="1"/>
          <c:order val="1"/>
          <c:tx>
            <c:v>105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'Calorific value (wet basis)'!$H$5:$H$8</c:f>
                <c:numCache>
                  <c:formatCode>General</c:formatCode>
                  <c:ptCount val="4"/>
                  <c:pt idx="0">
                    <c:v>9.8633986705056589E-2</c:v>
                  </c:pt>
                  <c:pt idx="1">
                    <c:v>0.15146733266478135</c:v>
                  </c:pt>
                  <c:pt idx="2">
                    <c:v>2.4608226567852529E-2</c:v>
                  </c:pt>
                  <c:pt idx="3">
                    <c:v>0.67162173133394065</c:v>
                  </c:pt>
                </c:numCache>
              </c:numRef>
            </c:plus>
            <c:minus>
              <c:numRef>
                <c:f>'Calorific value (wet basis)'!$H$5:$H$8</c:f>
                <c:numCache>
                  <c:formatCode>General</c:formatCode>
                  <c:ptCount val="4"/>
                  <c:pt idx="0">
                    <c:v>9.8633986705056589E-2</c:v>
                  </c:pt>
                  <c:pt idx="1">
                    <c:v>0.15146733266478135</c:v>
                  </c:pt>
                  <c:pt idx="2">
                    <c:v>2.4608226567852529E-2</c:v>
                  </c:pt>
                  <c:pt idx="3">
                    <c:v>0.67162173133394065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'Calorific value (wet basis)'!$D$5:$D$8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'Calorific value (wet basis)'!$G$5:$G$8</c:f>
              <c:numCache>
                <c:formatCode>0.000</c:formatCode>
                <c:ptCount val="4"/>
                <c:pt idx="0">
                  <c:v>17.260466666666666</c:v>
                </c:pt>
                <c:pt idx="1">
                  <c:v>14.084816666666667</c:v>
                </c:pt>
                <c:pt idx="2">
                  <c:v>12.167366666666666</c:v>
                </c:pt>
                <c:pt idx="3">
                  <c:v>7.343700000000001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7-44F2-AFFF-6A82789E2CD1}"/>
            </c:ext>
          </c:extLst>
        </c:ser>
        <c:ser>
          <c:idx val="2"/>
          <c:order val="2"/>
          <c:tx>
            <c:v>150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'Calorific value (wet basis)'!$J$5:$J$8</c:f>
                <c:numCache>
                  <c:formatCode>General</c:formatCode>
                  <c:ptCount val="4"/>
                  <c:pt idx="0">
                    <c:v>0.20179326880085377</c:v>
                  </c:pt>
                  <c:pt idx="1">
                    <c:v>0.3301058911390462</c:v>
                  </c:pt>
                  <c:pt idx="2">
                    <c:v>0.30943016623751807</c:v>
                  </c:pt>
                  <c:pt idx="3">
                    <c:v>1.2082259368459922</c:v>
                  </c:pt>
                </c:numCache>
              </c:numRef>
            </c:plus>
            <c:minus>
              <c:numRef>
                <c:f>'Calorific value (wet basis)'!$J$5:$J$8</c:f>
                <c:numCache>
                  <c:formatCode>General</c:formatCode>
                  <c:ptCount val="4"/>
                  <c:pt idx="0">
                    <c:v>0.20179326880085377</c:v>
                  </c:pt>
                  <c:pt idx="1">
                    <c:v>0.3301058911390462</c:v>
                  </c:pt>
                  <c:pt idx="2">
                    <c:v>0.30943016623751807</c:v>
                  </c:pt>
                  <c:pt idx="3">
                    <c:v>1.2082259368459922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'Calorific value (wet basis)'!$D$5:$D$8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'Calorific value (wet basis)'!$I$5:$I$8</c:f>
              <c:numCache>
                <c:formatCode>0.000</c:formatCode>
                <c:ptCount val="4"/>
                <c:pt idx="0">
                  <c:v>16.4507333333333</c:v>
                </c:pt>
                <c:pt idx="1">
                  <c:v>15.691733333333334</c:v>
                </c:pt>
                <c:pt idx="2">
                  <c:v>11.3567</c:v>
                </c:pt>
                <c:pt idx="3">
                  <c:v>7.5909666666666666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7-44F2-AFFF-6A82789E2CD1}"/>
            </c:ext>
          </c:extLst>
        </c:ser>
        <c:ser>
          <c:idx val="3"/>
          <c:order val="3"/>
          <c:tx>
            <c:v>200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'Calorific value (wet basis)'!$L$5:$L$8</c:f>
                <c:numCache>
                  <c:formatCode>General</c:formatCode>
                  <c:ptCount val="4"/>
                  <c:pt idx="0">
                    <c:v>0.38062954016582351</c:v>
                  </c:pt>
                  <c:pt idx="1">
                    <c:v>0.43686746987951786</c:v>
                  </c:pt>
                  <c:pt idx="2">
                    <c:v>0.65145454545454484</c:v>
                  </c:pt>
                  <c:pt idx="3">
                    <c:v>1.9729166666666664</c:v>
                  </c:pt>
                </c:numCache>
              </c:numRef>
            </c:plus>
            <c:minus>
              <c:numRef>
                <c:f>'Calorific value (wet basis)'!$L$5:$L$8</c:f>
                <c:numCache>
                  <c:formatCode>General</c:formatCode>
                  <c:ptCount val="4"/>
                  <c:pt idx="0">
                    <c:v>0.38062954016582351</c:v>
                  </c:pt>
                  <c:pt idx="1">
                    <c:v>0.43686746987951786</c:v>
                  </c:pt>
                  <c:pt idx="2">
                    <c:v>0.65145454545454484</c:v>
                  </c:pt>
                  <c:pt idx="3">
                    <c:v>1.9729166666666664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'Calorific value (wet basis)'!$D$5:$D$8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'Calorific value (wet basis)'!$K$5:$K$8</c:f>
              <c:numCache>
                <c:formatCode>0.000</c:formatCode>
                <c:ptCount val="4"/>
                <c:pt idx="0">
                  <c:v>14.612566666666666</c:v>
                </c:pt>
                <c:pt idx="1">
                  <c:v>15.125399999999999</c:v>
                </c:pt>
                <c:pt idx="2">
                  <c:v>9.0251000000000001</c:v>
                </c:pt>
                <c:pt idx="3">
                  <c:v>6.9020000000000001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57-44F2-AFFF-6A82789E2CD1}"/>
            </c:ext>
          </c:extLst>
        </c:ser>
        <c:ser>
          <c:idx val="4"/>
          <c:order val="4"/>
          <c:tx>
            <c:v>Raw sludge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'Calorific value (wet basis)'!$L$9</c:f>
                <c:numCache>
                  <c:formatCode>General</c:formatCode>
                  <c:ptCount val="1"/>
                  <c:pt idx="0">
                    <c:v>1.1199796325446356</c:v>
                  </c:pt>
                </c:numCache>
              </c:numRef>
            </c:plus>
            <c:minus>
              <c:numRef>
                <c:f>'Calorific value (wet basis)'!$L$9</c:f>
                <c:numCache>
                  <c:formatCode>General</c:formatCode>
                  <c:ptCount val="1"/>
                  <c:pt idx="0">
                    <c:v>1.1199796325446356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'Calorific value (wet basis)'!$D$9</c:f>
              <c:numCache>
                <c:formatCode>0</c:formatCode>
                <c:ptCount val="1"/>
                <c:pt idx="0">
                  <c:v>88</c:v>
                </c:pt>
              </c:numCache>
            </c:numRef>
          </c:xVal>
          <c:yVal>
            <c:numRef>
              <c:f>'Calorific value (wet basis)'!$K$9</c:f>
              <c:numCache>
                <c:formatCode>0.000</c:formatCode>
                <c:ptCount val="1"/>
                <c:pt idx="0">
                  <c:v>2.0445633333333335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57-44F2-AFFF-6A82789E2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977151"/>
        <c:axId val="339978399"/>
      </c:scatterChart>
      <c:valAx>
        <c:axId val="33997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Moisture</a:t>
                </a:r>
                <a:r>
                  <a:rPr lang="en-GB" baseline="0">
                    <a:solidFill>
                      <a:schemeClr val="tx1"/>
                    </a:solidFill>
                  </a:rPr>
                  <a:t> content (%)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978399"/>
        <c:crosses val="autoZero"/>
        <c:crossBetween val="midCat"/>
      </c:valAx>
      <c:valAx>
        <c:axId val="33997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0" baseline="0">
                    <a:solidFill>
                      <a:schemeClr val="tx1"/>
                    </a:solidFill>
                  </a:rPr>
                  <a:t>Calorific value (MJ/kg wt)</a:t>
                </a:r>
                <a:endParaRPr lang="en-GB" b="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977151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02296587926524"/>
          <c:y val="0.22135279965004376"/>
          <c:w val="0.15919925634295712"/>
          <c:h val="0.39062773403324585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UDDT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5048118985125"/>
          <c:y val="0.14393518518518519"/>
          <c:w val="0.84083136482939624"/>
          <c:h val="0.67364209682123066"/>
        </c:manualLayout>
      </c:layout>
      <c:scatterChart>
        <c:scatterStyle val="lineMarker"/>
        <c:varyColors val="0"/>
        <c:ser>
          <c:idx val="0"/>
          <c:order val="0"/>
          <c:tx>
            <c:v>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'Calorific value (wet basis)'!$F$10:$F$13</c:f>
                <c:numCache>
                  <c:formatCode>General</c:formatCode>
                  <c:ptCount val="4"/>
                  <c:pt idx="0">
                    <c:v>0.34927813243861272</c:v>
                  </c:pt>
                  <c:pt idx="1">
                    <c:v>0.40742331631288714</c:v>
                  </c:pt>
                  <c:pt idx="2">
                    <c:v>0.82145427652337921</c:v>
                  </c:pt>
                  <c:pt idx="3">
                    <c:v>0.40598670493568367</c:v>
                  </c:pt>
                </c:numCache>
              </c:numRef>
            </c:plus>
            <c:minus>
              <c:numRef>
                <c:f>'Calorific value (wet basis)'!$F$10:$F$13</c:f>
                <c:numCache>
                  <c:formatCode>General</c:formatCode>
                  <c:ptCount val="4"/>
                  <c:pt idx="0">
                    <c:v>0.34927813243861272</c:v>
                  </c:pt>
                  <c:pt idx="1">
                    <c:v>0.40742331631288714</c:v>
                  </c:pt>
                  <c:pt idx="2">
                    <c:v>0.82145427652337921</c:v>
                  </c:pt>
                  <c:pt idx="3">
                    <c:v>0.40598670493568367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'Calorific value (wet basis)'!$D$10:$D$13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'Calorific value (wet basis)'!$E$10:$E$13</c:f>
              <c:numCache>
                <c:formatCode>0.000</c:formatCode>
                <c:ptCount val="4"/>
                <c:pt idx="0">
                  <c:v>13.371933333333333</c:v>
                </c:pt>
                <c:pt idx="1">
                  <c:v>11.575733333333332</c:v>
                </c:pt>
                <c:pt idx="2">
                  <c:v>8.7664000000000009</c:v>
                </c:pt>
                <c:pt idx="3">
                  <c:v>2.9817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5-4E7C-B89B-FC8948155F97}"/>
            </c:ext>
          </c:extLst>
        </c:ser>
        <c:ser>
          <c:idx val="1"/>
          <c:order val="1"/>
          <c:tx>
            <c:v>105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'Calorific value (wet basis)'!$H$10:$H$13</c:f>
                <c:numCache>
                  <c:formatCode>General</c:formatCode>
                  <c:ptCount val="4"/>
                  <c:pt idx="0">
                    <c:v>0.15082606980669322</c:v>
                  </c:pt>
                  <c:pt idx="1">
                    <c:v>0.35229169925868892</c:v>
                  </c:pt>
                  <c:pt idx="2">
                    <c:v>0.38211840150851006</c:v>
                  </c:pt>
                  <c:pt idx="3">
                    <c:v>0.36109860195667387</c:v>
                  </c:pt>
                </c:numCache>
              </c:numRef>
            </c:plus>
            <c:minus>
              <c:numRef>
                <c:f>'Calorific value (wet basis)'!$H$10:$H$13</c:f>
                <c:numCache>
                  <c:formatCode>General</c:formatCode>
                  <c:ptCount val="4"/>
                  <c:pt idx="0">
                    <c:v>0.15082606980669322</c:v>
                  </c:pt>
                  <c:pt idx="1">
                    <c:v>0.35229169925868892</c:v>
                  </c:pt>
                  <c:pt idx="2">
                    <c:v>0.38211840150851006</c:v>
                  </c:pt>
                  <c:pt idx="3">
                    <c:v>0.36109860195667387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'Calorific value (wet basis)'!$D$10:$D$13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'Calorific value (wet basis)'!$G$10:$G$13</c:f>
              <c:numCache>
                <c:formatCode>0.000</c:formatCode>
                <c:ptCount val="4"/>
                <c:pt idx="0">
                  <c:v>13.565633333333333</c:v>
                </c:pt>
                <c:pt idx="1">
                  <c:v>11.328833333333334</c:v>
                </c:pt>
                <c:pt idx="2">
                  <c:v>8.6772333333333336</c:v>
                </c:pt>
                <c:pt idx="3">
                  <c:v>6.6220387830577074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D5-4E7C-B89B-FC8948155F97}"/>
            </c:ext>
          </c:extLst>
        </c:ser>
        <c:ser>
          <c:idx val="2"/>
          <c:order val="2"/>
          <c:tx>
            <c:v>150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'Calorific value (wet basis)'!$J$10:$J$13</c:f>
                <c:numCache>
                  <c:formatCode>General</c:formatCode>
                  <c:ptCount val="4"/>
                  <c:pt idx="0">
                    <c:v>0.17694474655477449</c:v>
                  </c:pt>
                  <c:pt idx="1">
                    <c:v>0.2424836673886557</c:v>
                  </c:pt>
                  <c:pt idx="2">
                    <c:v>0.4971773626041795</c:v>
                  </c:pt>
                  <c:pt idx="3">
                    <c:v>1.2946728300000001</c:v>
                  </c:pt>
                </c:numCache>
              </c:numRef>
            </c:plus>
            <c:minus>
              <c:numRef>
                <c:f>'Calorific value (wet basis)'!$J$10:$J$13</c:f>
                <c:numCache>
                  <c:formatCode>General</c:formatCode>
                  <c:ptCount val="4"/>
                  <c:pt idx="0">
                    <c:v>0.17694474655477449</c:v>
                  </c:pt>
                  <c:pt idx="1">
                    <c:v>0.2424836673886557</c:v>
                  </c:pt>
                  <c:pt idx="2">
                    <c:v>0.4971773626041795</c:v>
                  </c:pt>
                  <c:pt idx="3">
                    <c:v>1.2946728300000001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'Calorific value (wet basis)'!$D$10:$D$13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'Calorific value (wet basis)'!$I$10:$I$13</c:f>
              <c:numCache>
                <c:formatCode>0.000</c:formatCode>
                <c:ptCount val="4"/>
                <c:pt idx="0">
                  <c:v>14.966666666666667</c:v>
                </c:pt>
                <c:pt idx="1">
                  <c:v>12.546433333333333</c:v>
                </c:pt>
                <c:pt idx="2">
                  <c:v>9.5032333333333341</c:v>
                </c:pt>
                <c:pt idx="3">
                  <c:v>2.3544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D5-4E7C-B89B-FC8948155F97}"/>
            </c:ext>
          </c:extLst>
        </c:ser>
        <c:ser>
          <c:idx val="3"/>
          <c:order val="3"/>
          <c:tx>
            <c:v>200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xVal>
            <c:numRef>
              <c:f>'Calorific value (wet basis)'!$D$10:$D$13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'Calorific value (wet basis)'!$K$10:$K$13</c:f>
              <c:numCache>
                <c:formatCode>0.000</c:formatCode>
                <c:ptCount val="4"/>
                <c:pt idx="0">
                  <c:v>12.091750000000001</c:v>
                </c:pt>
                <c:pt idx="1">
                  <c:v>10.3935</c:v>
                </c:pt>
                <c:pt idx="2">
                  <c:v>7.4025999999999996</c:v>
                </c:pt>
                <c:pt idx="3">
                  <c:v>7.0278999999999998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D5-4E7C-B89B-FC8948155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979231"/>
        <c:axId val="339974655"/>
      </c:scatterChart>
      <c:valAx>
        <c:axId val="33997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Moisture</a:t>
                </a:r>
                <a:r>
                  <a:rPr lang="en-GB" baseline="0">
                    <a:solidFill>
                      <a:schemeClr val="tx1"/>
                    </a:solidFill>
                  </a:rPr>
                  <a:t> content (%)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974655"/>
        <c:crosses val="autoZero"/>
        <c:crossBetween val="midCat"/>
        <c:majorUnit val="20"/>
      </c:valAx>
      <c:valAx>
        <c:axId val="33997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Calorific</a:t>
                </a:r>
                <a:r>
                  <a:rPr lang="en-GB" baseline="0">
                    <a:solidFill>
                      <a:schemeClr val="tx1"/>
                    </a:solidFill>
                  </a:rPr>
                  <a:t> value (MJ/kg wt)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8.3333333333333332E-3"/>
              <c:y val="0.22597623213764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979231"/>
        <c:crosses val="autoZero"/>
        <c:crossBetween val="midCat"/>
        <c:majorUnit val="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75962379702548"/>
          <c:y val="0.21432742782152231"/>
          <c:w val="0.12379593175853018"/>
          <c:h val="0.31250218722659673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25371828521435E-2"/>
          <c:y val="5.0925925925925923E-2"/>
          <c:w val="0.87821981627296586"/>
          <c:h val="0.81852653834937295"/>
        </c:manualLayout>
      </c:layout>
      <c:scatterChart>
        <c:scatterStyle val="lineMarker"/>
        <c:varyColors val="0"/>
        <c:ser>
          <c:idx val="0"/>
          <c:order val="0"/>
          <c:tx>
            <c:v>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'Calorific value (wet basis)'!$F$15:$F$18</c:f>
                <c:numCache>
                  <c:formatCode>General</c:formatCode>
                  <c:ptCount val="4"/>
                  <c:pt idx="0">
                    <c:v>0.35844350716169693</c:v>
                  </c:pt>
                  <c:pt idx="1">
                    <c:v>0.9197163444762062</c:v>
                  </c:pt>
                  <c:pt idx="2">
                    <c:v>0.18769839550034673</c:v>
                  </c:pt>
                  <c:pt idx="3">
                    <c:v>1.8481289831391301</c:v>
                  </c:pt>
                </c:numCache>
              </c:numRef>
            </c:plus>
            <c:minus>
              <c:numRef>
                <c:f>'Calorific value (wet basis)'!$F$15:$F$18</c:f>
                <c:numCache>
                  <c:formatCode>General</c:formatCode>
                  <c:ptCount val="4"/>
                  <c:pt idx="0">
                    <c:v>0.35844350716169693</c:v>
                  </c:pt>
                  <c:pt idx="1">
                    <c:v>0.9197163444762062</c:v>
                  </c:pt>
                  <c:pt idx="2">
                    <c:v>0.18769839550034673</c:v>
                  </c:pt>
                  <c:pt idx="3">
                    <c:v>1.8481289831391301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'Calorific value (wet basis)'!$D$15:$D$18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'Calorific value (wet basis)'!$E$15:$E$18</c:f>
              <c:numCache>
                <c:formatCode>0.000</c:formatCode>
                <c:ptCount val="4"/>
                <c:pt idx="0">
                  <c:v>8.8387000000000011</c:v>
                </c:pt>
                <c:pt idx="1">
                  <c:v>9.6301333333333332</c:v>
                </c:pt>
                <c:pt idx="2">
                  <c:v>6.4440333333333326</c:v>
                </c:pt>
                <c:pt idx="3">
                  <c:v>0.10929999999999999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9-4463-BED7-80226E2E31EB}"/>
            </c:ext>
          </c:extLst>
        </c:ser>
        <c:ser>
          <c:idx val="1"/>
          <c:order val="1"/>
          <c:tx>
            <c:v>105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'Calorific value (wet basis)'!$H$15:$H$18</c:f>
                <c:numCache>
                  <c:formatCode>General</c:formatCode>
                  <c:ptCount val="4"/>
                  <c:pt idx="0">
                    <c:v>0.29854286124441115</c:v>
                  </c:pt>
                  <c:pt idx="1">
                    <c:v>0.31553595278509866</c:v>
                  </c:pt>
                  <c:pt idx="2">
                    <c:v>0.34164936270544566</c:v>
                  </c:pt>
                  <c:pt idx="3">
                    <c:v>0.54593410025790512</c:v>
                  </c:pt>
                </c:numCache>
              </c:numRef>
            </c:plus>
            <c:minus>
              <c:numRef>
                <c:f>'Calorific value (wet basis)'!$H$15:$H$18</c:f>
                <c:numCache>
                  <c:formatCode>General</c:formatCode>
                  <c:ptCount val="4"/>
                  <c:pt idx="0">
                    <c:v>0.29854286124441115</c:v>
                  </c:pt>
                  <c:pt idx="1">
                    <c:v>0.31553595278509866</c:v>
                  </c:pt>
                  <c:pt idx="2">
                    <c:v>0.34164936270544566</c:v>
                  </c:pt>
                  <c:pt idx="3">
                    <c:v>0.54593410025790512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'Calorific value (wet basis)'!$D$15:$D$18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'Calorific value (wet basis)'!$G$15:$G$18</c:f>
              <c:numCache>
                <c:formatCode>0.000</c:formatCode>
                <c:ptCount val="4"/>
                <c:pt idx="0">
                  <c:v>10.069699999999999</c:v>
                </c:pt>
                <c:pt idx="1">
                  <c:v>8.4983999999999984</c:v>
                </c:pt>
                <c:pt idx="2">
                  <c:v>6.5428666666666659</c:v>
                </c:pt>
                <c:pt idx="3">
                  <c:v>5.2259666666666664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89-4463-BED7-80226E2E31EB}"/>
            </c:ext>
          </c:extLst>
        </c:ser>
        <c:ser>
          <c:idx val="2"/>
          <c:order val="2"/>
          <c:tx>
            <c:v>150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'Calorific value (wet basis)'!$J$15:$J$18</c:f>
                <c:numCache>
                  <c:formatCode>General</c:formatCode>
                  <c:ptCount val="4"/>
                  <c:pt idx="0">
                    <c:v>0.50768138630444226</c:v>
                  </c:pt>
                  <c:pt idx="1">
                    <c:v>1.8294481429910814</c:v>
                  </c:pt>
                  <c:pt idx="2">
                    <c:v>0.27512694796229109</c:v>
                  </c:pt>
                  <c:pt idx="3">
                    <c:v>0.77162220020421446</c:v>
                  </c:pt>
                </c:numCache>
              </c:numRef>
            </c:plus>
            <c:minus>
              <c:numRef>
                <c:f>'Calorific value (wet basis)'!$J$15:$J$18</c:f>
                <c:numCache>
                  <c:formatCode>General</c:formatCode>
                  <c:ptCount val="4"/>
                  <c:pt idx="0">
                    <c:v>0.50768138630444226</c:v>
                  </c:pt>
                  <c:pt idx="1">
                    <c:v>1.8294481429910814</c:v>
                  </c:pt>
                  <c:pt idx="2">
                    <c:v>0.27512694796229109</c:v>
                  </c:pt>
                  <c:pt idx="3">
                    <c:v>0.77162220020421446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'Calorific value (wet basis)'!$D$15:$D$18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'Calorific value (wet basis)'!$I$15:$I$18</c:f>
              <c:numCache>
                <c:formatCode>0.000</c:formatCode>
                <c:ptCount val="4"/>
                <c:pt idx="0">
                  <c:v>7.7434000000000003</c:v>
                </c:pt>
                <c:pt idx="1">
                  <c:v>6.8661333333333339</c:v>
                </c:pt>
                <c:pt idx="2">
                  <c:v>5.7835333333333336</c:v>
                </c:pt>
                <c:pt idx="3">
                  <c:v>3.2230333333333334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89-4463-BED7-80226E2E31EB}"/>
            </c:ext>
          </c:extLst>
        </c:ser>
        <c:ser>
          <c:idx val="3"/>
          <c:order val="3"/>
          <c:tx>
            <c:v>200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'Calorific value (wet basis)'!$L$15:$L$18</c:f>
                <c:numCache>
                  <c:formatCode>General</c:formatCode>
                  <c:ptCount val="4"/>
                  <c:pt idx="0">
                    <c:v>0.12020815280171303</c:v>
                  </c:pt>
                  <c:pt idx="1">
                    <c:v>0.29093935500728907</c:v>
                  </c:pt>
                  <c:pt idx="2">
                    <c:v>0.40726556213043286</c:v>
                  </c:pt>
                  <c:pt idx="3">
                    <c:v>4.1019147685198583</c:v>
                  </c:pt>
                </c:numCache>
              </c:numRef>
            </c:plus>
            <c:minus>
              <c:numRef>
                <c:f>'Calorific value (wet basis)'!$L$15:$L$18</c:f>
                <c:numCache>
                  <c:formatCode>General</c:formatCode>
                  <c:ptCount val="4"/>
                  <c:pt idx="0">
                    <c:v>0.12020815280171303</c:v>
                  </c:pt>
                  <c:pt idx="1">
                    <c:v>0.29093935500728907</c:v>
                  </c:pt>
                  <c:pt idx="2">
                    <c:v>0.40726556213043286</c:v>
                  </c:pt>
                  <c:pt idx="3">
                    <c:v>4.1019147685198583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'Calorific value (wet basis)'!$D$15:$D$18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'Calorific value (wet basis)'!$K$15:$K$18</c:f>
              <c:numCache>
                <c:formatCode>0.000</c:formatCode>
                <c:ptCount val="4"/>
                <c:pt idx="0">
                  <c:v>8.4669999999999987</c:v>
                </c:pt>
                <c:pt idx="1">
                  <c:v>8.0020000000000007</c:v>
                </c:pt>
                <c:pt idx="2">
                  <c:v>5.2408333333333337</c:v>
                </c:pt>
                <c:pt idx="3">
                  <c:v>4.9630000000000001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89-4463-BED7-80226E2E31EB}"/>
            </c:ext>
          </c:extLst>
        </c:ser>
        <c:ser>
          <c:idx val="4"/>
          <c:order val="4"/>
          <c:tx>
            <c:v>Raw sludge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'Calorific value (wet basis)'!$L$19</c:f>
                <c:numCache>
                  <c:formatCode>General</c:formatCode>
                  <c:ptCount val="1"/>
                  <c:pt idx="0">
                    <c:v>0.94545762647343956</c:v>
                  </c:pt>
                </c:numCache>
              </c:numRef>
            </c:plus>
            <c:minus>
              <c:numRef>
                <c:f>'Calorific value (wet basis)'!$L$19</c:f>
                <c:numCache>
                  <c:formatCode>General</c:formatCode>
                  <c:ptCount val="1"/>
                  <c:pt idx="0">
                    <c:v>0.94545762647343956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'Calorific value (wet basis)'!$D$19</c:f>
              <c:numCache>
                <c:formatCode>0</c:formatCode>
                <c:ptCount val="1"/>
                <c:pt idx="0">
                  <c:v>72.760000000000005</c:v>
                </c:pt>
              </c:numCache>
            </c:numRef>
          </c:xVal>
          <c:yVal>
            <c:numRef>
              <c:f>'Calorific value (wet basis)'!$K$19</c:f>
              <c:numCache>
                <c:formatCode>0.000</c:formatCode>
                <c:ptCount val="1"/>
                <c:pt idx="0">
                  <c:v>3.2408000000000001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89-4463-BED7-80226E2E3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965503"/>
        <c:axId val="339949279"/>
      </c:scatterChart>
      <c:valAx>
        <c:axId val="33996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Moisture</a:t>
                </a:r>
                <a:r>
                  <a:rPr lang="en-GB" baseline="0">
                    <a:solidFill>
                      <a:schemeClr val="tx1"/>
                    </a:solidFill>
                  </a:rPr>
                  <a:t> content (%)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949279"/>
        <c:crosses val="autoZero"/>
        <c:crossBetween val="midCat"/>
        <c:majorUnit val="20"/>
      </c:valAx>
      <c:valAx>
        <c:axId val="3399492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Calorific</a:t>
                </a:r>
                <a:r>
                  <a:rPr lang="en-GB" baseline="0">
                    <a:solidFill>
                      <a:schemeClr val="tx1"/>
                    </a:solidFill>
                  </a:rPr>
                  <a:t> value (MJ/kg wt)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965503"/>
        <c:crosses val="autoZero"/>
        <c:crossBetween val="midCat"/>
        <c:majorUnit val="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02296587926521"/>
          <c:y val="0.105612058909303"/>
          <c:w val="0.15919925634295712"/>
          <c:h val="0.39062773403324585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ABR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'Calorific Value vs Temperature'!$D$3:$D$6</c:f>
                <c:numCache>
                  <c:formatCode>General</c:formatCode>
                  <c:ptCount val="4"/>
                  <c:pt idx="0">
                    <c:v>0.95610806397603343</c:v>
                  </c:pt>
                  <c:pt idx="1">
                    <c:v>9.8633986705056589E-2</c:v>
                  </c:pt>
                  <c:pt idx="2">
                    <c:v>0.98045622713782243</c:v>
                  </c:pt>
                  <c:pt idx="3">
                    <c:v>0.16136176746676964</c:v>
                  </c:pt>
                </c:numCache>
              </c:numRef>
            </c:plus>
            <c:minus>
              <c:numRef>
                <c:f>'Calorific Value vs Temperature'!$D$3:$D$6</c:f>
                <c:numCache>
                  <c:formatCode>General</c:formatCode>
                  <c:ptCount val="4"/>
                  <c:pt idx="0">
                    <c:v>0.95610806397603343</c:v>
                  </c:pt>
                  <c:pt idx="1">
                    <c:v>9.8633986705056589E-2</c:v>
                  </c:pt>
                  <c:pt idx="2">
                    <c:v>0.98045622713782243</c:v>
                  </c:pt>
                  <c:pt idx="3">
                    <c:v>0.16136176746676964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'Calorific Value vs Temperature'!$B$3:$B$6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'Calorific Value vs Temperature'!$C$3:$C$6</c:f>
              <c:numCache>
                <c:formatCode>General</c:formatCode>
                <c:ptCount val="4"/>
                <c:pt idx="0">
                  <c:v>18.173599999999997</c:v>
                </c:pt>
                <c:pt idx="1">
                  <c:v>17.260466666666666</c:v>
                </c:pt>
                <c:pt idx="2">
                  <c:v>18.884933333333333</c:v>
                </c:pt>
                <c:pt idx="3">
                  <c:v>14.627700000000001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E-46E7-88E7-6752720FD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672415"/>
        <c:axId val="300667007"/>
      </c:barChart>
      <c:catAx>
        <c:axId val="300672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Temperature</a:t>
                </a:r>
                <a:r>
                  <a:rPr lang="en-GB" baseline="0">
                    <a:solidFill>
                      <a:schemeClr val="tx1"/>
                    </a:solidFill>
                  </a:rPr>
                  <a:t> (</a:t>
                </a:r>
                <a:r>
                  <a:rPr lang="en-GB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°C)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67007"/>
        <c:crosses val="autoZero"/>
        <c:auto val="1"/>
        <c:lblAlgn val="ctr"/>
        <c:lblOffset val="100"/>
        <c:noMultiLvlLbl val="0"/>
      </c:catAx>
      <c:valAx>
        <c:axId val="30066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Calorific</a:t>
                </a:r>
                <a:r>
                  <a:rPr lang="en-GB" baseline="0">
                    <a:solidFill>
                      <a:schemeClr val="tx1"/>
                    </a:solidFill>
                  </a:rPr>
                  <a:t> value MJ/kg db)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7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UDDT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'Calorific Value vs Temperature'!$F$3:$F$6</c:f>
                <c:numCache>
                  <c:formatCode>General</c:formatCode>
                  <c:ptCount val="4"/>
                  <c:pt idx="0">
                    <c:v>2.0569999999999999</c:v>
                  </c:pt>
                  <c:pt idx="1">
                    <c:v>2.0579999999999998</c:v>
                  </c:pt>
                  <c:pt idx="2">
                    <c:v>2.0569999999999999</c:v>
                  </c:pt>
                  <c:pt idx="3">
                    <c:v>1.8</c:v>
                  </c:pt>
                </c:numCache>
              </c:numRef>
            </c:plus>
            <c:minus>
              <c:numRef>
                <c:f>'Calorific Value vs Temperature'!$F$3:$F$6</c:f>
                <c:numCache>
                  <c:formatCode>General</c:formatCode>
                  <c:ptCount val="4"/>
                  <c:pt idx="0">
                    <c:v>2.0569999999999999</c:v>
                  </c:pt>
                  <c:pt idx="1">
                    <c:v>2.0579999999999998</c:v>
                  </c:pt>
                  <c:pt idx="2">
                    <c:v>2.0569999999999999</c:v>
                  </c:pt>
                  <c:pt idx="3">
                    <c:v>1.8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'Calorific Value vs Temperature'!$B$3:$B$6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'Calorific Value vs Temperature'!$E$3:$E$6</c:f>
              <c:numCache>
                <c:formatCode>General</c:formatCode>
                <c:ptCount val="4"/>
                <c:pt idx="0">
                  <c:v>13.597</c:v>
                </c:pt>
                <c:pt idx="1">
                  <c:v>14.781666666666666</c:v>
                </c:pt>
                <c:pt idx="2">
                  <c:v>13.130133333333333</c:v>
                </c:pt>
                <c:pt idx="3">
                  <c:v>10.515333333333333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E-4112-B446-811ED9D0C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024687"/>
        <c:axId val="556025103"/>
      </c:barChart>
      <c:catAx>
        <c:axId val="556024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Temperature</a:t>
                </a:r>
                <a:r>
                  <a:rPr lang="en-GB" baseline="0">
                    <a:solidFill>
                      <a:schemeClr val="tx1"/>
                    </a:solidFill>
                  </a:rPr>
                  <a:t> (</a:t>
                </a:r>
                <a:r>
                  <a:rPr lang="en-GB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°C)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25103"/>
        <c:crosses val="autoZero"/>
        <c:auto val="1"/>
        <c:lblAlgn val="ctr"/>
        <c:lblOffset val="100"/>
        <c:noMultiLvlLbl val="0"/>
      </c:catAx>
      <c:valAx>
        <c:axId val="55602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Calorific</a:t>
                </a:r>
                <a:r>
                  <a:rPr lang="en-GB" baseline="0">
                    <a:solidFill>
                      <a:schemeClr val="tx1"/>
                    </a:solidFill>
                  </a:rPr>
                  <a:t> value (MJ/kg db)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24687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7171296296296296"/>
          <c:w val="0.78487248468941384"/>
          <c:h val="0.62734580052493438"/>
        </c:manualLayout>
      </c:layout>
      <c:scatterChart>
        <c:scatterStyle val="lineMarker"/>
        <c:varyColors val="0"/>
        <c:ser>
          <c:idx val="0"/>
          <c:order val="0"/>
          <c:tx>
            <c:v>50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'Heat Capacity '!$G$5:$G$8</c:f>
                <c:numCache>
                  <c:formatCode>General</c:formatCode>
                  <c:ptCount val="4"/>
                  <c:pt idx="0">
                    <c:v>10.199785566530419</c:v>
                  </c:pt>
                  <c:pt idx="1">
                    <c:v>7.3639262257324534</c:v>
                  </c:pt>
                  <c:pt idx="2">
                    <c:v>3.436533230523104</c:v>
                  </c:pt>
                  <c:pt idx="3">
                    <c:v>25.771996790296246</c:v>
                  </c:pt>
                </c:numCache>
              </c:numRef>
            </c:plus>
            <c:minus>
              <c:numRef>
                <c:f>'Heat Capacity '!$G$5:$G$8</c:f>
                <c:numCache>
                  <c:formatCode>General</c:formatCode>
                  <c:ptCount val="4"/>
                  <c:pt idx="0">
                    <c:v>10.199785566530419</c:v>
                  </c:pt>
                  <c:pt idx="1">
                    <c:v>7.3639262257324534</c:v>
                  </c:pt>
                  <c:pt idx="2">
                    <c:v>3.436533230523104</c:v>
                  </c:pt>
                  <c:pt idx="3">
                    <c:v>25.771996790296246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'Heat Capacity '!$E$5:$E$8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'Heat Capacity '!$F$5:$F$8</c:f>
              <c:numCache>
                <c:formatCode>0.000</c:formatCode>
                <c:ptCount val="4"/>
                <c:pt idx="0">
                  <c:v>863.04139999999995</c:v>
                </c:pt>
                <c:pt idx="1">
                  <c:v>237.55529999999999</c:v>
                </c:pt>
                <c:pt idx="2">
                  <c:v>320.65429999999998</c:v>
                </c:pt>
                <c:pt idx="3">
                  <c:v>2574.5830000000001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A4-4566-80AE-375F4A592A09}"/>
            </c:ext>
          </c:extLst>
        </c:ser>
        <c:ser>
          <c:idx val="1"/>
          <c:order val="1"/>
          <c:tx>
            <c:v>105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'Heat Capacity '!$I$5:$I$8</c:f>
                <c:numCache>
                  <c:formatCode>General</c:formatCode>
                  <c:ptCount val="4"/>
                  <c:pt idx="0">
                    <c:v>17.693835344299956</c:v>
                  </c:pt>
                  <c:pt idx="1">
                    <c:v>13.488161739395107</c:v>
                  </c:pt>
                  <c:pt idx="2">
                    <c:v>6.6600869169242198</c:v>
                  </c:pt>
                  <c:pt idx="3">
                    <c:v>8.4349587475410139</c:v>
                  </c:pt>
                </c:numCache>
              </c:numRef>
            </c:plus>
            <c:minus>
              <c:numRef>
                <c:f>'Heat Capacity '!$I$5:$I$8</c:f>
                <c:numCache>
                  <c:formatCode>General</c:formatCode>
                  <c:ptCount val="4"/>
                  <c:pt idx="0">
                    <c:v>17.693835344299956</c:v>
                  </c:pt>
                  <c:pt idx="1">
                    <c:v>13.488161739395107</c:v>
                  </c:pt>
                  <c:pt idx="2">
                    <c:v>6.6600869169242198</c:v>
                  </c:pt>
                  <c:pt idx="3">
                    <c:v>8.4349587475410139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'Heat Capacity '!$E$5:$E$8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'Heat Capacity '!$H$5:$H$8</c:f>
              <c:numCache>
                <c:formatCode>0.000</c:formatCode>
                <c:ptCount val="4"/>
                <c:pt idx="0">
                  <c:v>1333.0689963600075</c:v>
                </c:pt>
                <c:pt idx="1">
                  <c:v>834.08571299125322</c:v>
                </c:pt>
                <c:pt idx="2">
                  <c:v>716.03125006391872</c:v>
                </c:pt>
                <c:pt idx="3">
                  <c:v>1333.5122360147941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A4-4566-80AE-375F4A592A09}"/>
            </c:ext>
          </c:extLst>
        </c:ser>
        <c:ser>
          <c:idx val="2"/>
          <c:order val="2"/>
          <c:tx>
            <c:v>150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'Heat Capacity '!$K$5:$K$8</c:f>
                <c:numCache>
                  <c:formatCode>General</c:formatCode>
                  <c:ptCount val="4"/>
                  <c:pt idx="0">
                    <c:v>7.2606449878412871</c:v>
                  </c:pt>
                  <c:pt idx="1">
                    <c:v>9.3035814033891988</c:v>
                  </c:pt>
                  <c:pt idx="2">
                    <c:v>7.8550601807477971</c:v>
                  </c:pt>
                  <c:pt idx="3">
                    <c:v>26.431789519654018</c:v>
                  </c:pt>
                </c:numCache>
              </c:numRef>
            </c:plus>
            <c:minus>
              <c:numRef>
                <c:f>'Heat Capacity '!$K$5:$K$8</c:f>
                <c:numCache>
                  <c:formatCode>General</c:formatCode>
                  <c:ptCount val="4"/>
                  <c:pt idx="0">
                    <c:v>7.2606449878412871</c:v>
                  </c:pt>
                  <c:pt idx="1">
                    <c:v>9.3035814033891988</c:v>
                  </c:pt>
                  <c:pt idx="2">
                    <c:v>7.8550601807477971</c:v>
                  </c:pt>
                  <c:pt idx="3">
                    <c:v>26.431789519654018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'Heat Capacity '!$E$5:$E$8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'Heat Capacity '!$J$5:$J$8</c:f>
              <c:numCache>
                <c:formatCode>0.000</c:formatCode>
                <c:ptCount val="4"/>
                <c:pt idx="0">
                  <c:v>1406.2059999999999</c:v>
                </c:pt>
                <c:pt idx="1">
                  <c:v>1245.9469999999999</c:v>
                </c:pt>
                <c:pt idx="2">
                  <c:v>1444.393</c:v>
                </c:pt>
                <c:pt idx="3">
                  <c:v>1711.4059999999999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A4-4566-80AE-375F4A592A09}"/>
            </c:ext>
          </c:extLst>
        </c:ser>
        <c:ser>
          <c:idx val="3"/>
          <c:order val="3"/>
          <c:tx>
            <c:v>200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'Heat Capacity '!$M$5:$M$8</c:f>
                <c:numCache>
                  <c:formatCode>General</c:formatCode>
                  <c:ptCount val="4"/>
                  <c:pt idx="0">
                    <c:v>7.5913906362162491</c:v>
                  </c:pt>
                  <c:pt idx="1">
                    <c:v>2.7260908194458526</c:v>
                  </c:pt>
                  <c:pt idx="2">
                    <c:v>1.9887422401716683</c:v>
                  </c:pt>
                  <c:pt idx="3">
                    <c:v>14.408562817333165</c:v>
                  </c:pt>
                </c:numCache>
              </c:numRef>
            </c:plus>
            <c:minus>
              <c:numRef>
                <c:f>'Heat Capacity '!$M$5:$M$8</c:f>
                <c:numCache>
                  <c:formatCode>General</c:formatCode>
                  <c:ptCount val="4"/>
                  <c:pt idx="0">
                    <c:v>7.5913906362162491</c:v>
                  </c:pt>
                  <c:pt idx="1">
                    <c:v>2.7260908194458526</c:v>
                  </c:pt>
                  <c:pt idx="2">
                    <c:v>1.9887422401716683</c:v>
                  </c:pt>
                  <c:pt idx="3">
                    <c:v>14.408562817333165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'Heat Capacity '!$E$5:$E$8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'Heat Capacity '!$L$5:$L$8</c:f>
              <c:numCache>
                <c:formatCode>0.000</c:formatCode>
                <c:ptCount val="4"/>
                <c:pt idx="0">
                  <c:v>1453.39774228376</c:v>
                </c:pt>
                <c:pt idx="1">
                  <c:v>1361.382979695082</c:v>
                </c:pt>
                <c:pt idx="2">
                  <c:v>1040.132942980586</c:v>
                </c:pt>
                <c:pt idx="3">
                  <c:v>1247.5186791201199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A4-4566-80AE-375F4A592A09}"/>
            </c:ext>
          </c:extLst>
        </c:ser>
        <c:ser>
          <c:idx val="4"/>
          <c:order val="4"/>
          <c:tx>
            <c:v>Raw sludge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'Heat Capacity '!$K$9</c:f>
                <c:numCache>
                  <c:formatCode>General</c:formatCode>
                  <c:ptCount val="1"/>
                  <c:pt idx="0">
                    <c:v>24.528300000000002</c:v>
                  </c:pt>
                </c:numCache>
              </c:numRef>
            </c:plus>
            <c:minus>
              <c:numRef>
                <c:f>'Heat Capacity '!$K$9</c:f>
                <c:numCache>
                  <c:formatCode>General</c:formatCode>
                  <c:ptCount val="1"/>
                  <c:pt idx="0">
                    <c:v>24.528300000000002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'Heat Capacity '!$E$9</c:f>
              <c:numCache>
                <c:formatCode>0</c:formatCode>
                <c:ptCount val="1"/>
                <c:pt idx="0">
                  <c:v>88</c:v>
                </c:pt>
              </c:numCache>
            </c:numRef>
          </c:xVal>
          <c:yVal>
            <c:numRef>
              <c:f>'Heat Capacity '!$J$9</c:f>
              <c:numCache>
                <c:formatCode>0.000</c:formatCode>
                <c:ptCount val="1"/>
                <c:pt idx="0">
                  <c:v>4011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A-434A-B866-FF72BB244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08784"/>
        <c:axId val="1250307120"/>
      </c:scatterChart>
      <c:valAx>
        <c:axId val="125030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>
                    <a:solidFill>
                      <a:schemeClr val="tx1"/>
                    </a:solidFill>
                  </a:rPr>
                  <a:t>Moisture</a:t>
                </a:r>
                <a:r>
                  <a:rPr lang="en-ZA" baseline="0">
                    <a:solidFill>
                      <a:schemeClr val="tx1"/>
                    </a:solidFill>
                  </a:rPr>
                  <a:t> Content (%)</a:t>
                </a:r>
                <a:endParaRPr lang="en-ZA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601027996500445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07120"/>
        <c:crosses val="autoZero"/>
        <c:crossBetween val="midCat"/>
        <c:majorUnit val="20"/>
      </c:valAx>
      <c:valAx>
        <c:axId val="12503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>
                    <a:solidFill>
                      <a:schemeClr val="tx1"/>
                    </a:solidFill>
                  </a:rPr>
                  <a:t>Heat</a:t>
                </a:r>
                <a:r>
                  <a:rPr lang="en-ZA" baseline="0">
                    <a:solidFill>
                      <a:schemeClr val="tx1"/>
                    </a:solidFill>
                  </a:rPr>
                  <a:t> Capacity (J/kg/K)</a:t>
                </a:r>
                <a:endParaRPr lang="en-ZA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261207713619130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08784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09295713035885"/>
          <c:y val="0.3532163167104112"/>
          <c:w val="0.15919925634295712"/>
          <c:h val="0.39062773403324585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UDDT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7171296296296296"/>
          <c:w val="0.80231692913385821"/>
          <c:h val="0.63197543015456403"/>
        </c:manualLayout>
      </c:layout>
      <c:scatterChart>
        <c:scatterStyle val="lineMarker"/>
        <c:varyColors val="0"/>
        <c:ser>
          <c:idx val="0"/>
          <c:order val="0"/>
          <c:tx>
            <c:v>50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'Heat Capacity '!$G$10:$G$13</c:f>
                <c:numCache>
                  <c:formatCode>General</c:formatCode>
                  <c:ptCount val="4"/>
                  <c:pt idx="0">
                    <c:v>5.8848644474790923</c:v>
                  </c:pt>
                  <c:pt idx="1">
                    <c:v>6.5804538792360754</c:v>
                  </c:pt>
                  <c:pt idx="2">
                    <c:v>28.157473833435805</c:v>
                  </c:pt>
                  <c:pt idx="3">
                    <c:v>39.416697104052822</c:v>
                  </c:pt>
                </c:numCache>
              </c:numRef>
            </c:plus>
            <c:minus>
              <c:numRef>
                <c:f>'Heat Capacity '!$G$10:$G$13</c:f>
                <c:numCache>
                  <c:formatCode>General</c:formatCode>
                  <c:ptCount val="4"/>
                  <c:pt idx="0">
                    <c:v>5.8848644474790923</c:v>
                  </c:pt>
                  <c:pt idx="1">
                    <c:v>6.5804538792360754</c:v>
                  </c:pt>
                  <c:pt idx="2">
                    <c:v>28.157473833435805</c:v>
                  </c:pt>
                  <c:pt idx="3">
                    <c:v>39.416697104052822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'Heat Capacity '!$E$10:$E$13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'Heat Capacity '!$F$10:$F$13</c:f>
              <c:numCache>
                <c:formatCode>0.000</c:formatCode>
                <c:ptCount val="4"/>
                <c:pt idx="0">
                  <c:v>856.62609999999995</c:v>
                </c:pt>
                <c:pt idx="1">
                  <c:v>795.82529999999997</c:v>
                </c:pt>
                <c:pt idx="2">
                  <c:v>403.3682</c:v>
                </c:pt>
                <c:pt idx="3">
                  <c:v>3232.1840000000002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7-4377-9A02-6CFC3E0E7147}"/>
            </c:ext>
          </c:extLst>
        </c:ser>
        <c:ser>
          <c:idx val="1"/>
          <c:order val="1"/>
          <c:tx>
            <c:v>105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'Heat Capacity '!$I$10:$I$13</c:f>
                <c:numCache>
                  <c:formatCode>General</c:formatCode>
                  <c:ptCount val="4"/>
                  <c:pt idx="0">
                    <c:v>16.703589192219436</c:v>
                  </c:pt>
                  <c:pt idx="1">
                    <c:v>3.5595859405387782</c:v>
                  </c:pt>
                  <c:pt idx="2">
                    <c:v>11.090971916520214</c:v>
                  </c:pt>
                  <c:pt idx="3">
                    <c:v>18.165645008338632</c:v>
                  </c:pt>
                </c:numCache>
              </c:numRef>
            </c:plus>
            <c:minus>
              <c:numRef>
                <c:f>'Heat Capacity '!$I$10:$I$13</c:f>
                <c:numCache>
                  <c:formatCode>General</c:formatCode>
                  <c:ptCount val="4"/>
                  <c:pt idx="0">
                    <c:v>16.703589192219436</c:v>
                  </c:pt>
                  <c:pt idx="1">
                    <c:v>3.5595859405387782</c:v>
                  </c:pt>
                  <c:pt idx="2">
                    <c:v>11.090971916520214</c:v>
                  </c:pt>
                  <c:pt idx="3">
                    <c:v>18.165645008338632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'Heat Capacity '!$E$10:$E$13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'Heat Capacity '!$H$10:$H$13</c:f>
              <c:numCache>
                <c:formatCode>0.000</c:formatCode>
                <c:ptCount val="4"/>
                <c:pt idx="0">
                  <c:v>668.07520503992248</c:v>
                </c:pt>
                <c:pt idx="1">
                  <c:v>896.55683917168221</c:v>
                </c:pt>
                <c:pt idx="2">
                  <c:v>619.05914467394348</c:v>
                </c:pt>
                <c:pt idx="3">
                  <c:v>2485.1506255287049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C7-4377-9A02-6CFC3E0E7147}"/>
            </c:ext>
          </c:extLst>
        </c:ser>
        <c:ser>
          <c:idx val="2"/>
          <c:order val="2"/>
          <c:tx>
            <c:v>150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'Heat Capacity '!$K$10:$K$13</c:f>
                <c:numCache>
                  <c:formatCode>General</c:formatCode>
                  <c:ptCount val="4"/>
                  <c:pt idx="0">
                    <c:v>6.1145012940000001</c:v>
                  </c:pt>
                  <c:pt idx="1">
                    <c:v>3.8594053869999998</c:v>
                  </c:pt>
                  <c:pt idx="2">
                    <c:v>8.1008329999999997</c:v>
                  </c:pt>
                  <c:pt idx="3">
                    <c:v>11.81218211</c:v>
                  </c:pt>
                </c:numCache>
              </c:numRef>
            </c:plus>
            <c:minus>
              <c:numRef>
                <c:f>'Heat Capacity '!$K$10:$K$13</c:f>
                <c:numCache>
                  <c:formatCode>General</c:formatCode>
                  <c:ptCount val="4"/>
                  <c:pt idx="0">
                    <c:v>6.1145012940000001</c:v>
                  </c:pt>
                  <c:pt idx="1">
                    <c:v>3.8594053869999998</c:v>
                  </c:pt>
                  <c:pt idx="2">
                    <c:v>8.1008329999999997</c:v>
                  </c:pt>
                  <c:pt idx="3">
                    <c:v>11.81218211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'Heat Capacity '!$E$10:$E$13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'Heat Capacity '!$J$10:$J$13</c:f>
              <c:numCache>
                <c:formatCode>0.000</c:formatCode>
                <c:ptCount val="4"/>
                <c:pt idx="0">
                  <c:v>1009.401</c:v>
                </c:pt>
                <c:pt idx="1">
                  <c:v>1141.8679999999999</c:v>
                </c:pt>
                <c:pt idx="2">
                  <c:v>710.47990000000004</c:v>
                </c:pt>
                <c:pt idx="3">
                  <c:v>2545.8670000000002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C7-4377-9A02-6CFC3E0E7147}"/>
            </c:ext>
          </c:extLst>
        </c:ser>
        <c:ser>
          <c:idx val="3"/>
          <c:order val="3"/>
          <c:tx>
            <c:v>200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'Heat Capacity '!$M$10:$M$13</c:f>
                <c:numCache>
                  <c:formatCode>General</c:formatCode>
                  <c:ptCount val="4"/>
                  <c:pt idx="0">
                    <c:v>5.6239288731456707</c:v>
                  </c:pt>
                  <c:pt idx="1">
                    <c:v>3.2164393042994299</c:v>
                  </c:pt>
                  <c:pt idx="2">
                    <c:v>6.5245012940703822</c:v>
                  </c:pt>
                  <c:pt idx="3">
                    <c:v>11.841040680188483</c:v>
                  </c:pt>
                </c:numCache>
              </c:numRef>
            </c:plus>
            <c:minus>
              <c:numRef>
                <c:f>'Heat Capacity '!$M$10:$M$13</c:f>
                <c:numCache>
                  <c:formatCode>General</c:formatCode>
                  <c:ptCount val="4"/>
                  <c:pt idx="0">
                    <c:v>5.6239288731456707</c:v>
                  </c:pt>
                  <c:pt idx="1">
                    <c:v>3.2164393042994299</c:v>
                  </c:pt>
                  <c:pt idx="2">
                    <c:v>6.5245012940703822</c:v>
                  </c:pt>
                  <c:pt idx="3">
                    <c:v>11.841040680188483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'Heat Capacity '!$E$10:$E$13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'Heat Capacity '!$L$10:$L$13</c:f>
              <c:numCache>
                <c:formatCode>0.000</c:formatCode>
                <c:ptCount val="4"/>
                <c:pt idx="0">
                  <c:v>956.27178973983064</c:v>
                </c:pt>
                <c:pt idx="1">
                  <c:v>1215.5843950974941</c:v>
                </c:pt>
                <c:pt idx="2">
                  <c:v>741.56079389017646</c:v>
                </c:pt>
                <c:pt idx="3">
                  <c:v>2133.8936256985703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C7-4377-9A02-6CFC3E0E7147}"/>
            </c:ext>
          </c:extLst>
        </c:ser>
        <c:ser>
          <c:idx val="4"/>
          <c:order val="4"/>
          <c:tx>
            <c:v>Raw sludge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'Heat Capacity '!$K$14</c:f>
                <c:numCache>
                  <c:formatCode>General</c:formatCode>
                  <c:ptCount val="1"/>
                  <c:pt idx="0">
                    <c:v>29.012830000000001</c:v>
                  </c:pt>
                </c:numCache>
              </c:numRef>
            </c:plus>
            <c:minus>
              <c:numRef>
                <c:f>'Heat Capacity '!$K$14</c:f>
                <c:numCache>
                  <c:formatCode>General</c:formatCode>
                  <c:ptCount val="1"/>
                  <c:pt idx="0">
                    <c:v>29.012830000000001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'Heat Capacity '!$E$14</c:f>
              <c:numCache>
                <c:formatCode>0</c:formatCode>
                <c:ptCount val="1"/>
                <c:pt idx="0">
                  <c:v>73.73</c:v>
                </c:pt>
              </c:numCache>
            </c:numRef>
          </c:xVal>
          <c:yVal>
            <c:numRef>
              <c:f>'Heat Capacity '!$J$14</c:f>
              <c:numCache>
                <c:formatCode>0.000</c:formatCode>
                <c:ptCount val="1"/>
                <c:pt idx="0">
                  <c:v>3821.5448000000001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E2-4A12-BBCB-C6E9E1EC8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846224"/>
        <c:axId val="1245842064"/>
      </c:scatterChart>
      <c:valAx>
        <c:axId val="124584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>
                    <a:solidFill>
                      <a:schemeClr val="tx1"/>
                    </a:solidFill>
                  </a:rPr>
                  <a:t>Moisture</a:t>
                </a:r>
                <a:r>
                  <a:rPr lang="en-ZA" baseline="0">
                    <a:solidFill>
                      <a:schemeClr val="tx1"/>
                    </a:solidFill>
                  </a:rPr>
                  <a:t> Content (%)</a:t>
                </a:r>
                <a:endParaRPr lang="en-ZA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842064"/>
        <c:crosses val="autoZero"/>
        <c:crossBetween val="midCat"/>
        <c:majorUnit val="20"/>
      </c:valAx>
      <c:valAx>
        <c:axId val="12458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>
                    <a:solidFill>
                      <a:schemeClr val="tx1"/>
                    </a:solidFill>
                  </a:rPr>
                  <a:t>Heat</a:t>
                </a:r>
                <a:r>
                  <a:rPr lang="en-ZA" baseline="0">
                    <a:solidFill>
                      <a:schemeClr val="tx1"/>
                    </a:solidFill>
                  </a:rPr>
                  <a:t> Capacity (J/kg/K)</a:t>
                </a:r>
                <a:endParaRPr lang="en-ZA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9444444444444445E-2"/>
              <c:y val="0.261207713619130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846224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75962379702535"/>
          <c:y val="0.38099409448818899"/>
          <c:w val="0.15919925634295712"/>
          <c:h val="0.39062773403324585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UDDT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78937007874016"/>
          <c:y val="0.15319444444444447"/>
          <c:w val="0.79591404199475069"/>
          <c:h val="0.70141987459900845"/>
        </c:manualLayout>
      </c:layout>
      <c:scatterChart>
        <c:scatterStyle val="lineMarker"/>
        <c:varyColors val="0"/>
        <c:ser>
          <c:idx val="0"/>
          <c:order val="0"/>
          <c:tx>
            <c:v>50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'Water Activity'!$D$10:$D$13</c:f>
                <c:numCache>
                  <c:formatCode>General</c:formatCode>
                  <c:ptCount val="4"/>
                  <c:pt idx="0">
                    <c:v>4.1186567389542563E-3</c:v>
                  </c:pt>
                  <c:pt idx="1">
                    <c:v>1.4635914730552349E-2</c:v>
                  </c:pt>
                  <c:pt idx="2">
                    <c:v>5.9743897875292459E-3</c:v>
                  </c:pt>
                  <c:pt idx="3">
                    <c:v>3.8509739027939062E-3</c:v>
                  </c:pt>
                </c:numCache>
              </c:numRef>
            </c:plus>
            <c:minus>
              <c:numRef>
                <c:f>'Water Activity'!$D$10:$D$13</c:f>
                <c:numCache>
                  <c:formatCode>General</c:formatCode>
                  <c:ptCount val="4"/>
                  <c:pt idx="0">
                    <c:v>4.1186567389542563E-3</c:v>
                  </c:pt>
                  <c:pt idx="1">
                    <c:v>1.4635914730552349E-2</c:v>
                  </c:pt>
                  <c:pt idx="2">
                    <c:v>5.9743897875292459E-3</c:v>
                  </c:pt>
                  <c:pt idx="3">
                    <c:v>3.8509739027939062E-3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'Water Activity'!$B$10:$B$13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'Water Activity'!$C$10:$C$13</c:f>
              <c:numCache>
                <c:formatCode>0.000</c:formatCode>
                <c:ptCount val="4"/>
                <c:pt idx="0">
                  <c:v>0.11476666666666667</c:v>
                </c:pt>
                <c:pt idx="1">
                  <c:v>0.81500000000000006</c:v>
                </c:pt>
                <c:pt idx="2">
                  <c:v>0.9346333333333332</c:v>
                </c:pt>
                <c:pt idx="3">
                  <c:v>0.96600000000000008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5-490C-9B2E-DB0FBF586E9D}"/>
            </c:ext>
          </c:extLst>
        </c:ser>
        <c:ser>
          <c:idx val="1"/>
          <c:order val="1"/>
          <c:tx>
            <c:v>105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'Water Activity'!$F$10:$F$13</c:f>
                <c:numCache>
                  <c:formatCode>General</c:formatCode>
                  <c:ptCount val="4"/>
                  <c:pt idx="0">
                    <c:v>5.9732738092272329E-2</c:v>
                  </c:pt>
                  <c:pt idx="1">
                    <c:v>2.5152004558947866E-2</c:v>
                  </c:pt>
                  <c:pt idx="2">
                    <c:v>4.0926763859362222E-3</c:v>
                  </c:pt>
                  <c:pt idx="3">
                    <c:v>2.7577164466275456E-3</c:v>
                  </c:pt>
                </c:numCache>
              </c:numRef>
            </c:plus>
            <c:minus>
              <c:numRef>
                <c:f>'Water Activity'!$F$10:$F$13</c:f>
                <c:numCache>
                  <c:formatCode>General</c:formatCode>
                  <c:ptCount val="4"/>
                  <c:pt idx="0">
                    <c:v>5.9732738092272329E-2</c:v>
                  </c:pt>
                  <c:pt idx="1">
                    <c:v>2.5152004558947866E-2</c:v>
                  </c:pt>
                  <c:pt idx="2">
                    <c:v>4.0926763859362222E-3</c:v>
                  </c:pt>
                  <c:pt idx="3">
                    <c:v>2.7577164466275456E-3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'Water Activity'!$B$10:$B$13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'Water Activity'!$E$10:$E$13</c:f>
              <c:numCache>
                <c:formatCode>0.000</c:formatCode>
                <c:ptCount val="4"/>
                <c:pt idx="0">
                  <c:v>0.23199999999999998</c:v>
                </c:pt>
                <c:pt idx="1">
                  <c:v>0.63496666666666668</c:v>
                </c:pt>
                <c:pt idx="2">
                  <c:v>0.94110000000000005</c:v>
                </c:pt>
                <c:pt idx="3">
                  <c:v>0.95294999999999996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45-490C-9B2E-DB0FBF586E9D}"/>
            </c:ext>
          </c:extLst>
        </c:ser>
        <c:ser>
          <c:idx val="2"/>
          <c:order val="2"/>
          <c:tx>
            <c:v>150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'Water Activity'!$H$10:$H$13</c:f>
                <c:numCache>
                  <c:formatCode>General</c:formatCode>
                  <c:ptCount val="4"/>
                  <c:pt idx="0">
                    <c:v>1.4294521094927696E-3</c:v>
                  </c:pt>
                  <c:pt idx="1">
                    <c:v>6.3791326474164026E-3</c:v>
                  </c:pt>
                  <c:pt idx="2">
                    <c:v>3.7643060449437478E-3</c:v>
                  </c:pt>
                  <c:pt idx="3">
                    <c:v>8.6261231152818772E-3</c:v>
                  </c:pt>
                </c:numCache>
              </c:numRef>
            </c:plus>
            <c:minus>
              <c:numRef>
                <c:f>'Water Activity'!$H$10:$H$13</c:f>
                <c:numCache>
                  <c:formatCode>General</c:formatCode>
                  <c:ptCount val="4"/>
                  <c:pt idx="0">
                    <c:v>1.4294521094927696E-3</c:v>
                  </c:pt>
                  <c:pt idx="1">
                    <c:v>6.3791326474164026E-3</c:v>
                  </c:pt>
                  <c:pt idx="2">
                    <c:v>3.7643060449437478E-3</c:v>
                  </c:pt>
                  <c:pt idx="3">
                    <c:v>8.6261231152818772E-3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'Water Activity'!$B$10:$B$13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'Water Activity'!$G$10:$G$13</c:f>
              <c:numCache>
                <c:formatCode>0.000</c:formatCode>
                <c:ptCount val="4"/>
                <c:pt idx="0">
                  <c:v>3.8866666666666667E-2</c:v>
                </c:pt>
                <c:pt idx="1">
                  <c:v>0.68623333333333336</c:v>
                </c:pt>
                <c:pt idx="2">
                  <c:v>0.876</c:v>
                </c:pt>
                <c:pt idx="3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45-490C-9B2E-DB0FBF586E9D}"/>
            </c:ext>
          </c:extLst>
        </c:ser>
        <c:ser>
          <c:idx val="3"/>
          <c:order val="3"/>
          <c:tx>
            <c:v>200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'Water Activity'!$J$10:$J$13</c:f>
                <c:numCache>
                  <c:formatCode>General</c:formatCode>
                  <c:ptCount val="4"/>
                  <c:pt idx="0">
                    <c:v>7.9800522136971946E-2</c:v>
                  </c:pt>
                  <c:pt idx="1">
                    <c:v>5.7382604797388978E-2</c:v>
                  </c:pt>
                  <c:pt idx="2">
                    <c:v>1.5502687938977943E-3</c:v>
                  </c:pt>
                  <c:pt idx="3">
                    <c:v>3.4510867853474883E-3</c:v>
                  </c:pt>
                </c:numCache>
              </c:numRef>
            </c:plus>
            <c:minus>
              <c:numRef>
                <c:f>'Water Activity'!$J$10:$J$13</c:f>
                <c:numCache>
                  <c:formatCode>General</c:formatCode>
                  <c:ptCount val="4"/>
                  <c:pt idx="0">
                    <c:v>7.9800522136971946E-2</c:v>
                  </c:pt>
                  <c:pt idx="1">
                    <c:v>5.7382604797388978E-2</c:v>
                  </c:pt>
                  <c:pt idx="2">
                    <c:v>1.5502687938977943E-3</c:v>
                  </c:pt>
                  <c:pt idx="3">
                    <c:v>3.4510867853474883E-3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'Water Activity'!$B$10:$B$13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'Water Activity'!$I$10:$I$13</c:f>
              <c:numCache>
                <c:formatCode>0.000</c:formatCode>
                <c:ptCount val="4"/>
                <c:pt idx="0">
                  <c:v>0.21973333333333334</c:v>
                </c:pt>
                <c:pt idx="1">
                  <c:v>0.9086333333333334</c:v>
                </c:pt>
                <c:pt idx="2">
                  <c:v>0.9699333333333332</c:v>
                </c:pt>
                <c:pt idx="3">
                  <c:v>0.98109999999999997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45-490C-9B2E-DB0FBF586E9D}"/>
            </c:ext>
          </c:extLst>
        </c:ser>
        <c:ser>
          <c:idx val="4"/>
          <c:order val="4"/>
          <c:tx>
            <c:v>Raw sludge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'Water Activity'!$F$14</c:f>
                <c:numCache>
                  <c:formatCode>General</c:formatCode>
                  <c:ptCount val="1"/>
                  <c:pt idx="0">
                    <c:v>1.1736410581320553E-2</c:v>
                  </c:pt>
                </c:numCache>
              </c:numRef>
            </c:plus>
            <c:minus>
              <c:numRef>
                <c:f>'Water Activity'!$F$14</c:f>
                <c:numCache>
                  <c:formatCode>General</c:formatCode>
                  <c:ptCount val="1"/>
                  <c:pt idx="0">
                    <c:v>1.1736410581320553E-2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'Water Activity'!$B$14</c:f>
              <c:numCache>
                <c:formatCode>0</c:formatCode>
                <c:ptCount val="1"/>
                <c:pt idx="0">
                  <c:v>74</c:v>
                </c:pt>
              </c:numCache>
            </c:numRef>
          </c:xVal>
          <c:yVal>
            <c:numRef>
              <c:f>'Water Activity'!$E$14</c:f>
              <c:numCache>
                <c:formatCode>0.000</c:formatCode>
                <c:ptCount val="1"/>
                <c:pt idx="0">
                  <c:v>0.96870000000000001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0-4164-B07A-76834B1D1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674512"/>
        <c:axId val="1614674928"/>
      </c:scatterChart>
      <c:valAx>
        <c:axId val="161467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>
                    <a:solidFill>
                      <a:schemeClr val="tx1"/>
                    </a:solidFill>
                  </a:rPr>
                  <a:t>Moisture</a:t>
                </a:r>
                <a:r>
                  <a:rPr lang="en-ZA" baseline="0">
                    <a:solidFill>
                      <a:schemeClr val="tx1"/>
                    </a:solidFill>
                  </a:rPr>
                  <a:t> Content (%)</a:t>
                </a:r>
                <a:endParaRPr lang="en-ZA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674928"/>
        <c:crosses val="autoZero"/>
        <c:crossBetween val="midCat"/>
        <c:majorUnit val="20"/>
      </c:valAx>
      <c:valAx>
        <c:axId val="16146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0">
                    <a:solidFill>
                      <a:schemeClr val="tx1"/>
                    </a:solidFill>
                  </a:rPr>
                  <a:t>Water</a:t>
                </a:r>
                <a:r>
                  <a:rPr lang="en-ZA" b="0" baseline="0">
                    <a:solidFill>
                      <a:schemeClr val="tx1"/>
                    </a:solidFill>
                  </a:rPr>
                  <a:t> Activity (-)</a:t>
                </a:r>
                <a:endParaRPr lang="en-ZA" b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7000000000000001E-2"/>
              <c:y val="0.303719014289880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674512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14785651793524"/>
          <c:y val="0.42526465441819772"/>
          <c:w val="0.16485214348206476"/>
          <c:h val="0.39062773403324585"/>
        </c:manualLayout>
      </c:layout>
      <c:overlay val="0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VIP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7171296296296296"/>
          <c:w val="0.80509470691163598"/>
          <c:h val="0.60419765237678613"/>
        </c:manualLayout>
      </c:layout>
      <c:scatterChart>
        <c:scatterStyle val="lineMarker"/>
        <c:varyColors val="0"/>
        <c:ser>
          <c:idx val="0"/>
          <c:order val="0"/>
          <c:tx>
            <c:v>50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'Heat Capacity '!$G$15:$G$18</c:f>
                <c:numCache>
                  <c:formatCode>General</c:formatCode>
                  <c:ptCount val="4"/>
                  <c:pt idx="0">
                    <c:v>5.8848644474790923</c:v>
                  </c:pt>
                  <c:pt idx="1">
                    <c:v>6.5804538792360754</c:v>
                  </c:pt>
                  <c:pt idx="2">
                    <c:v>28.157473833435805</c:v>
                  </c:pt>
                  <c:pt idx="3">
                    <c:v>39.416697104052822</c:v>
                  </c:pt>
                </c:numCache>
              </c:numRef>
            </c:plus>
            <c:minus>
              <c:numRef>
                <c:f>'Heat Capacity '!$G$15:$G$18</c:f>
                <c:numCache>
                  <c:formatCode>General</c:formatCode>
                  <c:ptCount val="4"/>
                  <c:pt idx="0">
                    <c:v>5.8848644474790923</c:v>
                  </c:pt>
                  <c:pt idx="1">
                    <c:v>6.5804538792360754</c:v>
                  </c:pt>
                  <c:pt idx="2">
                    <c:v>28.157473833435805</c:v>
                  </c:pt>
                  <c:pt idx="3">
                    <c:v>39.416697104052822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'Heat Capacity '!$E$15:$E$18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'Heat Capacity '!$F$15:$F$18</c:f>
              <c:numCache>
                <c:formatCode>0.000</c:formatCode>
                <c:ptCount val="4"/>
                <c:pt idx="0">
                  <c:v>1440.6320000000001</c:v>
                </c:pt>
                <c:pt idx="1">
                  <c:v>1053.2929999999999</c:v>
                </c:pt>
                <c:pt idx="2">
                  <c:v>740.11919999999998</c:v>
                </c:pt>
                <c:pt idx="3">
                  <c:v>3464.6129999999998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9E-434C-A366-367BAE7E76D3}"/>
            </c:ext>
          </c:extLst>
        </c:ser>
        <c:ser>
          <c:idx val="1"/>
          <c:order val="1"/>
          <c:tx>
            <c:v>105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'Heat Capacity '!$I$15:$I$18</c:f>
                <c:numCache>
                  <c:formatCode>General</c:formatCode>
                  <c:ptCount val="4"/>
                  <c:pt idx="0">
                    <c:v>5.2569514746761703</c:v>
                  </c:pt>
                  <c:pt idx="1">
                    <c:v>5.9418708734250094</c:v>
                  </c:pt>
                  <c:pt idx="2">
                    <c:v>8.1383004118478315</c:v>
                  </c:pt>
                  <c:pt idx="3">
                    <c:v>62.843554381642086</c:v>
                  </c:pt>
                </c:numCache>
              </c:numRef>
            </c:plus>
            <c:minus>
              <c:numRef>
                <c:f>'Heat Capacity '!$I$15:$I$18</c:f>
                <c:numCache>
                  <c:formatCode>General</c:formatCode>
                  <c:ptCount val="4"/>
                  <c:pt idx="0">
                    <c:v>5.2569514746761703</c:v>
                  </c:pt>
                  <c:pt idx="1">
                    <c:v>5.9418708734250094</c:v>
                  </c:pt>
                  <c:pt idx="2">
                    <c:v>8.1383004118478315</c:v>
                  </c:pt>
                  <c:pt idx="3">
                    <c:v>62.843554381642086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'Heat Capacity '!$E$15:$E$18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'Heat Capacity '!$H$15:$H$18</c:f>
              <c:numCache>
                <c:formatCode>0.000</c:formatCode>
                <c:ptCount val="4"/>
                <c:pt idx="0">
                  <c:v>785.46131596834334</c:v>
                </c:pt>
                <c:pt idx="1">
                  <c:v>829.33223071951068</c:v>
                </c:pt>
                <c:pt idx="2">
                  <c:v>1090.9900302926931</c:v>
                </c:pt>
                <c:pt idx="3">
                  <c:v>2686.332694593124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9E-434C-A366-367BAE7E76D3}"/>
            </c:ext>
          </c:extLst>
        </c:ser>
        <c:ser>
          <c:idx val="2"/>
          <c:order val="2"/>
          <c:tx>
            <c:v>150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'Heat Capacity '!$K$15:$K$18</c:f>
                <c:numCache>
                  <c:formatCode>General</c:formatCode>
                  <c:ptCount val="4"/>
                  <c:pt idx="0">
                    <c:v>5.019375482150271</c:v>
                  </c:pt>
                  <c:pt idx="1">
                    <c:v>3.6187719417250701</c:v>
                  </c:pt>
                  <c:pt idx="2">
                    <c:v>13.367195988906746</c:v>
                  </c:pt>
                  <c:pt idx="3">
                    <c:v>8.2329716663145565</c:v>
                  </c:pt>
                </c:numCache>
              </c:numRef>
            </c:plus>
            <c:minus>
              <c:numRef>
                <c:f>'Heat Capacity '!$K$15:$K$18</c:f>
                <c:numCache>
                  <c:formatCode>General</c:formatCode>
                  <c:ptCount val="4"/>
                  <c:pt idx="0">
                    <c:v>5.019375482150271</c:v>
                  </c:pt>
                  <c:pt idx="1">
                    <c:v>3.6187719417250701</c:v>
                  </c:pt>
                  <c:pt idx="2">
                    <c:v>13.367195988906746</c:v>
                  </c:pt>
                  <c:pt idx="3">
                    <c:v>8.2329716663145565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'Heat Capacity '!$E$15:$E$18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'Heat Capacity '!$J$15:$J$18</c:f>
              <c:numCache>
                <c:formatCode>0.000</c:formatCode>
                <c:ptCount val="4"/>
                <c:pt idx="0">
                  <c:v>861.52779999999996</c:v>
                </c:pt>
                <c:pt idx="1">
                  <c:v>314.34100000000001</c:v>
                </c:pt>
                <c:pt idx="2">
                  <c:v>459.47539999999998</c:v>
                </c:pt>
                <c:pt idx="3">
                  <c:v>2899.15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9E-434C-A366-367BAE7E76D3}"/>
            </c:ext>
          </c:extLst>
        </c:ser>
        <c:ser>
          <c:idx val="3"/>
          <c:order val="3"/>
          <c:tx>
            <c:v>200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'Heat Capacity '!$M$15:$M$18</c:f>
                <c:numCache>
                  <c:formatCode>General</c:formatCode>
                  <c:ptCount val="4"/>
                  <c:pt idx="0">
                    <c:v>4.8717365622727238</c:v>
                  </c:pt>
                  <c:pt idx="1">
                    <c:v>21.541630640447892</c:v>
                  </c:pt>
                  <c:pt idx="2">
                    <c:v>13.441335012983171</c:v>
                  </c:pt>
                  <c:pt idx="3">
                    <c:v>22.907864185697363</c:v>
                  </c:pt>
                </c:numCache>
              </c:numRef>
            </c:plus>
            <c:minus>
              <c:numRef>
                <c:f>'Heat Capacity '!$M$15:$M$18</c:f>
                <c:numCache>
                  <c:formatCode>General</c:formatCode>
                  <c:ptCount val="4"/>
                  <c:pt idx="0">
                    <c:v>4.8717365622727238</c:v>
                  </c:pt>
                  <c:pt idx="1">
                    <c:v>21.541630640447892</c:v>
                  </c:pt>
                  <c:pt idx="2">
                    <c:v>13.441335012983171</c:v>
                  </c:pt>
                  <c:pt idx="3">
                    <c:v>22.907864185697363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'Heat Capacity '!$E$15:$E$18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'Heat Capacity '!$L$15:$L$18</c:f>
              <c:numCache>
                <c:formatCode>0.000</c:formatCode>
                <c:ptCount val="4"/>
                <c:pt idx="0">
                  <c:v>847.76733989792228</c:v>
                </c:pt>
                <c:pt idx="1">
                  <c:v>1137.1909190873951</c:v>
                </c:pt>
                <c:pt idx="2">
                  <c:v>842.23653757012528</c:v>
                </c:pt>
                <c:pt idx="3">
                  <c:v>3573.5913753520936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9E-434C-A366-367BAE7E76D3}"/>
            </c:ext>
          </c:extLst>
        </c:ser>
        <c:ser>
          <c:idx val="4"/>
          <c:order val="4"/>
          <c:tx>
            <c:v>Raw sludge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'Heat Capacity '!$E$19</c:f>
              <c:numCache>
                <c:formatCode>0</c:formatCode>
                <c:ptCount val="1"/>
                <c:pt idx="0">
                  <c:v>72.760000000000005</c:v>
                </c:pt>
              </c:numCache>
            </c:numRef>
          </c:xVal>
          <c:yVal>
            <c:numRef>
              <c:f>'Heat Capacity '!$J$19</c:f>
              <c:numCache>
                <c:formatCode>0.000</c:formatCode>
                <c:ptCount val="1"/>
                <c:pt idx="0">
                  <c:v>3520.21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0-4440-9DF2-CF7EECC25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10864"/>
        <c:axId val="1250312944"/>
      </c:scatterChart>
      <c:valAx>
        <c:axId val="125031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>
                    <a:solidFill>
                      <a:schemeClr val="tx1"/>
                    </a:solidFill>
                  </a:rPr>
                  <a:t>Moisture</a:t>
                </a:r>
                <a:r>
                  <a:rPr lang="en-ZA" baseline="0">
                    <a:solidFill>
                      <a:schemeClr val="tx1"/>
                    </a:solidFill>
                  </a:rPr>
                  <a:t> Content (%)</a:t>
                </a:r>
                <a:endParaRPr lang="en-ZA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12944"/>
        <c:crosses val="autoZero"/>
        <c:crossBetween val="midCat"/>
        <c:majorUnit val="20"/>
      </c:valAx>
      <c:valAx>
        <c:axId val="125031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>
                    <a:solidFill>
                      <a:schemeClr val="tx1"/>
                    </a:solidFill>
                  </a:rPr>
                  <a:t>Heat</a:t>
                </a:r>
                <a:r>
                  <a:rPr lang="en-ZA" baseline="0">
                    <a:solidFill>
                      <a:schemeClr val="tx1"/>
                    </a:solidFill>
                  </a:rPr>
                  <a:t> Capacity (J/kg/K)</a:t>
                </a:r>
                <a:endParaRPr lang="en-ZA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261207713619130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10864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315179352581"/>
          <c:y val="0.32080890930300376"/>
          <c:w val="0.15919925634295712"/>
          <c:h val="0.39062773403324585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4420384951881"/>
          <c:y val="0.10226851851851854"/>
          <c:w val="0.81809536307961506"/>
          <c:h val="0.71162839020122481"/>
        </c:manualLayout>
      </c:layout>
      <c:scatterChart>
        <c:scatterStyle val="lineMarker"/>
        <c:varyColors val="0"/>
        <c:ser>
          <c:idx val="0"/>
          <c:order val="0"/>
          <c:tx>
            <c:v>50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'Thermal Conductivity'!$G$5:$G$8</c:f>
                <c:numCache>
                  <c:formatCode>General</c:formatCode>
                  <c:ptCount val="4"/>
                  <c:pt idx="0">
                    <c:v>1.8634922691898682E-4</c:v>
                  </c:pt>
                  <c:pt idx="1">
                    <c:v>2.7649856242037391E-4</c:v>
                  </c:pt>
                  <c:pt idx="2">
                    <c:v>3.6664789792176098E-4</c:v>
                  </c:pt>
                  <c:pt idx="3">
                    <c:v>4.56797233423148E-4</c:v>
                  </c:pt>
                </c:numCache>
              </c:numRef>
            </c:plus>
            <c:minus>
              <c:numRef>
                <c:f>'Thermal Conductivity'!$G$5:$G$8</c:f>
                <c:numCache>
                  <c:formatCode>General</c:formatCode>
                  <c:ptCount val="4"/>
                  <c:pt idx="0">
                    <c:v>1.8634922691898682E-4</c:v>
                  </c:pt>
                  <c:pt idx="1">
                    <c:v>2.7649856242037391E-4</c:v>
                  </c:pt>
                  <c:pt idx="2">
                    <c:v>3.6664789792176098E-4</c:v>
                  </c:pt>
                  <c:pt idx="3">
                    <c:v>4.56797233423148E-4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'Thermal Conductivity'!$E$5:$E$8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'Thermal Conductivity'!$F$5:$F$8</c:f>
              <c:numCache>
                <c:formatCode>0.000</c:formatCode>
                <c:ptCount val="4"/>
                <c:pt idx="0">
                  <c:v>4.8734E-2</c:v>
                </c:pt>
                <c:pt idx="1">
                  <c:v>3.8796999999999998E-2</c:v>
                </c:pt>
                <c:pt idx="2">
                  <c:v>4.1274999999999999E-2</c:v>
                </c:pt>
                <c:pt idx="3">
                  <c:v>0.27029199999999998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31-4B8E-9AF7-961083122600}"/>
            </c:ext>
          </c:extLst>
        </c:ser>
        <c:ser>
          <c:idx val="1"/>
          <c:order val="1"/>
          <c:tx>
            <c:v>105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'Thermal Conductivity'!$I$5:$I$8</c:f>
                <c:numCache>
                  <c:formatCode>General</c:formatCode>
                  <c:ptCount val="4"/>
                  <c:pt idx="0">
                    <c:v>1.6499608875206499E-4</c:v>
                  </c:pt>
                  <c:pt idx="1">
                    <c:v>2.3103349105093563E-4</c:v>
                  </c:pt>
                  <c:pt idx="2">
                    <c:v>4.0763194023824142E-4</c:v>
                  </c:pt>
                  <c:pt idx="3">
                    <c:v>4.0763194023824142E-4</c:v>
                  </c:pt>
                </c:numCache>
              </c:numRef>
            </c:plus>
            <c:minus>
              <c:numRef>
                <c:f>'Thermal Conductivity'!$I$5:$I$8</c:f>
                <c:numCache>
                  <c:formatCode>General</c:formatCode>
                  <c:ptCount val="4"/>
                  <c:pt idx="0">
                    <c:v>1.6499608875206499E-4</c:v>
                  </c:pt>
                  <c:pt idx="1">
                    <c:v>2.3103349105093563E-4</c:v>
                  </c:pt>
                  <c:pt idx="2">
                    <c:v>4.0763194023824142E-4</c:v>
                  </c:pt>
                  <c:pt idx="3">
                    <c:v>4.0763194023824142E-4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'Thermal Conductivity'!$E$5:$E$8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'Thermal Conductivity'!$H$5:$H$8</c:f>
              <c:numCache>
                <c:formatCode>0.000</c:formatCode>
                <c:ptCount val="4"/>
                <c:pt idx="0">
                  <c:v>4.9170442413143126E-2</c:v>
                </c:pt>
                <c:pt idx="1">
                  <c:v>4.3014139155372375E-2</c:v>
                </c:pt>
                <c:pt idx="2">
                  <c:v>4.6065874439811659E-2</c:v>
                </c:pt>
                <c:pt idx="3">
                  <c:v>9.1083242742021772E-2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31-4B8E-9AF7-961083122600}"/>
            </c:ext>
          </c:extLst>
        </c:ser>
        <c:ser>
          <c:idx val="2"/>
          <c:order val="2"/>
          <c:tx>
            <c:v>150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'Thermal Conductivity'!$K$5:$K$8</c:f>
                <c:numCache>
                  <c:formatCode>General</c:formatCode>
                  <c:ptCount val="4"/>
                  <c:pt idx="0">
                    <c:v>6.6464376300251898E-3</c:v>
                  </c:pt>
                  <c:pt idx="1">
                    <c:v>1.4621085523836386E-3</c:v>
                  </c:pt>
                  <c:pt idx="2">
                    <c:v>1.6767934873588176E-2</c:v>
                  </c:pt>
                  <c:pt idx="3">
                    <c:v>6.1495999999999999E-3</c:v>
                  </c:pt>
                </c:numCache>
              </c:numRef>
            </c:plus>
            <c:minus>
              <c:numRef>
                <c:f>'Thermal Conductivity'!$K$5:$K$8</c:f>
                <c:numCache>
                  <c:formatCode>General</c:formatCode>
                  <c:ptCount val="4"/>
                  <c:pt idx="0">
                    <c:v>6.6464376300251898E-3</c:v>
                  </c:pt>
                  <c:pt idx="1">
                    <c:v>1.4621085523836386E-3</c:v>
                  </c:pt>
                  <c:pt idx="2">
                    <c:v>1.6767934873588176E-2</c:v>
                  </c:pt>
                  <c:pt idx="3">
                    <c:v>6.1495999999999999E-3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'Thermal Conductivity'!$E$5:$E$8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'Thermal Conductivity'!$J$5:$J$8</c:f>
              <c:numCache>
                <c:formatCode>0.000</c:formatCode>
                <c:ptCount val="4"/>
                <c:pt idx="0">
                  <c:v>5.6651E-2</c:v>
                </c:pt>
                <c:pt idx="1">
                  <c:v>5.6777000000000001E-2</c:v>
                </c:pt>
                <c:pt idx="2">
                  <c:v>6.7408999999999997E-2</c:v>
                </c:pt>
                <c:pt idx="3">
                  <c:v>0.13632900000000001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31-4B8E-9AF7-961083122600}"/>
            </c:ext>
          </c:extLst>
        </c:ser>
        <c:ser>
          <c:idx val="3"/>
          <c:order val="3"/>
          <c:tx>
            <c:v>200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'Thermal Conductivity'!$M$5:$M$8</c:f>
                <c:numCache>
                  <c:formatCode>General</c:formatCode>
                  <c:ptCount val="4"/>
                  <c:pt idx="0">
                    <c:v>2.8860440190438215E-4</c:v>
                  </c:pt>
                  <c:pt idx="1">
                    <c:v>3.2660187982171119E-5</c:v>
                  </c:pt>
                  <c:pt idx="2">
                    <c:v>3.8609049103299778E-5</c:v>
                  </c:pt>
                  <c:pt idx="3">
                    <c:v>5.2672318001732016E-4</c:v>
                  </c:pt>
                </c:numCache>
              </c:numRef>
            </c:plus>
            <c:minus>
              <c:numRef>
                <c:f>'Thermal Conductivity'!$M$5:$M$8</c:f>
                <c:numCache>
                  <c:formatCode>General</c:formatCode>
                  <c:ptCount val="4"/>
                  <c:pt idx="0">
                    <c:v>2.8860440190438215E-4</c:v>
                  </c:pt>
                  <c:pt idx="1">
                    <c:v>3.2660187982171119E-5</c:v>
                  </c:pt>
                  <c:pt idx="2">
                    <c:v>3.8609049103299778E-5</c:v>
                  </c:pt>
                  <c:pt idx="3">
                    <c:v>5.2672318001732016E-4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'Thermal Conductivity'!$E$5:$E$8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'Thermal Conductivity'!$L$5:$L$8</c:f>
              <c:numCache>
                <c:formatCode>0.000</c:formatCode>
                <c:ptCount val="4"/>
                <c:pt idx="0">
                  <c:v>5.15854327147061E-2</c:v>
                </c:pt>
                <c:pt idx="1">
                  <c:v>4.860638539251614E-2</c:v>
                </c:pt>
                <c:pt idx="2">
                  <c:v>5.3182115272603837E-2</c:v>
                </c:pt>
                <c:pt idx="3">
                  <c:v>7.9104401459092102E-2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31-4B8E-9AF7-961083122600}"/>
            </c:ext>
          </c:extLst>
        </c:ser>
        <c:ser>
          <c:idx val="4"/>
          <c:order val="4"/>
          <c:tx>
            <c:v>Raw sludge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'Thermal Conductivity'!$K$9</c:f>
                <c:numCache>
                  <c:formatCode>General</c:formatCode>
                  <c:ptCount val="1"/>
                  <c:pt idx="0">
                    <c:v>7.0205000000000004E-2</c:v>
                  </c:pt>
                </c:numCache>
              </c:numRef>
            </c:plus>
            <c:minus>
              <c:numRef>
                <c:f>'Thermal Conductivity'!$K$9</c:f>
                <c:numCache>
                  <c:formatCode>General</c:formatCode>
                  <c:ptCount val="1"/>
                  <c:pt idx="0">
                    <c:v>7.0205000000000004E-2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'Thermal Conductivity'!$E$9</c:f>
              <c:numCache>
                <c:formatCode>0</c:formatCode>
                <c:ptCount val="1"/>
                <c:pt idx="0">
                  <c:v>88</c:v>
                </c:pt>
              </c:numCache>
            </c:numRef>
          </c:xVal>
          <c:yVal>
            <c:numRef>
              <c:f>'Thermal Conductivity'!$J$9</c:f>
              <c:numCache>
                <c:formatCode>0.000</c:formatCode>
                <c:ptCount val="1"/>
                <c:pt idx="0">
                  <c:v>0.57473399999999997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7-4ED3-B22B-926336442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845472"/>
        <c:axId val="1490850880"/>
      </c:scatterChart>
      <c:valAx>
        <c:axId val="149084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Moisture</a:t>
                </a:r>
                <a:r>
                  <a:rPr lang="en-GB" baseline="0">
                    <a:solidFill>
                      <a:schemeClr val="tx1"/>
                    </a:solidFill>
                  </a:rPr>
                  <a:t> content (%)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850880"/>
        <c:crosses val="autoZero"/>
        <c:crossBetween val="midCat"/>
        <c:majorUnit val="20"/>
      </c:valAx>
      <c:valAx>
        <c:axId val="1490850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Thermal</a:t>
                </a:r>
                <a:r>
                  <a:rPr lang="en-GB" baseline="0">
                    <a:solidFill>
                      <a:schemeClr val="tx1"/>
                    </a:solidFill>
                  </a:rPr>
                  <a:t> conductivity (W/m.K)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84547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80074365704287"/>
          <c:y val="0.38822761738116068"/>
          <c:w val="0.15919925634295712"/>
          <c:h val="0.39062773403324585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UDDT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0.17171296296296296"/>
          <c:w val="0.80034470691163606"/>
          <c:h val="0.65975320793234182"/>
        </c:manualLayout>
      </c:layout>
      <c:scatterChart>
        <c:scatterStyle val="lineMarker"/>
        <c:varyColors val="0"/>
        <c:ser>
          <c:idx val="0"/>
          <c:order val="0"/>
          <c:tx>
            <c:v>50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'Thermal Conductivity'!$E$10:$E$13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'Thermal Conductivity'!$F$10:$F$13</c:f>
              <c:numCache>
                <c:formatCode>0.000</c:formatCode>
                <c:ptCount val="4"/>
                <c:pt idx="0">
                  <c:v>5.3659999999999999E-2</c:v>
                </c:pt>
                <c:pt idx="1">
                  <c:v>5.2101000000000001E-2</c:v>
                </c:pt>
                <c:pt idx="2">
                  <c:v>5.2399000000000001E-2</c:v>
                </c:pt>
                <c:pt idx="3">
                  <c:v>0.40894200000000003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4D-4335-A772-06512CA97D16}"/>
            </c:ext>
          </c:extLst>
        </c:ser>
        <c:ser>
          <c:idx val="1"/>
          <c:order val="1"/>
          <c:tx>
            <c:v>105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'Thermal Conductivity'!$E$10:$E$13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'Thermal Conductivity'!$H$10:$H$13</c:f>
              <c:numCache>
                <c:formatCode>0.000</c:formatCode>
                <c:ptCount val="4"/>
                <c:pt idx="0">
                  <c:v>6.6464376300251912E-2</c:v>
                </c:pt>
                <c:pt idx="1">
                  <c:v>5.9926338393124653E-2</c:v>
                </c:pt>
                <c:pt idx="2">
                  <c:v>6.7275353503485361E-2</c:v>
                </c:pt>
                <c:pt idx="3">
                  <c:v>0.30394356700452912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4D-4335-A772-06512CA97D16}"/>
            </c:ext>
          </c:extLst>
        </c:ser>
        <c:ser>
          <c:idx val="2"/>
          <c:order val="2"/>
          <c:tx>
            <c:v>150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'Thermal Conductivity'!$E$10:$E$13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'Thermal Conductivity'!$J$10:$J$13</c:f>
              <c:numCache>
                <c:formatCode>0.000</c:formatCode>
                <c:ptCount val="4"/>
                <c:pt idx="0">
                  <c:v>6.9389999999999993E-2</c:v>
                </c:pt>
                <c:pt idx="1">
                  <c:v>6.1726999999999997E-2</c:v>
                </c:pt>
                <c:pt idx="2">
                  <c:v>7.7536999999999995E-2</c:v>
                </c:pt>
                <c:pt idx="3">
                  <c:v>0.23927499999999999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4D-4335-A772-06512CA97D16}"/>
            </c:ext>
          </c:extLst>
        </c:ser>
        <c:ser>
          <c:idx val="3"/>
          <c:order val="3"/>
          <c:tx>
            <c:v>200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xVal>
            <c:numRef>
              <c:f>'Thermal Conductivity'!$E$10:$E$13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'Thermal Conductivity'!$L$10:$L$13</c:f>
              <c:numCache>
                <c:formatCode>0.000</c:formatCode>
                <c:ptCount val="4"/>
                <c:pt idx="0">
                  <c:v>6.2578998491402443E-2</c:v>
                </c:pt>
                <c:pt idx="1">
                  <c:v>6.0558248538333283E-2</c:v>
                </c:pt>
                <c:pt idx="2">
                  <c:v>6.2561721209301827E-2</c:v>
                </c:pt>
                <c:pt idx="3">
                  <c:v>0.2267341685828255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4D-4335-A772-06512CA97D16}"/>
            </c:ext>
          </c:extLst>
        </c:ser>
        <c:ser>
          <c:idx val="4"/>
          <c:order val="4"/>
          <c:tx>
            <c:v>Raw sludge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'Thermal Conductivity'!$K$14</c:f>
                <c:numCache>
                  <c:formatCode>General</c:formatCode>
                  <c:ptCount val="1"/>
                  <c:pt idx="0">
                    <c:v>3.6664789792176098E-4</c:v>
                  </c:pt>
                </c:numCache>
              </c:numRef>
            </c:plus>
            <c:minus>
              <c:numRef>
                <c:f>'Thermal Conductivity'!$K$14</c:f>
                <c:numCache>
                  <c:formatCode>General</c:formatCode>
                  <c:ptCount val="1"/>
                  <c:pt idx="0">
                    <c:v>3.6664789792176098E-4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'Thermal Conductivity'!$E$14</c:f>
              <c:numCache>
                <c:formatCode>0</c:formatCode>
                <c:ptCount val="1"/>
                <c:pt idx="0">
                  <c:v>73.73</c:v>
                </c:pt>
              </c:numCache>
            </c:numRef>
          </c:xVal>
          <c:yVal>
            <c:numRef>
              <c:f>'Thermal Conductivity'!$J$14</c:f>
              <c:numCache>
                <c:formatCode>0.000</c:formatCode>
                <c:ptCount val="1"/>
                <c:pt idx="0">
                  <c:v>0.47317799999999999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8-4634-8C38-3A4F18736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967824"/>
        <c:axId val="1617968240"/>
      </c:scatterChart>
      <c:valAx>
        <c:axId val="161796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Moisture</a:t>
                </a:r>
                <a:r>
                  <a:rPr lang="en-GB" baseline="0">
                    <a:solidFill>
                      <a:schemeClr val="tx1"/>
                    </a:solidFill>
                  </a:rPr>
                  <a:t> content (%)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968240"/>
        <c:crosses val="autoZero"/>
        <c:crossBetween val="midCat"/>
        <c:majorUnit val="20"/>
      </c:valAx>
      <c:valAx>
        <c:axId val="1617968240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Thermal</a:t>
                </a:r>
                <a:r>
                  <a:rPr lang="en-GB" baseline="0">
                    <a:solidFill>
                      <a:schemeClr val="tx1"/>
                    </a:solidFill>
                  </a:rPr>
                  <a:t> conductivity (W/m.K)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967824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802296587926516"/>
          <c:y val="0.29100539515893847"/>
          <c:w val="0.15919925634295712"/>
          <c:h val="0.39062773403324585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VIP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0.17171296296296296"/>
          <c:w val="0.8142335958005249"/>
          <c:h val="0.64586431904345276"/>
        </c:manualLayout>
      </c:layout>
      <c:scatterChart>
        <c:scatterStyle val="lineMarker"/>
        <c:varyColors val="0"/>
        <c:ser>
          <c:idx val="0"/>
          <c:order val="0"/>
          <c:tx>
            <c:v>50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'Thermal Conductivity'!$G$15:$G$18</c:f>
                <c:numCache>
                  <c:formatCode>General</c:formatCode>
                  <c:ptCount val="4"/>
                  <c:pt idx="0">
                    <c:v>5.8421199999999993E-3</c:v>
                  </c:pt>
                  <c:pt idx="1">
                    <c:v>6.6694749999999997E-2</c:v>
                  </c:pt>
                  <c:pt idx="2">
                    <c:v>3.483155030256729E-4</c:v>
                  </c:pt>
                  <c:pt idx="3">
                    <c:v>3.1027178583062544E-4</c:v>
                  </c:pt>
                </c:numCache>
              </c:numRef>
            </c:plus>
            <c:minus>
              <c:numRef>
                <c:f>'Thermal Conductivity'!$G$15:$G$18</c:f>
                <c:numCache>
                  <c:formatCode>General</c:formatCode>
                  <c:ptCount val="4"/>
                  <c:pt idx="0">
                    <c:v>5.8421199999999993E-3</c:v>
                  </c:pt>
                  <c:pt idx="1">
                    <c:v>6.6694749999999997E-2</c:v>
                  </c:pt>
                  <c:pt idx="2">
                    <c:v>3.483155030256729E-4</c:v>
                  </c:pt>
                  <c:pt idx="3">
                    <c:v>3.1027178583062544E-4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'Thermal Conductivity'!$E$15:$E$18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'Thermal Conductivity'!$F$15:$F$18</c:f>
              <c:numCache>
                <c:formatCode>0.000</c:formatCode>
                <c:ptCount val="4"/>
                <c:pt idx="0">
                  <c:v>6.5004000000000006E-2</c:v>
                </c:pt>
                <c:pt idx="1">
                  <c:v>6.1496000000000002E-2</c:v>
                </c:pt>
                <c:pt idx="2">
                  <c:v>7.0205000000000004E-2</c:v>
                </c:pt>
                <c:pt idx="3">
                  <c:v>0.474379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50-48F9-AC60-291FE7918510}"/>
            </c:ext>
          </c:extLst>
        </c:ser>
        <c:ser>
          <c:idx val="1"/>
          <c:order val="1"/>
          <c:tx>
            <c:v>105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'Thermal Conductivity'!$I$15:$I$18</c:f>
                <c:numCache>
                  <c:formatCode>General</c:formatCode>
                  <c:ptCount val="4"/>
                  <c:pt idx="0">
                    <c:v>1.4608283572406408E-4</c:v>
                  </c:pt>
                  <c:pt idx="1">
                    <c:v>1.8634922691898682E-4</c:v>
                  </c:pt>
                  <c:pt idx="2">
                    <c:v>2.7649856242037391E-4</c:v>
                  </c:pt>
                  <c:pt idx="3">
                    <c:v>9.2817653998531445E-3</c:v>
                  </c:pt>
                </c:numCache>
              </c:numRef>
            </c:plus>
            <c:minus>
              <c:numRef>
                <c:f>'Thermal Conductivity'!$I$15:$I$18</c:f>
                <c:numCache>
                  <c:formatCode>General</c:formatCode>
                  <c:ptCount val="4"/>
                  <c:pt idx="0">
                    <c:v>1.4608283572406408E-4</c:v>
                  </c:pt>
                  <c:pt idx="1">
                    <c:v>1.8634922691898682E-4</c:v>
                  </c:pt>
                  <c:pt idx="2">
                    <c:v>2.7649856242037391E-4</c:v>
                  </c:pt>
                  <c:pt idx="3">
                    <c:v>9.2817653998531445E-3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'Thermal Conductivity'!$E$15:$E$18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'Thermal Conductivity'!$H$15:$H$18</c:f>
              <c:numCache>
                <c:formatCode>0.000</c:formatCode>
                <c:ptCount val="4"/>
                <c:pt idx="0">
                  <c:v>5.5051994014378637E-2</c:v>
                </c:pt>
                <c:pt idx="1">
                  <c:v>5.9727720641999979E-2</c:v>
                </c:pt>
                <c:pt idx="2">
                  <c:v>5.3203830869114697E-2</c:v>
                </c:pt>
                <c:pt idx="3">
                  <c:v>0.39418916267896426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50-48F9-AC60-291FE7918510}"/>
            </c:ext>
          </c:extLst>
        </c:ser>
        <c:ser>
          <c:idx val="2"/>
          <c:order val="2"/>
          <c:tx>
            <c:v>150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'Thermal Conductivity'!$K$15:$K$18</c:f>
                <c:numCache>
                  <c:formatCode>General</c:formatCode>
                  <c:ptCount val="4"/>
                  <c:pt idx="0">
                    <c:v>9.2817653998531445E-3</c:v>
                  </c:pt>
                  <c:pt idx="1">
                    <c:v>6.7000000000000002E-3</c:v>
                  </c:pt>
                  <c:pt idx="2">
                    <c:v>4.1182346001468499E-3</c:v>
                  </c:pt>
                  <c:pt idx="3">
                    <c:v>1.5364692002937099E-3</c:v>
                  </c:pt>
                </c:numCache>
              </c:numRef>
            </c:plus>
            <c:minus>
              <c:numRef>
                <c:f>'Thermal Conductivity'!$K$15:$K$18</c:f>
                <c:numCache>
                  <c:formatCode>General</c:formatCode>
                  <c:ptCount val="4"/>
                  <c:pt idx="0">
                    <c:v>9.2817653998531445E-3</c:v>
                  </c:pt>
                  <c:pt idx="1">
                    <c:v>6.7000000000000002E-3</c:v>
                  </c:pt>
                  <c:pt idx="2">
                    <c:v>4.1182346001468499E-3</c:v>
                  </c:pt>
                  <c:pt idx="3">
                    <c:v>1.5364692002937099E-3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'Thermal Conductivity'!$E$15:$E$18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'Thermal Conductivity'!$J$15:$J$18</c:f>
              <c:numCache>
                <c:formatCode>0.000</c:formatCode>
                <c:ptCount val="4"/>
                <c:pt idx="0">
                  <c:v>5.7084000000000003E-2</c:v>
                </c:pt>
                <c:pt idx="1">
                  <c:v>4.3590999999999998E-2</c:v>
                </c:pt>
                <c:pt idx="2">
                  <c:v>5.5273000000000003E-2</c:v>
                </c:pt>
                <c:pt idx="3">
                  <c:v>0.35964099999999999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50-48F9-AC60-291FE7918510}"/>
            </c:ext>
          </c:extLst>
        </c:ser>
        <c:ser>
          <c:idx val="3"/>
          <c:order val="3"/>
          <c:tx>
            <c:v>200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'Thermal Conductivity'!$M$15:$M$18</c:f>
                <c:numCache>
                  <c:formatCode>General</c:formatCode>
                  <c:ptCount val="4"/>
                  <c:pt idx="0">
                    <c:v>1.7859645468048447E-4</c:v>
                  </c:pt>
                  <c:pt idx="1">
                    <c:v>5.6382094327936806E-4</c:v>
                  </c:pt>
                  <c:pt idx="2">
                    <c:v>4.4787368710982954E-4</c:v>
                  </c:pt>
                  <c:pt idx="3">
                    <c:v>7.7672092998511662E-3</c:v>
                  </c:pt>
                </c:numCache>
              </c:numRef>
            </c:plus>
            <c:minus>
              <c:numRef>
                <c:f>'Thermal Conductivity'!$M$15:$M$18</c:f>
                <c:numCache>
                  <c:formatCode>General</c:formatCode>
                  <c:ptCount val="4"/>
                  <c:pt idx="0">
                    <c:v>1.7859645468048447E-4</c:v>
                  </c:pt>
                  <c:pt idx="1">
                    <c:v>5.6382094327936806E-4</c:v>
                  </c:pt>
                  <c:pt idx="2">
                    <c:v>4.4787368710982954E-4</c:v>
                  </c:pt>
                  <c:pt idx="3">
                    <c:v>7.7672092998511662E-3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'Thermal Conductivity'!$E$15:$E$18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'Thermal Conductivity'!$L$15:$L$18</c:f>
              <c:numCache>
                <c:formatCode>0.000</c:formatCode>
                <c:ptCount val="4"/>
                <c:pt idx="0">
                  <c:v>6.512216584562816E-2</c:v>
                </c:pt>
                <c:pt idx="1">
                  <c:v>6.3760465854178397E-2</c:v>
                </c:pt>
                <c:pt idx="2">
                  <c:v>6.1946690366084897E-2</c:v>
                </c:pt>
                <c:pt idx="3">
                  <c:v>0.5022567379964693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50-48F9-AC60-291FE7918510}"/>
            </c:ext>
          </c:extLst>
        </c:ser>
        <c:ser>
          <c:idx val="4"/>
          <c:order val="4"/>
          <c:tx>
            <c:v>Raw sludge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'Thermal Conductivity'!$K$19</c:f>
                <c:numCache>
                  <c:formatCode>General</c:formatCode>
                  <c:ptCount val="1"/>
                  <c:pt idx="0">
                    <c:v>1.0452961995594599E-3</c:v>
                  </c:pt>
                </c:numCache>
              </c:numRef>
            </c:plus>
            <c:minus>
              <c:numRef>
                <c:f>'Thermal Conductivity'!$K$19</c:f>
                <c:numCache>
                  <c:formatCode>General</c:formatCode>
                  <c:ptCount val="1"/>
                  <c:pt idx="0">
                    <c:v>1.0452961995594599E-3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'Thermal Conductivity'!$E$19</c:f>
              <c:numCache>
                <c:formatCode>0</c:formatCode>
                <c:ptCount val="1"/>
                <c:pt idx="0">
                  <c:v>72.760000000000005</c:v>
                </c:pt>
              </c:numCache>
            </c:numRef>
          </c:xVal>
          <c:yVal>
            <c:numRef>
              <c:f>'Thermal Conductivity'!$J$19</c:f>
              <c:numCache>
                <c:formatCode>0.000</c:formatCode>
                <c:ptCount val="1"/>
                <c:pt idx="0">
                  <c:v>0.53193000000000001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C-4127-AE63-286A2B564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181504"/>
        <c:axId val="1675180672"/>
      </c:scatterChart>
      <c:valAx>
        <c:axId val="167518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Moisture</a:t>
                </a:r>
                <a:r>
                  <a:rPr lang="en-GB" baseline="0">
                    <a:solidFill>
                      <a:schemeClr val="tx1"/>
                    </a:solidFill>
                  </a:rPr>
                  <a:t> content (%)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180672"/>
        <c:crosses val="autoZero"/>
        <c:crossBetween val="midCat"/>
        <c:majorUnit val="20"/>
      </c:valAx>
      <c:valAx>
        <c:axId val="16751806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Thermal</a:t>
                </a:r>
                <a:r>
                  <a:rPr lang="en-GB" baseline="0">
                    <a:solidFill>
                      <a:schemeClr val="tx1"/>
                    </a:solidFill>
                  </a:rPr>
                  <a:t> conductivity (W/m.K)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19709864391951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181504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02296587926501"/>
          <c:y val="0.38359798775153103"/>
          <c:w val="0.15919925634295712"/>
          <c:h val="0.39062773403324585"/>
        </c:manualLayout>
      </c:layout>
      <c:overlay val="0"/>
      <c:spPr>
        <a:solidFill>
          <a:sysClr val="window" lastClr="FFFFFF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ABR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'Surface area'!$E$6:$E$9</c:f>
                <c:numCache>
                  <c:formatCode>General</c:formatCode>
                  <c:ptCount val="4"/>
                  <c:pt idx="0">
                    <c:v>0.74320000000000008</c:v>
                  </c:pt>
                  <c:pt idx="1">
                    <c:v>0.14695000000000003</c:v>
                  </c:pt>
                  <c:pt idx="2">
                    <c:v>0.65544999999999998</c:v>
                  </c:pt>
                  <c:pt idx="3">
                    <c:v>0.11209999999999998</c:v>
                  </c:pt>
                </c:numCache>
              </c:numRef>
            </c:plus>
            <c:minus>
              <c:numRef>
                <c:f>'Surface area'!$E$6:$E$9</c:f>
                <c:numCache>
                  <c:formatCode>General</c:formatCode>
                  <c:ptCount val="4"/>
                  <c:pt idx="0">
                    <c:v>0.74320000000000008</c:v>
                  </c:pt>
                  <c:pt idx="1">
                    <c:v>0.14695000000000003</c:v>
                  </c:pt>
                  <c:pt idx="2">
                    <c:v>0.65544999999999998</c:v>
                  </c:pt>
                  <c:pt idx="3">
                    <c:v>0.11209999999999998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'Surface area'!$C$6:$C$9</c:f>
              <c:numCache>
                <c:formatCode>General</c:formatCode>
                <c:ptCount val="4"/>
                <c:pt idx="0">
                  <c:v>50</c:v>
                </c:pt>
                <c:pt idx="1">
                  <c:v>105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'Surface area'!$D$6:$D$9</c:f>
              <c:numCache>
                <c:formatCode>0.000</c:formatCode>
                <c:ptCount val="4"/>
                <c:pt idx="0">
                  <c:v>1.2278</c:v>
                </c:pt>
                <c:pt idx="1">
                  <c:v>1.665</c:v>
                </c:pt>
                <c:pt idx="2">
                  <c:v>1.49</c:v>
                </c:pt>
                <c:pt idx="3">
                  <c:v>1.8921000000000001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C-471E-A70D-63027EEC1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4861039"/>
        <c:axId val="1234860623"/>
      </c:barChart>
      <c:catAx>
        <c:axId val="123486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Drying</a:t>
                </a:r>
                <a:r>
                  <a:rPr lang="en-ZA" baseline="0"/>
                  <a:t> temperature (</a:t>
                </a:r>
                <a:r>
                  <a:rPr lang="en-ZA" baseline="0">
                    <a:sym typeface="Symbol" panose="05050102010706020507" pitchFamily="18" charset="2"/>
                  </a:rPr>
                  <a:t>C)</a:t>
                </a:r>
                <a:r>
                  <a:rPr lang="en-ZA" baseline="0"/>
                  <a:t> 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860623"/>
        <c:crosses val="autoZero"/>
        <c:auto val="1"/>
        <c:lblAlgn val="ctr"/>
        <c:lblOffset val="100"/>
        <c:noMultiLvlLbl val="0"/>
      </c:catAx>
      <c:valAx>
        <c:axId val="12348606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BET</a:t>
                </a:r>
                <a:r>
                  <a:rPr lang="en-ZA" baseline="0"/>
                  <a:t> Surface area (m</a:t>
                </a:r>
                <a:r>
                  <a:rPr lang="en-ZA" baseline="30000"/>
                  <a:t>2</a:t>
                </a:r>
                <a:r>
                  <a:rPr lang="en-ZA" baseline="0"/>
                  <a:t>/g)</a:t>
                </a:r>
                <a:endParaRPr lang="en-ZA"/>
              </a:p>
            </c:rich>
          </c:tx>
          <c:layout>
            <c:manualLayout>
              <c:xMode val="edge"/>
              <c:yMode val="edge"/>
              <c:x val="1.9444444444444445E-2"/>
              <c:y val="0.1964851268591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861039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UDDT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'Surface area'!$G$6:$G$9</c:f>
                <c:numCache>
                  <c:formatCode>General</c:formatCode>
                  <c:ptCount val="4"/>
                  <c:pt idx="0">
                    <c:v>0.49644999999999995</c:v>
                  </c:pt>
                  <c:pt idx="1">
                    <c:v>0.3607697803924888</c:v>
                  </c:pt>
                  <c:pt idx="2">
                    <c:v>0.43304999999999993</c:v>
                  </c:pt>
                  <c:pt idx="3">
                    <c:v>7.6950000000000018E-2</c:v>
                  </c:pt>
                </c:numCache>
              </c:numRef>
            </c:plus>
            <c:minus>
              <c:numRef>
                <c:f>'Surface area'!$G$6:$G$9</c:f>
                <c:numCache>
                  <c:formatCode>General</c:formatCode>
                  <c:ptCount val="4"/>
                  <c:pt idx="0">
                    <c:v>0.49644999999999995</c:v>
                  </c:pt>
                  <c:pt idx="1">
                    <c:v>0.3607697803924888</c:v>
                  </c:pt>
                  <c:pt idx="2">
                    <c:v>0.43304999999999993</c:v>
                  </c:pt>
                  <c:pt idx="3">
                    <c:v>7.6950000000000018E-2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'Surface area'!$C$6:$C$9</c:f>
              <c:numCache>
                <c:formatCode>General</c:formatCode>
                <c:ptCount val="4"/>
                <c:pt idx="0">
                  <c:v>50</c:v>
                </c:pt>
                <c:pt idx="1">
                  <c:v>105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'Surface area'!$F$6:$F$9</c:f>
              <c:numCache>
                <c:formatCode>0.000</c:formatCode>
                <c:ptCount val="4"/>
                <c:pt idx="0">
                  <c:v>0.87175000000000002</c:v>
                </c:pt>
                <c:pt idx="1">
                  <c:v>0.7956333333333333</c:v>
                </c:pt>
                <c:pt idx="2">
                  <c:v>0.46544999999999997</c:v>
                </c:pt>
                <c:pt idx="3">
                  <c:v>0.83214999999999995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1-45DF-BB32-29105093E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3506671"/>
        <c:axId val="1303507503"/>
      </c:barChart>
      <c:catAx>
        <c:axId val="1303506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Drying</a:t>
                </a:r>
                <a:r>
                  <a:rPr lang="en-ZA" baseline="0"/>
                  <a:t> temperature (</a:t>
                </a:r>
                <a:r>
                  <a:rPr lang="en-ZA" baseline="0">
                    <a:sym typeface="Symbol" panose="05050102010706020507" pitchFamily="18" charset="2"/>
                  </a:rPr>
                  <a:t>C)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507503"/>
        <c:crosses val="autoZero"/>
        <c:auto val="1"/>
        <c:lblAlgn val="ctr"/>
        <c:lblOffset val="100"/>
        <c:noMultiLvlLbl val="0"/>
      </c:catAx>
      <c:valAx>
        <c:axId val="1303507503"/>
        <c:scaling>
          <c:orientation val="minMax"/>
          <c:max val="1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BET</a:t>
                </a:r>
                <a:r>
                  <a:rPr lang="en-ZA" baseline="0"/>
                  <a:t> Surface area (m</a:t>
                </a:r>
                <a:r>
                  <a:rPr lang="en-ZA" baseline="30000"/>
                  <a:t>2</a:t>
                </a:r>
                <a:r>
                  <a:rPr lang="en-ZA" baseline="0"/>
                  <a:t>/g)</a:t>
                </a:r>
                <a:endParaRPr lang="en-ZA"/>
              </a:p>
            </c:rich>
          </c:tx>
          <c:layout>
            <c:manualLayout>
              <c:xMode val="edge"/>
              <c:yMode val="edge"/>
              <c:x val="2.2222222222222223E-2"/>
              <c:y val="0.24217957130358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506671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Wet VIP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'Surface area'!$I$6:$I$9</c:f>
                <c:numCache>
                  <c:formatCode>General</c:formatCode>
                  <c:ptCount val="4"/>
                  <c:pt idx="0">
                    <c:v>0.87309999999999999</c:v>
                  </c:pt>
                  <c:pt idx="1">
                    <c:v>0.2387999999999999</c:v>
                  </c:pt>
                  <c:pt idx="2">
                    <c:v>7.5700000000000003E-2</c:v>
                  </c:pt>
                  <c:pt idx="3">
                    <c:v>0.53045000000000009</c:v>
                  </c:pt>
                </c:numCache>
              </c:numRef>
            </c:plus>
            <c:minus>
              <c:numRef>
                <c:f>'Surface area'!$I$6:$I$9</c:f>
                <c:numCache>
                  <c:formatCode>General</c:formatCode>
                  <c:ptCount val="4"/>
                  <c:pt idx="0">
                    <c:v>0.87309999999999999</c:v>
                  </c:pt>
                  <c:pt idx="1">
                    <c:v>0.2387999999999999</c:v>
                  </c:pt>
                  <c:pt idx="2">
                    <c:v>7.5700000000000003E-2</c:v>
                  </c:pt>
                  <c:pt idx="3">
                    <c:v>0.53045000000000009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'Surface area'!$C$6:$C$9</c:f>
              <c:numCache>
                <c:formatCode>General</c:formatCode>
                <c:ptCount val="4"/>
                <c:pt idx="0">
                  <c:v>50</c:v>
                </c:pt>
                <c:pt idx="1">
                  <c:v>105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'Surface area'!$H$6:$H$9</c:f>
              <c:numCache>
                <c:formatCode>0.000</c:formatCode>
                <c:ptCount val="4"/>
                <c:pt idx="0">
                  <c:v>3.1825999999999999</c:v>
                </c:pt>
                <c:pt idx="1">
                  <c:v>3.8169</c:v>
                </c:pt>
                <c:pt idx="2">
                  <c:v>3.9</c:v>
                </c:pt>
                <c:pt idx="3">
                  <c:v>5.9869500000000002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A-4449-B870-D77DFBA4F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9721455"/>
        <c:axId val="1089721871"/>
      </c:barChart>
      <c:catAx>
        <c:axId val="1089721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Drying</a:t>
                </a:r>
                <a:r>
                  <a:rPr lang="en-ZA" baseline="0"/>
                  <a:t> temperature (</a:t>
                </a:r>
                <a:r>
                  <a:rPr lang="en-ZA" baseline="0">
                    <a:sym typeface="Symbol" panose="05050102010706020507" pitchFamily="18" charset="2"/>
                  </a:rPr>
                  <a:t>C)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721871"/>
        <c:crosses val="autoZero"/>
        <c:auto val="1"/>
        <c:lblAlgn val="ctr"/>
        <c:lblOffset val="100"/>
        <c:noMultiLvlLbl val="0"/>
      </c:catAx>
      <c:valAx>
        <c:axId val="1089721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BET</a:t>
                </a:r>
                <a:r>
                  <a:rPr lang="en-ZA" baseline="0"/>
                  <a:t> Surface area (m</a:t>
                </a:r>
                <a:r>
                  <a:rPr lang="en-ZA" baseline="30000"/>
                  <a:t>2</a:t>
                </a:r>
                <a:r>
                  <a:rPr lang="en-ZA" baseline="0"/>
                  <a:t>/g)</a:t>
                </a:r>
                <a:endParaRPr lang="en-ZA"/>
              </a:p>
            </c:rich>
          </c:tx>
          <c:layout>
            <c:manualLayout>
              <c:xMode val="edge"/>
              <c:yMode val="edge"/>
              <c:x val="2.2222222222222223E-2"/>
              <c:y val="0.19185549722951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72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Dry VIP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'Surface area'!$K$6:$K$9</c:f>
                <c:numCache>
                  <c:formatCode>General</c:formatCode>
                  <c:ptCount val="4"/>
                  <c:pt idx="0">
                    <c:v>3.9800000000000002E-2</c:v>
                  </c:pt>
                  <c:pt idx="1">
                    <c:v>2.4299999999999999E-2</c:v>
                  </c:pt>
                  <c:pt idx="2">
                    <c:v>6.3299999999999995E-2</c:v>
                  </c:pt>
                  <c:pt idx="3">
                    <c:v>2.81E-2</c:v>
                  </c:pt>
                </c:numCache>
              </c:numRef>
            </c:plus>
            <c:minus>
              <c:numRef>
                <c:f>'Surface area'!$K$6:$K$9</c:f>
                <c:numCache>
                  <c:formatCode>General</c:formatCode>
                  <c:ptCount val="4"/>
                  <c:pt idx="0">
                    <c:v>3.9800000000000002E-2</c:v>
                  </c:pt>
                  <c:pt idx="1">
                    <c:v>2.4299999999999999E-2</c:v>
                  </c:pt>
                  <c:pt idx="2">
                    <c:v>6.3299999999999995E-2</c:v>
                  </c:pt>
                  <c:pt idx="3">
                    <c:v>2.81E-2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'Surface area'!$C$6:$C$9</c:f>
              <c:numCache>
                <c:formatCode>General</c:formatCode>
                <c:ptCount val="4"/>
                <c:pt idx="0">
                  <c:v>50</c:v>
                </c:pt>
                <c:pt idx="1">
                  <c:v>105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'Surface area'!$J$6:$J$9</c:f>
              <c:numCache>
                <c:formatCode>0.000</c:formatCode>
                <c:ptCount val="4"/>
                <c:pt idx="0">
                  <c:v>1.6740999999999999</c:v>
                </c:pt>
                <c:pt idx="1">
                  <c:v>3.1513</c:v>
                </c:pt>
                <c:pt idx="2">
                  <c:v>3.3540999999999999</c:v>
                </c:pt>
                <c:pt idx="3">
                  <c:v>3.5043000000000002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C-47C6-8A26-7DDE95792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2847855"/>
        <c:axId val="1522850767"/>
      </c:barChart>
      <c:catAx>
        <c:axId val="152284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Drying</a:t>
                </a:r>
                <a:r>
                  <a:rPr lang="en-ZA" baseline="0"/>
                  <a:t> temperature (</a:t>
                </a:r>
                <a:r>
                  <a:rPr lang="en-ZA" baseline="0">
                    <a:sym typeface="Symbol" panose="05050102010706020507" pitchFamily="18" charset="2"/>
                  </a:rPr>
                  <a:t>C)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850767"/>
        <c:crosses val="autoZero"/>
        <c:auto val="1"/>
        <c:lblAlgn val="ctr"/>
        <c:lblOffset val="100"/>
        <c:noMultiLvlLbl val="0"/>
      </c:catAx>
      <c:valAx>
        <c:axId val="15228507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BET</a:t>
                </a:r>
                <a:r>
                  <a:rPr lang="en-ZA" baseline="0"/>
                  <a:t> Surface area (m</a:t>
                </a:r>
                <a:r>
                  <a:rPr lang="en-ZA" baseline="30000"/>
                  <a:t>2</a:t>
                </a:r>
                <a:r>
                  <a:rPr lang="en-ZA" baseline="0"/>
                  <a:t>/g)</a:t>
                </a:r>
                <a:endParaRPr lang="en-ZA"/>
              </a:p>
            </c:rich>
          </c:tx>
          <c:layout>
            <c:manualLayout>
              <c:xMode val="edge"/>
              <c:yMode val="edge"/>
              <c:x val="1.9444444444444445E-2"/>
              <c:y val="0.19185549722951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84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Adsorption</c:v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'Pore Size'!$C$7:$C$10</c:f>
              <c:numCache>
                <c:formatCode>0</c:formatCode>
                <c:ptCount val="4"/>
                <c:pt idx="0">
                  <c:v>50</c:v>
                </c:pt>
                <c:pt idx="1">
                  <c:v>105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'Pore Size'!$D$7:$D$10</c:f>
              <c:numCache>
                <c:formatCode>General</c:formatCode>
                <c:ptCount val="4"/>
                <c:pt idx="0">
                  <c:v>22.51</c:v>
                </c:pt>
                <c:pt idx="1">
                  <c:v>11.71</c:v>
                </c:pt>
                <c:pt idx="2">
                  <c:v>29.65</c:v>
                </c:pt>
                <c:pt idx="3">
                  <c:v>61.76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8-4DC1-AF3E-F515459FB3B1}"/>
            </c:ext>
          </c:extLst>
        </c:ser>
        <c:ser>
          <c:idx val="1"/>
          <c:order val="1"/>
          <c:tx>
            <c:v>Desorption</c:v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val>
            <c:numRef>
              <c:f>'Pore Size'!$H$7:$H$10</c:f>
              <c:numCache>
                <c:formatCode>General</c:formatCode>
                <c:ptCount val="4"/>
                <c:pt idx="0">
                  <c:v>25.48</c:v>
                </c:pt>
                <c:pt idx="1">
                  <c:v>27.38</c:v>
                </c:pt>
                <c:pt idx="2">
                  <c:v>38.74</c:v>
                </c:pt>
                <c:pt idx="3">
                  <c:v>56.19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8-4DC1-AF3E-F515459FB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668104"/>
        <c:axId val="395671384"/>
      </c:barChart>
      <c:catAx>
        <c:axId val="395668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Temperature (</a:t>
                </a:r>
                <a:r>
                  <a:rPr lang="en-ZA">
                    <a:sym typeface="Symbol" panose="05050102010706020507" pitchFamily="18" charset="2"/>
                  </a:rPr>
                  <a:t>C)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71384"/>
        <c:crosses val="autoZero"/>
        <c:auto val="1"/>
        <c:lblAlgn val="ctr"/>
        <c:lblOffset val="100"/>
        <c:noMultiLvlLbl val="0"/>
      </c:catAx>
      <c:valAx>
        <c:axId val="395671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Pore</a:t>
                </a:r>
                <a:r>
                  <a:rPr lang="en-ZA" baseline="0"/>
                  <a:t> size (nm)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6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UDDT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Adsorption</c:v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'Pore Size'!$C$7:$C$10</c:f>
              <c:numCache>
                <c:formatCode>0</c:formatCode>
                <c:ptCount val="4"/>
                <c:pt idx="0">
                  <c:v>50</c:v>
                </c:pt>
                <c:pt idx="1">
                  <c:v>105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'Pore Size'!$E$7:$E$10</c:f>
              <c:numCache>
                <c:formatCode>General</c:formatCode>
                <c:ptCount val="4"/>
                <c:pt idx="0">
                  <c:v>27.4</c:v>
                </c:pt>
                <c:pt idx="1">
                  <c:v>42.49</c:v>
                </c:pt>
                <c:pt idx="2">
                  <c:v>43.79</c:v>
                </c:pt>
                <c:pt idx="3">
                  <c:v>73.849999999999994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B-4937-B414-EAF0E535A06D}"/>
            </c:ext>
          </c:extLst>
        </c:ser>
        <c:ser>
          <c:idx val="1"/>
          <c:order val="1"/>
          <c:tx>
            <c:v>Desorption</c:v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val>
            <c:numRef>
              <c:f>'Pore Size'!$I$7:$I$10</c:f>
              <c:numCache>
                <c:formatCode>General</c:formatCode>
                <c:ptCount val="4"/>
                <c:pt idx="0">
                  <c:v>24.07</c:v>
                </c:pt>
                <c:pt idx="1">
                  <c:v>58.05</c:v>
                </c:pt>
                <c:pt idx="2">
                  <c:v>31.26</c:v>
                </c:pt>
                <c:pt idx="3">
                  <c:v>62.08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1B-4937-B414-EAF0E535A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987328"/>
        <c:axId val="390978472"/>
      </c:barChart>
      <c:catAx>
        <c:axId val="39098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aseline="0"/>
                  <a:t>Temperature (</a:t>
                </a:r>
                <a:r>
                  <a:rPr lang="en-ZA" baseline="0">
                    <a:sym typeface="Symbol" panose="05050102010706020507" pitchFamily="18" charset="2"/>
                  </a:rPr>
                  <a:t></a:t>
                </a:r>
                <a:r>
                  <a:rPr lang="en-ZA" baseline="0"/>
                  <a:t>C)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78472"/>
        <c:crosses val="autoZero"/>
        <c:auto val="1"/>
        <c:lblAlgn val="ctr"/>
        <c:lblOffset val="100"/>
        <c:noMultiLvlLbl val="0"/>
      </c:catAx>
      <c:valAx>
        <c:axId val="390978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Pore</a:t>
                </a:r>
                <a:r>
                  <a:rPr lang="en-ZA" baseline="0"/>
                  <a:t> size (nm)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7825896762905"/>
          <c:y val="0.10689814814814814"/>
          <c:w val="0.82656692913385832"/>
          <c:h val="0.75234580052493438"/>
        </c:manualLayout>
      </c:layout>
      <c:scatterChart>
        <c:scatterStyle val="lineMarker"/>
        <c:varyColors val="0"/>
        <c:ser>
          <c:idx val="0"/>
          <c:order val="0"/>
          <c:tx>
            <c:v>50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'Water Activity'!$D$15:$D$18</c:f>
                <c:numCache>
                  <c:formatCode>General</c:formatCode>
                  <c:ptCount val="4"/>
                  <c:pt idx="0">
                    <c:v>2.1606249096037002E-2</c:v>
                  </c:pt>
                  <c:pt idx="1">
                    <c:v>4.8579865513742736E-2</c:v>
                  </c:pt>
                  <c:pt idx="2">
                    <c:v>3.5133080327994781E-3</c:v>
                  </c:pt>
                  <c:pt idx="3">
                    <c:v>2.0404247923737117E-3</c:v>
                  </c:pt>
                </c:numCache>
              </c:numRef>
            </c:plus>
            <c:minus>
              <c:numRef>
                <c:f>'Water Activity'!$D$15:$D$18</c:f>
                <c:numCache>
                  <c:formatCode>General</c:formatCode>
                  <c:ptCount val="4"/>
                  <c:pt idx="0">
                    <c:v>2.1606249096037002E-2</c:v>
                  </c:pt>
                  <c:pt idx="1">
                    <c:v>4.8579865513742736E-2</c:v>
                  </c:pt>
                  <c:pt idx="2">
                    <c:v>3.5133080327994781E-3</c:v>
                  </c:pt>
                  <c:pt idx="3">
                    <c:v>2.0404247923737117E-3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'Water Activity'!$B$15:$B$18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'Water Activity'!$C$15:$C$18</c:f>
              <c:numCache>
                <c:formatCode>0.000</c:formatCode>
                <c:ptCount val="4"/>
                <c:pt idx="0">
                  <c:v>0.22309999999999999</c:v>
                </c:pt>
                <c:pt idx="1">
                  <c:v>0.81963333333333332</c:v>
                </c:pt>
                <c:pt idx="2">
                  <c:v>0.96423333333333339</c:v>
                </c:pt>
                <c:pt idx="3">
                  <c:v>0.97053333333333336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4D-495A-8539-67B9FA5B6A08}"/>
            </c:ext>
          </c:extLst>
        </c:ser>
        <c:ser>
          <c:idx val="1"/>
          <c:order val="1"/>
          <c:tx>
            <c:v>105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'Water Activity'!$F$15:$F$18</c:f>
                <c:numCache>
                  <c:formatCode>General</c:formatCode>
                  <c:ptCount val="4"/>
                  <c:pt idx="0">
                    <c:v>4.7589109398404723E-2</c:v>
                  </c:pt>
                  <c:pt idx="1">
                    <c:v>2.5472795946525652E-2</c:v>
                  </c:pt>
                  <c:pt idx="2">
                    <c:v>3.5510561809129386E-3</c:v>
                  </c:pt>
                  <c:pt idx="3">
                    <c:v>2.2538855339169369E-3</c:v>
                  </c:pt>
                </c:numCache>
              </c:numRef>
            </c:plus>
            <c:minus>
              <c:numRef>
                <c:f>'Water Activity'!$F$15:$F$18</c:f>
                <c:numCache>
                  <c:formatCode>General</c:formatCode>
                  <c:ptCount val="4"/>
                  <c:pt idx="0">
                    <c:v>4.7589109398404723E-2</c:v>
                  </c:pt>
                  <c:pt idx="1">
                    <c:v>2.5472795946525652E-2</c:v>
                  </c:pt>
                  <c:pt idx="2">
                    <c:v>3.5510561809129386E-3</c:v>
                  </c:pt>
                  <c:pt idx="3">
                    <c:v>2.2538855339169369E-3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'Water Activity'!$B$15:$B$18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'Water Activity'!$E$15:$E$18</c:f>
              <c:numCache>
                <c:formatCode>0.000</c:formatCode>
                <c:ptCount val="4"/>
                <c:pt idx="0">
                  <c:v>0.44036666666666663</c:v>
                </c:pt>
                <c:pt idx="1">
                  <c:v>0.96996666666666664</c:v>
                </c:pt>
                <c:pt idx="2">
                  <c:v>0.97589999999999988</c:v>
                </c:pt>
                <c:pt idx="3">
                  <c:v>0.97840000000000005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4D-495A-8539-67B9FA5B6A08}"/>
            </c:ext>
          </c:extLst>
        </c:ser>
        <c:ser>
          <c:idx val="2"/>
          <c:order val="2"/>
          <c:tx>
            <c:v>150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'Water Activity'!$H$15:$H$18</c:f>
                <c:numCache>
                  <c:formatCode>General</c:formatCode>
                  <c:ptCount val="4"/>
                  <c:pt idx="0">
                    <c:v>1.1612206221615818E-2</c:v>
                  </c:pt>
                  <c:pt idx="1">
                    <c:v>6.5431898439013234E-3</c:v>
                  </c:pt>
                  <c:pt idx="2">
                    <c:v>1.1514483632943896E-2</c:v>
                  </c:pt>
                  <c:pt idx="3">
                    <c:v>4.5044422518220996E-3</c:v>
                  </c:pt>
                </c:numCache>
              </c:numRef>
            </c:plus>
            <c:minus>
              <c:numRef>
                <c:f>'Water Activity'!$H$15:$H$18</c:f>
                <c:numCache>
                  <c:formatCode>General</c:formatCode>
                  <c:ptCount val="4"/>
                  <c:pt idx="0">
                    <c:v>1.1612206221615818E-2</c:v>
                  </c:pt>
                  <c:pt idx="1">
                    <c:v>6.5431898439013234E-3</c:v>
                  </c:pt>
                  <c:pt idx="2">
                    <c:v>1.1514483632943896E-2</c:v>
                  </c:pt>
                  <c:pt idx="3">
                    <c:v>4.5044422518220996E-3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'Water Activity'!$B$15:$B$18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'Water Activity'!$G$15:$G$18</c:f>
              <c:numCache>
                <c:formatCode>0.000</c:formatCode>
                <c:ptCount val="4"/>
                <c:pt idx="0">
                  <c:v>5.1133333333333336E-2</c:v>
                </c:pt>
                <c:pt idx="1">
                  <c:v>0.89223333333333332</c:v>
                </c:pt>
                <c:pt idx="2">
                  <c:v>0.97153333333333336</c:v>
                </c:pt>
                <c:pt idx="3">
                  <c:v>0.97409999999999997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4D-495A-8539-67B9FA5B6A08}"/>
            </c:ext>
          </c:extLst>
        </c:ser>
        <c:ser>
          <c:idx val="3"/>
          <c:order val="3"/>
          <c:tx>
            <c:v>200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'Water Activity'!$J$15:$J$18</c:f>
                <c:numCache>
                  <c:formatCode>General</c:formatCode>
                  <c:ptCount val="4"/>
                  <c:pt idx="0">
                    <c:v>4.0255724230639986E-2</c:v>
                  </c:pt>
                  <c:pt idx="1">
                    <c:v>1.0404326023342382E-2</c:v>
                  </c:pt>
                  <c:pt idx="2">
                    <c:v>2.4542480178933149E-3</c:v>
                  </c:pt>
                  <c:pt idx="3">
                    <c:v>2.9022979401387141E-3</c:v>
                  </c:pt>
                </c:numCache>
              </c:numRef>
            </c:plus>
            <c:minus>
              <c:numRef>
                <c:f>'Water Activity'!$J$15:$J$18</c:f>
                <c:numCache>
                  <c:formatCode>General</c:formatCode>
                  <c:ptCount val="4"/>
                  <c:pt idx="0">
                    <c:v>4.0255724230639986E-2</c:v>
                  </c:pt>
                  <c:pt idx="1">
                    <c:v>1.0404326023342382E-2</c:v>
                  </c:pt>
                  <c:pt idx="2">
                    <c:v>2.4542480178933149E-3</c:v>
                  </c:pt>
                  <c:pt idx="3">
                    <c:v>2.9022979401387141E-3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'Water Activity'!$B$15:$B$18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'Water Activity'!$I$15:$I$18</c:f>
              <c:numCache>
                <c:formatCode>0.000</c:formatCode>
                <c:ptCount val="4"/>
                <c:pt idx="0">
                  <c:v>0.13353333333333331</c:v>
                </c:pt>
                <c:pt idx="1">
                  <c:v>0.91570000000000007</c:v>
                </c:pt>
                <c:pt idx="2">
                  <c:v>0.97396666666666665</c:v>
                </c:pt>
                <c:pt idx="3">
                  <c:v>0.98426666666666662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4D-495A-8539-67B9FA5B6A08}"/>
            </c:ext>
          </c:extLst>
        </c:ser>
        <c:ser>
          <c:idx val="4"/>
          <c:order val="4"/>
          <c:tx>
            <c:v>Raw sludge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'Water Activity'!$F$19</c:f>
                <c:numCache>
                  <c:formatCode>General</c:formatCode>
                  <c:ptCount val="1"/>
                  <c:pt idx="0">
                    <c:v>6.7678159943465859E-3</c:v>
                  </c:pt>
                </c:numCache>
              </c:numRef>
            </c:plus>
            <c:minus>
              <c:numRef>
                <c:f>'Water Activity'!$F$19</c:f>
                <c:numCache>
                  <c:formatCode>General</c:formatCode>
                  <c:ptCount val="1"/>
                  <c:pt idx="0">
                    <c:v>6.7678159943465859E-3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'Water Activity'!$B$19</c:f>
              <c:numCache>
                <c:formatCode>0</c:formatCode>
                <c:ptCount val="1"/>
                <c:pt idx="0">
                  <c:v>73</c:v>
                </c:pt>
              </c:numCache>
            </c:numRef>
          </c:xVal>
          <c:yVal>
            <c:numRef>
              <c:f>'Water Activity'!$E$19</c:f>
              <c:numCache>
                <c:formatCode>0.000</c:formatCode>
                <c:ptCount val="1"/>
                <c:pt idx="0">
                  <c:v>0.98703333333333332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E-4245-87FF-5176E0A9D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927024"/>
        <c:axId val="1617927440"/>
      </c:scatterChart>
      <c:valAx>
        <c:axId val="161792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>
                    <a:solidFill>
                      <a:schemeClr val="tx1"/>
                    </a:solidFill>
                  </a:rPr>
                  <a:t>Moisture</a:t>
                </a:r>
                <a:r>
                  <a:rPr lang="en-ZA" baseline="0">
                    <a:solidFill>
                      <a:schemeClr val="tx1"/>
                    </a:solidFill>
                  </a:rPr>
                  <a:t> Content (%)</a:t>
                </a:r>
                <a:endParaRPr lang="en-ZA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0427405949256345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927440"/>
        <c:crosses val="autoZero"/>
        <c:crossBetween val="midCat"/>
        <c:majorUnit val="20"/>
      </c:valAx>
      <c:valAx>
        <c:axId val="1617927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>
                    <a:solidFill>
                      <a:schemeClr val="tx1"/>
                    </a:solidFill>
                  </a:rPr>
                  <a:t>Water</a:t>
                </a:r>
                <a:r>
                  <a:rPr lang="en-ZA" baseline="0">
                    <a:solidFill>
                      <a:schemeClr val="tx1"/>
                    </a:solidFill>
                  </a:rPr>
                  <a:t> Activity (-)</a:t>
                </a:r>
                <a:endParaRPr lang="en-ZA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4222222222222223E-2"/>
              <c:y val="0.338441236512102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92702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91185476815403"/>
          <c:y val="0.32341280256634586"/>
          <c:w val="0.15919925634295712"/>
          <c:h val="0.39062773403324585"/>
        </c:manualLayout>
      </c:layout>
      <c:overlay val="0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Dry VIP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Adsorption</c:v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'Pore Size'!$C$7:$C$10</c:f>
              <c:numCache>
                <c:formatCode>0</c:formatCode>
                <c:ptCount val="4"/>
                <c:pt idx="0">
                  <c:v>50</c:v>
                </c:pt>
                <c:pt idx="1">
                  <c:v>105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'Pore Size'!$F$7:$F$10</c:f>
              <c:numCache>
                <c:formatCode>General</c:formatCode>
                <c:ptCount val="4"/>
                <c:pt idx="0">
                  <c:v>22.19</c:v>
                </c:pt>
                <c:pt idx="1">
                  <c:v>23.66</c:v>
                </c:pt>
                <c:pt idx="2">
                  <c:v>23.29</c:v>
                </c:pt>
                <c:pt idx="3">
                  <c:v>56.01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E-448C-BD51-F4D0A9054EA9}"/>
            </c:ext>
          </c:extLst>
        </c:ser>
        <c:ser>
          <c:idx val="1"/>
          <c:order val="1"/>
          <c:tx>
            <c:v>Desorption</c:v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'Pore Size'!$C$7:$C$10</c:f>
              <c:numCache>
                <c:formatCode>0</c:formatCode>
                <c:ptCount val="4"/>
                <c:pt idx="0">
                  <c:v>50</c:v>
                </c:pt>
                <c:pt idx="1">
                  <c:v>105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'Pore Size'!$J$7:$J$10</c:f>
              <c:numCache>
                <c:formatCode>General</c:formatCode>
                <c:ptCount val="4"/>
                <c:pt idx="0">
                  <c:v>25.43</c:v>
                </c:pt>
                <c:pt idx="1">
                  <c:v>26.91</c:v>
                </c:pt>
                <c:pt idx="2">
                  <c:v>26.31</c:v>
                </c:pt>
                <c:pt idx="3">
                  <c:v>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3E-448C-BD51-F4D0A9054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475944"/>
        <c:axId val="400473648"/>
      </c:barChart>
      <c:catAx>
        <c:axId val="400475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Temperature (</a:t>
                </a:r>
                <a:r>
                  <a:rPr lang="en-ZA">
                    <a:sym typeface="Symbol" panose="05050102010706020507" pitchFamily="18" charset="2"/>
                  </a:rPr>
                  <a:t>C)</a:t>
                </a:r>
                <a:r>
                  <a:rPr lang="en-ZA"/>
                  <a:t> </a:t>
                </a:r>
                <a:r>
                  <a:rPr lang="en-ZA" baseline="0"/>
                  <a:t> 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73648"/>
        <c:crosses val="autoZero"/>
        <c:auto val="1"/>
        <c:lblAlgn val="ctr"/>
        <c:lblOffset val="100"/>
        <c:noMultiLvlLbl val="0"/>
      </c:catAx>
      <c:valAx>
        <c:axId val="400473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Pore</a:t>
                </a:r>
                <a:r>
                  <a:rPr lang="en-ZA" baseline="0"/>
                  <a:t> size (nm)</a:t>
                </a:r>
                <a:endParaRPr lang="en-ZA"/>
              </a:p>
            </c:rich>
          </c:tx>
          <c:layout>
            <c:manualLayout>
              <c:xMode val="edge"/>
              <c:yMode val="edge"/>
              <c:x val="2.5000000000000001E-2"/>
              <c:y val="0.3744947506561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7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</a:t>
            </a:r>
            <a:r>
              <a:rPr lang="en-US" baseline="0"/>
              <a:t> VIP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Adsorption</c:v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'Pore Size'!$C$7:$C$10</c:f>
              <c:numCache>
                <c:formatCode>0</c:formatCode>
                <c:ptCount val="4"/>
                <c:pt idx="0">
                  <c:v>50</c:v>
                </c:pt>
                <c:pt idx="1">
                  <c:v>105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'Pore Size'!$G$7:$G$10</c:f>
              <c:numCache>
                <c:formatCode>General</c:formatCode>
                <c:ptCount val="4"/>
                <c:pt idx="0">
                  <c:v>32.51</c:v>
                </c:pt>
                <c:pt idx="1">
                  <c:v>32.630000000000003</c:v>
                </c:pt>
                <c:pt idx="2">
                  <c:v>48.24</c:v>
                </c:pt>
                <c:pt idx="3">
                  <c:v>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D-47AE-B569-82DC277474AB}"/>
            </c:ext>
          </c:extLst>
        </c:ser>
        <c:ser>
          <c:idx val="1"/>
          <c:order val="1"/>
          <c:tx>
            <c:v>Desorption</c:v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'Pore Size'!$C$7:$C$10</c:f>
              <c:numCache>
                <c:formatCode>0</c:formatCode>
                <c:ptCount val="4"/>
                <c:pt idx="0">
                  <c:v>50</c:v>
                </c:pt>
                <c:pt idx="1">
                  <c:v>105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'Pore Size'!$K$7:$K$10</c:f>
              <c:numCache>
                <c:formatCode>General</c:formatCode>
                <c:ptCount val="4"/>
                <c:pt idx="0">
                  <c:v>33.6</c:v>
                </c:pt>
                <c:pt idx="1">
                  <c:v>36.950000000000003</c:v>
                </c:pt>
                <c:pt idx="2">
                  <c:v>39.57</c:v>
                </c:pt>
                <c:pt idx="3">
                  <c:v>22.48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D-47AE-B569-82DC27747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476600"/>
        <c:axId val="400478240"/>
      </c:barChart>
      <c:catAx>
        <c:axId val="400476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aseline="0"/>
                  <a:t>Temperature (</a:t>
                </a:r>
                <a:r>
                  <a:rPr lang="en-ZA" baseline="0">
                    <a:sym typeface="Symbol" panose="05050102010706020507" pitchFamily="18" charset="2"/>
                  </a:rPr>
                  <a:t>C</a:t>
                </a:r>
                <a:r>
                  <a:rPr lang="en-ZA" baseline="0"/>
                  <a:t>)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78240"/>
        <c:crosses val="autoZero"/>
        <c:auto val="1"/>
        <c:lblAlgn val="ctr"/>
        <c:lblOffset val="100"/>
        <c:noMultiLvlLbl val="0"/>
      </c:catAx>
      <c:valAx>
        <c:axId val="400478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Pore</a:t>
                </a:r>
                <a:r>
                  <a:rPr lang="en-ZA" baseline="0"/>
                  <a:t> size (nm)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7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82897025371828537"/>
          <c:h val="0.64123468941382322"/>
        </c:manualLayout>
      </c:layout>
      <c:scatterChart>
        <c:scatterStyle val="lineMarker"/>
        <c:varyColors val="0"/>
        <c:ser>
          <c:idx val="1"/>
          <c:order val="0"/>
          <c:tx>
            <c:v>50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'Volatile Solids'!$D$5:$D$8</c:f>
                <c:numCache>
                  <c:formatCode>General</c:formatCode>
                  <c:ptCount val="4"/>
                  <c:pt idx="0">
                    <c:v>1.1454651083086284E-2</c:v>
                  </c:pt>
                  <c:pt idx="1">
                    <c:v>5.4442631619701712E-3</c:v>
                  </c:pt>
                  <c:pt idx="2">
                    <c:v>8.9797825302337E-2</c:v>
                  </c:pt>
                  <c:pt idx="3">
                    <c:v>8.7355833959332427E-3</c:v>
                  </c:pt>
                </c:numCache>
              </c:numRef>
            </c:plus>
            <c:minus>
              <c:numRef>
                <c:f>'Volatile Solids'!$D$5:$D$8</c:f>
                <c:numCache>
                  <c:formatCode>General</c:formatCode>
                  <c:ptCount val="4"/>
                  <c:pt idx="0">
                    <c:v>1.1454651083086284E-2</c:v>
                  </c:pt>
                  <c:pt idx="1">
                    <c:v>5.4442631619701712E-3</c:v>
                  </c:pt>
                  <c:pt idx="2">
                    <c:v>8.9797825302337E-2</c:v>
                  </c:pt>
                  <c:pt idx="3">
                    <c:v>8.7355833959332427E-3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'Volatile Solids'!$B$5:$B$8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'Volatile Solids'!$C$5:$C$8</c:f>
              <c:numCache>
                <c:formatCode>0.000</c:formatCode>
                <c:ptCount val="4"/>
                <c:pt idx="0">
                  <c:v>0.74598047806209111</c:v>
                </c:pt>
                <c:pt idx="1">
                  <c:v>0.72202240953020558</c:v>
                </c:pt>
                <c:pt idx="2">
                  <c:v>0.84226017122392349</c:v>
                </c:pt>
                <c:pt idx="3">
                  <c:v>0.83184374339217004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BD-4F7C-B6F6-970511A0F9A3}"/>
            </c:ext>
          </c:extLst>
        </c:ser>
        <c:ser>
          <c:idx val="0"/>
          <c:order val="1"/>
          <c:tx>
            <c:v>105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90000"/>
                </a:schemeClr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'Volatile Solids'!$F$5:$F$9</c:f>
                <c:numCache>
                  <c:formatCode>General</c:formatCode>
                  <c:ptCount val="5"/>
                  <c:pt idx="0">
                    <c:v>2.6914348672150531E-2</c:v>
                  </c:pt>
                  <c:pt idx="1">
                    <c:v>8.9741871293264729E-3</c:v>
                  </c:pt>
                  <c:pt idx="2">
                    <c:v>8.1837983786481727E-3</c:v>
                  </c:pt>
                  <c:pt idx="3">
                    <c:v>1.2274881168447176E-2</c:v>
                  </c:pt>
                  <c:pt idx="4">
                    <c:v>3.4121736495954002E-3</c:v>
                  </c:pt>
                </c:numCache>
              </c:numRef>
            </c:plus>
            <c:minus>
              <c:numRef>
                <c:f>'Volatile Solids'!$F$5:$F$9</c:f>
                <c:numCache>
                  <c:formatCode>General</c:formatCode>
                  <c:ptCount val="5"/>
                  <c:pt idx="0">
                    <c:v>2.6914348672150531E-2</c:v>
                  </c:pt>
                  <c:pt idx="1">
                    <c:v>8.9741871293264729E-3</c:v>
                  </c:pt>
                  <c:pt idx="2">
                    <c:v>8.1837983786481727E-3</c:v>
                  </c:pt>
                  <c:pt idx="3">
                    <c:v>1.2274881168447176E-2</c:v>
                  </c:pt>
                  <c:pt idx="4">
                    <c:v>3.4121736495954002E-3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'Volatile Solids'!$B$5:$B$8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'Volatile Solids'!$E$5:$E$8</c:f>
              <c:numCache>
                <c:formatCode>0.000</c:formatCode>
                <c:ptCount val="4"/>
                <c:pt idx="0">
                  <c:v>0.77151180313645307</c:v>
                </c:pt>
                <c:pt idx="1">
                  <c:v>0.76379373799283634</c:v>
                </c:pt>
                <c:pt idx="2">
                  <c:v>0.73914025554710017</c:v>
                </c:pt>
                <c:pt idx="3">
                  <c:v>0.7752717145318756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BD-4F7C-B6F6-970511A0F9A3}"/>
            </c:ext>
          </c:extLst>
        </c:ser>
        <c:ser>
          <c:idx val="2"/>
          <c:order val="2"/>
          <c:tx>
            <c:v>150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'Volatile Solids'!$H$5:$H$8</c:f>
                <c:numCache>
                  <c:formatCode>General</c:formatCode>
                  <c:ptCount val="4"/>
                  <c:pt idx="0">
                    <c:v>1.0248158774335223E-2</c:v>
                  </c:pt>
                  <c:pt idx="1">
                    <c:v>7.786790364717539E-4</c:v>
                  </c:pt>
                  <c:pt idx="2">
                    <c:v>9.7110363308728024E-3</c:v>
                  </c:pt>
                  <c:pt idx="3">
                    <c:v>3.221580505981118E-3</c:v>
                  </c:pt>
                </c:numCache>
              </c:numRef>
            </c:plus>
            <c:minus>
              <c:numRef>
                <c:f>'Volatile Solids'!$H$5:$H$8</c:f>
                <c:numCache>
                  <c:formatCode>General</c:formatCode>
                  <c:ptCount val="4"/>
                  <c:pt idx="0">
                    <c:v>1.0248158774335223E-2</c:v>
                  </c:pt>
                  <c:pt idx="1">
                    <c:v>7.786790364717539E-4</c:v>
                  </c:pt>
                  <c:pt idx="2">
                    <c:v>9.7110363308728024E-3</c:v>
                  </c:pt>
                  <c:pt idx="3">
                    <c:v>3.221580505981118E-3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'Volatile Solids'!$B$5:$B$8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'Volatile Solids'!$G$5:$G$8</c:f>
              <c:numCache>
                <c:formatCode>0.000</c:formatCode>
                <c:ptCount val="4"/>
                <c:pt idx="0">
                  <c:v>0.73045477993855723</c:v>
                </c:pt>
                <c:pt idx="1">
                  <c:v>0.72480798616786413</c:v>
                </c:pt>
                <c:pt idx="2">
                  <c:v>0.75276426924189022</c:v>
                </c:pt>
                <c:pt idx="3">
                  <c:v>0.75440550329757061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BD-4F7C-B6F6-970511A0F9A3}"/>
            </c:ext>
          </c:extLst>
        </c:ser>
        <c:ser>
          <c:idx val="3"/>
          <c:order val="3"/>
          <c:tx>
            <c:v>200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'Volatile Solids'!$J$5:$J$8</c:f>
                <c:numCache>
                  <c:formatCode>General</c:formatCode>
                  <c:ptCount val="4"/>
                  <c:pt idx="0">
                    <c:v>1.2522014388767785E-3</c:v>
                  </c:pt>
                  <c:pt idx="1">
                    <c:v>2.8933825393590439E-3</c:v>
                  </c:pt>
                  <c:pt idx="2">
                    <c:v>1.299585602942251E-2</c:v>
                  </c:pt>
                  <c:pt idx="3">
                    <c:v>4.9068664243547373E-3</c:v>
                  </c:pt>
                </c:numCache>
              </c:numRef>
            </c:plus>
            <c:minus>
              <c:numRef>
                <c:f>'Volatile Solids'!$J$5:$J$8</c:f>
                <c:numCache>
                  <c:formatCode>General</c:formatCode>
                  <c:ptCount val="4"/>
                  <c:pt idx="0">
                    <c:v>1.2522014388767785E-3</c:v>
                  </c:pt>
                  <c:pt idx="1">
                    <c:v>2.8933825393590439E-3</c:v>
                  </c:pt>
                  <c:pt idx="2">
                    <c:v>1.299585602942251E-2</c:v>
                  </c:pt>
                  <c:pt idx="3">
                    <c:v>4.9068664243547373E-3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'Volatile Solids'!$B$5:$B$8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'Volatile Solids'!$I$5:$I$8</c:f>
              <c:numCache>
                <c:formatCode>0.000</c:formatCode>
                <c:ptCount val="4"/>
                <c:pt idx="0">
                  <c:v>0.70492791378562403</c:v>
                </c:pt>
                <c:pt idx="1">
                  <c:v>0.74814236072673534</c:v>
                </c:pt>
                <c:pt idx="2">
                  <c:v>0.77366799526284957</c:v>
                </c:pt>
                <c:pt idx="3">
                  <c:v>0.75683458614736654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BD-4F7C-B6F6-970511A0F9A3}"/>
            </c:ext>
          </c:extLst>
        </c:ser>
        <c:ser>
          <c:idx val="4"/>
          <c:order val="4"/>
          <c:tx>
            <c:v>Raw sludge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'Volatile Solids'!$F$9</c:f>
                <c:numCache>
                  <c:formatCode>General</c:formatCode>
                  <c:ptCount val="1"/>
                  <c:pt idx="0">
                    <c:v>3.4121736495954002E-3</c:v>
                  </c:pt>
                </c:numCache>
              </c:numRef>
            </c:plus>
            <c:minus>
              <c:numRef>
                <c:f>'Volatile Solids'!$F$9</c:f>
                <c:numCache>
                  <c:formatCode>General</c:formatCode>
                  <c:ptCount val="1"/>
                  <c:pt idx="0">
                    <c:v>3.4121736495954002E-3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'Volatile Solids'!$B$9</c:f>
              <c:numCache>
                <c:formatCode>0</c:formatCode>
                <c:ptCount val="1"/>
                <c:pt idx="0">
                  <c:v>88</c:v>
                </c:pt>
              </c:numCache>
            </c:numRef>
          </c:xVal>
          <c:yVal>
            <c:numRef>
              <c:f>'Volatile Solids'!$E$9</c:f>
              <c:numCache>
                <c:formatCode>0.000</c:formatCode>
                <c:ptCount val="1"/>
                <c:pt idx="0">
                  <c:v>0.78372726989430908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D-4BE8-A78D-F0E925905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927856"/>
        <c:axId val="1617925360"/>
      </c:scatterChart>
      <c:valAx>
        <c:axId val="161792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>
                    <a:solidFill>
                      <a:schemeClr val="tx1"/>
                    </a:solidFill>
                  </a:rPr>
                  <a:t>Moisture</a:t>
                </a:r>
                <a:r>
                  <a:rPr lang="en-ZA" baseline="0">
                    <a:solidFill>
                      <a:schemeClr val="tx1"/>
                    </a:solidFill>
                  </a:rPr>
                  <a:t> Content (%)</a:t>
                </a:r>
                <a:endParaRPr lang="en-ZA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925360"/>
        <c:crosses val="autoZero"/>
        <c:crossBetween val="midCat"/>
        <c:majorUnit val="20"/>
      </c:valAx>
      <c:valAx>
        <c:axId val="16179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0">
                    <a:solidFill>
                      <a:schemeClr val="tx1"/>
                    </a:solidFill>
                  </a:rPr>
                  <a:t>Volatile</a:t>
                </a:r>
                <a:r>
                  <a:rPr lang="en-ZA" b="0" baseline="0">
                    <a:solidFill>
                      <a:schemeClr val="tx1"/>
                    </a:solidFill>
                  </a:rPr>
                  <a:t> solids (g/g db)</a:t>
                </a:r>
                <a:endParaRPr lang="en-ZA" b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92785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231517935258097"/>
          <c:y val="0.37636446485855934"/>
          <c:w val="0.15919925634295712"/>
          <c:h val="0.39062773403324585"/>
        </c:manualLayout>
      </c:layout>
      <c:overlay val="0"/>
      <c:spPr>
        <a:solidFill>
          <a:schemeClr val="bg1"/>
        </a:solidFill>
        <a:ln>
          <a:solidFill>
            <a:schemeClr val="bg1">
              <a:lumMod val="9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UDDT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83801137357830269"/>
          <c:h val="0.66438283756197136"/>
        </c:manualLayout>
      </c:layout>
      <c:scatterChart>
        <c:scatterStyle val="lineMarker"/>
        <c:varyColors val="0"/>
        <c:ser>
          <c:idx val="0"/>
          <c:order val="0"/>
          <c:tx>
            <c:v>50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'Volatile Solids'!$D$10:$D$13</c:f>
                <c:numCache>
                  <c:formatCode>General</c:formatCode>
                  <c:ptCount val="4"/>
                  <c:pt idx="0">
                    <c:v>1.7257057373747449E-2</c:v>
                  </c:pt>
                  <c:pt idx="1">
                    <c:v>1.0710863617913761E-2</c:v>
                  </c:pt>
                  <c:pt idx="2">
                    <c:v>1.9211147936491726E-2</c:v>
                  </c:pt>
                  <c:pt idx="3">
                    <c:v>5.7405437934542891E-3</c:v>
                  </c:pt>
                </c:numCache>
              </c:numRef>
            </c:plus>
            <c:minus>
              <c:numRef>
                <c:f>'Volatile Solids'!$D$10:$D$13</c:f>
                <c:numCache>
                  <c:formatCode>General</c:formatCode>
                  <c:ptCount val="4"/>
                  <c:pt idx="0">
                    <c:v>1.7257057373747449E-2</c:v>
                  </c:pt>
                  <c:pt idx="1">
                    <c:v>1.0710863617913761E-2</c:v>
                  </c:pt>
                  <c:pt idx="2">
                    <c:v>1.9211147936491726E-2</c:v>
                  </c:pt>
                  <c:pt idx="3">
                    <c:v>5.7405437934542891E-3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'Volatile Solids'!$B$10:$B$13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'Volatile Solids'!$C$10:$C$13</c:f>
              <c:numCache>
                <c:formatCode>0.000</c:formatCode>
                <c:ptCount val="4"/>
                <c:pt idx="0">
                  <c:v>0.62262016695484368</c:v>
                </c:pt>
                <c:pt idx="1">
                  <c:v>0.60945785521763252</c:v>
                </c:pt>
                <c:pt idx="2">
                  <c:v>0.59140002259063895</c:v>
                </c:pt>
                <c:pt idx="3">
                  <c:v>0.61679946608225422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58-41CC-93AC-2336176DC95C}"/>
            </c:ext>
          </c:extLst>
        </c:ser>
        <c:ser>
          <c:idx val="1"/>
          <c:order val="1"/>
          <c:tx>
            <c:v>105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'Volatile Solids'!$F$10:$F$14</c:f>
                <c:numCache>
                  <c:formatCode>General</c:formatCode>
                  <c:ptCount val="5"/>
                  <c:pt idx="0">
                    <c:v>1.4318407454323995E-2</c:v>
                  </c:pt>
                  <c:pt idx="1">
                    <c:v>6.9868305645075485E-2</c:v>
                  </c:pt>
                  <c:pt idx="2">
                    <c:v>7.051033555682916E-2</c:v>
                  </c:pt>
                  <c:pt idx="3">
                    <c:v>5.2865544332058104E-2</c:v>
                  </c:pt>
                  <c:pt idx="4">
                    <c:v>3.9502221597403034E-2</c:v>
                  </c:pt>
                </c:numCache>
              </c:numRef>
            </c:plus>
            <c:minus>
              <c:numRef>
                <c:f>'Volatile Solids'!$F$10:$F$14</c:f>
                <c:numCache>
                  <c:formatCode>General</c:formatCode>
                  <c:ptCount val="5"/>
                  <c:pt idx="0">
                    <c:v>1.4318407454323995E-2</c:v>
                  </c:pt>
                  <c:pt idx="1">
                    <c:v>6.9868305645075485E-2</c:v>
                  </c:pt>
                  <c:pt idx="2">
                    <c:v>7.051033555682916E-2</c:v>
                  </c:pt>
                  <c:pt idx="3">
                    <c:v>5.2865544332058104E-2</c:v>
                  </c:pt>
                  <c:pt idx="4">
                    <c:v>3.9502221597403034E-2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'Volatile Solids'!$B$10:$B$13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'Volatile Solids'!$E$10:$E$13</c:f>
              <c:numCache>
                <c:formatCode>0.000</c:formatCode>
                <c:ptCount val="4"/>
                <c:pt idx="0">
                  <c:v>0.53390920325739355</c:v>
                </c:pt>
                <c:pt idx="1">
                  <c:v>0.59435451999574473</c:v>
                </c:pt>
                <c:pt idx="2">
                  <c:v>0.5668269874234968</c:v>
                </c:pt>
                <c:pt idx="3">
                  <c:v>0.48213178610219781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58-41CC-93AC-2336176DC95C}"/>
            </c:ext>
          </c:extLst>
        </c:ser>
        <c:ser>
          <c:idx val="2"/>
          <c:order val="2"/>
          <c:tx>
            <c:v>150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'Volatile Solids'!$H$10:$H$13</c:f>
                <c:numCache>
                  <c:formatCode>General</c:formatCode>
                  <c:ptCount val="4"/>
                  <c:pt idx="0">
                    <c:v>8.1813542207998132E-4</c:v>
                  </c:pt>
                  <c:pt idx="1">
                    <c:v>1.3939107847661227E-4</c:v>
                  </c:pt>
                  <c:pt idx="2">
                    <c:v>4.1136264117839936E-3</c:v>
                  </c:pt>
                  <c:pt idx="3">
                    <c:v>2.5691310957684843E-2</c:v>
                  </c:pt>
                </c:numCache>
              </c:numRef>
            </c:plus>
            <c:minus>
              <c:numRef>
                <c:f>'Volatile Solids'!$H$10:$H$13</c:f>
                <c:numCache>
                  <c:formatCode>General</c:formatCode>
                  <c:ptCount val="4"/>
                  <c:pt idx="0">
                    <c:v>8.1813542207998132E-4</c:v>
                  </c:pt>
                  <c:pt idx="1">
                    <c:v>1.3939107847661227E-4</c:v>
                  </c:pt>
                  <c:pt idx="2">
                    <c:v>4.1136264117839936E-3</c:v>
                  </c:pt>
                  <c:pt idx="3">
                    <c:v>2.5691310957684843E-2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'Volatile Solids'!$B$10:$B$13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'Volatile Solids'!$G$10:$G$13</c:f>
              <c:numCache>
                <c:formatCode>0.000</c:formatCode>
                <c:ptCount val="4"/>
                <c:pt idx="0">
                  <c:v>0.64399361527617716</c:v>
                </c:pt>
                <c:pt idx="1">
                  <c:v>0.67280776406566523</c:v>
                </c:pt>
                <c:pt idx="2">
                  <c:v>0.6679505984779136</c:v>
                </c:pt>
                <c:pt idx="3">
                  <c:v>0.6469684037514879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58-41CC-93AC-2336176DC95C}"/>
            </c:ext>
          </c:extLst>
        </c:ser>
        <c:ser>
          <c:idx val="3"/>
          <c:order val="3"/>
          <c:tx>
            <c:v>200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'Volatile Solids'!$J$10:$J$13</c:f>
                <c:numCache>
                  <c:formatCode>General</c:formatCode>
                  <c:ptCount val="4"/>
                  <c:pt idx="0">
                    <c:v>1.25561745348662E-2</c:v>
                  </c:pt>
                  <c:pt idx="1">
                    <c:v>1.2281839364752606E-2</c:v>
                  </c:pt>
                  <c:pt idx="2">
                    <c:v>1.9138853743345431E-3</c:v>
                  </c:pt>
                  <c:pt idx="3">
                    <c:v>5.2457599849742138E-2</c:v>
                  </c:pt>
                </c:numCache>
              </c:numRef>
            </c:plus>
            <c:minus>
              <c:numRef>
                <c:f>'Volatile Solids'!$J$10:$J$13</c:f>
                <c:numCache>
                  <c:formatCode>General</c:formatCode>
                  <c:ptCount val="4"/>
                  <c:pt idx="0">
                    <c:v>1.25561745348662E-2</c:v>
                  </c:pt>
                  <c:pt idx="1">
                    <c:v>1.2281839364752606E-2</c:v>
                  </c:pt>
                  <c:pt idx="2">
                    <c:v>1.9138853743345431E-3</c:v>
                  </c:pt>
                  <c:pt idx="3">
                    <c:v>5.2457599849742138E-2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'Volatile Solids'!$B$10:$B$13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'Volatile Solids'!$I$10:$I$13</c:f>
              <c:numCache>
                <c:formatCode>0.000</c:formatCode>
                <c:ptCount val="4"/>
                <c:pt idx="0">
                  <c:v>0.49234460411698938</c:v>
                </c:pt>
                <c:pt idx="1">
                  <c:v>0.54107682795590673</c:v>
                </c:pt>
                <c:pt idx="2">
                  <c:v>0.55741031795129781</c:v>
                </c:pt>
                <c:pt idx="3">
                  <c:v>0.50465481787949407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58-41CC-93AC-2336176DC95C}"/>
            </c:ext>
          </c:extLst>
        </c:ser>
        <c:ser>
          <c:idx val="4"/>
          <c:order val="4"/>
          <c:tx>
            <c:v>Raw sludge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'Volatile Solids'!$F$14</c:f>
                <c:numCache>
                  <c:formatCode>General</c:formatCode>
                  <c:ptCount val="1"/>
                  <c:pt idx="0">
                    <c:v>3.9502221597403034E-2</c:v>
                  </c:pt>
                </c:numCache>
              </c:numRef>
            </c:plus>
            <c:minus>
              <c:numRef>
                <c:f>'Volatile Solids'!$F$14</c:f>
                <c:numCache>
                  <c:formatCode>General</c:formatCode>
                  <c:ptCount val="1"/>
                  <c:pt idx="0">
                    <c:v>3.9502221597403034E-2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'Volatile Solids'!$B$14</c:f>
              <c:numCache>
                <c:formatCode>0</c:formatCode>
                <c:ptCount val="1"/>
                <c:pt idx="0">
                  <c:v>73.73</c:v>
                </c:pt>
              </c:numCache>
            </c:numRef>
          </c:xVal>
          <c:yVal>
            <c:numRef>
              <c:f>'Volatile Solids'!$E$14</c:f>
              <c:numCache>
                <c:formatCode>0.000</c:formatCode>
                <c:ptCount val="1"/>
                <c:pt idx="0">
                  <c:v>0.53383259539036987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17-4835-B168-C66764562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19584"/>
        <c:axId val="1544520416"/>
      </c:scatterChart>
      <c:valAx>
        <c:axId val="154451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>
                    <a:solidFill>
                      <a:schemeClr val="tx1"/>
                    </a:solidFill>
                  </a:rPr>
                  <a:t>Moisture</a:t>
                </a:r>
                <a:r>
                  <a:rPr lang="en-ZA" baseline="0">
                    <a:solidFill>
                      <a:schemeClr val="tx1"/>
                    </a:solidFill>
                  </a:rPr>
                  <a:t> Content (%)</a:t>
                </a:r>
                <a:endParaRPr lang="en-ZA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520416"/>
        <c:crosses val="autoZero"/>
        <c:crossBetween val="midCat"/>
        <c:majorUnit val="20"/>
      </c:valAx>
      <c:valAx>
        <c:axId val="15445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>
                    <a:solidFill>
                      <a:schemeClr val="tx1"/>
                    </a:solidFill>
                  </a:rPr>
                  <a:t>Volatile</a:t>
                </a:r>
                <a:r>
                  <a:rPr lang="en-ZA" baseline="0">
                    <a:solidFill>
                      <a:schemeClr val="tx1"/>
                    </a:solidFill>
                  </a:rPr>
                  <a:t> solids (g/g db)</a:t>
                </a:r>
                <a:endParaRPr lang="en-ZA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3888888888888888E-2"/>
              <c:y val="0.280501603966170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51958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20406824146995"/>
          <c:y val="0.43192002041411492"/>
          <c:w val="0.15919925634295712"/>
          <c:h val="0.39062773403324585"/>
        </c:manualLayout>
      </c:layout>
      <c:overlay val="0"/>
      <c:spPr>
        <a:solidFill>
          <a:schemeClr val="bg1"/>
        </a:solidFill>
        <a:ln>
          <a:solidFill>
            <a:schemeClr val="bg1">
              <a:lumMod val="9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VIP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0.17171296296296296"/>
          <c:w val="0.8059002624671916"/>
          <c:h val="0.65512357830271217"/>
        </c:manualLayout>
      </c:layout>
      <c:scatterChart>
        <c:scatterStyle val="lineMarker"/>
        <c:varyColors val="0"/>
        <c:ser>
          <c:idx val="0"/>
          <c:order val="0"/>
          <c:tx>
            <c:v>50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'Volatile Solids'!$D$15:$D$18</c:f>
                <c:numCache>
                  <c:formatCode>General</c:formatCode>
                  <c:ptCount val="4"/>
                  <c:pt idx="0">
                    <c:v>1.6618546250918836E-2</c:v>
                  </c:pt>
                  <c:pt idx="1">
                    <c:v>1.0443092027466072E-2</c:v>
                  </c:pt>
                  <c:pt idx="2">
                    <c:v>1.9211147936491865E-2</c:v>
                  </c:pt>
                  <c:pt idx="3">
                    <c:v>5.8840573882909817E-3</c:v>
                  </c:pt>
                </c:numCache>
              </c:numRef>
            </c:plus>
            <c:minus>
              <c:numRef>
                <c:f>'Volatile Solids'!$D$15:$D$18</c:f>
                <c:numCache>
                  <c:formatCode>General</c:formatCode>
                  <c:ptCount val="4"/>
                  <c:pt idx="0">
                    <c:v>1.6618546250918836E-2</c:v>
                  </c:pt>
                  <c:pt idx="1">
                    <c:v>1.0443092027466072E-2</c:v>
                  </c:pt>
                  <c:pt idx="2">
                    <c:v>1.9211147936491865E-2</c:v>
                  </c:pt>
                  <c:pt idx="3">
                    <c:v>5.8840573882909817E-3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'Volatile Solids'!$B$15:$B$19</c:f>
              <c:numCache>
                <c:formatCode>0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72.760000000000005</c:v>
                </c:pt>
              </c:numCache>
            </c:numRef>
          </c:xVal>
          <c:yVal>
            <c:numRef>
              <c:f>'Volatile Solids'!$C$15:$C$18</c:f>
              <c:numCache>
                <c:formatCode>0.000</c:formatCode>
                <c:ptCount val="4"/>
                <c:pt idx="0">
                  <c:v>0.43658571640035221</c:v>
                </c:pt>
                <c:pt idx="1">
                  <c:v>0.39397191367724665</c:v>
                </c:pt>
                <c:pt idx="2">
                  <c:v>0.33385080796956684</c:v>
                </c:pt>
                <c:pt idx="3">
                  <c:v>0.38768524627606143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AB-419C-90DD-492F294E4248}"/>
            </c:ext>
          </c:extLst>
        </c:ser>
        <c:ser>
          <c:idx val="1"/>
          <c:order val="1"/>
          <c:tx>
            <c:v>105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'Volatile Solids'!$F$15:$F$19</c:f>
                <c:numCache>
                  <c:formatCode>General</c:formatCode>
                  <c:ptCount val="5"/>
                  <c:pt idx="0">
                    <c:v>8.862417915766016E-3</c:v>
                  </c:pt>
                  <c:pt idx="1">
                    <c:v>1.2022969289196493E-2</c:v>
                  </c:pt>
                  <c:pt idx="2">
                    <c:v>1.7762489842589641E-3</c:v>
                  </c:pt>
                  <c:pt idx="3">
                    <c:v>1.7620851851048364E-2</c:v>
                  </c:pt>
                  <c:pt idx="4">
                    <c:v>3.3756687124057903E-2</c:v>
                  </c:pt>
                </c:numCache>
              </c:numRef>
            </c:plus>
            <c:minus>
              <c:numRef>
                <c:f>'Volatile Solids'!$F$15:$F$19</c:f>
                <c:numCache>
                  <c:formatCode>General</c:formatCode>
                  <c:ptCount val="5"/>
                  <c:pt idx="0">
                    <c:v>8.862417915766016E-3</c:v>
                  </c:pt>
                  <c:pt idx="1">
                    <c:v>1.2022969289196493E-2</c:v>
                  </c:pt>
                  <c:pt idx="2">
                    <c:v>1.7762489842589641E-3</c:v>
                  </c:pt>
                  <c:pt idx="3">
                    <c:v>1.7620851851048364E-2</c:v>
                  </c:pt>
                  <c:pt idx="4">
                    <c:v>3.3756687124057903E-2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'Volatile Solids'!$B$15:$B$18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'Volatile Solids'!$E$15:$E$18</c:f>
              <c:numCache>
                <c:formatCode>0.000</c:formatCode>
                <c:ptCount val="4"/>
                <c:pt idx="0">
                  <c:v>0.45158475270583054</c:v>
                </c:pt>
                <c:pt idx="1">
                  <c:v>0.4557273044430406</c:v>
                </c:pt>
                <c:pt idx="2">
                  <c:v>0.43941929657079365</c:v>
                </c:pt>
                <c:pt idx="3">
                  <c:v>0.4618426257066644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AB-419C-90DD-492F294E4248}"/>
            </c:ext>
          </c:extLst>
        </c:ser>
        <c:ser>
          <c:idx val="2"/>
          <c:order val="2"/>
          <c:tx>
            <c:v>150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'Volatile Solids'!$H$15:$H$18</c:f>
                <c:numCache>
                  <c:formatCode>General</c:formatCode>
                  <c:ptCount val="4"/>
                  <c:pt idx="0">
                    <c:v>1.9342571927535274E-2</c:v>
                  </c:pt>
                  <c:pt idx="1">
                    <c:v>2.1397810984127182E-2</c:v>
                  </c:pt>
                  <c:pt idx="2">
                    <c:v>3.256554160737387E-2</c:v>
                  </c:pt>
                  <c:pt idx="3">
                    <c:v>7.7671427745761657E-3</c:v>
                  </c:pt>
                </c:numCache>
              </c:numRef>
            </c:plus>
            <c:minus>
              <c:numRef>
                <c:f>'Volatile Solids'!$H$15:$H$18</c:f>
                <c:numCache>
                  <c:formatCode>General</c:formatCode>
                  <c:ptCount val="4"/>
                  <c:pt idx="0">
                    <c:v>1.9342571927535274E-2</c:v>
                  </c:pt>
                  <c:pt idx="1">
                    <c:v>2.1397810984127182E-2</c:v>
                  </c:pt>
                  <c:pt idx="2">
                    <c:v>3.256554160737387E-2</c:v>
                  </c:pt>
                  <c:pt idx="3">
                    <c:v>7.7671427745761657E-3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'Volatile Solids'!$B$15:$B$19</c:f>
              <c:numCache>
                <c:formatCode>0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72.760000000000005</c:v>
                </c:pt>
              </c:numCache>
            </c:numRef>
          </c:xVal>
          <c:yVal>
            <c:numRef>
              <c:f>'Volatile Solids'!$G$15:$G$18</c:f>
              <c:numCache>
                <c:formatCode>0.000</c:formatCode>
                <c:ptCount val="4"/>
                <c:pt idx="0">
                  <c:v>0.39796302438530123</c:v>
                </c:pt>
                <c:pt idx="1">
                  <c:v>0.40381617672587883</c:v>
                </c:pt>
                <c:pt idx="2">
                  <c:v>0.39039703759089378</c:v>
                </c:pt>
                <c:pt idx="3">
                  <c:v>0.44928006191697351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AB-419C-90DD-492F294E4248}"/>
            </c:ext>
          </c:extLst>
        </c:ser>
        <c:ser>
          <c:idx val="3"/>
          <c:order val="3"/>
          <c:tx>
            <c:v>200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'Volatile Solids'!$J$15:$J$18</c:f>
                <c:numCache>
                  <c:formatCode>General</c:formatCode>
                  <c:ptCount val="4"/>
                  <c:pt idx="0">
                    <c:v>1.5668502965716719E-2</c:v>
                  </c:pt>
                  <c:pt idx="1">
                    <c:v>4.1208314853455413E-2</c:v>
                  </c:pt>
                  <c:pt idx="2">
                    <c:v>1.2290548323672898E-2</c:v>
                  </c:pt>
                  <c:pt idx="3">
                    <c:v>5.2376663544858792E-3</c:v>
                  </c:pt>
                </c:numCache>
              </c:numRef>
            </c:plus>
            <c:minus>
              <c:numRef>
                <c:f>'Volatile Solids'!$J$15:$J$18</c:f>
                <c:numCache>
                  <c:formatCode>General</c:formatCode>
                  <c:ptCount val="4"/>
                  <c:pt idx="0">
                    <c:v>1.5668502965716719E-2</c:v>
                  </c:pt>
                  <c:pt idx="1">
                    <c:v>4.1208314853455413E-2</c:v>
                  </c:pt>
                  <c:pt idx="2">
                    <c:v>1.2290548323672898E-2</c:v>
                  </c:pt>
                  <c:pt idx="3">
                    <c:v>5.2376663544858792E-3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'Volatile Solids'!$B$15:$B$18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'Volatile Solids'!$I$15:$I$18</c:f>
              <c:numCache>
                <c:formatCode>0.000</c:formatCode>
                <c:ptCount val="4"/>
                <c:pt idx="0">
                  <c:v>0.40691195506682715</c:v>
                </c:pt>
                <c:pt idx="1">
                  <c:v>0.46314468489299482</c:v>
                </c:pt>
                <c:pt idx="2">
                  <c:v>0.43428327926376808</c:v>
                </c:pt>
                <c:pt idx="3">
                  <c:v>0.42929945760539318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AB-419C-90DD-492F294E4248}"/>
            </c:ext>
          </c:extLst>
        </c:ser>
        <c:ser>
          <c:idx val="4"/>
          <c:order val="4"/>
          <c:tx>
            <c:v>Raw sludge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'Volatile Solids'!$F$19</c:f>
                <c:numCache>
                  <c:formatCode>General</c:formatCode>
                  <c:ptCount val="1"/>
                  <c:pt idx="0">
                    <c:v>3.3756687124057903E-2</c:v>
                  </c:pt>
                </c:numCache>
              </c:numRef>
            </c:plus>
            <c:minus>
              <c:numRef>
                <c:f>'Volatile Solids'!$F$19</c:f>
                <c:numCache>
                  <c:formatCode>General</c:formatCode>
                  <c:ptCount val="1"/>
                  <c:pt idx="0">
                    <c:v>3.3756687124057903E-2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'Volatile Solids'!$B$19</c:f>
              <c:numCache>
                <c:formatCode>0</c:formatCode>
                <c:ptCount val="1"/>
                <c:pt idx="0">
                  <c:v>72.760000000000005</c:v>
                </c:pt>
              </c:numCache>
            </c:numRef>
          </c:xVal>
          <c:yVal>
            <c:numRef>
              <c:f>'Volatile Solids'!$E$19</c:f>
              <c:numCache>
                <c:formatCode>0.000</c:formatCode>
                <c:ptCount val="1"/>
                <c:pt idx="0">
                  <c:v>0.41069185191204666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2-4DAD-B6B0-0B208EFC2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692288"/>
        <c:axId val="1494692704"/>
      </c:scatterChart>
      <c:valAx>
        <c:axId val="149469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Moisture Content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92704"/>
        <c:crosses val="autoZero"/>
        <c:crossBetween val="midCat"/>
        <c:majorUnit val="20"/>
      </c:valAx>
      <c:valAx>
        <c:axId val="1494692704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Volatile solids (g/g db)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19743365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92288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913407699037624"/>
          <c:y val="0.39285724701079033"/>
          <c:w val="0.15919925634295712"/>
          <c:h val="0.39062773403324585"/>
        </c:manualLayout>
      </c:layout>
      <c:overlay val="0"/>
      <c:spPr>
        <a:solidFill>
          <a:schemeClr val="bg1"/>
        </a:solidFill>
        <a:ln>
          <a:solidFill>
            <a:schemeClr val="bg1">
              <a:lumMod val="9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ABR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'Volatile solids vs Temperature'!$E$4:$E$7</c:f>
                <c:numCache>
                  <c:formatCode>General</c:formatCode>
                  <c:ptCount val="4"/>
                  <c:pt idx="0">
                    <c:v>0.01</c:v>
                  </c:pt>
                  <c:pt idx="1">
                    <c:v>0.04</c:v>
                  </c:pt>
                  <c:pt idx="2">
                    <c:v>0.01</c:v>
                  </c:pt>
                  <c:pt idx="3">
                    <c:v>0.04</c:v>
                  </c:pt>
                </c:numCache>
              </c:numRef>
            </c:plus>
            <c:minus>
              <c:numRef>
                <c:f>'Volatile solids vs Temperature'!$E$4:$E$7</c:f>
                <c:numCache>
                  <c:formatCode>General</c:formatCode>
                  <c:ptCount val="4"/>
                  <c:pt idx="0">
                    <c:v>0.01</c:v>
                  </c:pt>
                  <c:pt idx="1">
                    <c:v>0.04</c:v>
                  </c:pt>
                  <c:pt idx="2">
                    <c:v>0.01</c:v>
                  </c:pt>
                  <c:pt idx="3">
                    <c:v>0.04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'Volatile solids vs Temperature'!$C$4:$C$7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'Volatile solids vs Temperature'!$D$4:$D$7</c:f>
              <c:numCache>
                <c:formatCode>General</c:formatCode>
                <c:ptCount val="4"/>
                <c:pt idx="0">
                  <c:v>0.24</c:v>
                </c:pt>
                <c:pt idx="1">
                  <c:v>0.22</c:v>
                </c:pt>
                <c:pt idx="2">
                  <c:v>0.27</c:v>
                </c:pt>
                <c:pt idx="3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5-4794-A8A7-060CA91C6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942719"/>
        <c:axId val="548949375"/>
      </c:barChart>
      <c:catAx>
        <c:axId val="54894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Temperature</a:t>
                </a:r>
                <a:r>
                  <a:rPr lang="en-GB" baseline="0">
                    <a:solidFill>
                      <a:schemeClr val="tx1"/>
                    </a:solidFill>
                  </a:rPr>
                  <a:t> (</a:t>
                </a:r>
                <a:r>
                  <a:rPr lang="en-GB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°</a:t>
                </a:r>
                <a:r>
                  <a:rPr lang="en-GB" baseline="0">
                    <a:solidFill>
                      <a:schemeClr val="tx1"/>
                    </a:solidFill>
                  </a:rPr>
                  <a:t>C)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49375"/>
        <c:crosses val="autoZero"/>
        <c:auto val="1"/>
        <c:lblAlgn val="ctr"/>
        <c:lblOffset val="100"/>
        <c:noMultiLvlLbl val="0"/>
      </c:catAx>
      <c:valAx>
        <c:axId val="54894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Volatile</a:t>
                </a:r>
                <a:r>
                  <a:rPr lang="en-GB" baseline="0">
                    <a:solidFill>
                      <a:schemeClr val="tx1"/>
                    </a:solidFill>
                  </a:rPr>
                  <a:t> solids (g/g db)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259668270632837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427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UDDT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'Volatile solids vs Temperature'!$G$4:$G$7</c:f>
                <c:numCache>
                  <c:formatCode>General</c:formatCode>
                  <c:ptCount val="4"/>
                  <c:pt idx="0">
                    <c:v>0.02</c:v>
                  </c:pt>
                  <c:pt idx="1">
                    <c:v>0.05</c:v>
                  </c:pt>
                  <c:pt idx="2">
                    <c:v>0.01</c:v>
                  </c:pt>
                  <c:pt idx="3">
                    <c:v>0.02</c:v>
                  </c:pt>
                </c:numCache>
              </c:numRef>
            </c:plus>
            <c:minus>
              <c:numRef>
                <c:f>'Volatile solids vs Temperature'!$G$4:$G$7</c:f>
                <c:numCache>
                  <c:formatCode>General</c:formatCode>
                  <c:ptCount val="4"/>
                  <c:pt idx="0">
                    <c:v>0.02</c:v>
                  </c:pt>
                  <c:pt idx="1">
                    <c:v>0.05</c:v>
                  </c:pt>
                  <c:pt idx="2">
                    <c:v>0.01</c:v>
                  </c:pt>
                  <c:pt idx="3">
                    <c:v>0.02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'Volatile solids vs Temperature'!$C$4:$C$7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'Volatile solids vs Temperature'!$F$4:$F$7</c:f>
              <c:numCache>
                <c:formatCode>General</c:formatCode>
                <c:ptCount val="4"/>
                <c:pt idx="0">
                  <c:v>0.59</c:v>
                </c:pt>
                <c:pt idx="1">
                  <c:v>0.57999999999999996</c:v>
                </c:pt>
                <c:pt idx="2">
                  <c:v>0.56999999999999995</c:v>
                </c:pt>
                <c:pt idx="3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E-4AF9-A6E7-CDAC4724C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020527"/>
        <c:axId val="556023023"/>
      </c:barChart>
      <c:catAx>
        <c:axId val="556020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Temperature (</a:t>
                </a:r>
                <a:r>
                  <a:rPr lang="en-GB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°C)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23023"/>
        <c:crosses val="autoZero"/>
        <c:auto val="1"/>
        <c:lblAlgn val="ctr"/>
        <c:lblOffset val="100"/>
        <c:noMultiLvlLbl val="0"/>
      </c:catAx>
      <c:valAx>
        <c:axId val="5560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Volatile</a:t>
                </a:r>
                <a:r>
                  <a:rPr lang="en-GB" baseline="0">
                    <a:solidFill>
                      <a:schemeClr val="tx1"/>
                    </a:solidFill>
                  </a:rPr>
                  <a:t> solids (g/g db)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6666666666666666E-2"/>
              <c:y val="0.259668270632837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2052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Dry</a:t>
            </a:r>
            <a:r>
              <a:rPr lang="en-GB" baseline="0"/>
              <a:t> VIP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'Volatile solids vs Temperature'!$I$4:$I$7</c:f>
                <c:numCache>
                  <c:formatCode>General</c:formatCode>
                  <c:ptCount val="4"/>
                  <c:pt idx="0">
                    <c:v>0.17</c:v>
                  </c:pt>
                  <c:pt idx="1">
                    <c:v>0.02</c:v>
                  </c:pt>
                  <c:pt idx="2">
                    <c:v>0.02</c:v>
                  </c:pt>
                  <c:pt idx="3">
                    <c:v>0.02</c:v>
                  </c:pt>
                </c:numCache>
              </c:numRef>
            </c:plus>
            <c:minus>
              <c:numRef>
                <c:f>'Volatile solids vs Temperature'!$I$4:$I$7</c:f>
                <c:numCache>
                  <c:formatCode>General</c:formatCode>
                  <c:ptCount val="4"/>
                  <c:pt idx="0">
                    <c:v>0.17</c:v>
                  </c:pt>
                  <c:pt idx="1">
                    <c:v>0.02</c:v>
                  </c:pt>
                  <c:pt idx="2">
                    <c:v>0.02</c:v>
                  </c:pt>
                  <c:pt idx="3">
                    <c:v>0.02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'Volatile solids vs Temperature'!$C$4:$C$7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'Volatile solids vs Temperature'!$H$4:$H$7</c:f>
              <c:numCache>
                <c:formatCode>General</c:formatCode>
                <c:ptCount val="4"/>
                <c:pt idx="0">
                  <c:v>0.66</c:v>
                </c:pt>
                <c:pt idx="1">
                  <c:v>0.64</c:v>
                </c:pt>
                <c:pt idx="2">
                  <c:v>0.59</c:v>
                </c:pt>
                <c:pt idx="3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F-46CF-BF2E-7E757A841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2902591"/>
        <c:axId val="632911327"/>
      </c:barChart>
      <c:catAx>
        <c:axId val="63290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Temperature</a:t>
                </a:r>
                <a:r>
                  <a:rPr lang="en-GB" baseline="0">
                    <a:solidFill>
                      <a:schemeClr val="tx1"/>
                    </a:solidFill>
                  </a:rPr>
                  <a:t> (</a:t>
                </a:r>
                <a:r>
                  <a:rPr lang="en-GB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°C)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911327"/>
        <c:crosses val="autoZero"/>
        <c:auto val="1"/>
        <c:lblAlgn val="ctr"/>
        <c:lblOffset val="100"/>
        <c:noMultiLvlLbl val="0"/>
      </c:catAx>
      <c:valAx>
        <c:axId val="63291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Volatile</a:t>
                </a:r>
                <a:r>
                  <a:rPr lang="en-GB" baseline="0">
                    <a:solidFill>
                      <a:schemeClr val="tx1"/>
                    </a:solidFill>
                  </a:rPr>
                  <a:t> solids (g/g db)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90259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19</xdr:row>
      <xdr:rowOff>123825</xdr:rowOff>
    </xdr:from>
    <xdr:to>
      <xdr:col>5</xdr:col>
      <xdr:colOff>271462</xdr:colOff>
      <xdr:row>34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19</xdr:row>
      <xdr:rowOff>95250</xdr:rowOff>
    </xdr:from>
    <xdr:to>
      <xdr:col>13</xdr:col>
      <xdr:colOff>85725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247650</xdr:colOff>
      <xdr:row>19</xdr:row>
      <xdr:rowOff>104775</xdr:rowOff>
    </xdr:from>
    <xdr:to>
      <xdr:col>20</xdr:col>
      <xdr:colOff>552450</xdr:colOff>
      <xdr:row>33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14287</xdr:rowOff>
    </xdr:from>
    <xdr:to>
      <xdr:col>8</xdr:col>
      <xdr:colOff>85725</xdr:colOff>
      <xdr:row>25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47D3FC-CB41-442C-B28D-22338E677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10</xdr:row>
      <xdr:rowOff>185737</xdr:rowOff>
    </xdr:from>
    <xdr:to>
      <xdr:col>15</xdr:col>
      <xdr:colOff>485775</xdr:colOff>
      <xdr:row>25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16F7D3-AD07-49BE-9638-BD2690B59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26</xdr:row>
      <xdr:rowOff>14287</xdr:rowOff>
    </xdr:from>
    <xdr:to>
      <xdr:col>8</xdr:col>
      <xdr:colOff>85725</xdr:colOff>
      <xdr:row>40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CAE21D-886D-4DF2-93DB-104F3BE1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26</xdr:row>
      <xdr:rowOff>4762</xdr:rowOff>
    </xdr:from>
    <xdr:to>
      <xdr:col>15</xdr:col>
      <xdr:colOff>485775</xdr:colOff>
      <xdr:row>40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AF9687-34BF-4806-BDE9-7266B1703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</xdr:colOff>
      <xdr:row>20</xdr:row>
      <xdr:rowOff>38100</xdr:rowOff>
    </xdr:from>
    <xdr:to>
      <xdr:col>7</xdr:col>
      <xdr:colOff>252412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19</xdr:row>
      <xdr:rowOff>114300</xdr:rowOff>
    </xdr:from>
    <xdr:to>
      <xdr:col>15</xdr:col>
      <xdr:colOff>323850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476250</xdr:colOff>
      <xdr:row>19</xdr:row>
      <xdr:rowOff>114300</xdr:rowOff>
    </xdr:from>
    <xdr:to>
      <xdr:col>23</xdr:col>
      <xdr:colOff>171450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8</xdr:row>
      <xdr:rowOff>0</xdr:rowOff>
    </xdr:from>
    <xdr:to>
      <xdr:col>9</xdr:col>
      <xdr:colOff>352425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8</xdr:row>
      <xdr:rowOff>0</xdr:rowOff>
    </xdr:from>
    <xdr:to>
      <xdr:col>17</xdr:col>
      <xdr:colOff>333375</xdr:colOff>
      <xdr:row>22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371475</xdr:colOff>
      <xdr:row>8</xdr:row>
      <xdr:rowOff>114300</xdr:rowOff>
    </xdr:from>
    <xdr:to>
      <xdr:col>9</xdr:col>
      <xdr:colOff>66675</xdr:colOff>
      <xdr:row>23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500062</xdr:colOff>
      <xdr:row>20</xdr:row>
      <xdr:rowOff>0</xdr:rowOff>
    </xdr:from>
    <xdr:to>
      <xdr:col>8</xdr:col>
      <xdr:colOff>4762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176212</xdr:colOff>
      <xdr:row>20</xdr:row>
      <xdr:rowOff>9525</xdr:rowOff>
    </xdr:from>
    <xdr:to>
      <xdr:col>15</xdr:col>
      <xdr:colOff>481012</xdr:colOff>
      <xdr:row>34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61912</xdr:colOff>
      <xdr:row>20</xdr:row>
      <xdr:rowOff>0</xdr:rowOff>
    </xdr:from>
    <xdr:to>
      <xdr:col>23</xdr:col>
      <xdr:colOff>366712</xdr:colOff>
      <xdr:row>34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581025</xdr:colOff>
      <xdr:row>3</xdr:row>
      <xdr:rowOff>138112</xdr:rowOff>
    </xdr:from>
    <xdr:to>
      <xdr:col>20</xdr:col>
      <xdr:colOff>276225</xdr:colOff>
      <xdr:row>18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161925</xdr:colOff>
      <xdr:row>19</xdr:row>
      <xdr:rowOff>123825</xdr:rowOff>
    </xdr:from>
    <xdr:to>
      <xdr:col>20</xdr:col>
      <xdr:colOff>466725</xdr:colOff>
      <xdr:row>34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490537</xdr:colOff>
      <xdr:row>20</xdr:row>
      <xdr:rowOff>19050</xdr:rowOff>
    </xdr:from>
    <xdr:to>
      <xdr:col>11</xdr:col>
      <xdr:colOff>80962</xdr:colOff>
      <xdr:row>34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7</xdr:row>
      <xdr:rowOff>38100</xdr:rowOff>
    </xdr:from>
    <xdr:to>
      <xdr:col>8</xdr:col>
      <xdr:colOff>266700</xdr:colOff>
      <xdr:row>21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95250</xdr:colOff>
      <xdr:row>7</xdr:row>
      <xdr:rowOff>19050</xdr:rowOff>
    </xdr:from>
    <xdr:to>
      <xdr:col>17</xdr:col>
      <xdr:colOff>400050</xdr:colOff>
      <xdr:row>21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20</xdr:row>
      <xdr:rowOff>0</xdr:rowOff>
    </xdr:from>
    <xdr:to>
      <xdr:col>10</xdr:col>
      <xdr:colOff>209550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20</xdr:row>
      <xdr:rowOff>0</xdr:rowOff>
    </xdr:from>
    <xdr:to>
      <xdr:col>18</xdr:col>
      <xdr:colOff>285750</xdr:colOff>
      <xdr:row>34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26</xdr:col>
      <xdr:colOff>304800</xdr:colOff>
      <xdr:row>34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19</xdr:row>
      <xdr:rowOff>171450</xdr:rowOff>
    </xdr:from>
    <xdr:to>
      <xdr:col>7</xdr:col>
      <xdr:colOff>409575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442912</xdr:colOff>
      <xdr:row>20</xdr:row>
      <xdr:rowOff>0</xdr:rowOff>
    </xdr:from>
    <xdr:to>
      <xdr:col>15</xdr:col>
      <xdr:colOff>138112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423862</xdr:colOff>
      <xdr:row>20</xdr:row>
      <xdr:rowOff>0</xdr:rowOff>
    </xdr:from>
    <xdr:to>
      <xdr:col>23</xdr:col>
      <xdr:colOff>119062</xdr:colOff>
      <xdr:row>34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9525</xdr:rowOff>
    </xdr:from>
    <xdr:to>
      <xdr:col>8</xdr:col>
      <xdr:colOff>352425</xdr:colOff>
      <xdr:row>25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11</xdr:row>
      <xdr:rowOff>9525</xdr:rowOff>
    </xdr:from>
    <xdr:to>
      <xdr:col>16</xdr:col>
      <xdr:colOff>319087</xdr:colOff>
      <xdr:row>25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14287</xdr:colOff>
      <xdr:row>26</xdr:row>
      <xdr:rowOff>9525</xdr:rowOff>
    </xdr:from>
    <xdr:to>
      <xdr:col>8</xdr:col>
      <xdr:colOff>366712</xdr:colOff>
      <xdr:row>40</xdr:row>
      <xdr:rowOff>85725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14287</xdr:colOff>
      <xdr:row>26</xdr:row>
      <xdr:rowOff>0</xdr:rowOff>
    </xdr:from>
    <xdr:to>
      <xdr:col>16</xdr:col>
      <xdr:colOff>319087</xdr:colOff>
      <xdr:row>40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uukznac.sharepoint.com/Users/Tanaka%20Chatema/Dropbox/Data%20effect%20MC%20and%20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Sam/Data%20effect%20MC%20and%20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uukznac.sharepoint.com/Users/Tanaka%20Chatema/AppData/Local/Microsoft/Windows/INetCache/Content.Outlook/ALNXYQ48/Compiled%20data%20for%20the%20effect%20of%20MC%20and%20Drying%20temperatur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uukznac-my.sharepoint.com/personal/218086901_stu_ukzn_ac_za/Documents/Microsoft%20Teams%20Chat%20Files/Result%20and%20Plots%20of%20BET%20analysis%20compile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m%20CV,%20VS%20vs%20Temp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calorific%20value_Sam%20edi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orific all Compiled data"/>
      <sheetName val="Calorific"/>
      <sheetName val="_xltb_storage_"/>
      <sheetName val="Volatile solids"/>
      <sheetName val="TCI"/>
      <sheetName val="Water Activity"/>
    </sheetNames>
    <sheetDataSet>
      <sheetData sheetId="0" refreshError="1">
        <row r="11">
          <cell r="D11">
            <v>15.797369369369369</v>
          </cell>
          <cell r="E11">
            <v>0.38062954016582351</v>
          </cell>
          <cell r="G11">
            <v>17.260466666666666</v>
          </cell>
          <cell r="H11">
            <v>9.8633986705056589E-2</v>
          </cell>
        </row>
        <row r="12">
          <cell r="D12">
            <v>18.223373493975902</v>
          </cell>
          <cell r="E12">
            <v>0.43686746987951786</v>
          </cell>
          <cell r="G12">
            <v>17.606020833333332</v>
          </cell>
          <cell r="H12">
            <v>0.15146733266478135</v>
          </cell>
        </row>
        <row r="13">
          <cell r="D13">
            <v>16.409272727272725</v>
          </cell>
          <cell r="E13">
            <v>0.65145454545454484</v>
          </cell>
          <cell r="G13">
            <v>20.278944444444445</v>
          </cell>
          <cell r="H13">
            <v>2.4608226567852529E-2</v>
          </cell>
        </row>
        <row r="14">
          <cell r="D14">
            <v>17.973958333333332</v>
          </cell>
          <cell r="E14">
            <v>1.9729166666666664</v>
          </cell>
          <cell r="G14">
            <v>18.359249999999999</v>
          </cell>
          <cell r="H14">
            <v>0.67162173133394065</v>
          </cell>
        </row>
        <row r="15">
          <cell r="D15">
            <v>17.038027777777778</v>
          </cell>
          <cell r="E15">
            <v>1.1199796325446356</v>
          </cell>
        </row>
        <row r="18">
          <cell r="D18">
            <v>12.091750000000001</v>
          </cell>
          <cell r="E18">
            <v>7.813529932111353E-2</v>
          </cell>
          <cell r="G18">
            <v>13.565633333333333</v>
          </cell>
          <cell r="H18">
            <v>0.15082606980669322</v>
          </cell>
        </row>
        <row r="19">
          <cell r="D19">
            <v>12.962708904963833</v>
          </cell>
          <cell r="E19">
            <v>1.0245977259393073</v>
          </cell>
          <cell r="G19">
            <v>14.906359649122805</v>
          </cell>
          <cell r="H19">
            <v>0.35229169925868892</v>
          </cell>
        </row>
        <row r="20">
          <cell r="D20">
            <v>12.115548281505728</v>
          </cell>
          <cell r="E20">
            <v>0.10564175310927018</v>
          </cell>
          <cell r="G20">
            <v>13.995537634408601</v>
          </cell>
          <cell r="H20">
            <v>0.38211840150851006</v>
          </cell>
        </row>
        <row r="21">
          <cell r="D21">
            <v>15.278043478260869</v>
          </cell>
          <cell r="E21">
            <v>0.99895999999999996</v>
          </cell>
          <cell r="G21">
            <v>13.648221504405145</v>
          </cell>
          <cell r="H21">
            <v>0.36109860195667387</v>
          </cell>
        </row>
        <row r="25">
          <cell r="D25">
            <v>8.4669999999999987</v>
          </cell>
          <cell r="E25">
            <v>0.12020815280171303</v>
          </cell>
          <cell r="G25">
            <v>10.069699999999999</v>
          </cell>
          <cell r="H25">
            <v>0.29854286124441115</v>
          </cell>
        </row>
        <row r="26">
          <cell r="D26">
            <v>10.180661577608141</v>
          </cell>
          <cell r="E26">
            <v>0.29093935500728907</v>
          </cell>
          <cell r="G26">
            <v>10.622999999999998</v>
          </cell>
          <cell r="H26">
            <v>0.31553595278509866</v>
          </cell>
        </row>
        <row r="27">
          <cell r="D27">
            <v>9.3082519936204147</v>
          </cell>
          <cell r="E27">
            <v>0.40726556213043286</v>
          </cell>
          <cell r="G27">
            <v>10.904777777777779</v>
          </cell>
          <cell r="H27">
            <v>0.34164936270544566</v>
          </cell>
        </row>
        <row r="28">
          <cell r="D28">
            <v>13.377358490566039</v>
          </cell>
          <cell r="E28">
            <v>4.1019147685198583</v>
          </cell>
          <cell r="G28">
            <v>12.153410852713179</v>
          </cell>
          <cell r="H28">
            <v>0.54593410025790512</v>
          </cell>
        </row>
        <row r="29">
          <cell r="D29">
            <v>12.002962962962961</v>
          </cell>
          <cell r="E29">
            <v>0.94545762647343956</v>
          </cell>
        </row>
      </sheetData>
      <sheetData sheetId="1" refreshError="1">
        <row r="10">
          <cell r="H10">
            <v>16.450733333333336</v>
          </cell>
          <cell r="X10">
            <v>7.7434000000000003</v>
          </cell>
          <cell r="AJ10">
            <v>14.966666666666667</v>
          </cell>
        </row>
        <row r="11">
          <cell r="H11">
            <v>0.20179326880085377</v>
          </cell>
          <cell r="X11">
            <v>0.50768138630444226</v>
          </cell>
          <cell r="AJ11">
            <v>0.17694474655477449</v>
          </cell>
        </row>
        <row r="15">
          <cell r="H15">
            <v>20.37887445887446</v>
          </cell>
          <cell r="X15">
            <v>8.3835571835571852</v>
          </cell>
          <cell r="AJ15">
            <v>16.08517094017094</v>
          </cell>
        </row>
        <row r="16">
          <cell r="H16">
            <v>0.3301058911390462</v>
          </cell>
          <cell r="X16">
            <v>1.8249806261583736</v>
          </cell>
          <cell r="AJ16">
            <v>0.2424836673886557</v>
          </cell>
        </row>
        <row r="20">
          <cell r="H20">
            <v>18.927833333333336</v>
          </cell>
          <cell r="X20">
            <v>9.9888313183649995</v>
          </cell>
          <cell r="AJ20">
            <v>16.107175141242941</v>
          </cell>
        </row>
        <row r="21">
          <cell r="H21">
            <v>0.30943016623751807</v>
          </cell>
          <cell r="X21">
            <v>0.27560212403821993</v>
          </cell>
          <cell r="AJ21">
            <v>0.4971773626041795</v>
          </cell>
        </row>
        <row r="25">
          <cell r="H25">
            <v>20.135190097259063</v>
          </cell>
          <cell r="X25">
            <v>8.3498272884283242</v>
          </cell>
          <cell r="AJ25">
            <v>5.7424390243902437</v>
          </cell>
        </row>
        <row r="26">
          <cell r="H26">
            <v>1.2082259368459922</v>
          </cell>
          <cell r="X26">
            <v>0.8375899012579423</v>
          </cell>
          <cell r="AJ26">
            <v>1.9766606208436632</v>
          </cell>
        </row>
        <row r="41">
          <cell r="H41">
            <v>17.491340206185566</v>
          </cell>
          <cell r="X41">
            <v>9.1782969885773635</v>
          </cell>
          <cell r="AJ41">
            <v>13.644829931972788</v>
          </cell>
        </row>
        <row r="42">
          <cell r="H42">
            <v>0.13930658179926844</v>
          </cell>
          <cell r="X42">
            <v>0.35844350716169693</v>
          </cell>
          <cell r="AJ42">
            <v>0.34927813243861272</v>
          </cell>
        </row>
        <row r="46">
          <cell r="H46">
            <v>18.023414634146345</v>
          </cell>
          <cell r="X46">
            <v>11.787188902488779</v>
          </cell>
          <cell r="AJ46">
            <v>14.116747967479675</v>
          </cell>
        </row>
        <row r="47">
          <cell r="H47">
            <v>0.35949107642243988</v>
          </cell>
          <cell r="X47">
            <v>0.9197163444762062</v>
          </cell>
          <cell r="AJ47">
            <v>0.40742331631288714</v>
          </cell>
        </row>
        <row r="51">
          <cell r="H51">
            <v>19.362956989247312</v>
          </cell>
          <cell r="X51">
            <v>11.110402298850575</v>
          </cell>
          <cell r="AJ51">
            <v>15.11448275862069</v>
          </cell>
        </row>
        <row r="52">
          <cell r="H52">
            <v>0.32334153541702898</v>
          </cell>
          <cell r="X52">
            <v>0.18769839550034673</v>
          </cell>
          <cell r="AJ52">
            <v>0.82145427652337921</v>
          </cell>
        </row>
        <row r="56">
          <cell r="H56">
            <v>18.374416666666665</v>
          </cell>
          <cell r="X56">
            <v>0.26085918854415269</v>
          </cell>
          <cell r="AJ56">
            <v>7.150359712230216</v>
          </cell>
        </row>
        <row r="57">
          <cell r="H57">
            <v>0.58934679589638317</v>
          </cell>
          <cell r="X57">
            <v>1.8481289831391301</v>
          </cell>
          <cell r="AJ57">
            <v>0.40598670493568367</v>
          </cell>
        </row>
      </sheetData>
      <sheetData sheetId="2" refreshError="1"/>
      <sheetData sheetId="3" refreshError="1">
        <row r="5">
          <cell r="H5">
            <v>0.70492791378562403</v>
          </cell>
          <cell r="I5">
            <v>1.2522014388767785E-3</v>
          </cell>
          <cell r="N5">
            <v>0.40691195506682715</v>
          </cell>
          <cell r="O5">
            <v>1.5668502965716719E-2</v>
          </cell>
          <cell r="T5">
            <v>0.49234460411698938</v>
          </cell>
          <cell r="U5">
            <v>1.25561745348662E-2</v>
          </cell>
        </row>
        <row r="6">
          <cell r="H6">
            <v>0.74814236072673534</v>
          </cell>
          <cell r="I6">
            <v>2.8933825393590439E-3</v>
          </cell>
          <cell r="N6">
            <v>0.46314468489299482</v>
          </cell>
          <cell r="O6">
            <v>4.1208314853455413E-2</v>
          </cell>
          <cell r="T6">
            <v>0.54107682795590673</v>
          </cell>
          <cell r="U6">
            <v>1.2281839364752606E-2</v>
          </cell>
        </row>
        <row r="7">
          <cell r="H7">
            <v>0.77366799526284957</v>
          </cell>
          <cell r="I7">
            <v>1.299585602942251E-2</v>
          </cell>
          <cell r="N7">
            <v>0.43428327926376808</v>
          </cell>
          <cell r="O7">
            <v>1.2290548323672898E-2</v>
          </cell>
          <cell r="T7">
            <v>0.55741031795129781</v>
          </cell>
          <cell r="U7">
            <v>1.9138853743345431E-3</v>
          </cell>
        </row>
        <row r="8">
          <cell r="H8">
            <v>0.75683458614736654</v>
          </cell>
          <cell r="I8">
            <v>4.9068664243547373E-3</v>
          </cell>
          <cell r="N8">
            <v>0.42929945760539318</v>
          </cell>
          <cell r="O8">
            <v>5.2376663544858792E-3</v>
          </cell>
          <cell r="T8">
            <v>0.50465481787949407</v>
          </cell>
          <cell r="U8">
            <v>5.2457599849742138E-2</v>
          </cell>
        </row>
        <row r="13">
          <cell r="H13">
            <v>0.77151180313645307</v>
          </cell>
          <cell r="I13">
            <v>2.6914348672150531E-2</v>
          </cell>
          <cell r="N13">
            <v>0.45158475270583054</v>
          </cell>
          <cell r="O13">
            <v>8.862417915766016E-3</v>
          </cell>
          <cell r="T13">
            <v>0.53390920325739355</v>
          </cell>
          <cell r="U13">
            <v>1.4318407454323995E-2</v>
          </cell>
        </row>
        <row r="14">
          <cell r="H14">
            <v>0.76379373799283634</v>
          </cell>
          <cell r="I14">
            <v>8.9741871293264729E-3</v>
          </cell>
          <cell r="N14">
            <v>0.4557273044430406</v>
          </cell>
          <cell r="O14">
            <v>1.2022969289196493E-2</v>
          </cell>
          <cell r="T14">
            <v>0.59435451999574473</v>
          </cell>
          <cell r="U14">
            <v>6.9868305645075485E-2</v>
          </cell>
        </row>
        <row r="15">
          <cell r="H15">
            <v>0.73914025554710017</v>
          </cell>
          <cell r="I15">
            <v>8.1837983786481727E-3</v>
          </cell>
          <cell r="N15">
            <v>0.43941929657079365</v>
          </cell>
          <cell r="O15">
            <v>1.7762489842589641E-3</v>
          </cell>
          <cell r="T15">
            <v>0.5668269874234968</v>
          </cell>
          <cell r="U15">
            <v>7.051033555682916E-2</v>
          </cell>
        </row>
        <row r="16">
          <cell r="H16">
            <v>0.7752717145318756</v>
          </cell>
          <cell r="I16">
            <v>1.2274881168447176E-2</v>
          </cell>
          <cell r="N16">
            <v>0.4618426257066644</v>
          </cell>
          <cell r="O16">
            <v>1.7620851851048364E-2</v>
          </cell>
          <cell r="T16">
            <v>0.48213178610219781</v>
          </cell>
          <cell r="U16">
            <v>5.2865544332058104E-2</v>
          </cell>
        </row>
        <row r="17">
          <cell r="H17">
            <v>0.78372726989430908</v>
          </cell>
          <cell r="I17">
            <v>3.4121736495954002E-3</v>
          </cell>
          <cell r="N17">
            <v>0.41069185191204666</v>
          </cell>
          <cell r="O17">
            <v>3.3756687124057903E-2</v>
          </cell>
          <cell r="T17">
            <v>0.53383259539036987</v>
          </cell>
          <cell r="U17">
            <v>3.9502221597403034E-2</v>
          </cell>
        </row>
        <row r="21">
          <cell r="H21">
            <v>0.73045477993855723</v>
          </cell>
          <cell r="I21">
            <v>1.0248158774335223E-2</v>
          </cell>
          <cell r="N21">
            <v>0.43658571640035221</v>
          </cell>
          <cell r="O21">
            <v>1.6618546250918836E-2</v>
          </cell>
          <cell r="T21">
            <v>0.62262016695484368</v>
          </cell>
          <cell r="U21">
            <v>1.7257057373747449E-2</v>
          </cell>
        </row>
        <row r="22">
          <cell r="H22">
            <v>0.72480798616786413</v>
          </cell>
          <cell r="I22">
            <v>7.786790364717539E-4</v>
          </cell>
          <cell r="N22">
            <v>0.39397191367724665</v>
          </cell>
          <cell r="O22">
            <v>1.0443092027466072E-2</v>
          </cell>
          <cell r="T22">
            <v>0.60945785521763252</v>
          </cell>
          <cell r="U22">
            <v>1.0710863617913761E-2</v>
          </cell>
        </row>
        <row r="23">
          <cell r="H23">
            <v>0.75276426924189022</v>
          </cell>
          <cell r="I23">
            <v>9.7110363308728024E-3</v>
          </cell>
          <cell r="N23">
            <v>0.33385080796956684</v>
          </cell>
          <cell r="O23">
            <v>1.9211147936491865E-2</v>
          </cell>
          <cell r="T23">
            <v>0.59140002259063895</v>
          </cell>
          <cell r="U23">
            <v>1.9211147936491726E-2</v>
          </cell>
        </row>
        <row r="24">
          <cell r="H24">
            <v>0.75440550329757061</v>
          </cell>
          <cell r="I24">
            <v>3.221580505981118E-3</v>
          </cell>
          <cell r="N24">
            <v>0.38768524627606143</v>
          </cell>
          <cell r="O24">
            <v>5.8840573882909817E-3</v>
          </cell>
          <cell r="T24">
            <v>0.61679946608225422</v>
          </cell>
          <cell r="U24">
            <v>5.7405437934542891E-3</v>
          </cell>
        </row>
        <row r="30">
          <cell r="H30">
            <v>0.74598047806209111</v>
          </cell>
          <cell r="I30">
            <v>1.1454651083086284E-2</v>
          </cell>
          <cell r="N30">
            <v>0.39796302438530123</v>
          </cell>
          <cell r="O30">
            <v>1.9342571927535274E-2</v>
          </cell>
          <cell r="T30">
            <v>0.64399361527617716</v>
          </cell>
          <cell r="U30">
            <v>8.1813542207998132E-4</v>
          </cell>
        </row>
        <row r="31">
          <cell r="H31">
            <v>0.72202240953020558</v>
          </cell>
          <cell r="I31">
            <v>5.4442631619701712E-3</v>
          </cell>
          <cell r="N31">
            <v>0.40381617672587883</v>
          </cell>
          <cell r="O31">
            <v>2.1397810984127182E-2</v>
          </cell>
          <cell r="T31">
            <v>0.67280776406566523</v>
          </cell>
          <cell r="U31">
            <v>1.3939107847661227E-4</v>
          </cell>
        </row>
        <row r="32">
          <cell r="H32">
            <v>0.84226017122392349</v>
          </cell>
          <cell r="I32">
            <v>8.9797825302337E-2</v>
          </cell>
          <cell r="N32">
            <v>0.39039703759089378</v>
          </cell>
          <cell r="O32">
            <v>3.256554160737387E-2</v>
          </cell>
          <cell r="T32">
            <v>0.6679505984779136</v>
          </cell>
          <cell r="U32">
            <v>4.1136264117839936E-3</v>
          </cell>
        </row>
        <row r="33">
          <cell r="H33">
            <v>0.83184374339217004</v>
          </cell>
          <cell r="I33">
            <v>8.7355833959332427E-3</v>
          </cell>
          <cell r="N33">
            <v>0.44928006191697351</v>
          </cell>
          <cell r="O33">
            <v>7.7671427745761657E-3</v>
          </cell>
          <cell r="T33">
            <v>0.6469684037514879</v>
          </cell>
          <cell r="U33">
            <v>2.5691310957684843E-2</v>
          </cell>
        </row>
      </sheetData>
      <sheetData sheetId="4" refreshError="1">
        <row r="6">
          <cell r="E6">
            <v>5.15854327147061E-2</v>
          </cell>
          <cell r="F6">
            <v>2.8860440190438215E-4</v>
          </cell>
          <cell r="G6">
            <v>6.512216584562816E-2</v>
          </cell>
          <cell r="H6">
            <v>1.7859645468048447E-4</v>
          </cell>
          <cell r="I6">
            <v>6.2578998491402443E-2</v>
          </cell>
          <cell r="J6">
            <v>9.3168686021851722E-4</v>
          </cell>
          <cell r="M6">
            <v>1453.39774228376</v>
          </cell>
          <cell r="N6">
            <v>7.5913906362162491</v>
          </cell>
          <cell r="O6">
            <v>847.76733989792228</v>
          </cell>
          <cell r="P6">
            <v>4.8717365622727238</v>
          </cell>
          <cell r="Q6">
            <v>956.27178973983064</v>
          </cell>
          <cell r="R6">
            <v>5.6239288731456707</v>
          </cell>
        </row>
        <row r="7">
          <cell r="E7">
            <v>4.860638539251614E-2</v>
          </cell>
          <cell r="F7">
            <v>3.2660187982171119E-5</v>
          </cell>
          <cell r="G7">
            <v>6.3760465854178397E-2</v>
          </cell>
          <cell r="H7">
            <v>5.6382094327936806E-4</v>
          </cell>
          <cell r="I7">
            <v>6.0558248538333283E-2</v>
          </cell>
          <cell r="J7">
            <v>1.103114305645948E-4</v>
          </cell>
          <cell r="M7">
            <v>1361.382979695082</v>
          </cell>
          <cell r="N7">
            <v>2.7260908194458526</v>
          </cell>
          <cell r="O7">
            <v>1137.1909190873951</v>
          </cell>
          <cell r="P7">
            <v>21.541630640447892</v>
          </cell>
          <cell r="Q7">
            <v>1215.5843950974941</v>
          </cell>
          <cell r="R7">
            <v>3.2164393042994299</v>
          </cell>
        </row>
        <row r="8">
          <cell r="E8">
            <v>5.3182115272603837E-2</v>
          </cell>
          <cell r="F8">
            <v>3.8609049103299778E-5</v>
          </cell>
          <cell r="G8">
            <v>6.1946690366084897E-2</v>
          </cell>
          <cell r="H8">
            <v>4.4787368710982954E-4</v>
          </cell>
          <cell r="I8">
            <v>6.2561721209301827E-2</v>
          </cell>
          <cell r="J8">
            <v>2.5205404271294552E-4</v>
          </cell>
          <cell r="M8">
            <v>1040.132942980586</v>
          </cell>
          <cell r="N8">
            <v>1.9887422401716683</v>
          </cell>
          <cell r="O8">
            <v>842.23653757012528</v>
          </cell>
          <cell r="P8">
            <v>13.441335012983171</v>
          </cell>
          <cell r="Q8">
            <v>741.56079389017646</v>
          </cell>
          <cell r="R8">
            <v>6.5245012940703822</v>
          </cell>
        </row>
        <row r="9">
          <cell r="E9">
            <v>7.9104401459092102E-2</v>
          </cell>
          <cell r="F9">
            <v>5.2672318001732016E-4</v>
          </cell>
          <cell r="G9">
            <v>0.5022567379964693</v>
          </cell>
          <cell r="H9">
            <v>7.7672092998511662E-3</v>
          </cell>
          <cell r="I9">
            <v>0.2267341685828255</v>
          </cell>
          <cell r="J9">
            <v>1.4650183415252805E-3</v>
          </cell>
          <cell r="M9">
            <v>1247.5186791201199</v>
          </cell>
          <cell r="N9">
            <v>14.408562817333165</v>
          </cell>
          <cell r="O9">
            <v>3573.5913753520936</v>
          </cell>
          <cell r="P9">
            <v>22.907864185697363</v>
          </cell>
          <cell r="Q9">
            <v>2133.8936256985703</v>
          </cell>
          <cell r="R9">
            <v>11.841040680188483</v>
          </cell>
        </row>
        <row r="13">
          <cell r="E13">
            <v>5.6651E-2</v>
          </cell>
          <cell r="F13">
            <v>6.6464376300251898E-3</v>
          </cell>
          <cell r="G13">
            <v>5.7084000000000003E-2</v>
          </cell>
          <cell r="H13">
            <v>9.2817653998531445E-3</v>
          </cell>
          <cell r="I13">
            <v>6.9389999999999993E-2</v>
          </cell>
          <cell r="J13">
            <v>3.2660187982171119E-5</v>
          </cell>
          <cell r="M13">
            <v>1406.2059999999999</v>
          </cell>
          <cell r="O13">
            <v>861.52779999999996</v>
          </cell>
          <cell r="Q13">
            <v>1009.401</v>
          </cell>
          <cell r="R13">
            <v>6.1145012940000001</v>
          </cell>
        </row>
        <row r="14">
          <cell r="E14">
            <v>5.6777000000000001E-2</v>
          </cell>
          <cell r="F14">
            <v>1.4621085523836386E-3</v>
          </cell>
          <cell r="G14">
            <v>4.3590999999999998E-2</v>
          </cell>
          <cell r="H14">
            <v>6.7000000000000002E-3</v>
          </cell>
          <cell r="I14">
            <v>6.1726999999999997E-2</v>
          </cell>
          <cell r="J14">
            <v>1.103114305645948E-4</v>
          </cell>
          <cell r="M14">
            <v>1245.9469999999999</v>
          </cell>
          <cell r="O14">
            <v>314.34100000000001</v>
          </cell>
          <cell r="Q14">
            <v>1141.8679999999999</v>
          </cell>
          <cell r="R14">
            <v>3.8594053869999998</v>
          </cell>
        </row>
        <row r="15">
          <cell r="E15">
            <v>6.7408999999999997E-2</v>
          </cell>
          <cell r="F15">
            <v>1.6767934873588176E-2</v>
          </cell>
          <cell r="G15">
            <v>5.5273000000000003E-2</v>
          </cell>
          <cell r="H15">
            <v>4.1182346001468499E-3</v>
          </cell>
          <cell r="I15">
            <v>7.7536999999999995E-2</v>
          </cell>
          <cell r="J15">
            <v>6.1495999999999999E-3</v>
          </cell>
          <cell r="M15">
            <v>1444.393</v>
          </cell>
          <cell r="O15">
            <v>459.47539999999998</v>
          </cell>
          <cell r="Q15">
            <v>710.47990000000004</v>
          </cell>
          <cell r="R15">
            <v>8.1008329999999997</v>
          </cell>
        </row>
        <row r="16">
          <cell r="E16">
            <v>0.13632900000000001</v>
          </cell>
          <cell r="F16">
            <v>6.1495999999999999E-3</v>
          </cell>
          <cell r="G16">
            <v>0.35964099999999999</v>
          </cell>
          <cell r="H16">
            <v>1.5364692002937099E-3</v>
          </cell>
          <cell r="I16">
            <v>0.23927499999999999</v>
          </cell>
          <cell r="J16">
            <v>7.0205000000000004E-2</v>
          </cell>
          <cell r="M16">
            <v>1711.4059999999999</v>
          </cell>
          <cell r="O16">
            <v>2899.15</v>
          </cell>
          <cell r="Q16">
            <v>2545.8670000000002</v>
          </cell>
        </row>
        <row r="22">
          <cell r="E22">
            <v>4.9170442413143126E-2</v>
          </cell>
          <cell r="F22">
            <v>1.6499608875206499E-4</v>
          </cell>
          <cell r="G22">
            <v>5.5051994014378637E-2</v>
          </cell>
          <cell r="H22">
            <v>1.4608283572406408E-4</v>
          </cell>
          <cell r="I22">
            <v>6.6464376300251912E-2</v>
          </cell>
          <cell r="J22">
            <v>4.4663361763619151E-3</v>
          </cell>
          <cell r="M22">
            <v>1333.0689963600075</v>
          </cell>
          <cell r="N22">
            <v>17.693835344299956</v>
          </cell>
          <cell r="O22">
            <v>785.46131596834334</v>
          </cell>
          <cell r="P22">
            <v>5.2569514746761703</v>
          </cell>
          <cell r="Q22">
            <v>668.07520503992248</v>
          </cell>
          <cell r="R22">
            <v>16.703589192219436</v>
          </cell>
        </row>
        <row r="23">
          <cell r="E23">
            <v>4.3014139155372375E-2</v>
          </cell>
          <cell r="F23">
            <v>2.3103349105093563E-4</v>
          </cell>
          <cell r="G23">
            <v>5.9727720641999979E-2</v>
          </cell>
          <cell r="H23">
            <v>1.8634922691898682E-4</v>
          </cell>
          <cell r="I23">
            <v>5.9926338393124653E-2</v>
          </cell>
          <cell r="J23">
            <v>3.9629097674175008E-3</v>
          </cell>
          <cell r="M23">
            <v>834.08571299125322</v>
          </cell>
          <cell r="N23">
            <v>13.488161739395107</v>
          </cell>
          <cell r="O23">
            <v>829.33223071951068</v>
          </cell>
          <cell r="P23">
            <v>5.9418708734250094</v>
          </cell>
          <cell r="Q23">
            <v>896.55683917168221</v>
          </cell>
          <cell r="R23">
            <v>3.5595859405387782</v>
          </cell>
        </row>
        <row r="24">
          <cell r="E24">
            <v>4.6065874439811659E-2</v>
          </cell>
          <cell r="F24">
            <v>4.0763194023824142E-4</v>
          </cell>
          <cell r="G24">
            <v>5.3203830869114697E-2</v>
          </cell>
          <cell r="H24">
            <v>2.7649856242037391E-4</v>
          </cell>
          <cell r="I24">
            <v>6.7275353503485361E-2</v>
          </cell>
          <cell r="J24">
            <v>1.4621085523836386E-3</v>
          </cell>
          <cell r="M24">
            <v>716.03125006391872</v>
          </cell>
          <cell r="N24">
            <v>6.6600869169242198</v>
          </cell>
          <cell r="O24">
            <v>1090.9900302926931</v>
          </cell>
          <cell r="P24">
            <v>8.1383004118478315</v>
          </cell>
          <cell r="Q24">
            <v>619.05914467394348</v>
          </cell>
          <cell r="R24">
            <v>11.090971916520214</v>
          </cell>
        </row>
        <row r="25">
          <cell r="E25">
            <v>9.1083242742021772E-2</v>
          </cell>
          <cell r="F25">
            <v>4.0763194023824142E-4</v>
          </cell>
          <cell r="G25">
            <v>0.39418916267896426</v>
          </cell>
          <cell r="H25">
            <v>9.2817653998531445E-3</v>
          </cell>
          <cell r="I25">
            <v>0.30394356700452912</v>
          </cell>
          <cell r="J25">
            <v>1.6767934873588176E-2</v>
          </cell>
          <cell r="M25">
            <v>1333.5122360147941</v>
          </cell>
          <cell r="N25">
            <v>8.4349587475410139</v>
          </cell>
          <cell r="O25">
            <v>2686.332694593124</v>
          </cell>
          <cell r="P25">
            <v>62.843554381642086</v>
          </cell>
          <cell r="Q25">
            <v>2485.1506255287049</v>
          </cell>
          <cell r="R25">
            <v>18.165645008338632</v>
          </cell>
        </row>
        <row r="30">
          <cell r="E30">
            <v>4.8734E-2</v>
          </cell>
          <cell r="F30">
            <v>1.8634922691898682E-4</v>
          </cell>
          <cell r="G30">
            <v>6.5004000000000006E-2</v>
          </cell>
          <cell r="H30">
            <v>5.8421199999999993E-3</v>
          </cell>
          <cell r="I30">
            <v>5.3659999999999999E-2</v>
          </cell>
          <cell r="J30">
            <v>3.2496887042260245E-4</v>
          </cell>
          <cell r="M30">
            <v>863.04139999999995</v>
          </cell>
          <cell r="O30">
            <v>1440.6320000000001</v>
          </cell>
          <cell r="Q30">
            <v>856.62609999999995</v>
          </cell>
        </row>
        <row r="31">
          <cell r="E31">
            <v>3.8796999999999998E-2</v>
          </cell>
          <cell r="F31">
            <v>2.7649856242037391E-4</v>
          </cell>
          <cell r="G31">
            <v>6.1496000000000002E-2</v>
          </cell>
          <cell r="H31">
            <v>6.6694749999999997E-2</v>
          </cell>
          <cell r="I31">
            <v>5.2101000000000001E-2</v>
          </cell>
          <cell r="J31">
            <v>1.0975987341177183E-4</v>
          </cell>
          <cell r="M31">
            <v>237.55529999999999</v>
          </cell>
          <cell r="O31">
            <v>1053.2929999999999</v>
          </cell>
          <cell r="Q31">
            <v>795.82529999999997</v>
          </cell>
        </row>
        <row r="32">
          <cell r="E32">
            <v>4.1274999999999999E-2</v>
          </cell>
          <cell r="F32">
            <v>3.6664789792176098E-4</v>
          </cell>
          <cell r="G32">
            <v>7.0205000000000004E-2</v>
          </cell>
          <cell r="H32">
            <v>3.483155030256729E-4</v>
          </cell>
          <cell r="I32">
            <v>5.2399000000000001E-2</v>
          </cell>
          <cell r="J32">
            <v>6.1188520000000001E-3</v>
          </cell>
          <cell r="M32">
            <v>320.65429999999998</v>
          </cell>
          <cell r="O32">
            <v>740.11919999999998</v>
          </cell>
          <cell r="Q32">
            <v>403.3682</v>
          </cell>
        </row>
        <row r="33">
          <cell r="E33">
            <v>0.27029199999999998</v>
          </cell>
          <cell r="F33">
            <v>4.56797233423148E-4</v>
          </cell>
          <cell r="G33">
            <v>0.474379</v>
          </cell>
          <cell r="H33">
            <v>3.1027178583062544E-4</v>
          </cell>
          <cell r="I33">
            <v>0.40894200000000003</v>
          </cell>
          <cell r="J33">
            <v>6.9853974999999999E-2</v>
          </cell>
          <cell r="M33">
            <v>2574.5830000000001</v>
          </cell>
          <cell r="O33">
            <v>3464.6129999999998</v>
          </cell>
          <cell r="Q33">
            <v>3232.1840000000002</v>
          </cell>
        </row>
      </sheetData>
      <sheetData sheetId="5" refreshError="1">
        <row r="12">
          <cell r="G12">
            <v>0.21973333333333334</v>
          </cell>
          <cell r="I12">
            <v>0.13353333333333331</v>
          </cell>
          <cell r="J12">
            <v>0.32055</v>
          </cell>
          <cell r="K12">
            <v>0.23199999999999998</v>
          </cell>
          <cell r="L12">
            <v>0.44036666666666663</v>
          </cell>
          <cell r="M12">
            <v>0.14373333333333335</v>
          </cell>
          <cell r="N12">
            <v>0.11476666666666667</v>
          </cell>
          <cell r="O12">
            <v>0.22309999999999999</v>
          </cell>
          <cell r="P12">
            <v>9.8500000000000018E-2</v>
          </cell>
          <cell r="Q12">
            <v>3.8866666666666667E-2</v>
          </cell>
          <cell r="R12">
            <v>5.1133333333333336E-2</v>
          </cell>
        </row>
        <row r="13">
          <cell r="G13">
            <v>7.9800522136971946E-2</v>
          </cell>
          <cell r="I13">
            <v>4.0255724230639986E-2</v>
          </cell>
          <cell r="J13">
            <v>2.0152543263816585E-2</v>
          </cell>
          <cell r="K13">
            <v>5.9732738092272329E-2</v>
          </cell>
          <cell r="L13">
            <v>4.7589109398404723E-2</v>
          </cell>
          <cell r="M13">
            <v>3.0373892298046455E-2</v>
          </cell>
          <cell r="N13">
            <v>4.1186567389542563E-3</v>
          </cell>
          <cell r="O13">
            <v>2.1606249096037002E-2</v>
          </cell>
          <cell r="P13">
            <v>5.6688887799991219E-2</v>
          </cell>
          <cell r="Q13">
            <v>1.4294521094927696E-3</v>
          </cell>
          <cell r="R13">
            <v>1.1612206221615818E-2</v>
          </cell>
        </row>
        <row r="17">
          <cell r="G17">
            <v>0.9086333333333334</v>
          </cell>
          <cell r="I17">
            <v>0.91570000000000007</v>
          </cell>
          <cell r="J17">
            <v>0.92926666666666657</v>
          </cell>
          <cell r="K17">
            <v>0.63496666666666668</v>
          </cell>
          <cell r="L17">
            <v>0.96996666666666664</v>
          </cell>
          <cell r="M17">
            <v>0.89603333333333335</v>
          </cell>
          <cell r="N17">
            <v>0.81500000000000006</v>
          </cell>
          <cell r="O17">
            <v>0.81963333333333332</v>
          </cell>
          <cell r="P17">
            <v>0.76676666666666671</v>
          </cell>
          <cell r="Q17">
            <v>0.68623333333333336</v>
          </cell>
          <cell r="R17">
            <v>0.89223333333333332</v>
          </cell>
        </row>
        <row r="18">
          <cell r="G18">
            <v>5.7382604797388978E-2</v>
          </cell>
          <cell r="I18">
            <v>1.0404326023342382E-2</v>
          </cell>
          <cell r="J18">
            <v>1.2096831541082714E-2</v>
          </cell>
          <cell r="K18">
            <v>2.5152004558947866E-2</v>
          </cell>
          <cell r="L18">
            <v>2.5472795946525652E-2</v>
          </cell>
          <cell r="M18">
            <v>1.9038469826468042E-2</v>
          </cell>
          <cell r="N18">
            <v>1.4635914730552349E-2</v>
          </cell>
          <cell r="O18">
            <v>4.8579865513742736E-2</v>
          </cell>
          <cell r="P18">
            <v>4.9800133868628658E-2</v>
          </cell>
          <cell r="Q18">
            <v>6.3791326474164026E-3</v>
          </cell>
          <cell r="R18">
            <v>6.5431898439013234E-3</v>
          </cell>
        </row>
        <row r="22">
          <cell r="G22">
            <v>0.9699333333333332</v>
          </cell>
          <cell r="J22">
            <v>0.97396666666666665</v>
          </cell>
          <cell r="K22">
            <v>0.94110000000000005</v>
          </cell>
          <cell r="L22">
            <v>0.97589999999999988</v>
          </cell>
          <cell r="M22">
            <v>0.96546666666666658</v>
          </cell>
          <cell r="N22">
            <v>0.9346333333333332</v>
          </cell>
          <cell r="O22">
            <v>0.96423333333333339</v>
          </cell>
          <cell r="P22">
            <v>0.96276666666666666</v>
          </cell>
          <cell r="Q22">
            <v>0.876</v>
          </cell>
          <cell r="R22">
            <v>0.97153333333333336</v>
          </cell>
        </row>
        <row r="23">
          <cell r="G23">
            <v>1.5502687938977943E-3</v>
          </cell>
          <cell r="J23">
            <v>2.4542480178933149E-3</v>
          </cell>
          <cell r="K23">
            <v>4.0926763859362222E-3</v>
          </cell>
          <cell r="L23">
            <v>3.5510561809129386E-3</v>
          </cell>
          <cell r="M23">
            <v>3.4122328955294638E-3</v>
          </cell>
          <cell r="N23">
            <v>5.9743897875292459E-3</v>
          </cell>
          <cell r="O23">
            <v>3.5133080327994781E-3</v>
          </cell>
          <cell r="P23">
            <v>6.1101009266082036E-4</v>
          </cell>
          <cell r="Q23">
            <v>3.7643060449437478E-3</v>
          </cell>
          <cell r="R23">
            <v>1.1514483632943896E-2</v>
          </cell>
        </row>
        <row r="27">
          <cell r="G27">
            <v>0.98109999999999997</v>
          </cell>
          <cell r="I27">
            <v>0.98426666666666662</v>
          </cell>
          <cell r="J27">
            <v>0.97737333333333343</v>
          </cell>
          <cell r="K27">
            <v>0.95294999999999996</v>
          </cell>
          <cell r="L27">
            <v>0.97840000000000005</v>
          </cell>
          <cell r="M27">
            <v>0.96799999999999997</v>
          </cell>
          <cell r="N27">
            <v>0.96600000000000008</v>
          </cell>
          <cell r="O27">
            <v>0.97053333333333336</v>
          </cell>
          <cell r="P27">
            <v>0.9714666666666667</v>
          </cell>
          <cell r="Q27">
            <v>0.93679999999999997</v>
          </cell>
          <cell r="R27">
            <v>0.97409999999999997</v>
          </cell>
        </row>
        <row r="28">
          <cell r="G28">
            <v>3.4510867853474883E-3</v>
          </cell>
          <cell r="I28">
            <v>2.9022979401387141E-3</v>
          </cell>
          <cell r="J28">
            <v>8.9537776012883746E-3</v>
          </cell>
          <cell r="K28">
            <v>2.7577164466275456E-3</v>
          </cell>
          <cell r="L28">
            <v>2.2538855339169369E-3</v>
          </cell>
          <cell r="M28">
            <v>3.8196858509568538E-3</v>
          </cell>
          <cell r="N28">
            <v>3.8509739027939062E-3</v>
          </cell>
          <cell r="O28">
            <v>2.0404247923737117E-3</v>
          </cell>
          <cell r="P28">
            <v>2.6727015047201446E-3</v>
          </cell>
          <cell r="Q28">
            <v>8.6261231152818772E-3</v>
          </cell>
          <cell r="R28">
            <v>4.5044422518220996E-3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orific all Compiled data"/>
      <sheetName val="Calorific"/>
      <sheetName val="_xltb_storage_"/>
      <sheetName val="Volatile solids"/>
      <sheetName val="TCI"/>
      <sheetName val="Water Activity"/>
    </sheetNames>
    <sheetDataSet>
      <sheetData sheetId="0">
        <row r="11">
          <cell r="M11">
            <v>14.612566666666666</v>
          </cell>
          <cell r="N11">
            <v>0.38062954016582351</v>
          </cell>
          <cell r="O11">
            <v>17.260466666666666</v>
          </cell>
          <cell r="P11">
            <v>9.8633986705056589E-2</v>
          </cell>
        </row>
        <row r="12">
          <cell r="M12">
            <v>15.125399999999999</v>
          </cell>
          <cell r="N12">
            <v>0.43686746987951786</v>
          </cell>
          <cell r="O12">
            <v>14.084816666666667</v>
          </cell>
          <cell r="P12">
            <v>0.15146733266478135</v>
          </cell>
        </row>
        <row r="13">
          <cell r="M13">
            <v>9.0251000000000001</v>
          </cell>
          <cell r="N13">
            <v>0.65145454545454484</v>
          </cell>
          <cell r="O13">
            <v>12.167366666666666</v>
          </cell>
          <cell r="P13">
            <v>2.4608226567852529E-2</v>
          </cell>
        </row>
        <row r="14">
          <cell r="M14">
            <v>6.9020000000000001</v>
          </cell>
          <cell r="N14">
            <v>1.9729166666666664</v>
          </cell>
          <cell r="O14">
            <v>7.343700000000001</v>
          </cell>
          <cell r="P14">
            <v>0.67162173133394065</v>
          </cell>
        </row>
        <row r="15">
          <cell r="M15">
            <v>2.0445633333333335</v>
          </cell>
          <cell r="N15">
            <v>1.1199796325446356</v>
          </cell>
        </row>
        <row r="18">
          <cell r="M18">
            <v>16.4507333333333</v>
          </cell>
          <cell r="N18">
            <v>0.20179326880085377</v>
          </cell>
          <cell r="O18">
            <v>16.9666</v>
          </cell>
        </row>
        <row r="19">
          <cell r="M19">
            <v>15.691733333333334</v>
          </cell>
          <cell r="N19">
            <v>0.3301058911390462</v>
          </cell>
          <cell r="O19">
            <v>14.779199999999998</v>
          </cell>
        </row>
        <row r="20">
          <cell r="M20">
            <v>11.3567</v>
          </cell>
          <cell r="N20">
            <v>0.30943016623751807</v>
          </cell>
          <cell r="O20">
            <v>0.20047175195855738</v>
          </cell>
        </row>
        <row r="21">
          <cell r="M21">
            <v>7.5909666666666666</v>
          </cell>
          <cell r="N21">
            <v>1.2082259368459922</v>
          </cell>
          <cell r="O21">
            <v>7.3497666666666674</v>
          </cell>
        </row>
      </sheetData>
      <sheetData sheetId="1"/>
      <sheetData sheetId="2"/>
      <sheetData sheetId="3"/>
      <sheetData sheetId="4">
        <row r="17">
          <cell r="E17">
            <v>0.57473399999999997</v>
          </cell>
          <cell r="F17">
            <v>7.0205000000000004E-2</v>
          </cell>
          <cell r="G17">
            <v>0.53193000000000001</v>
          </cell>
          <cell r="H17">
            <v>1.0452961995594599E-3</v>
          </cell>
          <cell r="I17">
            <v>0.47317799999999999</v>
          </cell>
          <cell r="J17">
            <v>3.6664789792176098E-4</v>
          </cell>
        </row>
      </sheetData>
      <sheetData sheetId="5">
        <row r="42">
          <cell r="I42">
            <v>0.97800000000000009</v>
          </cell>
          <cell r="J42">
            <v>1.1532562594670807E-2</v>
          </cell>
          <cell r="K42">
            <v>0.96870000000000001</v>
          </cell>
          <cell r="L42">
            <v>1.1736410581320553E-2</v>
          </cell>
          <cell r="M42">
            <v>0.98703333333333332</v>
          </cell>
          <cell r="N42">
            <v>6.7678159943465859E-3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orific all Compiled data"/>
      <sheetName val="Calorific"/>
      <sheetName val="_xltb_storage_"/>
      <sheetName val="Volatile solids"/>
      <sheetName val="TCI"/>
      <sheetName val="Water Activity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3">
          <cell r="N13">
            <v>7.2606449878412871</v>
          </cell>
          <cell r="P13">
            <v>5.019375482150271</v>
          </cell>
        </row>
        <row r="14">
          <cell r="N14">
            <v>9.3035814033891988</v>
          </cell>
          <cell r="P14">
            <v>3.6187719417250701</v>
          </cell>
        </row>
        <row r="15">
          <cell r="N15">
            <v>7.8550601807477971</v>
          </cell>
          <cell r="P15">
            <v>13.367195988906746</v>
          </cell>
        </row>
        <row r="16">
          <cell r="N16">
            <v>26.431789519654018</v>
          </cell>
          <cell r="P16">
            <v>8.2329716663145565</v>
          </cell>
          <cell r="R16">
            <v>11.81218211</v>
          </cell>
        </row>
        <row r="30">
          <cell r="N30">
            <v>10.199785566530419</v>
          </cell>
          <cell r="P30">
            <v>5.8848644474790923</v>
          </cell>
        </row>
        <row r="31">
          <cell r="N31">
            <v>7.3639262257324534</v>
          </cell>
          <cell r="P31">
            <v>6.5804538792360754</v>
          </cell>
        </row>
        <row r="32">
          <cell r="N32">
            <v>3.436533230523104</v>
          </cell>
          <cell r="P32">
            <v>28.157473833435805</v>
          </cell>
        </row>
        <row r="33">
          <cell r="N33">
            <v>25.771996790296246</v>
          </cell>
          <cell r="P33">
            <v>39.416697104052822</v>
          </cell>
        </row>
      </sheetData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s"/>
      <sheetName val="Surface area"/>
      <sheetName val="Pore size"/>
      <sheetName val="Pore sizeRepeatition"/>
      <sheetName val="Sheet1"/>
    </sheetNames>
    <sheetDataSet>
      <sheetData sheetId="0"/>
      <sheetData sheetId="1"/>
      <sheetData sheetId="2">
        <row r="84">
          <cell r="AA84">
            <v>1.2278</v>
          </cell>
          <cell r="AB84">
            <v>0.74320000000000008</v>
          </cell>
          <cell r="AC84">
            <v>0.87175000000000002</v>
          </cell>
          <cell r="AD84">
            <v>0.49644999999999995</v>
          </cell>
          <cell r="AE84">
            <v>3.1825999999999999</v>
          </cell>
          <cell r="AF84">
            <v>0.87309999999999999</v>
          </cell>
          <cell r="AG84">
            <v>1.6740999999999999</v>
          </cell>
          <cell r="AH84">
            <v>3.9800000000000002E-2</v>
          </cell>
        </row>
        <row r="85">
          <cell r="AA85">
            <v>1.665</v>
          </cell>
          <cell r="AB85">
            <v>0.14695000000000003</v>
          </cell>
          <cell r="AC85">
            <v>0.7956333333333333</v>
          </cell>
          <cell r="AD85">
            <v>0.3607697803924888</v>
          </cell>
          <cell r="AE85">
            <v>3.8169</v>
          </cell>
          <cell r="AF85">
            <v>0.2387999999999999</v>
          </cell>
          <cell r="AG85">
            <v>3.1513</v>
          </cell>
          <cell r="AH85">
            <v>2.4299999999999999E-2</v>
          </cell>
        </row>
        <row r="86">
          <cell r="AA86">
            <v>1.49</v>
          </cell>
          <cell r="AB86">
            <v>0.65544999999999998</v>
          </cell>
          <cell r="AC86">
            <v>0.46544999999999997</v>
          </cell>
          <cell r="AD86">
            <v>0.43304999999999993</v>
          </cell>
          <cell r="AE86">
            <v>3.9</v>
          </cell>
          <cell r="AF86">
            <v>7.5700000000000003E-2</v>
          </cell>
          <cell r="AG86">
            <v>3.3540999999999999</v>
          </cell>
          <cell r="AH86">
            <v>6.3299999999999995E-2</v>
          </cell>
        </row>
        <row r="87">
          <cell r="AA87">
            <v>1.8921000000000001</v>
          </cell>
          <cell r="AB87">
            <v>0.11209999999999998</v>
          </cell>
          <cell r="AC87">
            <v>0.83214999999999995</v>
          </cell>
          <cell r="AD87">
            <v>7.6950000000000018E-2</v>
          </cell>
          <cell r="AE87">
            <v>5.9869500000000002</v>
          </cell>
          <cell r="AF87">
            <v>0.53045000000000009</v>
          </cell>
          <cell r="AG87">
            <v>3.5043000000000002</v>
          </cell>
          <cell r="AH87">
            <v>2.81E-2</v>
          </cell>
        </row>
      </sheetData>
      <sheetData sheetId="3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 vs Temp"/>
      <sheetName val="VS vs Temp"/>
    </sheetNames>
    <sheetDataSet>
      <sheetData sheetId="0">
        <row r="3">
          <cell r="B3">
            <v>50</v>
          </cell>
          <cell r="C3">
            <v>18.173599999999997</v>
          </cell>
          <cell r="D3">
            <v>0.95610806397603343</v>
          </cell>
          <cell r="E3">
            <v>13.597</v>
          </cell>
          <cell r="F3">
            <v>2.0569999999999999</v>
          </cell>
        </row>
        <row r="4">
          <cell r="B4">
            <v>100</v>
          </cell>
          <cell r="C4">
            <v>17.260466666666666</v>
          </cell>
          <cell r="D4">
            <v>9.8633986705056589E-2</v>
          </cell>
          <cell r="E4">
            <v>14.781666666666666</v>
          </cell>
          <cell r="F4">
            <v>2.0579999999999998</v>
          </cell>
        </row>
        <row r="5">
          <cell r="B5">
            <v>150</v>
          </cell>
          <cell r="C5">
            <v>18.884933333333333</v>
          </cell>
          <cell r="D5">
            <v>0.98045622713782243</v>
          </cell>
          <cell r="E5">
            <v>13.130133333333333</v>
          </cell>
          <cell r="F5">
            <v>2.0569999999999999</v>
          </cell>
        </row>
        <row r="6">
          <cell r="B6">
            <v>200</v>
          </cell>
          <cell r="C6">
            <v>14.627700000000001</v>
          </cell>
          <cell r="D6">
            <v>0.16136176746676964</v>
          </cell>
          <cell r="E6">
            <v>10.515333333333333</v>
          </cell>
          <cell r="F6">
            <v>1.8</v>
          </cell>
        </row>
      </sheetData>
      <sheetData sheetId="1">
        <row r="4">
          <cell r="C4">
            <v>50</v>
          </cell>
          <cell r="D4">
            <v>0.24</v>
          </cell>
          <cell r="E4">
            <v>0.01</v>
          </cell>
          <cell r="F4">
            <v>0.59</v>
          </cell>
          <cell r="G4">
            <v>0.02</v>
          </cell>
          <cell r="H4">
            <v>0.66</v>
          </cell>
          <cell r="I4">
            <v>0.17</v>
          </cell>
        </row>
        <row r="5">
          <cell r="C5">
            <v>100</v>
          </cell>
          <cell r="D5">
            <v>0.22</v>
          </cell>
          <cell r="E5">
            <v>0.04</v>
          </cell>
          <cell r="F5">
            <v>0.57999999999999996</v>
          </cell>
          <cell r="G5">
            <v>0.05</v>
          </cell>
          <cell r="H5">
            <v>0.64</v>
          </cell>
          <cell r="I5">
            <v>0.02</v>
          </cell>
        </row>
        <row r="6">
          <cell r="C6">
            <v>150</v>
          </cell>
          <cell r="D6">
            <v>0.27</v>
          </cell>
          <cell r="E6">
            <v>0.01</v>
          </cell>
          <cell r="F6">
            <v>0.56999999999999995</v>
          </cell>
          <cell r="G6">
            <v>0.01</v>
          </cell>
          <cell r="H6">
            <v>0.59</v>
          </cell>
          <cell r="I6">
            <v>0.02</v>
          </cell>
        </row>
        <row r="7">
          <cell r="C7">
            <v>200</v>
          </cell>
          <cell r="D7">
            <v>0.37</v>
          </cell>
          <cell r="E7">
            <v>0.04</v>
          </cell>
          <cell r="F7">
            <v>0.46</v>
          </cell>
          <cell r="G7">
            <v>0.02</v>
          </cell>
          <cell r="H7">
            <v>0.54</v>
          </cell>
          <cell r="I7">
            <v>0.02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_xltb_storage_"/>
      <sheetName val="All samples calorific value"/>
    </sheetNames>
    <sheetDataSet>
      <sheetData sheetId="0">
        <row r="20">
          <cell r="M20">
            <v>18.173599999999997</v>
          </cell>
        </row>
        <row r="21">
          <cell r="M21">
            <v>0.95610806397603343</v>
          </cell>
        </row>
        <row r="25">
          <cell r="M25">
            <v>17.260466666666666</v>
          </cell>
        </row>
        <row r="26">
          <cell r="M26">
            <v>9.8633986705056589E-2</v>
          </cell>
        </row>
        <row r="30">
          <cell r="M30">
            <v>18.884933333333333</v>
          </cell>
        </row>
        <row r="31">
          <cell r="M31">
            <v>0.98045622713782243</v>
          </cell>
        </row>
        <row r="35">
          <cell r="M35">
            <v>14.627700000000001</v>
          </cell>
        </row>
        <row r="36">
          <cell r="M36">
            <v>0.16136176746676964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R33"/>
  <sheetViews>
    <sheetView topLeftCell="F14" workbookViewId="0">
      <selection activeCell="Q36" sqref="Q36"/>
    </sheetView>
  </sheetViews>
  <sheetFormatPr defaultRowHeight="15" x14ac:dyDescent="0.25"/>
  <cols>
    <col min="1" max="1" width="14.42578125" customWidth="1"/>
    <col min="2" max="2" width="21.140625" customWidth="1"/>
    <col min="3" max="3" width="12.5703125" customWidth="1"/>
    <col min="4" max="5" width="10.140625" customWidth="1"/>
  </cols>
  <sheetData>
    <row r="2" spans="1:18" ht="18" x14ac:dyDescent="0.25">
      <c r="A2" s="24" t="s">
        <v>0</v>
      </c>
      <c r="B2" s="3" t="s">
        <v>1</v>
      </c>
      <c r="C2" s="46" t="s">
        <v>2</v>
      </c>
      <c r="D2" s="46"/>
      <c r="E2" s="46"/>
      <c r="F2" s="46"/>
      <c r="G2" s="46"/>
      <c r="H2" s="46"/>
      <c r="I2" s="46"/>
      <c r="J2" s="46"/>
      <c r="K2" s="2"/>
      <c r="L2" s="2"/>
      <c r="M2" s="1"/>
      <c r="N2" s="1"/>
      <c r="O2" s="1"/>
      <c r="P2" s="1"/>
      <c r="Q2" s="1"/>
      <c r="R2" s="1"/>
    </row>
    <row r="3" spans="1:18" x14ac:dyDescent="0.25">
      <c r="A3" s="4"/>
      <c r="B3" s="3"/>
      <c r="C3" s="53" t="s">
        <v>3</v>
      </c>
      <c r="D3" s="53"/>
      <c r="E3" s="54" t="s">
        <v>4</v>
      </c>
      <c r="F3" s="54"/>
      <c r="G3" s="54" t="s">
        <v>5</v>
      </c>
      <c r="H3" s="54"/>
      <c r="I3" s="54" t="s">
        <v>6</v>
      </c>
      <c r="J3" s="54"/>
    </row>
    <row r="4" spans="1:18" ht="15.75" thickBot="1" x14ac:dyDescent="0.3">
      <c r="A4" s="4"/>
      <c r="B4" s="3"/>
      <c r="C4" s="7" t="s">
        <v>7</v>
      </c>
      <c r="D4" s="8" t="s">
        <v>8</v>
      </c>
      <c r="E4" s="7" t="s">
        <v>7</v>
      </c>
      <c r="F4" s="8" t="s">
        <v>8</v>
      </c>
      <c r="G4" s="7" t="s">
        <v>7</v>
      </c>
      <c r="H4" s="9" t="s">
        <v>8</v>
      </c>
      <c r="I4" s="7" t="s">
        <v>7</v>
      </c>
      <c r="J4" s="8" t="s">
        <v>8</v>
      </c>
    </row>
    <row r="5" spans="1:18" ht="15.75" thickTop="1" x14ac:dyDescent="0.25">
      <c r="A5" s="47" t="s">
        <v>9</v>
      </c>
      <c r="B5" s="10">
        <v>0</v>
      </c>
      <c r="C5" s="16">
        <f>'[1]Water Activity'!$M$12</f>
        <v>0.14373333333333335</v>
      </c>
      <c r="D5" s="17">
        <f>'[1]Water Activity'!$M$13</f>
        <v>3.0373892298046455E-2</v>
      </c>
      <c r="E5" s="18">
        <f>'[1]Water Activity'!$J$12</f>
        <v>0.32055</v>
      </c>
      <c r="F5" s="17">
        <f>'[1]Water Activity'!$J$13</f>
        <v>2.0152543263816585E-2</v>
      </c>
      <c r="G5" s="18">
        <f>'[1]Water Activity'!$P$12</f>
        <v>9.8500000000000018E-2</v>
      </c>
      <c r="H5" s="17">
        <f>'[1]Water Activity'!$P$13</f>
        <v>5.6688887799991219E-2</v>
      </c>
      <c r="I5" s="18">
        <f>'[1]Water Activity'!$G$12</f>
        <v>0.21973333333333334</v>
      </c>
      <c r="J5" s="17">
        <f>'[1]Water Activity'!$G$13</f>
        <v>7.9800522136971946E-2</v>
      </c>
    </row>
    <row r="6" spans="1:18" x14ac:dyDescent="0.25">
      <c r="A6" s="48"/>
      <c r="B6" s="11">
        <v>20</v>
      </c>
      <c r="C6" s="16">
        <f>'[1]Water Activity'!$M$17</f>
        <v>0.89603333333333335</v>
      </c>
      <c r="D6" s="17">
        <f>'[1]Water Activity'!$M$18</f>
        <v>1.9038469826468042E-2</v>
      </c>
      <c r="E6" s="18">
        <f>'[1]Water Activity'!$J$17</f>
        <v>0.92926666666666657</v>
      </c>
      <c r="F6" s="17">
        <f>'[1]Water Activity'!$J$18</f>
        <v>1.2096831541082714E-2</v>
      </c>
      <c r="G6" s="18">
        <f>'[1]Water Activity'!$P$17</f>
        <v>0.76676666666666671</v>
      </c>
      <c r="H6" s="17">
        <f>'[1]Water Activity'!$P$18</f>
        <v>4.9800133868628658E-2</v>
      </c>
      <c r="I6" s="18">
        <f>'[1]Water Activity'!$G$17</f>
        <v>0.9086333333333334</v>
      </c>
      <c r="J6" s="17">
        <f>'[1]Water Activity'!$G$18</f>
        <v>5.7382604797388978E-2</v>
      </c>
    </row>
    <row r="7" spans="1:18" x14ac:dyDescent="0.25">
      <c r="A7" s="48"/>
      <c r="B7" s="11">
        <v>40</v>
      </c>
      <c r="C7" s="16">
        <f>'[1]Water Activity'!$M$22</f>
        <v>0.96546666666666658</v>
      </c>
      <c r="D7" s="17">
        <f>'[1]Water Activity'!$M$23</f>
        <v>3.4122328955294638E-3</v>
      </c>
      <c r="E7" s="18">
        <f>'[1]Water Activity'!$J$22</f>
        <v>0.97396666666666665</v>
      </c>
      <c r="F7" s="17">
        <f>'[1]Water Activity'!$J$23</f>
        <v>2.4542480178933149E-3</v>
      </c>
      <c r="G7" s="18">
        <f>'[1]Water Activity'!$P$22</f>
        <v>0.96276666666666666</v>
      </c>
      <c r="H7" s="17">
        <f>'[1]Water Activity'!$P$23</f>
        <v>6.1101009266082036E-4</v>
      </c>
      <c r="I7" s="18">
        <f>'[1]Water Activity'!$G$22</f>
        <v>0.9699333333333332</v>
      </c>
      <c r="J7" s="17">
        <f>'[1]Water Activity'!$G$23</f>
        <v>1.5502687938977943E-3</v>
      </c>
    </row>
    <row r="8" spans="1:18" x14ac:dyDescent="0.25">
      <c r="A8" s="48"/>
      <c r="B8" s="11">
        <v>60</v>
      </c>
      <c r="C8" s="16">
        <f>'[1]Water Activity'!$M$27</f>
        <v>0.96799999999999997</v>
      </c>
      <c r="D8" s="17">
        <f>'[1]Water Activity'!$M$28</f>
        <v>3.8196858509568538E-3</v>
      </c>
      <c r="E8" s="18">
        <f>'[1]Water Activity'!$J$27</f>
        <v>0.97737333333333343</v>
      </c>
      <c r="F8" s="17">
        <f>'[1]Water Activity'!$J$28</f>
        <v>8.9537776012883746E-3</v>
      </c>
      <c r="G8" s="18">
        <f>'[1]Water Activity'!$P$27</f>
        <v>0.9714666666666667</v>
      </c>
      <c r="H8" s="17">
        <f>'[1]Water Activity'!$P$28</f>
        <v>2.6727015047201446E-3</v>
      </c>
      <c r="I8" s="18">
        <f>'[1]Water Activity'!$G$27</f>
        <v>0.98109999999999997</v>
      </c>
      <c r="J8" s="17">
        <f>'[1]Water Activity'!$G$28</f>
        <v>3.4510867853474883E-3</v>
      </c>
    </row>
    <row r="9" spans="1:18" x14ac:dyDescent="0.25">
      <c r="A9" s="49"/>
      <c r="B9" s="12">
        <v>88</v>
      </c>
      <c r="C9" s="19"/>
      <c r="D9" s="20"/>
      <c r="E9" s="19">
        <f>'[2]Water Activity'!$I$42</f>
        <v>0.97800000000000009</v>
      </c>
      <c r="F9" s="20">
        <f>'[2]Water Activity'!$J$42</f>
        <v>1.1532562594670807E-2</v>
      </c>
      <c r="G9" s="19"/>
      <c r="H9" s="20"/>
      <c r="I9" s="19"/>
      <c r="J9" s="20"/>
    </row>
    <row r="10" spans="1:18" x14ac:dyDescent="0.25">
      <c r="A10" s="50" t="s">
        <v>10</v>
      </c>
      <c r="B10" s="13">
        <v>0</v>
      </c>
      <c r="C10" s="21">
        <f>'[1]Water Activity'!$N$12</f>
        <v>0.11476666666666667</v>
      </c>
      <c r="D10" s="22">
        <f>'[1]Water Activity'!$N$13</f>
        <v>4.1186567389542563E-3</v>
      </c>
      <c r="E10" s="21">
        <f>'[1]Water Activity'!$K$12</f>
        <v>0.23199999999999998</v>
      </c>
      <c r="F10" s="22">
        <f>'[1]Water Activity'!$K$13</f>
        <v>5.9732738092272329E-2</v>
      </c>
      <c r="G10" s="21">
        <f>'[1]Water Activity'!$Q$12</f>
        <v>3.8866666666666667E-2</v>
      </c>
      <c r="H10" s="22">
        <f>'[1]Water Activity'!$Q$13</f>
        <v>1.4294521094927696E-3</v>
      </c>
      <c r="I10" s="21">
        <f>'[1]Water Activity'!$G$12</f>
        <v>0.21973333333333334</v>
      </c>
      <c r="J10" s="22">
        <f>'[1]Water Activity'!$G$13</f>
        <v>7.9800522136971946E-2</v>
      </c>
    </row>
    <row r="11" spans="1:18" x14ac:dyDescent="0.25">
      <c r="A11" s="51"/>
      <c r="B11" s="14">
        <v>20</v>
      </c>
      <c r="C11" s="16">
        <f>'[1]Water Activity'!$N$17</f>
        <v>0.81500000000000006</v>
      </c>
      <c r="D11" s="23">
        <f>'[1]Water Activity'!$N$18</f>
        <v>1.4635914730552349E-2</v>
      </c>
      <c r="E11" s="16">
        <f>'[1]Water Activity'!$K$17</f>
        <v>0.63496666666666668</v>
      </c>
      <c r="F11" s="23">
        <f>'[1]Water Activity'!$K$18</f>
        <v>2.5152004558947866E-2</v>
      </c>
      <c r="G11" s="16">
        <f>'[1]Water Activity'!$Q$17</f>
        <v>0.68623333333333336</v>
      </c>
      <c r="H11" s="23">
        <f>'[1]Water Activity'!$Q$18</f>
        <v>6.3791326474164026E-3</v>
      </c>
      <c r="I11" s="16">
        <f>'[1]Water Activity'!$G$17</f>
        <v>0.9086333333333334</v>
      </c>
      <c r="J11" s="23">
        <f>'[1]Water Activity'!$G$18</f>
        <v>5.7382604797388978E-2</v>
      </c>
    </row>
    <row r="12" spans="1:18" x14ac:dyDescent="0.25">
      <c r="A12" s="51"/>
      <c r="B12" s="14">
        <v>40</v>
      </c>
      <c r="C12" s="16">
        <f>'[1]Water Activity'!$N$22</f>
        <v>0.9346333333333332</v>
      </c>
      <c r="D12" s="23">
        <f>'[1]Water Activity'!$N$23</f>
        <v>5.9743897875292459E-3</v>
      </c>
      <c r="E12" s="16">
        <f>'[1]Water Activity'!$K$22</f>
        <v>0.94110000000000005</v>
      </c>
      <c r="F12" s="23">
        <f>'[1]Water Activity'!$K$23</f>
        <v>4.0926763859362222E-3</v>
      </c>
      <c r="G12" s="16">
        <f>'[1]Water Activity'!$Q$22</f>
        <v>0.876</v>
      </c>
      <c r="H12" s="23">
        <f>'[1]Water Activity'!$Q$23</f>
        <v>3.7643060449437478E-3</v>
      </c>
      <c r="I12" s="16">
        <f>'[1]Water Activity'!$G$22</f>
        <v>0.9699333333333332</v>
      </c>
      <c r="J12" s="23">
        <f>'[1]Water Activity'!$G$23</f>
        <v>1.5502687938977943E-3</v>
      </c>
    </row>
    <row r="13" spans="1:18" x14ac:dyDescent="0.25">
      <c r="A13" s="51"/>
      <c r="B13" s="14">
        <v>60</v>
      </c>
      <c r="C13" s="16">
        <f>'[1]Water Activity'!$N$27</f>
        <v>0.96600000000000008</v>
      </c>
      <c r="D13" s="23">
        <f>'[1]Water Activity'!$N$28</f>
        <v>3.8509739027939062E-3</v>
      </c>
      <c r="E13" s="16">
        <f>'[1]Water Activity'!$K$27</f>
        <v>0.95294999999999996</v>
      </c>
      <c r="F13" s="23">
        <f>'[1]Water Activity'!$K$28</f>
        <v>2.7577164466275456E-3</v>
      </c>
      <c r="G13" s="16">
        <f>'[1]Water Activity'!$Q$27</f>
        <v>0.93679999999999997</v>
      </c>
      <c r="H13" s="23">
        <f>'[1]Water Activity'!$Q$28</f>
        <v>8.6261231152818772E-3</v>
      </c>
      <c r="I13" s="16">
        <f>'[1]Water Activity'!$G$27</f>
        <v>0.98109999999999997</v>
      </c>
      <c r="J13" s="23">
        <f>'[1]Water Activity'!$G$28</f>
        <v>3.4510867853474883E-3</v>
      </c>
    </row>
    <row r="14" spans="1:18" x14ac:dyDescent="0.25">
      <c r="A14" s="52"/>
      <c r="B14" s="15">
        <v>74</v>
      </c>
      <c r="C14" s="19"/>
      <c r="D14" s="20"/>
      <c r="E14" s="19">
        <f>'[2]Water Activity'!$K$42</f>
        <v>0.96870000000000001</v>
      </c>
      <c r="F14" s="20">
        <f>'[2]Water Activity'!$L$42</f>
        <v>1.1736410581320553E-2</v>
      </c>
      <c r="G14" s="19"/>
      <c r="H14" s="20"/>
      <c r="I14" s="19"/>
      <c r="J14" s="20"/>
    </row>
    <row r="15" spans="1:18" x14ac:dyDescent="0.25">
      <c r="A15" s="50" t="s">
        <v>11</v>
      </c>
      <c r="B15" s="13">
        <v>0</v>
      </c>
      <c r="C15" s="21">
        <f>'[1]Water Activity'!$O$12</f>
        <v>0.22309999999999999</v>
      </c>
      <c r="D15" s="22">
        <f>'[1]Water Activity'!$O$13</f>
        <v>2.1606249096037002E-2</v>
      </c>
      <c r="E15" s="21">
        <f>'[1]Water Activity'!$L$12</f>
        <v>0.44036666666666663</v>
      </c>
      <c r="F15" s="22">
        <f>'[1]Water Activity'!$L$13</f>
        <v>4.7589109398404723E-2</v>
      </c>
      <c r="G15" s="21">
        <f>'[1]Water Activity'!$R$12</f>
        <v>5.1133333333333336E-2</v>
      </c>
      <c r="H15" s="22">
        <f>'[1]Water Activity'!$R$13</f>
        <v>1.1612206221615818E-2</v>
      </c>
      <c r="I15" s="21">
        <f>'[1]Water Activity'!$I$12</f>
        <v>0.13353333333333331</v>
      </c>
      <c r="J15" s="22">
        <f>'[1]Water Activity'!$I$13</f>
        <v>4.0255724230639986E-2</v>
      </c>
    </row>
    <row r="16" spans="1:18" x14ac:dyDescent="0.25">
      <c r="A16" s="51"/>
      <c r="B16" s="14">
        <v>20</v>
      </c>
      <c r="C16" s="16">
        <f>'[1]Water Activity'!$O$17</f>
        <v>0.81963333333333332</v>
      </c>
      <c r="D16" s="23">
        <f>'[1]Water Activity'!$O$18</f>
        <v>4.8579865513742736E-2</v>
      </c>
      <c r="E16" s="16">
        <f>'[1]Water Activity'!$L$17</f>
        <v>0.96996666666666664</v>
      </c>
      <c r="F16" s="23">
        <f>'[1]Water Activity'!$L$18</f>
        <v>2.5472795946525652E-2</v>
      </c>
      <c r="G16" s="16">
        <f>'[1]Water Activity'!$R$17</f>
        <v>0.89223333333333332</v>
      </c>
      <c r="H16" s="23">
        <f>'[1]Water Activity'!$R$18</f>
        <v>6.5431898439013234E-3</v>
      </c>
      <c r="I16" s="16">
        <f>'[1]Water Activity'!$I$17</f>
        <v>0.91570000000000007</v>
      </c>
      <c r="J16" s="23">
        <f>'[1]Water Activity'!$I$18</f>
        <v>1.0404326023342382E-2</v>
      </c>
    </row>
    <row r="17" spans="1:11" x14ac:dyDescent="0.25">
      <c r="A17" s="51"/>
      <c r="B17" s="14">
        <v>40</v>
      </c>
      <c r="C17" s="16">
        <f>'[1]Water Activity'!$O$22</f>
        <v>0.96423333333333339</v>
      </c>
      <c r="D17" s="23">
        <f>'[1]Water Activity'!$O$23</f>
        <v>3.5133080327994781E-3</v>
      </c>
      <c r="E17" s="16">
        <f>'[1]Water Activity'!$L$22</f>
        <v>0.97589999999999988</v>
      </c>
      <c r="F17" s="23">
        <f>'[1]Water Activity'!$L$23</f>
        <v>3.5510561809129386E-3</v>
      </c>
      <c r="G17" s="16">
        <f>'[1]Water Activity'!$R$22</f>
        <v>0.97153333333333336</v>
      </c>
      <c r="H17" s="23">
        <f>'[1]Water Activity'!$R$23</f>
        <v>1.1514483632943896E-2</v>
      </c>
      <c r="I17" s="16">
        <f>'[1]Water Activity'!$J$22</f>
        <v>0.97396666666666665</v>
      </c>
      <c r="J17" s="23">
        <f>'[1]Water Activity'!$J$23</f>
        <v>2.4542480178933149E-3</v>
      </c>
    </row>
    <row r="18" spans="1:11" x14ac:dyDescent="0.25">
      <c r="A18" s="51"/>
      <c r="B18" s="14">
        <v>60</v>
      </c>
      <c r="C18" s="16">
        <f>'[1]Water Activity'!$O$27</f>
        <v>0.97053333333333336</v>
      </c>
      <c r="D18" s="23">
        <f>'[1]Water Activity'!$O$28</f>
        <v>2.0404247923737117E-3</v>
      </c>
      <c r="E18" s="16">
        <f>'[1]Water Activity'!$L$27</f>
        <v>0.97840000000000005</v>
      </c>
      <c r="F18" s="23">
        <f>'[1]Water Activity'!$L$28</f>
        <v>2.2538855339169369E-3</v>
      </c>
      <c r="G18" s="16">
        <f>'[1]Water Activity'!$R$27</f>
        <v>0.97409999999999997</v>
      </c>
      <c r="H18" s="23">
        <f>'[1]Water Activity'!$R$28</f>
        <v>4.5044422518220996E-3</v>
      </c>
      <c r="I18" s="16">
        <f>'[1]Water Activity'!$I$27</f>
        <v>0.98426666666666662</v>
      </c>
      <c r="J18" s="23">
        <f>'[1]Water Activity'!$I$28</f>
        <v>2.9022979401387141E-3</v>
      </c>
    </row>
    <row r="19" spans="1:11" x14ac:dyDescent="0.25">
      <c r="A19" s="52"/>
      <c r="B19" s="15">
        <v>73</v>
      </c>
      <c r="C19" s="19"/>
      <c r="D19" s="20"/>
      <c r="E19" s="19">
        <f>'[2]Water Activity'!$M$42</f>
        <v>0.98703333333333332</v>
      </c>
      <c r="F19" s="20">
        <f>'[2]Water Activity'!$N$42</f>
        <v>6.7678159943465859E-3</v>
      </c>
      <c r="G19" s="19"/>
      <c r="H19" s="20"/>
      <c r="I19" s="19"/>
      <c r="J19" s="20"/>
    </row>
    <row r="20" spans="1:11" x14ac:dyDescent="0.25">
      <c r="A20" s="6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x14ac:dyDescent="0.25">
      <c r="A21" s="6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</row>
    <row r="23" spans="1:1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</row>
    <row r="24" spans="1:1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</row>
    <row r="25" spans="1:1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</row>
    <row r="26" spans="1:1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</row>
    <row r="27" spans="1:1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</row>
    <row r="28" spans="1:1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</row>
    <row r="29" spans="1:1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</row>
    <row r="30" spans="1:1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1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</row>
  </sheetData>
  <mergeCells count="8">
    <mergeCell ref="C2:J2"/>
    <mergeCell ref="A5:A9"/>
    <mergeCell ref="A10:A14"/>
    <mergeCell ref="A15:A19"/>
    <mergeCell ref="C3:D3"/>
    <mergeCell ref="E3:F3"/>
    <mergeCell ref="G3:H3"/>
    <mergeCell ref="I3:J3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C3:K10"/>
  <sheetViews>
    <sheetView topLeftCell="A21" workbookViewId="0">
      <selection activeCell="H5" sqref="H5:K5"/>
    </sheetView>
  </sheetViews>
  <sheetFormatPr defaultRowHeight="15" x14ac:dyDescent="0.25"/>
  <cols>
    <col min="3" max="3" width="16.5703125" customWidth="1"/>
    <col min="4" max="4" width="9.42578125" customWidth="1"/>
    <col min="7" max="7" width="13.85546875" customWidth="1"/>
    <col min="11" max="11" width="15.5703125" customWidth="1"/>
  </cols>
  <sheetData>
    <row r="3" spans="3:11" x14ac:dyDescent="0.25">
      <c r="C3" t="s">
        <v>21</v>
      </c>
    </row>
    <row r="4" spans="3:11" x14ac:dyDescent="0.25">
      <c r="C4" s="33" t="s">
        <v>22</v>
      </c>
      <c r="D4" s="65" t="s">
        <v>20</v>
      </c>
      <c r="E4" s="66"/>
      <c r="F4" s="66"/>
      <c r="G4" s="66"/>
      <c r="H4" s="66"/>
      <c r="I4" s="66"/>
      <c r="J4" s="66"/>
      <c r="K4" s="67"/>
    </row>
    <row r="5" spans="3:11" x14ac:dyDescent="0.25">
      <c r="C5" s="35"/>
      <c r="D5" s="62" t="s">
        <v>23</v>
      </c>
      <c r="E5" s="63"/>
      <c r="F5" s="63"/>
      <c r="G5" s="64"/>
      <c r="H5" s="63" t="s">
        <v>24</v>
      </c>
      <c r="I5" s="63"/>
      <c r="J5" s="63"/>
      <c r="K5" s="64"/>
    </row>
    <row r="6" spans="3:11" x14ac:dyDescent="0.25">
      <c r="C6" s="34" t="s">
        <v>22</v>
      </c>
      <c r="D6" s="36" t="s">
        <v>9</v>
      </c>
      <c r="E6" s="32" t="s">
        <v>10</v>
      </c>
      <c r="F6" s="32" t="s">
        <v>19</v>
      </c>
      <c r="G6" s="37" t="s">
        <v>18</v>
      </c>
      <c r="H6" s="38" t="s">
        <v>9</v>
      </c>
      <c r="I6" s="32" t="s">
        <v>10</v>
      </c>
      <c r="J6" s="32" t="s">
        <v>19</v>
      </c>
      <c r="K6" s="37" t="s">
        <v>18</v>
      </c>
    </row>
    <row r="7" spans="3:11" x14ac:dyDescent="0.25">
      <c r="C7" s="10">
        <v>50</v>
      </c>
      <c r="D7" s="39">
        <v>22.51</v>
      </c>
      <c r="E7" s="39">
        <v>27.4</v>
      </c>
      <c r="F7" s="40">
        <v>22.19</v>
      </c>
      <c r="G7" s="41">
        <v>32.51</v>
      </c>
      <c r="H7" s="39">
        <v>25.48</v>
      </c>
      <c r="I7" s="40">
        <v>24.07</v>
      </c>
      <c r="J7" s="40">
        <v>25.43</v>
      </c>
      <c r="K7" s="41">
        <v>33.6</v>
      </c>
    </row>
    <row r="8" spans="3:11" x14ac:dyDescent="0.25">
      <c r="C8" s="11">
        <v>105</v>
      </c>
      <c r="D8" s="39">
        <v>11.71</v>
      </c>
      <c r="E8" s="39">
        <v>42.49</v>
      </c>
      <c r="F8" s="40">
        <v>23.66</v>
      </c>
      <c r="G8" s="41">
        <v>32.630000000000003</v>
      </c>
      <c r="H8" s="39">
        <v>27.38</v>
      </c>
      <c r="I8" s="40">
        <v>58.05</v>
      </c>
      <c r="J8" s="40">
        <v>26.91</v>
      </c>
      <c r="K8" s="41">
        <v>36.950000000000003</v>
      </c>
    </row>
    <row r="9" spans="3:11" x14ac:dyDescent="0.25">
      <c r="C9" s="11">
        <v>150</v>
      </c>
      <c r="D9" s="39">
        <v>29.65</v>
      </c>
      <c r="E9" s="39">
        <v>43.79</v>
      </c>
      <c r="F9" s="40">
        <v>23.29</v>
      </c>
      <c r="G9" s="41">
        <v>48.24</v>
      </c>
      <c r="H9" s="39">
        <v>38.74</v>
      </c>
      <c r="I9" s="40">
        <v>31.26</v>
      </c>
      <c r="J9" s="40">
        <v>26.31</v>
      </c>
      <c r="K9" s="41">
        <v>39.57</v>
      </c>
    </row>
    <row r="10" spans="3:11" x14ac:dyDescent="0.25">
      <c r="C10" s="12">
        <v>200</v>
      </c>
      <c r="D10" s="42">
        <v>61.76</v>
      </c>
      <c r="E10" s="42">
        <v>73.849999999999994</v>
      </c>
      <c r="F10" s="42">
        <v>56.01</v>
      </c>
      <c r="G10" s="43">
        <v>30.5</v>
      </c>
      <c r="H10" s="44">
        <v>56.19</v>
      </c>
      <c r="I10" s="42">
        <v>62.08</v>
      </c>
      <c r="J10" s="42">
        <v>43.2</v>
      </c>
      <c r="K10" s="43">
        <v>22.48</v>
      </c>
    </row>
  </sheetData>
  <mergeCells count="3">
    <mergeCell ref="D5:G5"/>
    <mergeCell ref="H5:K5"/>
    <mergeCell ref="D4:K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2:J19"/>
  <sheetViews>
    <sheetView topLeftCell="K15" workbookViewId="0">
      <selection activeCell="N17" sqref="N17"/>
    </sheetView>
  </sheetViews>
  <sheetFormatPr defaultRowHeight="15" x14ac:dyDescent="0.25"/>
  <cols>
    <col min="1" max="1" width="12.140625" customWidth="1"/>
  </cols>
  <sheetData>
    <row r="2" spans="1:10" ht="45" x14ac:dyDescent="0.25">
      <c r="A2" s="24" t="s">
        <v>0</v>
      </c>
      <c r="B2" s="3" t="s">
        <v>1</v>
      </c>
      <c r="C2" s="46" t="s">
        <v>12</v>
      </c>
      <c r="D2" s="46"/>
      <c r="E2" s="46"/>
      <c r="F2" s="46"/>
      <c r="G2" s="46"/>
      <c r="H2" s="46"/>
      <c r="I2" s="46"/>
      <c r="J2" s="46"/>
    </row>
    <row r="3" spans="1:10" x14ac:dyDescent="0.25">
      <c r="A3" s="4"/>
      <c r="B3" s="3"/>
      <c r="C3" s="53" t="s">
        <v>3</v>
      </c>
      <c r="D3" s="53"/>
      <c r="E3" s="54" t="s">
        <v>4</v>
      </c>
      <c r="F3" s="54"/>
      <c r="G3" s="54" t="s">
        <v>5</v>
      </c>
      <c r="H3" s="54"/>
      <c r="I3" s="54" t="s">
        <v>6</v>
      </c>
      <c r="J3" s="54"/>
    </row>
    <row r="4" spans="1:10" ht="15.75" thickBot="1" x14ac:dyDescent="0.3">
      <c r="A4" s="4"/>
      <c r="B4" s="3"/>
      <c r="C4" s="7" t="s">
        <v>7</v>
      </c>
      <c r="D4" s="8" t="s">
        <v>8</v>
      </c>
      <c r="E4" s="7" t="s">
        <v>7</v>
      </c>
      <c r="F4" s="8" t="s">
        <v>8</v>
      </c>
      <c r="G4" s="7" t="s">
        <v>7</v>
      </c>
      <c r="H4" s="9" t="s">
        <v>8</v>
      </c>
      <c r="I4" s="7" t="s">
        <v>7</v>
      </c>
      <c r="J4" s="8" t="s">
        <v>8</v>
      </c>
    </row>
    <row r="5" spans="1:10" ht="15.75" thickTop="1" x14ac:dyDescent="0.25">
      <c r="A5" s="47" t="s">
        <v>9</v>
      </c>
      <c r="B5" s="10">
        <v>0</v>
      </c>
      <c r="C5" s="16">
        <f>'[1]Volatile solids'!$H$30</f>
        <v>0.74598047806209111</v>
      </c>
      <c r="D5" s="17">
        <f>'[1]Volatile solids'!$I$30</f>
        <v>1.1454651083086284E-2</v>
      </c>
      <c r="E5" s="18">
        <f>'[1]Volatile solids'!$H$13</f>
        <v>0.77151180313645307</v>
      </c>
      <c r="F5" s="17">
        <f>'[1]Volatile solids'!$I$13</f>
        <v>2.6914348672150531E-2</v>
      </c>
      <c r="G5" s="18">
        <f>'[1]Volatile solids'!$H$21</f>
        <v>0.73045477993855723</v>
      </c>
      <c r="H5" s="17">
        <f>'[1]Volatile solids'!$I$21</f>
        <v>1.0248158774335223E-2</v>
      </c>
      <c r="I5" s="18">
        <f>'[1]Volatile solids'!$H$5</f>
        <v>0.70492791378562403</v>
      </c>
      <c r="J5" s="17">
        <f>'[1]Volatile solids'!$I$5</f>
        <v>1.2522014388767785E-3</v>
      </c>
    </row>
    <row r="6" spans="1:10" x14ac:dyDescent="0.25">
      <c r="A6" s="48"/>
      <c r="B6" s="11">
        <v>20</v>
      </c>
      <c r="C6" s="16">
        <f>'[1]Volatile solids'!$H$31</f>
        <v>0.72202240953020558</v>
      </c>
      <c r="D6" s="17">
        <f>'[1]Volatile solids'!$I$31</f>
        <v>5.4442631619701712E-3</v>
      </c>
      <c r="E6" s="18">
        <f>'[1]Volatile solids'!$H$14</f>
        <v>0.76379373799283634</v>
      </c>
      <c r="F6" s="17">
        <f>'[1]Volatile solids'!$I$14</f>
        <v>8.9741871293264729E-3</v>
      </c>
      <c r="G6" s="18">
        <f>'[1]Volatile solids'!$H$22</f>
        <v>0.72480798616786413</v>
      </c>
      <c r="H6" s="17">
        <f>'[1]Volatile solids'!$I$22</f>
        <v>7.786790364717539E-4</v>
      </c>
      <c r="I6" s="18">
        <f>'[1]Volatile solids'!$H$6</f>
        <v>0.74814236072673534</v>
      </c>
      <c r="J6" s="17">
        <f>'[1]Volatile solids'!$I$6</f>
        <v>2.8933825393590439E-3</v>
      </c>
    </row>
    <row r="7" spans="1:10" x14ac:dyDescent="0.25">
      <c r="A7" s="48"/>
      <c r="B7" s="11">
        <v>40</v>
      </c>
      <c r="C7" s="16">
        <f>'[1]Volatile solids'!$H$32</f>
        <v>0.84226017122392349</v>
      </c>
      <c r="D7" s="17">
        <f>'[1]Volatile solids'!$I$32</f>
        <v>8.9797825302337E-2</v>
      </c>
      <c r="E7" s="18">
        <f>'[1]Volatile solids'!$H$15</f>
        <v>0.73914025554710017</v>
      </c>
      <c r="F7" s="17">
        <f>'[1]Volatile solids'!$I$15</f>
        <v>8.1837983786481727E-3</v>
      </c>
      <c r="G7" s="18">
        <f>'[1]Volatile solids'!$H$23</f>
        <v>0.75276426924189022</v>
      </c>
      <c r="H7" s="17">
        <f>'[1]Volatile solids'!$I$23</f>
        <v>9.7110363308728024E-3</v>
      </c>
      <c r="I7" s="18">
        <f>'[1]Volatile solids'!$H$7</f>
        <v>0.77366799526284957</v>
      </c>
      <c r="J7" s="17">
        <f>'[1]Volatile solids'!$I$7</f>
        <v>1.299585602942251E-2</v>
      </c>
    </row>
    <row r="8" spans="1:10" x14ac:dyDescent="0.25">
      <c r="A8" s="48"/>
      <c r="B8" s="11">
        <v>60</v>
      </c>
      <c r="C8" s="16">
        <f>'[1]Volatile solids'!$H$33</f>
        <v>0.83184374339217004</v>
      </c>
      <c r="D8" s="17">
        <f>'[1]Volatile solids'!$I$33</f>
        <v>8.7355833959332427E-3</v>
      </c>
      <c r="E8" s="18">
        <f>'[1]Volatile solids'!$H$16</f>
        <v>0.7752717145318756</v>
      </c>
      <c r="F8" s="17">
        <f>'[1]Volatile solids'!$I$16</f>
        <v>1.2274881168447176E-2</v>
      </c>
      <c r="G8" s="18">
        <f>'[1]Volatile solids'!$H$24</f>
        <v>0.75440550329757061</v>
      </c>
      <c r="H8" s="17">
        <f>'[1]Volatile solids'!$I$24</f>
        <v>3.221580505981118E-3</v>
      </c>
      <c r="I8" s="18">
        <f>'[1]Volatile solids'!$H$8</f>
        <v>0.75683458614736654</v>
      </c>
      <c r="J8" s="17">
        <f>'[1]Volatile solids'!$I$8</f>
        <v>4.9068664243547373E-3</v>
      </c>
    </row>
    <row r="9" spans="1:10" x14ac:dyDescent="0.25">
      <c r="A9" s="49"/>
      <c r="B9" s="12">
        <v>88</v>
      </c>
      <c r="C9" s="19"/>
      <c r="D9" s="20"/>
      <c r="E9" s="19">
        <f>'[1]Volatile solids'!$H$17</f>
        <v>0.78372726989430908</v>
      </c>
      <c r="F9" s="20">
        <f>'[1]Volatile solids'!$I$17</f>
        <v>3.4121736495954002E-3</v>
      </c>
      <c r="G9" s="19"/>
      <c r="H9" s="20"/>
      <c r="I9" s="19"/>
      <c r="J9" s="20"/>
    </row>
    <row r="10" spans="1:10" x14ac:dyDescent="0.25">
      <c r="A10" s="50" t="s">
        <v>10</v>
      </c>
      <c r="B10" s="13">
        <v>0</v>
      </c>
      <c r="C10" s="21">
        <f>'[1]Volatile solids'!$T$21</f>
        <v>0.62262016695484368</v>
      </c>
      <c r="D10" s="22">
        <f>'[1]Volatile solids'!$U$21</f>
        <v>1.7257057373747449E-2</v>
      </c>
      <c r="E10" s="21">
        <f>'[1]Volatile solids'!$T$13</f>
        <v>0.53390920325739355</v>
      </c>
      <c r="F10" s="22">
        <f>'[1]Volatile solids'!$U$13</f>
        <v>1.4318407454323995E-2</v>
      </c>
      <c r="G10" s="21">
        <f>'[1]Volatile solids'!$T$30</f>
        <v>0.64399361527617716</v>
      </c>
      <c r="H10" s="22">
        <f>'[1]Volatile solids'!$U$30</f>
        <v>8.1813542207998132E-4</v>
      </c>
      <c r="I10" s="21">
        <f>'[1]Volatile solids'!$T$5</f>
        <v>0.49234460411698938</v>
      </c>
      <c r="J10" s="22">
        <f>'[1]Volatile solids'!$U$5</f>
        <v>1.25561745348662E-2</v>
      </c>
    </row>
    <row r="11" spans="1:10" x14ac:dyDescent="0.25">
      <c r="A11" s="51"/>
      <c r="B11" s="14">
        <v>20</v>
      </c>
      <c r="C11" s="16">
        <f>'[1]Volatile solids'!$T$22</f>
        <v>0.60945785521763252</v>
      </c>
      <c r="D11" s="23">
        <f>'[1]Volatile solids'!$U$22</f>
        <v>1.0710863617913761E-2</v>
      </c>
      <c r="E11" s="16">
        <f>'[1]Volatile solids'!$T$14</f>
        <v>0.59435451999574473</v>
      </c>
      <c r="F11" s="23">
        <f>'[1]Volatile solids'!$U$14</f>
        <v>6.9868305645075485E-2</v>
      </c>
      <c r="G11" s="16">
        <f>'[1]Volatile solids'!$T$31</f>
        <v>0.67280776406566523</v>
      </c>
      <c r="H11" s="23">
        <f>'[1]Volatile solids'!$U$31</f>
        <v>1.3939107847661227E-4</v>
      </c>
      <c r="I11" s="16">
        <f>'[1]Volatile solids'!$T$6</f>
        <v>0.54107682795590673</v>
      </c>
      <c r="J11" s="23">
        <f>'[1]Volatile solids'!$U$6</f>
        <v>1.2281839364752606E-2</v>
      </c>
    </row>
    <row r="12" spans="1:10" x14ac:dyDescent="0.25">
      <c r="A12" s="51"/>
      <c r="B12" s="14">
        <v>40</v>
      </c>
      <c r="C12" s="16">
        <f>'[1]Volatile solids'!$T$23</f>
        <v>0.59140002259063895</v>
      </c>
      <c r="D12" s="23">
        <f>'[1]Volatile solids'!$U$23</f>
        <v>1.9211147936491726E-2</v>
      </c>
      <c r="E12" s="16">
        <f>'[1]Volatile solids'!$T$15</f>
        <v>0.5668269874234968</v>
      </c>
      <c r="F12" s="23">
        <f>'[1]Volatile solids'!$U$15</f>
        <v>7.051033555682916E-2</v>
      </c>
      <c r="G12" s="16">
        <f>'[1]Volatile solids'!$T$32</f>
        <v>0.6679505984779136</v>
      </c>
      <c r="H12" s="23">
        <f>'[1]Volatile solids'!$U$32</f>
        <v>4.1136264117839936E-3</v>
      </c>
      <c r="I12" s="16">
        <f>'[1]Volatile solids'!$T$7</f>
        <v>0.55741031795129781</v>
      </c>
      <c r="J12" s="23">
        <f>'[1]Volatile solids'!$U$7</f>
        <v>1.9138853743345431E-3</v>
      </c>
    </row>
    <row r="13" spans="1:10" x14ac:dyDescent="0.25">
      <c r="A13" s="51"/>
      <c r="B13" s="14">
        <v>60</v>
      </c>
      <c r="C13" s="16">
        <f>'[1]Volatile solids'!$T$24</f>
        <v>0.61679946608225422</v>
      </c>
      <c r="D13" s="23">
        <f>'[1]Volatile solids'!$U$24</f>
        <v>5.7405437934542891E-3</v>
      </c>
      <c r="E13" s="16">
        <f>'[1]Volatile solids'!$T$16</f>
        <v>0.48213178610219781</v>
      </c>
      <c r="F13" s="23">
        <f>'[1]Volatile solids'!$U$16</f>
        <v>5.2865544332058104E-2</v>
      </c>
      <c r="G13" s="16">
        <f>'[1]Volatile solids'!$T$33</f>
        <v>0.6469684037514879</v>
      </c>
      <c r="H13" s="23">
        <f>'[1]Volatile solids'!$U$33</f>
        <v>2.5691310957684843E-2</v>
      </c>
      <c r="I13" s="16">
        <f>'[1]Volatile solids'!$T$8</f>
        <v>0.50465481787949407</v>
      </c>
      <c r="J13" s="23">
        <f>'[1]Volatile solids'!$U$8</f>
        <v>5.2457599849742138E-2</v>
      </c>
    </row>
    <row r="14" spans="1:10" x14ac:dyDescent="0.25">
      <c r="A14" s="52"/>
      <c r="B14" s="15">
        <v>73.73</v>
      </c>
      <c r="C14" s="19"/>
      <c r="D14" s="20"/>
      <c r="E14" s="19">
        <f>'[1]Volatile solids'!$T$17</f>
        <v>0.53383259539036987</v>
      </c>
      <c r="F14" s="20">
        <f>'[1]Volatile solids'!$U$17</f>
        <v>3.9502221597403034E-2</v>
      </c>
      <c r="G14" s="19"/>
      <c r="H14" s="20"/>
      <c r="I14" s="19"/>
      <c r="J14" s="20"/>
    </row>
    <row r="15" spans="1:10" x14ac:dyDescent="0.25">
      <c r="A15" s="50" t="s">
        <v>11</v>
      </c>
      <c r="B15" s="13">
        <v>0</v>
      </c>
      <c r="C15" s="21">
        <f>'[1]Volatile solids'!$N$21</f>
        <v>0.43658571640035221</v>
      </c>
      <c r="D15" s="22">
        <f>'[1]Volatile solids'!$O$21</f>
        <v>1.6618546250918836E-2</v>
      </c>
      <c r="E15" s="21">
        <f>'[1]Volatile solids'!$N$13</f>
        <v>0.45158475270583054</v>
      </c>
      <c r="F15" s="22">
        <f>'[1]Volatile solids'!$O$13</f>
        <v>8.862417915766016E-3</v>
      </c>
      <c r="G15" s="21">
        <f>'[1]Volatile solids'!$N$30</f>
        <v>0.39796302438530123</v>
      </c>
      <c r="H15" s="22">
        <f>'[1]Volatile solids'!$O$30</f>
        <v>1.9342571927535274E-2</v>
      </c>
      <c r="I15" s="21">
        <f>'[1]Volatile solids'!$N$5</f>
        <v>0.40691195506682715</v>
      </c>
      <c r="J15" s="22">
        <f>'[1]Volatile solids'!$O$5</f>
        <v>1.5668502965716719E-2</v>
      </c>
    </row>
    <row r="16" spans="1:10" x14ac:dyDescent="0.25">
      <c r="A16" s="51"/>
      <c r="B16" s="14">
        <v>20</v>
      </c>
      <c r="C16" s="16">
        <f>'[1]Volatile solids'!$N$22</f>
        <v>0.39397191367724665</v>
      </c>
      <c r="D16" s="23">
        <f>'[1]Volatile solids'!$O$22</f>
        <v>1.0443092027466072E-2</v>
      </c>
      <c r="E16" s="16">
        <f>'[1]Volatile solids'!$N$14</f>
        <v>0.4557273044430406</v>
      </c>
      <c r="F16" s="23">
        <f>'[1]Volatile solids'!$O$14</f>
        <v>1.2022969289196493E-2</v>
      </c>
      <c r="G16" s="16">
        <f>'[1]Volatile solids'!$N$31</f>
        <v>0.40381617672587883</v>
      </c>
      <c r="H16" s="23">
        <f>'[1]Volatile solids'!$O$31</f>
        <v>2.1397810984127182E-2</v>
      </c>
      <c r="I16" s="16">
        <f>'[1]Volatile solids'!$N$6</f>
        <v>0.46314468489299482</v>
      </c>
      <c r="J16" s="23">
        <f>'[1]Volatile solids'!$O$6</f>
        <v>4.1208314853455413E-2</v>
      </c>
    </row>
    <row r="17" spans="1:10" x14ac:dyDescent="0.25">
      <c r="A17" s="51"/>
      <c r="B17" s="14">
        <v>40</v>
      </c>
      <c r="C17" s="16">
        <f>'[1]Volatile solids'!$N$23</f>
        <v>0.33385080796956684</v>
      </c>
      <c r="D17" s="23">
        <f>'[1]Volatile solids'!$O$23</f>
        <v>1.9211147936491865E-2</v>
      </c>
      <c r="E17" s="16">
        <f>'[1]Volatile solids'!$N$15</f>
        <v>0.43941929657079365</v>
      </c>
      <c r="F17" s="23">
        <f>'[1]Volatile solids'!$O$15</f>
        <v>1.7762489842589641E-3</v>
      </c>
      <c r="G17" s="16">
        <f>'[1]Volatile solids'!$N$32</f>
        <v>0.39039703759089378</v>
      </c>
      <c r="H17" s="23">
        <f>'[1]Volatile solids'!$O$32</f>
        <v>3.256554160737387E-2</v>
      </c>
      <c r="I17" s="16">
        <f>'[1]Volatile solids'!$N$7</f>
        <v>0.43428327926376808</v>
      </c>
      <c r="J17" s="23">
        <f>'[1]Volatile solids'!$O$7</f>
        <v>1.2290548323672898E-2</v>
      </c>
    </row>
    <row r="18" spans="1:10" x14ac:dyDescent="0.25">
      <c r="A18" s="51"/>
      <c r="B18" s="14">
        <v>60</v>
      </c>
      <c r="C18" s="16">
        <f>'[1]Volatile solids'!$N$24</f>
        <v>0.38768524627606143</v>
      </c>
      <c r="D18" s="23">
        <f>'[1]Volatile solids'!$O$24</f>
        <v>5.8840573882909817E-3</v>
      </c>
      <c r="E18" s="16">
        <f>'[1]Volatile solids'!$N$16</f>
        <v>0.4618426257066644</v>
      </c>
      <c r="F18" s="23">
        <f>'[1]Volatile solids'!$O$16</f>
        <v>1.7620851851048364E-2</v>
      </c>
      <c r="G18" s="16">
        <f>'[1]Volatile solids'!$N$33</f>
        <v>0.44928006191697351</v>
      </c>
      <c r="H18" s="23">
        <f>'[1]Volatile solids'!$O$33</f>
        <v>7.7671427745761657E-3</v>
      </c>
      <c r="I18" s="16">
        <f>'[1]Volatile solids'!$N$8</f>
        <v>0.42929945760539318</v>
      </c>
      <c r="J18" s="23">
        <f>'[1]Volatile solids'!$O$8</f>
        <v>5.2376663544858792E-3</v>
      </c>
    </row>
    <row r="19" spans="1:10" x14ac:dyDescent="0.25">
      <c r="A19" s="52"/>
      <c r="B19" s="15">
        <v>72.760000000000005</v>
      </c>
      <c r="C19" s="19"/>
      <c r="D19" s="20"/>
      <c r="E19" s="19">
        <f>'[1]Volatile solids'!$N$17</f>
        <v>0.41069185191204666</v>
      </c>
      <c r="F19" s="20">
        <f>'[1]Volatile solids'!$O$17</f>
        <v>3.3756687124057903E-2</v>
      </c>
      <c r="G19" s="19"/>
      <c r="H19" s="20"/>
      <c r="I19" s="19"/>
      <c r="J19" s="20"/>
    </row>
  </sheetData>
  <mergeCells count="8">
    <mergeCell ref="A10:A14"/>
    <mergeCell ref="A15:A19"/>
    <mergeCell ref="C2:J2"/>
    <mergeCell ref="C3:D3"/>
    <mergeCell ref="E3:F3"/>
    <mergeCell ref="G3:H3"/>
    <mergeCell ref="I3:J3"/>
    <mergeCell ref="A5:A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7"/>
  <sheetViews>
    <sheetView workbookViewId="0">
      <selection activeCell="M7" sqref="M7"/>
    </sheetView>
  </sheetViews>
  <sheetFormatPr defaultRowHeight="15" x14ac:dyDescent="0.25"/>
  <sheetData>
    <row r="2" spans="3:9" x14ac:dyDescent="0.25">
      <c r="C2" s="1" t="s">
        <v>29</v>
      </c>
      <c r="D2" s="68" t="s">
        <v>9</v>
      </c>
      <c r="E2" s="68"/>
      <c r="F2" s="68" t="s">
        <v>10</v>
      </c>
      <c r="G2" s="68"/>
      <c r="H2" s="68" t="s">
        <v>11</v>
      </c>
      <c r="I2" s="68"/>
    </row>
    <row r="3" spans="3:9" x14ac:dyDescent="0.25">
      <c r="C3" s="1"/>
      <c r="D3" s="77" t="s">
        <v>30</v>
      </c>
      <c r="E3" s="77" t="s">
        <v>31</v>
      </c>
      <c r="F3" s="77" t="s">
        <v>32</v>
      </c>
      <c r="G3" s="77" t="s">
        <v>31</v>
      </c>
      <c r="H3" s="77" t="s">
        <v>32</v>
      </c>
      <c r="I3" s="77" t="s">
        <v>31</v>
      </c>
    </row>
    <row r="4" spans="3:9" x14ac:dyDescent="0.25">
      <c r="C4">
        <v>50</v>
      </c>
      <c r="D4">
        <v>0.24</v>
      </c>
      <c r="E4">
        <v>0.01</v>
      </c>
      <c r="F4">
        <v>0.59</v>
      </c>
      <c r="G4">
        <v>0.02</v>
      </c>
      <c r="H4">
        <v>0.66</v>
      </c>
      <c r="I4">
        <v>0.17</v>
      </c>
    </row>
    <row r="5" spans="3:9" x14ac:dyDescent="0.25">
      <c r="C5">
        <v>100</v>
      </c>
      <c r="D5">
        <v>0.22</v>
      </c>
      <c r="E5">
        <v>0.04</v>
      </c>
      <c r="F5">
        <v>0.57999999999999996</v>
      </c>
      <c r="G5">
        <v>0.05</v>
      </c>
      <c r="H5">
        <v>0.64</v>
      </c>
      <c r="I5">
        <v>0.02</v>
      </c>
    </row>
    <row r="6" spans="3:9" x14ac:dyDescent="0.25">
      <c r="C6">
        <v>150</v>
      </c>
      <c r="D6">
        <v>0.27</v>
      </c>
      <c r="E6">
        <v>0.01</v>
      </c>
      <c r="F6">
        <v>0.56999999999999995</v>
      </c>
      <c r="G6">
        <v>0.01</v>
      </c>
      <c r="H6">
        <v>0.59</v>
      </c>
      <c r="I6">
        <v>0.02</v>
      </c>
    </row>
    <row r="7" spans="3:9" x14ac:dyDescent="0.25">
      <c r="C7">
        <v>200</v>
      </c>
      <c r="D7">
        <v>0.37</v>
      </c>
      <c r="E7">
        <v>0.04</v>
      </c>
      <c r="F7">
        <v>0.46</v>
      </c>
      <c r="G7">
        <v>0.02</v>
      </c>
      <c r="H7">
        <v>0.54</v>
      </c>
      <c r="I7">
        <v>0.02</v>
      </c>
    </row>
  </sheetData>
  <mergeCells count="3">
    <mergeCell ref="D2:E2"/>
    <mergeCell ref="F2:G2"/>
    <mergeCell ref="H2:I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2:K19"/>
  <sheetViews>
    <sheetView topLeftCell="A6" workbookViewId="0">
      <selection activeCell="M17" sqref="M17"/>
    </sheetView>
  </sheetViews>
  <sheetFormatPr defaultRowHeight="15" x14ac:dyDescent="0.25"/>
  <cols>
    <col min="2" max="2" width="12" customWidth="1"/>
  </cols>
  <sheetData>
    <row r="2" spans="2:11" ht="45" x14ac:dyDescent="0.25">
      <c r="B2" s="24" t="s">
        <v>0</v>
      </c>
      <c r="C2" s="3" t="s">
        <v>1</v>
      </c>
      <c r="D2" s="46" t="s">
        <v>13</v>
      </c>
      <c r="E2" s="46"/>
      <c r="F2" s="46"/>
      <c r="G2" s="46"/>
      <c r="H2" s="46"/>
      <c r="I2" s="46"/>
      <c r="J2" s="46"/>
      <c r="K2" s="46"/>
    </row>
    <row r="3" spans="2:11" x14ac:dyDescent="0.25">
      <c r="B3" s="4"/>
      <c r="C3" s="3"/>
      <c r="D3" s="53" t="s">
        <v>3</v>
      </c>
      <c r="E3" s="53"/>
      <c r="F3" s="54" t="s">
        <v>4</v>
      </c>
      <c r="G3" s="54"/>
      <c r="H3" s="54" t="s">
        <v>5</v>
      </c>
      <c r="I3" s="54"/>
      <c r="J3" s="54" t="s">
        <v>6</v>
      </c>
      <c r="K3" s="54"/>
    </row>
    <row r="4" spans="2:11" ht="15.75" thickBot="1" x14ac:dyDescent="0.3">
      <c r="B4" s="4"/>
      <c r="C4" s="3"/>
      <c r="D4" s="7" t="s">
        <v>7</v>
      </c>
      <c r="E4" s="8" t="s">
        <v>8</v>
      </c>
      <c r="F4" s="7" t="s">
        <v>7</v>
      </c>
      <c r="G4" s="8" t="s">
        <v>8</v>
      </c>
      <c r="H4" s="7" t="s">
        <v>7</v>
      </c>
      <c r="I4" s="9" t="s">
        <v>8</v>
      </c>
      <c r="J4" s="7" t="s">
        <v>7</v>
      </c>
      <c r="K4" s="8" t="s">
        <v>8</v>
      </c>
    </row>
    <row r="5" spans="2:11" ht="15.75" thickTop="1" x14ac:dyDescent="0.25">
      <c r="B5" s="47" t="s">
        <v>9</v>
      </c>
      <c r="C5" s="10">
        <v>0</v>
      </c>
      <c r="D5" s="16">
        <f>[1]Calorific!$H$41</f>
        <v>17.491340206185566</v>
      </c>
      <c r="E5" s="17">
        <f>[1]Calorific!$H$42</f>
        <v>0.13930658179926844</v>
      </c>
      <c r="F5" s="18">
        <f>'[1]Calorific all Compiled data'!$G$11</f>
        <v>17.260466666666666</v>
      </c>
      <c r="G5" s="17">
        <f>'[1]Calorific all Compiled data'!$H$11</f>
        <v>9.8633986705056589E-2</v>
      </c>
      <c r="H5" s="18">
        <f>[1]Calorific!$H$10</f>
        <v>16.450733333333336</v>
      </c>
      <c r="I5" s="17">
        <f>[1]Calorific!$H$11</f>
        <v>0.20179326880085377</v>
      </c>
      <c r="J5" s="18">
        <f>'[1]Calorific all Compiled data'!$D$11</f>
        <v>15.797369369369369</v>
      </c>
      <c r="K5" s="17">
        <f>'[1]Calorific all Compiled data'!$E$11</f>
        <v>0.38062954016582351</v>
      </c>
    </row>
    <row r="6" spans="2:11" x14ac:dyDescent="0.25">
      <c r="B6" s="48"/>
      <c r="C6" s="11">
        <v>20</v>
      </c>
      <c r="D6" s="16">
        <f>[1]Calorific!$H$46</f>
        <v>18.023414634146345</v>
      </c>
      <c r="E6" s="17">
        <f>[1]Calorific!$H$47</f>
        <v>0.35949107642243988</v>
      </c>
      <c r="F6" s="18">
        <f>'[1]Calorific all Compiled data'!$G$12</f>
        <v>17.606020833333332</v>
      </c>
      <c r="G6" s="17">
        <f>'[1]Calorific all Compiled data'!$H$12</f>
        <v>0.15146733266478135</v>
      </c>
      <c r="H6" s="18">
        <f>[1]Calorific!$H$15</f>
        <v>20.37887445887446</v>
      </c>
      <c r="I6" s="17">
        <f>[1]Calorific!$H$16</f>
        <v>0.3301058911390462</v>
      </c>
      <c r="J6" s="18">
        <f>'[1]Calorific all Compiled data'!$D$12</f>
        <v>18.223373493975902</v>
      </c>
      <c r="K6" s="17">
        <f>'[1]Calorific all Compiled data'!$E$12</f>
        <v>0.43686746987951786</v>
      </c>
    </row>
    <row r="7" spans="2:11" x14ac:dyDescent="0.25">
      <c r="B7" s="48"/>
      <c r="C7" s="11">
        <v>40</v>
      </c>
      <c r="D7" s="16">
        <f>[1]Calorific!$H$51</f>
        <v>19.362956989247312</v>
      </c>
      <c r="E7" s="17">
        <f>[1]Calorific!$H$52</f>
        <v>0.32334153541702898</v>
      </c>
      <c r="F7" s="18">
        <f>'[1]Calorific all Compiled data'!$G$13</f>
        <v>20.278944444444445</v>
      </c>
      <c r="G7" s="17">
        <f>'[1]Calorific all Compiled data'!$H$13</f>
        <v>2.4608226567852529E-2</v>
      </c>
      <c r="H7" s="18">
        <f>[1]Calorific!$H$20</f>
        <v>18.927833333333336</v>
      </c>
      <c r="I7" s="17">
        <f>[1]Calorific!$H$21</f>
        <v>0.30943016623751807</v>
      </c>
      <c r="J7" s="18">
        <f>'[1]Calorific all Compiled data'!$D$13</f>
        <v>16.409272727272725</v>
      </c>
      <c r="K7" s="17">
        <f>'[1]Calorific all Compiled data'!$E$13</f>
        <v>0.65145454545454484</v>
      </c>
    </row>
    <row r="8" spans="2:11" x14ac:dyDescent="0.25">
      <c r="B8" s="48"/>
      <c r="C8" s="11">
        <v>60</v>
      </c>
      <c r="D8" s="16">
        <f>[1]Calorific!$H$56</f>
        <v>18.374416666666665</v>
      </c>
      <c r="E8" s="17">
        <f>[1]Calorific!$H$57</f>
        <v>0.58934679589638317</v>
      </c>
      <c r="F8" s="18">
        <f>'[1]Calorific all Compiled data'!$G$14</f>
        <v>18.359249999999999</v>
      </c>
      <c r="G8" s="17">
        <f>'[1]Calorific all Compiled data'!$H$14</f>
        <v>0.67162173133394065</v>
      </c>
      <c r="H8" s="18">
        <f>[1]Calorific!$H$25</f>
        <v>20.135190097259063</v>
      </c>
      <c r="I8" s="17">
        <f>[1]Calorific!$H$26</f>
        <v>1.2082259368459922</v>
      </c>
      <c r="J8" s="18">
        <f>'[1]Calorific all Compiled data'!$D$14</f>
        <v>17.973958333333332</v>
      </c>
      <c r="K8" s="17">
        <f>'[1]Calorific all Compiled data'!$E$14</f>
        <v>1.9729166666666664</v>
      </c>
    </row>
    <row r="9" spans="2:11" x14ac:dyDescent="0.25">
      <c r="B9" s="49"/>
      <c r="C9" s="12">
        <v>88</v>
      </c>
      <c r="D9" s="19"/>
      <c r="E9" s="20"/>
      <c r="F9" s="19"/>
      <c r="G9" s="20"/>
      <c r="H9" s="19"/>
      <c r="I9" s="20"/>
      <c r="J9" s="19">
        <f>'[1]Calorific all Compiled data'!$D$15</f>
        <v>17.038027777777778</v>
      </c>
      <c r="K9" s="20">
        <f>'[1]Calorific all Compiled data'!$E$15</f>
        <v>1.1199796325446356</v>
      </c>
    </row>
    <row r="10" spans="2:11" x14ac:dyDescent="0.25">
      <c r="B10" s="50" t="s">
        <v>10</v>
      </c>
      <c r="C10" s="13">
        <v>0</v>
      </c>
      <c r="D10" s="21">
        <f>[1]Calorific!$AJ$41</f>
        <v>13.644829931972788</v>
      </c>
      <c r="E10" s="22">
        <f>[1]Calorific!$AJ$42</f>
        <v>0.34927813243861272</v>
      </c>
      <c r="F10" s="21">
        <f>'[1]Calorific all Compiled data'!$G$18</f>
        <v>13.565633333333333</v>
      </c>
      <c r="G10" s="22">
        <f>'[1]Calorific all Compiled data'!$H$18</f>
        <v>0.15082606980669322</v>
      </c>
      <c r="H10" s="21">
        <f>[1]Calorific!$AJ$10</f>
        <v>14.966666666666667</v>
      </c>
      <c r="I10" s="22">
        <f>[1]Calorific!$AJ$11</f>
        <v>0.17694474655477449</v>
      </c>
      <c r="J10" s="21">
        <f>'[1]Calorific all Compiled data'!$D$18</f>
        <v>12.091750000000001</v>
      </c>
      <c r="K10" s="22">
        <f>'[1]Calorific all Compiled data'!$E$18</f>
        <v>7.813529932111353E-2</v>
      </c>
    </row>
    <row r="11" spans="2:11" x14ac:dyDescent="0.25">
      <c r="B11" s="51"/>
      <c r="C11" s="14">
        <v>20</v>
      </c>
      <c r="D11" s="16">
        <f>[1]Calorific!$AJ$46</f>
        <v>14.116747967479675</v>
      </c>
      <c r="E11" s="23">
        <f>[1]Calorific!$AJ$47</f>
        <v>0.40742331631288714</v>
      </c>
      <c r="F11" s="16">
        <f>'[1]Calorific all Compiled data'!$G$19</f>
        <v>14.906359649122805</v>
      </c>
      <c r="G11" s="23">
        <f>'[1]Calorific all Compiled data'!$H$19</f>
        <v>0.35229169925868892</v>
      </c>
      <c r="H11" s="16">
        <f>[1]Calorific!$AJ$15</f>
        <v>16.08517094017094</v>
      </c>
      <c r="I11" s="23">
        <f>[1]Calorific!$AJ$16</f>
        <v>0.2424836673886557</v>
      </c>
      <c r="J11" s="16">
        <f>'[1]Calorific all Compiled data'!$D$19</f>
        <v>12.962708904963833</v>
      </c>
      <c r="K11" s="23">
        <f>'[1]Calorific all Compiled data'!$E$19</f>
        <v>1.0245977259393073</v>
      </c>
    </row>
    <row r="12" spans="2:11" x14ac:dyDescent="0.25">
      <c r="B12" s="51"/>
      <c r="C12" s="14">
        <v>40</v>
      </c>
      <c r="D12" s="16">
        <f>[1]Calorific!$AJ$51</f>
        <v>15.11448275862069</v>
      </c>
      <c r="E12" s="23">
        <f>[1]Calorific!$AJ$52</f>
        <v>0.82145427652337921</v>
      </c>
      <c r="F12" s="16">
        <f>'[1]Calorific all Compiled data'!$G$20</f>
        <v>13.995537634408601</v>
      </c>
      <c r="G12" s="23">
        <f>'[1]Calorific all Compiled data'!$H$20</f>
        <v>0.38211840150851006</v>
      </c>
      <c r="H12" s="16">
        <f>[1]Calorific!$AJ$20</f>
        <v>16.107175141242941</v>
      </c>
      <c r="I12" s="23">
        <f>[1]Calorific!$AJ$21</f>
        <v>0.4971773626041795</v>
      </c>
      <c r="J12" s="16">
        <f>'[1]Calorific all Compiled data'!$D$20</f>
        <v>12.115548281505728</v>
      </c>
      <c r="K12" s="23">
        <f>'[1]Calorific all Compiled data'!$E$20</f>
        <v>0.10564175310927018</v>
      </c>
    </row>
    <row r="13" spans="2:11" x14ac:dyDescent="0.25">
      <c r="B13" s="51"/>
      <c r="C13" s="14">
        <v>60</v>
      </c>
      <c r="D13" s="16">
        <f>[1]Calorific!$AJ$56</f>
        <v>7.150359712230216</v>
      </c>
      <c r="E13" s="23">
        <f>[1]Calorific!$AJ$57</f>
        <v>0.40598670493568367</v>
      </c>
      <c r="F13" s="16">
        <f>'[1]Calorific all Compiled data'!$G$21</f>
        <v>13.648221504405145</v>
      </c>
      <c r="G13" s="23">
        <f>'[1]Calorific all Compiled data'!$H$21</f>
        <v>0.36109860195667387</v>
      </c>
      <c r="H13" s="16">
        <f>[1]Calorific!$AJ$25</f>
        <v>5.7424390243902437</v>
      </c>
      <c r="I13" s="23">
        <f>[1]Calorific!$AJ$26</f>
        <v>1.9766606208436632</v>
      </c>
      <c r="J13" s="16">
        <f>'[1]Calorific all Compiled data'!$D$21</f>
        <v>15.278043478260869</v>
      </c>
      <c r="K13" s="23">
        <f>'[1]Calorific all Compiled data'!$E$21</f>
        <v>0.99895999999999996</v>
      </c>
    </row>
    <row r="14" spans="2:11" x14ac:dyDescent="0.25">
      <c r="B14" s="52"/>
      <c r="C14" s="15">
        <v>73.73</v>
      </c>
      <c r="D14" s="19"/>
      <c r="E14" s="20"/>
      <c r="F14" s="19"/>
      <c r="G14" s="20"/>
      <c r="H14" s="19"/>
      <c r="I14" s="20"/>
      <c r="J14" s="19"/>
      <c r="K14" s="20"/>
    </row>
    <row r="15" spans="2:11" x14ac:dyDescent="0.25">
      <c r="B15" s="50" t="s">
        <v>11</v>
      </c>
      <c r="C15" s="13">
        <v>0</v>
      </c>
      <c r="D15" s="21">
        <f>[1]Calorific!$X$41</f>
        <v>9.1782969885773635</v>
      </c>
      <c r="E15" s="22">
        <f>[1]Calorific!$X$42</f>
        <v>0.35844350716169693</v>
      </c>
      <c r="F15" s="21">
        <f>'[1]Calorific all Compiled data'!$G$25</f>
        <v>10.069699999999999</v>
      </c>
      <c r="G15" s="22">
        <f>'[1]Calorific all Compiled data'!$H$25</f>
        <v>0.29854286124441115</v>
      </c>
      <c r="H15" s="21">
        <f>[1]Calorific!$X$10</f>
        <v>7.7434000000000003</v>
      </c>
      <c r="I15" s="22">
        <f>[1]Calorific!$X$11</f>
        <v>0.50768138630444226</v>
      </c>
      <c r="J15" s="21">
        <f>'[1]Calorific all Compiled data'!$D$25</f>
        <v>8.4669999999999987</v>
      </c>
      <c r="K15" s="22">
        <f>'[1]Calorific all Compiled data'!$E$25</f>
        <v>0.12020815280171303</v>
      </c>
    </row>
    <row r="16" spans="2:11" x14ac:dyDescent="0.25">
      <c r="B16" s="51"/>
      <c r="C16" s="14">
        <v>20</v>
      </c>
      <c r="D16" s="16">
        <f>[1]Calorific!$X$46</f>
        <v>11.787188902488779</v>
      </c>
      <c r="E16" s="23">
        <f>[1]Calorific!$X$47</f>
        <v>0.9197163444762062</v>
      </c>
      <c r="F16" s="16">
        <f>'[1]Calorific all Compiled data'!$G$26</f>
        <v>10.622999999999998</v>
      </c>
      <c r="G16" s="23">
        <f>'[1]Calorific all Compiled data'!$H$26</f>
        <v>0.31553595278509866</v>
      </c>
      <c r="H16" s="16">
        <f>[1]Calorific!$X$15</f>
        <v>8.3835571835571852</v>
      </c>
      <c r="I16" s="23">
        <f>[1]Calorific!$X$16</f>
        <v>1.8249806261583736</v>
      </c>
      <c r="J16" s="16">
        <f>'[1]Calorific all Compiled data'!$D$26</f>
        <v>10.180661577608141</v>
      </c>
      <c r="K16" s="23">
        <f>'[1]Calorific all Compiled data'!$E$26</f>
        <v>0.29093935500728907</v>
      </c>
    </row>
    <row r="17" spans="2:11" x14ac:dyDescent="0.25">
      <c r="B17" s="51"/>
      <c r="C17" s="14">
        <v>40</v>
      </c>
      <c r="D17" s="16">
        <f>[1]Calorific!$X$51</f>
        <v>11.110402298850575</v>
      </c>
      <c r="E17" s="23">
        <f>[1]Calorific!$X$52</f>
        <v>0.18769839550034673</v>
      </c>
      <c r="F17" s="16">
        <f>'[1]Calorific all Compiled data'!$G$27</f>
        <v>10.904777777777779</v>
      </c>
      <c r="G17" s="23">
        <f>'[1]Calorific all Compiled data'!$H$27</f>
        <v>0.34164936270544566</v>
      </c>
      <c r="H17" s="16">
        <f>[1]Calorific!$X$20</f>
        <v>9.9888313183649995</v>
      </c>
      <c r="I17" s="23">
        <f>[1]Calorific!$X$21</f>
        <v>0.27560212403821993</v>
      </c>
      <c r="J17" s="16">
        <f>'[1]Calorific all Compiled data'!$D$27</f>
        <v>9.3082519936204147</v>
      </c>
      <c r="K17" s="23">
        <f>'[1]Calorific all Compiled data'!$E$27</f>
        <v>0.40726556213043286</v>
      </c>
    </row>
    <row r="18" spans="2:11" x14ac:dyDescent="0.25">
      <c r="B18" s="51"/>
      <c r="C18" s="14">
        <v>60</v>
      </c>
      <c r="D18" s="16">
        <f>[1]Calorific!$X$56</f>
        <v>0.26085918854415269</v>
      </c>
      <c r="E18" s="23">
        <f>[1]Calorific!$X$57</f>
        <v>1.8481289831391301</v>
      </c>
      <c r="F18" s="16">
        <f>'[1]Calorific all Compiled data'!$G$28</f>
        <v>12.153410852713179</v>
      </c>
      <c r="G18" s="23">
        <f>'[1]Calorific all Compiled data'!$H$28</f>
        <v>0.54593410025790512</v>
      </c>
      <c r="H18" s="16">
        <f>[1]Calorific!$X$25</f>
        <v>8.3498272884283242</v>
      </c>
      <c r="I18" s="23">
        <f>[1]Calorific!$X$26</f>
        <v>0.8375899012579423</v>
      </c>
      <c r="J18" s="16">
        <f>'[1]Calorific all Compiled data'!$D$28</f>
        <v>13.377358490566039</v>
      </c>
      <c r="K18" s="23">
        <f>'[1]Calorific all Compiled data'!$E$28</f>
        <v>4.1019147685198583</v>
      </c>
    </row>
    <row r="19" spans="2:11" x14ac:dyDescent="0.25">
      <c r="B19" s="52"/>
      <c r="C19" s="15">
        <v>72.760000000000005</v>
      </c>
      <c r="D19" s="19"/>
      <c r="E19" s="20"/>
      <c r="F19" s="19"/>
      <c r="G19" s="20"/>
      <c r="H19" s="19"/>
      <c r="I19" s="20"/>
      <c r="J19" s="19">
        <f>'[1]Calorific all Compiled data'!$D$29</f>
        <v>12.002962962962961</v>
      </c>
      <c r="K19" s="20">
        <f>'[1]Calorific all Compiled data'!$E$29</f>
        <v>0.94545762647343956</v>
      </c>
    </row>
  </sheetData>
  <mergeCells count="8">
    <mergeCell ref="B10:B14"/>
    <mergeCell ref="B15:B19"/>
    <mergeCell ref="D2:K2"/>
    <mergeCell ref="D3:E3"/>
    <mergeCell ref="F3:G3"/>
    <mergeCell ref="H3:I3"/>
    <mergeCell ref="J3:K3"/>
    <mergeCell ref="B5:B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9"/>
  <sheetViews>
    <sheetView workbookViewId="0">
      <selection activeCell="N2" sqref="N2"/>
    </sheetView>
  </sheetViews>
  <sheetFormatPr defaultRowHeight="15" x14ac:dyDescent="0.25"/>
  <cols>
    <col min="2" max="2" width="7.42578125" customWidth="1"/>
    <col min="3" max="3" width="12.42578125" customWidth="1"/>
    <col min="4" max="4" width="10.7109375" customWidth="1"/>
  </cols>
  <sheetData>
    <row r="2" spans="3:12" ht="45" x14ac:dyDescent="0.25">
      <c r="C2" s="45" t="s">
        <v>0</v>
      </c>
      <c r="D2" s="3" t="s">
        <v>1</v>
      </c>
      <c r="E2" s="46" t="s">
        <v>25</v>
      </c>
      <c r="F2" s="46"/>
      <c r="G2" s="46"/>
      <c r="H2" s="46"/>
      <c r="I2" s="46"/>
      <c r="J2" s="46"/>
      <c r="K2" s="46"/>
      <c r="L2" s="46"/>
    </row>
    <row r="3" spans="3:12" x14ac:dyDescent="0.25">
      <c r="C3" s="4"/>
      <c r="D3" s="3"/>
      <c r="E3" s="53" t="s">
        <v>3</v>
      </c>
      <c r="F3" s="53"/>
      <c r="G3" s="54" t="s">
        <v>4</v>
      </c>
      <c r="H3" s="54"/>
      <c r="I3" s="54" t="s">
        <v>5</v>
      </c>
      <c r="J3" s="54"/>
      <c r="K3" s="54" t="s">
        <v>6</v>
      </c>
      <c r="L3" s="54"/>
    </row>
    <row r="4" spans="3:12" ht="15.75" thickBot="1" x14ac:dyDescent="0.3">
      <c r="C4" s="4"/>
      <c r="D4" s="3"/>
      <c r="E4" s="7" t="s">
        <v>7</v>
      </c>
      <c r="F4" s="8" t="s">
        <v>8</v>
      </c>
      <c r="G4" s="7" t="s">
        <v>7</v>
      </c>
      <c r="H4" s="8" t="s">
        <v>8</v>
      </c>
      <c r="I4" s="7" t="s">
        <v>7</v>
      </c>
      <c r="J4" s="9" t="s">
        <v>8</v>
      </c>
      <c r="K4" s="7" t="s">
        <v>7</v>
      </c>
      <c r="L4" s="8" t="s">
        <v>8</v>
      </c>
    </row>
    <row r="5" spans="3:12" ht="15.75" thickTop="1" x14ac:dyDescent="0.25">
      <c r="C5" s="47" t="s">
        <v>9</v>
      </c>
      <c r="D5" s="10">
        <v>0</v>
      </c>
      <c r="E5" s="16">
        <f>'[2]Calorific all Compiled data'!$O$18</f>
        <v>16.9666</v>
      </c>
      <c r="F5" s="17">
        <f>'[2]Calorific all Compiled data'!$P$11</f>
        <v>9.8633986705056589E-2</v>
      </c>
      <c r="G5" s="18">
        <f>'[2]Calorific all Compiled data'!$O$11</f>
        <v>17.260466666666666</v>
      </c>
      <c r="H5" s="17">
        <f>'[2]Calorific all Compiled data'!$P$11</f>
        <v>9.8633986705056589E-2</v>
      </c>
      <c r="I5" s="18">
        <f>'[2]Calorific all Compiled data'!$M$18</f>
        <v>16.4507333333333</v>
      </c>
      <c r="J5" s="17">
        <f>'[2]Calorific all Compiled data'!$N$18</f>
        <v>0.20179326880085377</v>
      </c>
      <c r="K5" s="18">
        <f>'[2]Calorific all Compiled data'!$M$11</f>
        <v>14.612566666666666</v>
      </c>
      <c r="L5" s="17">
        <f>'[2]Calorific all Compiled data'!$N$11</f>
        <v>0.38062954016582351</v>
      </c>
    </row>
    <row r="6" spans="3:12" x14ac:dyDescent="0.25">
      <c r="C6" s="48"/>
      <c r="D6" s="11">
        <v>20</v>
      </c>
      <c r="E6" s="16">
        <f>'[2]Calorific all Compiled data'!$O$19</f>
        <v>14.779199999999998</v>
      </c>
      <c r="F6" s="17">
        <f>'[2]Calorific all Compiled data'!$P$12</f>
        <v>0.15146733266478135</v>
      </c>
      <c r="G6" s="18">
        <f>'[2]Calorific all Compiled data'!$O$12</f>
        <v>14.084816666666667</v>
      </c>
      <c r="H6" s="17">
        <f>'[2]Calorific all Compiled data'!$P$12</f>
        <v>0.15146733266478135</v>
      </c>
      <c r="I6" s="18">
        <f>'[2]Calorific all Compiled data'!$M$19</f>
        <v>15.691733333333334</v>
      </c>
      <c r="J6" s="17">
        <f>'[2]Calorific all Compiled data'!$N$19</f>
        <v>0.3301058911390462</v>
      </c>
      <c r="K6" s="18">
        <f>'[2]Calorific all Compiled data'!$M$12</f>
        <v>15.125399999999999</v>
      </c>
      <c r="L6" s="17">
        <f>'[2]Calorific all Compiled data'!$N$12</f>
        <v>0.43686746987951786</v>
      </c>
    </row>
    <row r="7" spans="3:12" x14ac:dyDescent="0.25">
      <c r="C7" s="48"/>
      <c r="D7" s="11">
        <v>40</v>
      </c>
      <c r="E7" s="16">
        <f>'[2]Calorific all Compiled data'!$O$20</f>
        <v>0.20047175195855738</v>
      </c>
      <c r="F7" s="17">
        <f>'[2]Calorific all Compiled data'!$P$13</f>
        <v>2.4608226567852529E-2</v>
      </c>
      <c r="G7" s="18">
        <f>'[2]Calorific all Compiled data'!$O$13</f>
        <v>12.167366666666666</v>
      </c>
      <c r="H7" s="17">
        <f>'[2]Calorific all Compiled data'!$P$13</f>
        <v>2.4608226567852529E-2</v>
      </c>
      <c r="I7" s="18">
        <f>'[2]Calorific all Compiled data'!$M$20</f>
        <v>11.3567</v>
      </c>
      <c r="J7" s="17">
        <f>'[2]Calorific all Compiled data'!$N$20</f>
        <v>0.30943016623751807</v>
      </c>
      <c r="K7" s="18">
        <f>'[2]Calorific all Compiled data'!$M$13</f>
        <v>9.0251000000000001</v>
      </c>
      <c r="L7" s="17">
        <f>'[2]Calorific all Compiled data'!$N$13</f>
        <v>0.65145454545454484</v>
      </c>
    </row>
    <row r="8" spans="3:12" x14ac:dyDescent="0.25">
      <c r="C8" s="48"/>
      <c r="D8" s="11">
        <v>60</v>
      </c>
      <c r="E8" s="16">
        <f>'[2]Calorific all Compiled data'!$O$21</f>
        <v>7.3497666666666674</v>
      </c>
      <c r="F8" s="17">
        <f>'[2]Calorific all Compiled data'!$P$14</f>
        <v>0.67162173133394065</v>
      </c>
      <c r="G8" s="18">
        <f>'[2]Calorific all Compiled data'!$O$14</f>
        <v>7.343700000000001</v>
      </c>
      <c r="H8" s="17">
        <f>'[2]Calorific all Compiled data'!$P$14</f>
        <v>0.67162173133394065</v>
      </c>
      <c r="I8" s="18">
        <f>'[2]Calorific all Compiled data'!$M$21</f>
        <v>7.5909666666666666</v>
      </c>
      <c r="J8" s="17">
        <f>'[2]Calorific all Compiled data'!$N$21</f>
        <v>1.2082259368459922</v>
      </c>
      <c r="K8" s="18">
        <f>'[2]Calorific all Compiled data'!$M$14</f>
        <v>6.9020000000000001</v>
      </c>
      <c r="L8" s="17">
        <f>'[2]Calorific all Compiled data'!$N$14</f>
        <v>1.9729166666666664</v>
      </c>
    </row>
    <row r="9" spans="3:12" x14ac:dyDescent="0.25">
      <c r="C9" s="49"/>
      <c r="D9" s="12">
        <v>88</v>
      </c>
      <c r="E9" s="19"/>
      <c r="F9" s="20"/>
      <c r="G9" s="19"/>
      <c r="H9" s="20"/>
      <c r="I9" s="19"/>
      <c r="J9" s="20"/>
      <c r="K9" s="18">
        <f>'[2]Calorific all Compiled data'!$M$15</f>
        <v>2.0445633333333335</v>
      </c>
      <c r="L9" s="17">
        <f>'[2]Calorific all Compiled data'!$N$15</f>
        <v>1.1199796325446356</v>
      </c>
    </row>
    <row r="10" spans="3:12" x14ac:dyDescent="0.25">
      <c r="C10" s="50" t="s">
        <v>10</v>
      </c>
      <c r="D10" s="13">
        <v>0</v>
      </c>
      <c r="E10" s="21">
        <v>13.371933333333333</v>
      </c>
      <c r="F10" s="22">
        <v>0.34927813243861272</v>
      </c>
      <c r="G10" s="21">
        <v>13.565633333333333</v>
      </c>
      <c r="H10" s="22">
        <v>0.15082606980669322</v>
      </c>
      <c r="I10" s="21">
        <v>14.966666666666667</v>
      </c>
      <c r="J10" s="22">
        <v>0.17694474655477449</v>
      </c>
      <c r="K10" s="21">
        <v>12.091750000000001</v>
      </c>
      <c r="L10" s="22">
        <v>7.813529932111353E-2</v>
      </c>
    </row>
    <row r="11" spans="3:12" x14ac:dyDescent="0.25">
      <c r="C11" s="51"/>
      <c r="D11" s="14">
        <v>20</v>
      </c>
      <c r="E11" s="16">
        <v>11.575733333333332</v>
      </c>
      <c r="F11" s="23">
        <v>0.40742331631288714</v>
      </c>
      <c r="G11" s="16">
        <v>11.328833333333334</v>
      </c>
      <c r="H11" s="23">
        <v>0.35229169925868892</v>
      </c>
      <c r="I11" s="16">
        <v>12.546433333333333</v>
      </c>
      <c r="J11" s="23">
        <v>0.2424836673886557</v>
      </c>
      <c r="K11" s="16">
        <v>10.3935</v>
      </c>
      <c r="L11" s="23">
        <v>1.0245977259393073</v>
      </c>
    </row>
    <row r="12" spans="3:12" x14ac:dyDescent="0.25">
      <c r="C12" s="51"/>
      <c r="D12" s="14">
        <v>40</v>
      </c>
      <c r="E12" s="16">
        <v>8.7664000000000009</v>
      </c>
      <c r="F12" s="23">
        <v>0.82145427652337921</v>
      </c>
      <c r="G12" s="16">
        <v>8.6772333333333336</v>
      </c>
      <c r="H12" s="23">
        <v>0.38211840150851006</v>
      </c>
      <c r="I12" s="16">
        <v>9.5032333333333341</v>
      </c>
      <c r="J12" s="23">
        <v>0.4971773626041795</v>
      </c>
      <c r="K12" s="16">
        <v>7.4025999999999996</v>
      </c>
      <c r="L12" s="23">
        <v>0.10564175310927018</v>
      </c>
    </row>
    <row r="13" spans="3:12" x14ac:dyDescent="0.25">
      <c r="C13" s="51"/>
      <c r="D13" s="14">
        <v>60</v>
      </c>
      <c r="E13" s="16">
        <v>2.9817</v>
      </c>
      <c r="F13" s="23">
        <v>0.40598670493568367</v>
      </c>
      <c r="G13" s="16">
        <v>6.6220387830577074</v>
      </c>
      <c r="H13" s="23">
        <v>0.36109860195667387</v>
      </c>
      <c r="I13" s="16">
        <v>2.3544</v>
      </c>
      <c r="J13" s="23">
        <v>1.2946728300000001</v>
      </c>
      <c r="K13" s="16">
        <v>7.0278999999999998</v>
      </c>
      <c r="L13" s="23">
        <v>0.99895999999999996</v>
      </c>
    </row>
    <row r="14" spans="3:12" x14ac:dyDescent="0.25">
      <c r="C14" s="52"/>
      <c r="D14" s="15">
        <v>73.73</v>
      </c>
      <c r="E14" s="19"/>
      <c r="F14" s="20"/>
      <c r="G14" s="19"/>
      <c r="H14" s="20"/>
      <c r="I14" s="19"/>
      <c r="J14" s="20"/>
      <c r="K14" s="19"/>
      <c r="L14" s="20"/>
    </row>
    <row r="15" spans="3:12" x14ac:dyDescent="0.25">
      <c r="C15" s="50" t="s">
        <v>11</v>
      </c>
      <c r="D15" s="13">
        <v>0</v>
      </c>
      <c r="E15" s="21">
        <v>8.8387000000000011</v>
      </c>
      <c r="F15" s="22">
        <v>0.35844350716169693</v>
      </c>
      <c r="G15" s="21">
        <v>10.069699999999999</v>
      </c>
      <c r="H15" s="22">
        <v>0.29854286124441115</v>
      </c>
      <c r="I15" s="21">
        <v>7.7434000000000003</v>
      </c>
      <c r="J15" s="22">
        <v>0.50768138630444226</v>
      </c>
      <c r="K15" s="21">
        <v>8.4669999999999987</v>
      </c>
      <c r="L15" s="22">
        <v>0.12020815280171303</v>
      </c>
    </row>
    <row r="16" spans="3:12" x14ac:dyDescent="0.25">
      <c r="C16" s="51"/>
      <c r="D16" s="14">
        <v>20</v>
      </c>
      <c r="E16" s="16">
        <v>9.6301333333333332</v>
      </c>
      <c r="F16" s="23">
        <v>0.9197163444762062</v>
      </c>
      <c r="G16" s="16">
        <v>8.4983999999999984</v>
      </c>
      <c r="H16" s="23">
        <v>0.31553595278509866</v>
      </c>
      <c r="I16" s="16">
        <v>6.8661333333333339</v>
      </c>
      <c r="J16" s="23">
        <v>1.8294481429910814</v>
      </c>
      <c r="K16" s="16">
        <v>8.0020000000000007</v>
      </c>
      <c r="L16" s="23">
        <v>0.29093935500728907</v>
      </c>
    </row>
    <row r="17" spans="3:12" x14ac:dyDescent="0.25">
      <c r="C17" s="51"/>
      <c r="D17" s="14">
        <v>40</v>
      </c>
      <c r="E17" s="16">
        <v>6.4440333333333326</v>
      </c>
      <c r="F17" s="23">
        <v>0.18769839550034673</v>
      </c>
      <c r="G17" s="16">
        <v>6.5428666666666659</v>
      </c>
      <c r="H17" s="23">
        <v>0.34164936270544566</v>
      </c>
      <c r="I17" s="16">
        <v>5.7835333333333336</v>
      </c>
      <c r="J17" s="23">
        <v>0.27512694796229109</v>
      </c>
      <c r="K17" s="16">
        <v>5.2408333333333337</v>
      </c>
      <c r="L17" s="23">
        <v>0.40726556213043286</v>
      </c>
    </row>
    <row r="18" spans="3:12" x14ac:dyDescent="0.25">
      <c r="C18" s="51"/>
      <c r="D18" s="14">
        <v>60</v>
      </c>
      <c r="E18" s="16">
        <v>0.10929999999999999</v>
      </c>
      <c r="F18" s="23">
        <v>1.8481289831391301</v>
      </c>
      <c r="G18" s="16">
        <v>5.2259666666666664</v>
      </c>
      <c r="H18" s="23">
        <v>0.54593410025790512</v>
      </c>
      <c r="I18" s="16">
        <v>3.2230333333333334</v>
      </c>
      <c r="J18" s="23">
        <v>0.77162220020421446</v>
      </c>
      <c r="K18" s="16">
        <v>4.9630000000000001</v>
      </c>
      <c r="L18" s="23">
        <v>4.1019147685198583</v>
      </c>
    </row>
    <row r="19" spans="3:12" x14ac:dyDescent="0.25">
      <c r="C19" s="52"/>
      <c r="D19" s="15">
        <v>72.760000000000005</v>
      </c>
      <c r="E19" s="19"/>
      <c r="F19" s="20"/>
      <c r="G19" s="19"/>
      <c r="H19" s="20"/>
      <c r="I19" s="19"/>
      <c r="J19" s="20"/>
      <c r="K19" s="19">
        <v>3.2408000000000001</v>
      </c>
      <c r="L19" s="20">
        <v>0.94545762647343956</v>
      </c>
    </row>
  </sheetData>
  <mergeCells count="8">
    <mergeCell ref="C10:C14"/>
    <mergeCell ref="C15:C19"/>
    <mergeCell ref="E2:L2"/>
    <mergeCell ref="E3:F3"/>
    <mergeCell ref="G3:H3"/>
    <mergeCell ref="I3:J3"/>
    <mergeCell ref="K3:L3"/>
    <mergeCell ref="C5:C9"/>
  </mergeCells>
  <pageMargins left="0.7" right="0.7" top="0.75" bottom="0.75" header="0.3" footer="0.3"/>
  <ignoredErrors>
    <ignoredError sqref="G5 G6:G8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tabSelected="1" topLeftCell="A4" workbookViewId="0">
      <selection activeCell="H7" sqref="H7"/>
    </sheetView>
  </sheetViews>
  <sheetFormatPr defaultRowHeight="15" x14ac:dyDescent="0.25"/>
  <cols>
    <col min="2" max="2" width="12.85546875" customWidth="1"/>
  </cols>
  <sheetData>
    <row r="1" spans="2:6" x14ac:dyDescent="0.25">
      <c r="B1" s="69" t="s">
        <v>26</v>
      </c>
      <c r="C1" s="70" t="s">
        <v>9</v>
      </c>
      <c r="D1" s="70"/>
      <c r="E1" s="70" t="s">
        <v>10</v>
      </c>
      <c r="F1" s="70"/>
    </row>
    <row r="2" spans="2:6" x14ac:dyDescent="0.25">
      <c r="B2" s="71" t="s">
        <v>28</v>
      </c>
      <c r="C2" s="1" t="s">
        <v>27</v>
      </c>
      <c r="D2" s="73" t="s">
        <v>8</v>
      </c>
      <c r="E2" s="1" t="s">
        <v>7</v>
      </c>
      <c r="F2" s="73" t="s">
        <v>8</v>
      </c>
    </row>
    <row r="3" spans="2:6" x14ac:dyDescent="0.25">
      <c r="B3" s="72">
        <v>50</v>
      </c>
      <c r="C3">
        <f>[6]Sheet1!$M$20</f>
        <v>18.173599999999997</v>
      </c>
      <c r="D3" s="74">
        <f>[6]Sheet1!$M$21</f>
        <v>0.95610806397603343</v>
      </c>
      <c r="E3">
        <v>13.597</v>
      </c>
      <c r="F3" s="74">
        <v>2.0569999999999999</v>
      </c>
    </row>
    <row r="4" spans="2:6" x14ac:dyDescent="0.25">
      <c r="B4" s="72">
        <v>100</v>
      </c>
      <c r="C4">
        <f>[6]Sheet1!$M$25</f>
        <v>17.260466666666666</v>
      </c>
      <c r="D4" s="74">
        <f>[6]Sheet1!$M$26</f>
        <v>9.8633986705056589E-2</v>
      </c>
      <c r="E4">
        <v>14.781666666666666</v>
      </c>
      <c r="F4" s="74">
        <v>2.0579999999999998</v>
      </c>
    </row>
    <row r="5" spans="2:6" x14ac:dyDescent="0.25">
      <c r="B5" s="72">
        <v>150</v>
      </c>
      <c r="C5">
        <f>[6]Sheet1!$M$30</f>
        <v>18.884933333333333</v>
      </c>
      <c r="D5" s="74">
        <f>[6]Sheet1!$M$31</f>
        <v>0.98045622713782243</v>
      </c>
      <c r="E5">
        <v>13.130133333333333</v>
      </c>
      <c r="F5" s="74">
        <v>2.0569999999999999</v>
      </c>
    </row>
    <row r="6" spans="2:6" x14ac:dyDescent="0.25">
      <c r="B6" s="34">
        <v>200</v>
      </c>
      <c r="C6" s="75">
        <f>[6]Sheet1!$M$35</f>
        <v>14.627700000000001</v>
      </c>
      <c r="D6" s="76">
        <f>[6]Sheet1!$M$36</f>
        <v>0.16136176746676964</v>
      </c>
      <c r="E6" s="75">
        <v>10.515333333333333</v>
      </c>
      <c r="F6" s="76">
        <v>1.8</v>
      </c>
    </row>
  </sheetData>
  <mergeCells count="2">
    <mergeCell ref="C1:D1"/>
    <mergeCell ref="E1:F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D2:M19"/>
  <sheetViews>
    <sheetView topLeftCell="H21" workbookViewId="0">
      <selection activeCell="N36" sqref="N36"/>
    </sheetView>
  </sheetViews>
  <sheetFormatPr defaultRowHeight="15" x14ac:dyDescent="0.25"/>
  <cols>
    <col min="4" max="4" width="13.28515625" customWidth="1"/>
    <col min="13" max="13" width="9.140625" customWidth="1"/>
  </cols>
  <sheetData>
    <row r="2" spans="4:13" ht="45" x14ac:dyDescent="0.25">
      <c r="D2" s="24" t="s">
        <v>0</v>
      </c>
      <c r="E2" s="3" t="s">
        <v>1</v>
      </c>
      <c r="F2" s="46" t="s">
        <v>14</v>
      </c>
      <c r="G2" s="46"/>
      <c r="H2" s="46"/>
      <c r="I2" s="46"/>
      <c r="J2" s="46"/>
      <c r="K2" s="46"/>
      <c r="L2" s="46"/>
      <c r="M2" s="46"/>
    </row>
    <row r="3" spans="4:13" x14ac:dyDescent="0.25">
      <c r="D3" s="4"/>
      <c r="E3" s="3"/>
      <c r="F3" s="53" t="s">
        <v>3</v>
      </c>
      <c r="G3" s="53"/>
      <c r="H3" s="54" t="s">
        <v>4</v>
      </c>
      <c r="I3" s="54"/>
      <c r="J3" s="54" t="s">
        <v>5</v>
      </c>
      <c r="K3" s="54"/>
      <c r="L3" s="54" t="s">
        <v>6</v>
      </c>
      <c r="M3" s="54"/>
    </row>
    <row r="4" spans="4:13" ht="15.75" thickBot="1" x14ac:dyDescent="0.3">
      <c r="D4" s="4"/>
      <c r="E4" s="3"/>
      <c r="F4" s="7" t="s">
        <v>7</v>
      </c>
      <c r="G4" s="8" t="s">
        <v>8</v>
      </c>
      <c r="H4" s="7" t="s">
        <v>7</v>
      </c>
      <c r="I4" s="8" t="s">
        <v>8</v>
      </c>
      <c r="J4" s="7" t="s">
        <v>7</v>
      </c>
      <c r="K4" s="9" t="s">
        <v>8</v>
      </c>
      <c r="L4" s="7" t="s">
        <v>7</v>
      </c>
      <c r="M4" s="8" t="s">
        <v>8</v>
      </c>
    </row>
    <row r="5" spans="4:13" ht="15.75" thickTop="1" x14ac:dyDescent="0.25">
      <c r="D5" s="47" t="s">
        <v>9</v>
      </c>
      <c r="E5" s="10">
        <v>0</v>
      </c>
      <c r="F5" s="16">
        <f>[1]TCI!$M$30</f>
        <v>863.04139999999995</v>
      </c>
      <c r="G5" s="17">
        <f>[3]TCI!$N$30</f>
        <v>10.199785566530419</v>
      </c>
      <c r="H5" s="18">
        <f>[1]TCI!$M$22</f>
        <v>1333.0689963600075</v>
      </c>
      <c r="I5" s="17">
        <f>[1]TCI!$N$22</f>
        <v>17.693835344299956</v>
      </c>
      <c r="J5" s="18">
        <f>[1]TCI!$M$13</f>
        <v>1406.2059999999999</v>
      </c>
      <c r="K5" s="17">
        <f>[3]TCI!$N$13</f>
        <v>7.2606449878412871</v>
      </c>
      <c r="L5" s="18">
        <f>[1]TCI!$M$6</f>
        <v>1453.39774228376</v>
      </c>
      <c r="M5" s="17">
        <f>[1]TCI!$N$6</f>
        <v>7.5913906362162491</v>
      </c>
    </row>
    <row r="6" spans="4:13" x14ac:dyDescent="0.25">
      <c r="D6" s="48"/>
      <c r="E6" s="11">
        <v>20</v>
      </c>
      <c r="F6" s="16">
        <f>[1]TCI!$M$31</f>
        <v>237.55529999999999</v>
      </c>
      <c r="G6" s="17">
        <f>[3]TCI!$N$31</f>
        <v>7.3639262257324534</v>
      </c>
      <c r="H6" s="18">
        <f>[1]TCI!$M$23</f>
        <v>834.08571299125322</v>
      </c>
      <c r="I6" s="17">
        <f>[1]TCI!$N$23</f>
        <v>13.488161739395107</v>
      </c>
      <c r="J6" s="18">
        <f>[1]TCI!$M$14</f>
        <v>1245.9469999999999</v>
      </c>
      <c r="K6" s="17">
        <f>[3]TCI!$N$14</f>
        <v>9.3035814033891988</v>
      </c>
      <c r="L6" s="18">
        <f>[1]TCI!$M$7</f>
        <v>1361.382979695082</v>
      </c>
      <c r="M6" s="17">
        <f>[1]TCI!$N$7</f>
        <v>2.7260908194458526</v>
      </c>
    </row>
    <row r="7" spans="4:13" x14ac:dyDescent="0.25">
      <c r="D7" s="48"/>
      <c r="E7" s="11">
        <v>40</v>
      </c>
      <c r="F7" s="16">
        <f>[1]TCI!$M$32</f>
        <v>320.65429999999998</v>
      </c>
      <c r="G7" s="17">
        <f>[3]TCI!$N$32</f>
        <v>3.436533230523104</v>
      </c>
      <c r="H7" s="18">
        <f>[1]TCI!$M$24</f>
        <v>716.03125006391872</v>
      </c>
      <c r="I7" s="17">
        <f>[1]TCI!$N$24</f>
        <v>6.6600869169242198</v>
      </c>
      <c r="J7" s="18">
        <f>[1]TCI!$M$15</f>
        <v>1444.393</v>
      </c>
      <c r="K7" s="17">
        <f>[3]TCI!$N$15</f>
        <v>7.8550601807477971</v>
      </c>
      <c r="L7" s="18">
        <f>[1]TCI!$M$8</f>
        <v>1040.132942980586</v>
      </c>
      <c r="M7" s="17">
        <f>[1]TCI!$N$8</f>
        <v>1.9887422401716683</v>
      </c>
    </row>
    <row r="8" spans="4:13" x14ac:dyDescent="0.25">
      <c r="D8" s="48"/>
      <c r="E8" s="11">
        <v>60</v>
      </c>
      <c r="F8" s="16">
        <f>[1]TCI!$M$33</f>
        <v>2574.5830000000001</v>
      </c>
      <c r="G8" s="17">
        <f>[3]TCI!$N$33</f>
        <v>25.771996790296246</v>
      </c>
      <c r="H8" s="18">
        <f>[1]TCI!$M$25</f>
        <v>1333.5122360147941</v>
      </c>
      <c r="I8" s="17">
        <f>[1]TCI!$N$25</f>
        <v>8.4349587475410139</v>
      </c>
      <c r="J8" s="18">
        <f>[1]TCI!$M$16</f>
        <v>1711.4059999999999</v>
      </c>
      <c r="K8" s="17">
        <f>[3]TCI!$N$16</f>
        <v>26.431789519654018</v>
      </c>
      <c r="L8" s="18">
        <f>[1]TCI!$M$9</f>
        <v>1247.5186791201199</v>
      </c>
      <c r="M8" s="17">
        <f>[1]TCI!$N$9</f>
        <v>14.408562817333165</v>
      </c>
    </row>
    <row r="9" spans="4:13" x14ac:dyDescent="0.25">
      <c r="D9" s="49"/>
      <c r="E9" s="12">
        <v>88</v>
      </c>
      <c r="F9" s="19"/>
      <c r="G9" s="20"/>
      <c r="H9" s="19"/>
      <c r="I9" s="20"/>
      <c r="J9" s="19">
        <v>4011</v>
      </c>
      <c r="K9" s="20">
        <v>24.528300000000002</v>
      </c>
      <c r="L9" s="19"/>
      <c r="M9" s="20"/>
    </row>
    <row r="10" spans="4:13" x14ac:dyDescent="0.25">
      <c r="D10" s="50" t="s">
        <v>10</v>
      </c>
      <c r="E10" s="13">
        <v>0</v>
      </c>
      <c r="F10" s="21">
        <f>[1]TCI!$Q$30</f>
        <v>856.62609999999995</v>
      </c>
      <c r="G10" s="22">
        <f>[3]TCI!$P$30</f>
        <v>5.8848644474790923</v>
      </c>
      <c r="H10" s="21">
        <f>[1]TCI!$Q$22</f>
        <v>668.07520503992248</v>
      </c>
      <c r="I10" s="22">
        <f>[1]TCI!$R$22</f>
        <v>16.703589192219436</v>
      </c>
      <c r="J10" s="21">
        <f>[1]TCI!$Q$13</f>
        <v>1009.401</v>
      </c>
      <c r="K10" s="22">
        <f>[1]TCI!$R$13</f>
        <v>6.1145012940000001</v>
      </c>
      <c r="L10" s="21">
        <f>[1]TCI!$Q$6</f>
        <v>956.27178973983064</v>
      </c>
      <c r="M10" s="22">
        <f>[1]TCI!$R$6</f>
        <v>5.6239288731456707</v>
      </c>
    </row>
    <row r="11" spans="4:13" x14ac:dyDescent="0.25">
      <c r="D11" s="51"/>
      <c r="E11" s="14">
        <v>20</v>
      </c>
      <c r="F11" s="16">
        <f>[1]TCI!$Q$31</f>
        <v>795.82529999999997</v>
      </c>
      <c r="G11" s="23">
        <f>[3]TCI!$P$31</f>
        <v>6.5804538792360754</v>
      </c>
      <c r="H11" s="16">
        <f>[1]TCI!$Q$23</f>
        <v>896.55683917168221</v>
      </c>
      <c r="I11" s="23">
        <f>[1]TCI!$R$23</f>
        <v>3.5595859405387782</v>
      </c>
      <c r="J11" s="16">
        <f>[1]TCI!$Q$14</f>
        <v>1141.8679999999999</v>
      </c>
      <c r="K11" s="23">
        <f>[1]TCI!$R$14</f>
        <v>3.8594053869999998</v>
      </c>
      <c r="L11" s="16">
        <f>[1]TCI!$Q$7</f>
        <v>1215.5843950974941</v>
      </c>
      <c r="M11" s="23">
        <f>[1]TCI!$R$7</f>
        <v>3.2164393042994299</v>
      </c>
    </row>
    <row r="12" spans="4:13" x14ac:dyDescent="0.25">
      <c r="D12" s="51"/>
      <c r="E12" s="14">
        <v>40</v>
      </c>
      <c r="F12" s="16">
        <f>[1]TCI!$Q$32</f>
        <v>403.3682</v>
      </c>
      <c r="G12" s="23">
        <f>[3]TCI!$P$32</f>
        <v>28.157473833435805</v>
      </c>
      <c r="H12" s="16">
        <f>[1]TCI!$Q$24</f>
        <v>619.05914467394348</v>
      </c>
      <c r="I12" s="23">
        <f>[1]TCI!$R$24</f>
        <v>11.090971916520214</v>
      </c>
      <c r="J12" s="16">
        <f>[1]TCI!$Q$15</f>
        <v>710.47990000000004</v>
      </c>
      <c r="K12" s="23">
        <f>[1]TCI!$R$15</f>
        <v>8.1008329999999997</v>
      </c>
      <c r="L12" s="16">
        <f>[1]TCI!$Q$8</f>
        <v>741.56079389017646</v>
      </c>
      <c r="M12" s="23">
        <f>[1]TCI!$R$8</f>
        <v>6.5245012940703822</v>
      </c>
    </row>
    <row r="13" spans="4:13" x14ac:dyDescent="0.25">
      <c r="D13" s="51"/>
      <c r="E13" s="14">
        <v>60</v>
      </c>
      <c r="F13" s="16">
        <f>[1]TCI!$Q$33</f>
        <v>3232.1840000000002</v>
      </c>
      <c r="G13" s="23">
        <f>[3]TCI!$P$33</f>
        <v>39.416697104052822</v>
      </c>
      <c r="H13" s="16">
        <f>[1]TCI!$Q$25</f>
        <v>2485.1506255287049</v>
      </c>
      <c r="I13" s="23">
        <f>[1]TCI!$R$25</f>
        <v>18.165645008338632</v>
      </c>
      <c r="J13" s="16">
        <f>[1]TCI!$Q$16</f>
        <v>2545.8670000000002</v>
      </c>
      <c r="K13" s="23">
        <f>[3]TCI!$R$16</f>
        <v>11.81218211</v>
      </c>
      <c r="L13" s="16">
        <f>[1]TCI!$Q$9</f>
        <v>2133.8936256985703</v>
      </c>
      <c r="M13" s="23">
        <f>[1]TCI!$R$9</f>
        <v>11.841040680188483</v>
      </c>
    </row>
    <row r="14" spans="4:13" x14ac:dyDescent="0.25">
      <c r="D14" s="52"/>
      <c r="E14" s="15">
        <v>73.73</v>
      </c>
      <c r="F14" s="19"/>
      <c r="G14" s="20"/>
      <c r="H14" s="19"/>
      <c r="I14" s="20"/>
      <c r="J14" s="19">
        <v>3821.5448000000001</v>
      </c>
      <c r="K14" s="20">
        <v>29.012830000000001</v>
      </c>
      <c r="L14" s="19"/>
      <c r="M14" s="20"/>
    </row>
    <row r="15" spans="4:13" x14ac:dyDescent="0.25">
      <c r="D15" s="50" t="s">
        <v>11</v>
      </c>
      <c r="E15" s="13">
        <v>0</v>
      </c>
      <c r="F15" s="21">
        <f>[1]TCI!$O$30</f>
        <v>1440.6320000000001</v>
      </c>
      <c r="G15" s="22">
        <f>[3]TCI!$P$30</f>
        <v>5.8848644474790923</v>
      </c>
      <c r="H15" s="21">
        <f>[1]TCI!$O$22</f>
        <v>785.46131596834334</v>
      </c>
      <c r="I15" s="22">
        <f>[1]TCI!$P$22</f>
        <v>5.2569514746761703</v>
      </c>
      <c r="J15" s="21">
        <f>[1]TCI!$O$13</f>
        <v>861.52779999999996</v>
      </c>
      <c r="K15" s="22">
        <f>[3]TCI!$P$13</f>
        <v>5.019375482150271</v>
      </c>
      <c r="L15" s="21">
        <f>[1]TCI!$O$6</f>
        <v>847.76733989792228</v>
      </c>
      <c r="M15" s="22">
        <f>[1]TCI!$P$6</f>
        <v>4.8717365622727238</v>
      </c>
    </row>
    <row r="16" spans="4:13" x14ac:dyDescent="0.25">
      <c r="D16" s="51"/>
      <c r="E16" s="14">
        <v>20</v>
      </c>
      <c r="F16" s="16">
        <f>[1]TCI!$O$31</f>
        <v>1053.2929999999999</v>
      </c>
      <c r="G16" s="23">
        <f>[3]TCI!$P$31</f>
        <v>6.5804538792360754</v>
      </c>
      <c r="H16" s="16">
        <f>[1]TCI!$O$23</f>
        <v>829.33223071951068</v>
      </c>
      <c r="I16" s="23">
        <f>[1]TCI!$P$23</f>
        <v>5.9418708734250094</v>
      </c>
      <c r="J16" s="16">
        <f>[1]TCI!$O$14</f>
        <v>314.34100000000001</v>
      </c>
      <c r="K16" s="23">
        <f>[3]TCI!$P$14</f>
        <v>3.6187719417250701</v>
      </c>
      <c r="L16" s="16">
        <f>[1]TCI!$O$7</f>
        <v>1137.1909190873951</v>
      </c>
      <c r="M16" s="23">
        <f>[1]TCI!$P$7</f>
        <v>21.541630640447892</v>
      </c>
    </row>
    <row r="17" spans="4:13" x14ac:dyDescent="0.25">
      <c r="D17" s="51"/>
      <c r="E17" s="14">
        <v>40</v>
      </c>
      <c r="F17" s="16">
        <f>[1]TCI!$O$32</f>
        <v>740.11919999999998</v>
      </c>
      <c r="G17" s="23">
        <f>[3]TCI!$P$32</f>
        <v>28.157473833435805</v>
      </c>
      <c r="H17" s="16">
        <f>[1]TCI!$O$24</f>
        <v>1090.9900302926931</v>
      </c>
      <c r="I17" s="23">
        <f>[1]TCI!$P$24</f>
        <v>8.1383004118478315</v>
      </c>
      <c r="J17" s="16">
        <f>[1]TCI!$O$15</f>
        <v>459.47539999999998</v>
      </c>
      <c r="K17" s="23">
        <f>[3]TCI!$P$15</f>
        <v>13.367195988906746</v>
      </c>
      <c r="L17" s="16">
        <f>[1]TCI!$O$8</f>
        <v>842.23653757012528</v>
      </c>
      <c r="M17" s="23">
        <f>[1]TCI!$P$8</f>
        <v>13.441335012983171</v>
      </c>
    </row>
    <row r="18" spans="4:13" x14ac:dyDescent="0.25">
      <c r="D18" s="51"/>
      <c r="E18" s="14">
        <v>60</v>
      </c>
      <c r="F18" s="16">
        <f>[1]TCI!$O$33</f>
        <v>3464.6129999999998</v>
      </c>
      <c r="G18" s="23">
        <f>[3]TCI!$P$33</f>
        <v>39.416697104052822</v>
      </c>
      <c r="H18" s="16">
        <f>[1]TCI!$O$25</f>
        <v>2686.332694593124</v>
      </c>
      <c r="I18" s="23">
        <f>[1]TCI!$P$25</f>
        <v>62.843554381642086</v>
      </c>
      <c r="J18" s="16">
        <f>[1]TCI!$O$16</f>
        <v>2899.15</v>
      </c>
      <c r="K18" s="23">
        <f>[3]TCI!$P$16</f>
        <v>8.2329716663145565</v>
      </c>
      <c r="L18" s="16">
        <f>[1]TCI!$O$9</f>
        <v>3573.5913753520936</v>
      </c>
      <c r="M18" s="23">
        <f>[1]TCI!$P$9</f>
        <v>22.907864185697363</v>
      </c>
    </row>
    <row r="19" spans="4:13" x14ac:dyDescent="0.25">
      <c r="D19" s="52"/>
      <c r="E19" s="15">
        <v>72.760000000000005</v>
      </c>
      <c r="F19" s="19"/>
      <c r="G19" s="20"/>
      <c r="H19" s="19"/>
      <c r="I19" s="20"/>
      <c r="J19" s="19">
        <f>3520.21</f>
        <v>3520.21</v>
      </c>
      <c r="K19" s="20">
        <v>66.856800000000007</v>
      </c>
      <c r="L19" s="19"/>
      <c r="M19" s="20"/>
    </row>
  </sheetData>
  <mergeCells count="8">
    <mergeCell ref="D10:D14"/>
    <mergeCell ref="D15:D19"/>
    <mergeCell ref="F2:M2"/>
    <mergeCell ref="F3:G3"/>
    <mergeCell ref="H3:I3"/>
    <mergeCell ref="J3:K3"/>
    <mergeCell ref="L3:M3"/>
    <mergeCell ref="D5:D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D2:M19"/>
  <sheetViews>
    <sheetView topLeftCell="O18" workbookViewId="0">
      <selection activeCell="U18" sqref="U18"/>
    </sheetView>
  </sheetViews>
  <sheetFormatPr defaultRowHeight="15" x14ac:dyDescent="0.25"/>
  <cols>
    <col min="4" max="4" width="11.85546875" customWidth="1"/>
  </cols>
  <sheetData>
    <row r="2" spans="4:13" ht="45" x14ac:dyDescent="0.25">
      <c r="D2" s="24" t="s">
        <v>0</v>
      </c>
      <c r="E2" s="3" t="s">
        <v>1</v>
      </c>
      <c r="F2" s="46" t="s">
        <v>15</v>
      </c>
      <c r="G2" s="46"/>
      <c r="H2" s="46"/>
      <c r="I2" s="46"/>
      <c r="J2" s="46"/>
      <c r="K2" s="46"/>
      <c r="L2" s="46"/>
      <c r="M2" s="46"/>
    </row>
    <row r="3" spans="4:13" x14ac:dyDescent="0.25">
      <c r="D3" s="4"/>
      <c r="E3" s="3"/>
      <c r="F3" s="53" t="s">
        <v>3</v>
      </c>
      <c r="G3" s="53"/>
      <c r="H3" s="54" t="s">
        <v>4</v>
      </c>
      <c r="I3" s="54"/>
      <c r="J3" s="54" t="s">
        <v>5</v>
      </c>
      <c r="K3" s="54"/>
      <c r="L3" s="54" t="s">
        <v>6</v>
      </c>
      <c r="M3" s="54"/>
    </row>
    <row r="4" spans="4:13" ht="15.75" thickBot="1" x14ac:dyDescent="0.3">
      <c r="D4" s="4"/>
      <c r="E4" s="3"/>
      <c r="F4" s="7" t="s">
        <v>7</v>
      </c>
      <c r="G4" s="8" t="s">
        <v>8</v>
      </c>
      <c r="H4" s="7" t="s">
        <v>7</v>
      </c>
      <c r="I4" s="8" t="s">
        <v>8</v>
      </c>
      <c r="J4" s="7" t="s">
        <v>7</v>
      </c>
      <c r="K4" s="9" t="s">
        <v>8</v>
      </c>
      <c r="L4" s="7" t="s">
        <v>7</v>
      </c>
      <c r="M4" s="8" t="s">
        <v>8</v>
      </c>
    </row>
    <row r="5" spans="4:13" ht="15.75" thickTop="1" x14ac:dyDescent="0.25">
      <c r="D5" s="47" t="s">
        <v>9</v>
      </c>
      <c r="E5" s="10">
        <v>0</v>
      </c>
      <c r="F5" s="16">
        <f>[1]TCI!$E$30</f>
        <v>4.8734E-2</v>
      </c>
      <c r="G5" s="17">
        <f>[1]TCI!$F$30</f>
        <v>1.8634922691898682E-4</v>
      </c>
      <c r="H5" s="18">
        <f>[1]TCI!$E$22</f>
        <v>4.9170442413143126E-2</v>
      </c>
      <c r="I5" s="17">
        <f>[1]TCI!$F$22</f>
        <v>1.6499608875206499E-4</v>
      </c>
      <c r="J5" s="18">
        <f>[1]TCI!$E$13</f>
        <v>5.6651E-2</v>
      </c>
      <c r="K5" s="17">
        <f>[1]TCI!$F$13</f>
        <v>6.6464376300251898E-3</v>
      </c>
      <c r="L5" s="18">
        <f>[1]TCI!$E$6</f>
        <v>5.15854327147061E-2</v>
      </c>
      <c r="M5" s="17">
        <f>[1]TCI!$F$6</f>
        <v>2.8860440190438215E-4</v>
      </c>
    </row>
    <row r="6" spans="4:13" x14ac:dyDescent="0.25">
      <c r="D6" s="48"/>
      <c r="E6" s="11">
        <v>20</v>
      </c>
      <c r="F6" s="16">
        <f>[1]TCI!$E$31</f>
        <v>3.8796999999999998E-2</v>
      </c>
      <c r="G6" s="17">
        <f>[1]TCI!$F$31</f>
        <v>2.7649856242037391E-4</v>
      </c>
      <c r="H6" s="18">
        <f>[1]TCI!$E$23</f>
        <v>4.3014139155372375E-2</v>
      </c>
      <c r="I6" s="17">
        <f>[1]TCI!$F$23</f>
        <v>2.3103349105093563E-4</v>
      </c>
      <c r="J6" s="18">
        <f>[1]TCI!$E$14</f>
        <v>5.6777000000000001E-2</v>
      </c>
      <c r="K6" s="17">
        <f>[1]TCI!$F$14</f>
        <v>1.4621085523836386E-3</v>
      </c>
      <c r="L6" s="18">
        <f>[1]TCI!$E$7</f>
        <v>4.860638539251614E-2</v>
      </c>
      <c r="M6" s="17">
        <f>[1]TCI!$F$7</f>
        <v>3.2660187982171119E-5</v>
      </c>
    </row>
    <row r="7" spans="4:13" x14ac:dyDescent="0.25">
      <c r="D7" s="48"/>
      <c r="E7" s="11">
        <v>40</v>
      </c>
      <c r="F7" s="16">
        <f>[1]TCI!$E$32</f>
        <v>4.1274999999999999E-2</v>
      </c>
      <c r="G7" s="17">
        <f>[1]TCI!$F$32</f>
        <v>3.6664789792176098E-4</v>
      </c>
      <c r="H7" s="18">
        <f>[1]TCI!$E$24</f>
        <v>4.6065874439811659E-2</v>
      </c>
      <c r="I7" s="17">
        <f>[1]TCI!$F$24</f>
        <v>4.0763194023824142E-4</v>
      </c>
      <c r="J7" s="18">
        <f>[1]TCI!$E$15</f>
        <v>6.7408999999999997E-2</v>
      </c>
      <c r="K7" s="17">
        <f>[1]TCI!$F$15</f>
        <v>1.6767934873588176E-2</v>
      </c>
      <c r="L7" s="18">
        <f>[1]TCI!$E$8</f>
        <v>5.3182115272603837E-2</v>
      </c>
      <c r="M7" s="17">
        <f>[1]TCI!$F$8</f>
        <v>3.8609049103299778E-5</v>
      </c>
    </row>
    <row r="8" spans="4:13" x14ac:dyDescent="0.25">
      <c r="D8" s="48"/>
      <c r="E8" s="11">
        <v>60</v>
      </c>
      <c r="F8" s="16">
        <f>[1]TCI!$E$33</f>
        <v>0.27029199999999998</v>
      </c>
      <c r="G8" s="17">
        <f>[1]TCI!$F$33</f>
        <v>4.56797233423148E-4</v>
      </c>
      <c r="H8" s="18">
        <f>[1]TCI!$E$25</f>
        <v>9.1083242742021772E-2</v>
      </c>
      <c r="I8" s="17">
        <f>[1]TCI!$F$25</f>
        <v>4.0763194023824142E-4</v>
      </c>
      <c r="J8" s="18">
        <f>[1]TCI!$E$16</f>
        <v>0.13632900000000001</v>
      </c>
      <c r="K8" s="17">
        <f>[1]TCI!$F$16</f>
        <v>6.1495999999999999E-3</v>
      </c>
      <c r="L8" s="18">
        <f>[1]TCI!$E$9</f>
        <v>7.9104401459092102E-2</v>
      </c>
      <c r="M8" s="17">
        <f>[1]TCI!$F$9</f>
        <v>5.2672318001732016E-4</v>
      </c>
    </row>
    <row r="9" spans="4:13" x14ac:dyDescent="0.25">
      <c r="D9" s="49"/>
      <c r="E9" s="12">
        <v>88</v>
      </c>
      <c r="F9" s="19"/>
      <c r="G9" s="20"/>
      <c r="H9" s="19"/>
      <c r="I9" s="20"/>
      <c r="J9" s="19">
        <f>[2]TCI!$E$17</f>
        <v>0.57473399999999997</v>
      </c>
      <c r="K9" s="20">
        <f>[2]TCI!$F$17</f>
        <v>7.0205000000000004E-2</v>
      </c>
      <c r="L9" s="19"/>
      <c r="M9" s="20"/>
    </row>
    <row r="10" spans="4:13" x14ac:dyDescent="0.25">
      <c r="D10" s="50" t="s">
        <v>10</v>
      </c>
      <c r="E10" s="13">
        <v>0</v>
      </c>
      <c r="F10" s="21">
        <f>[1]TCI!$I$30</f>
        <v>5.3659999999999999E-2</v>
      </c>
      <c r="G10" s="22">
        <f>[1]TCI!$J$30</f>
        <v>3.2496887042260245E-4</v>
      </c>
      <c r="H10" s="21">
        <f>[1]TCI!$I$22</f>
        <v>6.6464376300251912E-2</v>
      </c>
      <c r="I10" s="22">
        <f>[1]TCI!$J$22</f>
        <v>4.4663361763619151E-3</v>
      </c>
      <c r="J10" s="21">
        <f>[1]TCI!$I$13</f>
        <v>6.9389999999999993E-2</v>
      </c>
      <c r="K10" s="22">
        <f>[1]TCI!$J$13</f>
        <v>3.2660187982171119E-5</v>
      </c>
      <c r="L10" s="21">
        <f>[1]TCI!$I$6</f>
        <v>6.2578998491402443E-2</v>
      </c>
      <c r="M10" s="22">
        <f>[1]TCI!$J$6</f>
        <v>9.3168686021851722E-4</v>
      </c>
    </row>
    <row r="11" spans="4:13" x14ac:dyDescent="0.25">
      <c r="D11" s="51"/>
      <c r="E11" s="14">
        <v>20</v>
      </c>
      <c r="F11" s="16">
        <f>[1]TCI!$I$31</f>
        <v>5.2101000000000001E-2</v>
      </c>
      <c r="G11" s="23">
        <f>[1]TCI!$J$31</f>
        <v>1.0975987341177183E-4</v>
      </c>
      <c r="H11" s="16">
        <f>[1]TCI!$I$23</f>
        <v>5.9926338393124653E-2</v>
      </c>
      <c r="I11" s="23">
        <f>[1]TCI!$J$23</f>
        <v>3.9629097674175008E-3</v>
      </c>
      <c r="J11" s="16">
        <f>[1]TCI!$I$14</f>
        <v>6.1726999999999997E-2</v>
      </c>
      <c r="K11" s="23">
        <f>[1]TCI!$J$14</f>
        <v>1.103114305645948E-4</v>
      </c>
      <c r="L11" s="16">
        <f>[1]TCI!$I$7</f>
        <v>6.0558248538333283E-2</v>
      </c>
      <c r="M11" s="23">
        <f>[1]TCI!$J$7</f>
        <v>1.103114305645948E-4</v>
      </c>
    </row>
    <row r="12" spans="4:13" x14ac:dyDescent="0.25">
      <c r="D12" s="51"/>
      <c r="E12" s="14">
        <v>40</v>
      </c>
      <c r="F12" s="16">
        <f>[1]TCI!$I$32</f>
        <v>5.2399000000000001E-2</v>
      </c>
      <c r="G12" s="23">
        <f>[1]TCI!$J$32</f>
        <v>6.1188520000000001E-3</v>
      </c>
      <c r="H12" s="16">
        <f>[1]TCI!$I$24</f>
        <v>6.7275353503485361E-2</v>
      </c>
      <c r="I12" s="23">
        <f>[1]TCI!$J$24</f>
        <v>1.4621085523836386E-3</v>
      </c>
      <c r="J12" s="16">
        <f>[1]TCI!$I$15</f>
        <v>7.7536999999999995E-2</v>
      </c>
      <c r="K12" s="23">
        <f>[1]TCI!$J$15</f>
        <v>6.1495999999999999E-3</v>
      </c>
      <c r="L12" s="16">
        <f>[1]TCI!$I$8</f>
        <v>6.2561721209301827E-2</v>
      </c>
      <c r="M12" s="23">
        <f>[1]TCI!$J$8</f>
        <v>2.5205404271294552E-4</v>
      </c>
    </row>
    <row r="13" spans="4:13" x14ac:dyDescent="0.25">
      <c r="D13" s="51"/>
      <c r="E13" s="14">
        <v>60</v>
      </c>
      <c r="F13" s="16">
        <f>[1]TCI!$I$33</f>
        <v>0.40894200000000003</v>
      </c>
      <c r="G13" s="23">
        <f>[1]TCI!$J$33</f>
        <v>6.9853974999999999E-2</v>
      </c>
      <c r="H13" s="16">
        <f>[1]TCI!$I$25</f>
        <v>0.30394356700452912</v>
      </c>
      <c r="I13" s="23">
        <f>[1]TCI!$J$25</f>
        <v>1.6767934873588176E-2</v>
      </c>
      <c r="J13" s="16">
        <f>[1]TCI!$I$16</f>
        <v>0.23927499999999999</v>
      </c>
      <c r="K13" s="23">
        <f>[1]TCI!$J$16</f>
        <v>7.0205000000000004E-2</v>
      </c>
      <c r="L13" s="16">
        <f>[1]TCI!$I$9</f>
        <v>0.2267341685828255</v>
      </c>
      <c r="M13" s="23">
        <f>[1]TCI!$J$9</f>
        <v>1.4650183415252805E-3</v>
      </c>
    </row>
    <row r="14" spans="4:13" x14ac:dyDescent="0.25">
      <c r="D14" s="52"/>
      <c r="E14" s="15">
        <v>73.73</v>
      </c>
      <c r="F14" s="19"/>
      <c r="G14" s="20"/>
      <c r="H14" s="19"/>
      <c r="I14" s="20"/>
      <c r="J14" s="19">
        <f>[2]TCI!$I$17</f>
        <v>0.47317799999999999</v>
      </c>
      <c r="K14" s="20">
        <f>[2]TCI!$J$17</f>
        <v>3.6664789792176098E-4</v>
      </c>
      <c r="L14" s="19"/>
      <c r="M14" s="20"/>
    </row>
    <row r="15" spans="4:13" x14ac:dyDescent="0.25">
      <c r="D15" s="50" t="s">
        <v>11</v>
      </c>
      <c r="E15" s="13">
        <v>0</v>
      </c>
      <c r="F15" s="21">
        <f>[1]TCI!$G$30</f>
        <v>6.5004000000000006E-2</v>
      </c>
      <c r="G15" s="22">
        <f>[1]TCI!$H$30</f>
        <v>5.8421199999999993E-3</v>
      </c>
      <c r="H15" s="21">
        <f>[1]TCI!$G$22</f>
        <v>5.5051994014378637E-2</v>
      </c>
      <c r="I15" s="22">
        <f>[1]TCI!$H$22</f>
        <v>1.4608283572406408E-4</v>
      </c>
      <c r="J15" s="21">
        <f>[1]TCI!$G$13</f>
        <v>5.7084000000000003E-2</v>
      </c>
      <c r="K15" s="22">
        <f>[1]TCI!$H$13</f>
        <v>9.2817653998531445E-3</v>
      </c>
      <c r="L15" s="21">
        <f>[1]TCI!$G$6</f>
        <v>6.512216584562816E-2</v>
      </c>
      <c r="M15" s="22">
        <f>[1]TCI!$H$6</f>
        <v>1.7859645468048447E-4</v>
      </c>
    </row>
    <row r="16" spans="4:13" x14ac:dyDescent="0.25">
      <c r="D16" s="51"/>
      <c r="E16" s="14">
        <v>20</v>
      </c>
      <c r="F16" s="16">
        <f>[1]TCI!$G$31</f>
        <v>6.1496000000000002E-2</v>
      </c>
      <c r="G16" s="23">
        <f>[1]TCI!$H$31</f>
        <v>6.6694749999999997E-2</v>
      </c>
      <c r="H16" s="16">
        <f>[1]TCI!$G$23</f>
        <v>5.9727720641999979E-2</v>
      </c>
      <c r="I16" s="23">
        <f>[1]TCI!$H$23</f>
        <v>1.8634922691898682E-4</v>
      </c>
      <c r="J16" s="16">
        <f>[1]TCI!$G$14</f>
        <v>4.3590999999999998E-2</v>
      </c>
      <c r="K16" s="23">
        <f>[1]TCI!$H$14</f>
        <v>6.7000000000000002E-3</v>
      </c>
      <c r="L16" s="16">
        <f>[1]TCI!$G$7</f>
        <v>6.3760465854178397E-2</v>
      </c>
      <c r="M16" s="23">
        <f>[1]TCI!$H$7</f>
        <v>5.6382094327936806E-4</v>
      </c>
    </row>
    <row r="17" spans="4:13" x14ac:dyDescent="0.25">
      <c r="D17" s="51"/>
      <c r="E17" s="14">
        <v>40</v>
      </c>
      <c r="F17" s="16">
        <f>[1]TCI!$G$32</f>
        <v>7.0205000000000004E-2</v>
      </c>
      <c r="G17" s="23">
        <f>[1]TCI!$H$32</f>
        <v>3.483155030256729E-4</v>
      </c>
      <c r="H17" s="16">
        <f>[1]TCI!$G$24</f>
        <v>5.3203830869114697E-2</v>
      </c>
      <c r="I17" s="23">
        <f>[1]TCI!$H$24</f>
        <v>2.7649856242037391E-4</v>
      </c>
      <c r="J17" s="16">
        <f>[1]TCI!$G$15</f>
        <v>5.5273000000000003E-2</v>
      </c>
      <c r="K17" s="23">
        <f>[1]TCI!$H$15</f>
        <v>4.1182346001468499E-3</v>
      </c>
      <c r="L17" s="16">
        <f>[1]TCI!$G$8</f>
        <v>6.1946690366084897E-2</v>
      </c>
      <c r="M17" s="23">
        <f>[1]TCI!$H$8</f>
        <v>4.4787368710982954E-4</v>
      </c>
    </row>
    <row r="18" spans="4:13" x14ac:dyDescent="0.25">
      <c r="D18" s="51"/>
      <c r="E18" s="14">
        <v>60</v>
      </c>
      <c r="F18" s="16">
        <f>[1]TCI!$G$33</f>
        <v>0.474379</v>
      </c>
      <c r="G18" s="23">
        <f>[1]TCI!$H$33</f>
        <v>3.1027178583062544E-4</v>
      </c>
      <c r="H18" s="16">
        <f>[1]TCI!$G$25</f>
        <v>0.39418916267896426</v>
      </c>
      <c r="I18" s="23">
        <f>[1]TCI!$H$25</f>
        <v>9.2817653998531445E-3</v>
      </c>
      <c r="J18" s="16">
        <f>[1]TCI!$G$16</f>
        <v>0.35964099999999999</v>
      </c>
      <c r="K18" s="23">
        <f>[1]TCI!$H$16</f>
        <v>1.5364692002937099E-3</v>
      </c>
      <c r="L18" s="16">
        <f>[1]TCI!$G$9</f>
        <v>0.5022567379964693</v>
      </c>
      <c r="M18" s="23">
        <f>[1]TCI!$H$9</f>
        <v>7.7672092998511662E-3</v>
      </c>
    </row>
    <row r="19" spans="4:13" x14ac:dyDescent="0.25">
      <c r="D19" s="52"/>
      <c r="E19" s="15">
        <v>72.760000000000005</v>
      </c>
      <c r="F19" s="19"/>
      <c r="G19" s="20"/>
      <c r="H19" s="19"/>
      <c r="I19" s="20"/>
      <c r="J19" s="19">
        <f>[2]TCI!$G$17</f>
        <v>0.53193000000000001</v>
      </c>
      <c r="K19" s="20">
        <f>[2]TCI!$H$17</f>
        <v>1.0452961995594599E-3</v>
      </c>
      <c r="L19" s="19"/>
      <c r="M19" s="20"/>
    </row>
  </sheetData>
  <mergeCells count="8">
    <mergeCell ref="D10:D14"/>
    <mergeCell ref="D15:D19"/>
    <mergeCell ref="F2:M2"/>
    <mergeCell ref="F3:G3"/>
    <mergeCell ref="H3:I3"/>
    <mergeCell ref="J3:K3"/>
    <mergeCell ref="L3:M3"/>
    <mergeCell ref="D5:D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C3:K9"/>
  <sheetViews>
    <sheetView workbookViewId="0">
      <selection activeCell="D6" sqref="D6"/>
    </sheetView>
  </sheetViews>
  <sheetFormatPr defaultRowHeight="15" x14ac:dyDescent="0.25"/>
  <cols>
    <col min="2" max="2" width="9.140625" customWidth="1"/>
    <col min="3" max="3" width="17.5703125" customWidth="1"/>
  </cols>
  <sheetData>
    <row r="3" spans="3:11" ht="30" x14ac:dyDescent="0.25">
      <c r="C3" s="3" t="s">
        <v>16</v>
      </c>
      <c r="D3" s="55" t="s">
        <v>17</v>
      </c>
      <c r="E3" s="56"/>
      <c r="F3" s="56"/>
      <c r="G3" s="56"/>
      <c r="H3" s="56"/>
      <c r="I3" s="56"/>
      <c r="J3" s="56"/>
      <c r="K3" s="57"/>
    </row>
    <row r="4" spans="3:11" x14ac:dyDescent="0.25">
      <c r="C4" s="4"/>
      <c r="D4" s="58" t="s">
        <v>9</v>
      </c>
      <c r="E4" s="59"/>
      <c r="F4" s="60" t="s">
        <v>10</v>
      </c>
      <c r="G4" s="61"/>
      <c r="H4" s="60" t="s">
        <v>18</v>
      </c>
      <c r="I4" s="61"/>
      <c r="J4" s="60" t="s">
        <v>19</v>
      </c>
      <c r="K4" s="61"/>
    </row>
    <row r="5" spans="3:11" ht="15.75" thickBot="1" x14ac:dyDescent="0.3">
      <c r="C5" s="28"/>
      <c r="D5" s="29" t="s">
        <v>7</v>
      </c>
      <c r="E5" s="9" t="s">
        <v>8</v>
      </c>
      <c r="F5" s="30" t="s">
        <v>7</v>
      </c>
      <c r="G5" s="9" t="s">
        <v>8</v>
      </c>
      <c r="H5" s="30" t="s">
        <v>7</v>
      </c>
      <c r="I5" s="9" t="s">
        <v>8</v>
      </c>
      <c r="J5" s="30" t="s">
        <v>7</v>
      </c>
      <c r="K5" s="9" t="s">
        <v>8</v>
      </c>
    </row>
    <row r="6" spans="3:11" ht="15.75" thickTop="1" x14ac:dyDescent="0.25">
      <c r="C6" s="25">
        <v>50</v>
      </c>
      <c r="D6" s="16">
        <f>'[4]Pore size'!$AA$84</f>
        <v>1.2278</v>
      </c>
      <c r="E6" s="31">
        <f>'[4]Pore size'!$AB$84</f>
        <v>0.74320000000000008</v>
      </c>
      <c r="F6" s="18">
        <f>'[4]Pore size'!$AC$84</f>
        <v>0.87175000000000002</v>
      </c>
      <c r="G6" s="31">
        <f>'[4]Pore size'!$AD$84</f>
        <v>0.49644999999999995</v>
      </c>
      <c r="H6" s="18">
        <f>'[4]Pore size'!$AE$84</f>
        <v>3.1825999999999999</v>
      </c>
      <c r="I6" s="31">
        <f>'[4]Pore size'!$AF$84</f>
        <v>0.87309999999999999</v>
      </c>
      <c r="J6" s="18">
        <f>'[4]Pore size'!$AG$84</f>
        <v>1.6740999999999999</v>
      </c>
      <c r="K6" s="17">
        <f>'[4]Pore size'!$AH$84</f>
        <v>3.9800000000000002E-2</v>
      </c>
    </row>
    <row r="7" spans="3:11" x14ac:dyDescent="0.25">
      <c r="C7" s="26">
        <v>105</v>
      </c>
      <c r="D7" s="16">
        <f>'[4]Pore size'!$AA$85</f>
        <v>1.665</v>
      </c>
      <c r="E7" s="23">
        <f>'[4]Pore size'!$AB$85</f>
        <v>0.14695000000000003</v>
      </c>
      <c r="F7" s="16">
        <f>'[4]Pore size'!$AC$85</f>
        <v>0.7956333333333333</v>
      </c>
      <c r="G7" s="23">
        <f>'[4]Pore size'!$AD$85</f>
        <v>0.3607697803924888</v>
      </c>
      <c r="H7" s="16">
        <f>'[4]Pore size'!$AE$85</f>
        <v>3.8169</v>
      </c>
      <c r="I7" s="23">
        <f>'[4]Pore size'!$AF$85</f>
        <v>0.2387999999999999</v>
      </c>
      <c r="J7" s="16">
        <f>'[4]Pore size'!$AG$85</f>
        <v>3.1513</v>
      </c>
      <c r="K7" s="23">
        <f>'[4]Pore size'!$AH$85</f>
        <v>2.4299999999999999E-2</v>
      </c>
    </row>
    <row r="8" spans="3:11" x14ac:dyDescent="0.25">
      <c r="C8" s="26">
        <v>150</v>
      </c>
      <c r="D8" s="16">
        <f>'[4]Pore size'!$AA$86</f>
        <v>1.49</v>
      </c>
      <c r="E8" s="23">
        <f>'[4]Pore size'!$AB$86</f>
        <v>0.65544999999999998</v>
      </c>
      <c r="F8" s="16">
        <f>'[4]Pore size'!$AC$86</f>
        <v>0.46544999999999997</v>
      </c>
      <c r="G8" s="23">
        <f>'[4]Pore size'!$AD$86</f>
        <v>0.43304999999999993</v>
      </c>
      <c r="H8" s="16">
        <f>'[4]Pore size'!$AE$86</f>
        <v>3.9</v>
      </c>
      <c r="I8" s="23">
        <f>'[4]Pore size'!$AF$86</f>
        <v>7.5700000000000003E-2</v>
      </c>
      <c r="J8" s="16">
        <f>'[4]Pore size'!$AG$86</f>
        <v>3.3540999999999999</v>
      </c>
      <c r="K8" s="23">
        <f>'[4]Pore size'!$AH$86</f>
        <v>6.3299999999999995E-2</v>
      </c>
    </row>
    <row r="9" spans="3:11" x14ac:dyDescent="0.25">
      <c r="C9" s="27">
        <v>200</v>
      </c>
      <c r="D9" s="19">
        <f>'[4]Pore size'!$AA$87</f>
        <v>1.8921000000000001</v>
      </c>
      <c r="E9" s="20">
        <f>'[4]Pore size'!$AB$87</f>
        <v>0.11209999999999998</v>
      </c>
      <c r="F9" s="19">
        <f>'[4]Pore size'!$AC$87</f>
        <v>0.83214999999999995</v>
      </c>
      <c r="G9" s="20">
        <f>'[4]Pore size'!$AD$87</f>
        <v>7.6950000000000018E-2</v>
      </c>
      <c r="H9" s="19">
        <f>'[4]Pore size'!$AE$87</f>
        <v>5.9869500000000002</v>
      </c>
      <c r="I9" s="20">
        <f>'[4]Pore size'!$AF$87</f>
        <v>0.53045000000000009</v>
      </c>
      <c r="J9" s="19">
        <f>'[4]Pore size'!$AG$87</f>
        <v>3.5043000000000002</v>
      </c>
      <c r="K9" s="20">
        <f>'[4]Pore size'!$AH$87</f>
        <v>2.81E-2</v>
      </c>
    </row>
  </sheetData>
  <mergeCells count="5">
    <mergeCell ref="D3:K3"/>
    <mergeCell ref="D4:E4"/>
    <mergeCell ref="F4:G4"/>
    <mergeCell ref="H4:I4"/>
    <mergeCell ref="J4:K4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18B6D3AD6053478EDDCF60E84474FE" ma:contentTypeVersion="4" ma:contentTypeDescription="Create a new document." ma:contentTypeScope="" ma:versionID="a54d40601869a4ce64a1beff7d6a5b63">
  <xsd:schema xmlns:xsd="http://www.w3.org/2001/XMLSchema" xmlns:xs="http://www.w3.org/2001/XMLSchema" xmlns:p="http://schemas.microsoft.com/office/2006/metadata/properties" xmlns:ns2="0b231d55-79f2-4f8b-b691-173b0122387f" targetNamespace="http://schemas.microsoft.com/office/2006/metadata/properties" ma:root="true" ma:fieldsID="4478627a2347460538829dc51a59c65b" ns2:_="">
    <xsd:import namespace="0b231d55-79f2-4f8b-b691-173b012238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231d55-79f2-4f8b-b691-173b012238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535410-1541-435E-B65A-99EAAA9BE252}">
  <ds:schemaRefs>
    <ds:schemaRef ds:uri="http://purl.org/dc/elements/1.1/"/>
    <ds:schemaRef ds:uri="http://schemas.microsoft.com/office/2006/documentManagement/types"/>
    <ds:schemaRef ds:uri="http://purl.org/dc/terms/"/>
    <ds:schemaRef ds:uri="0b231d55-79f2-4f8b-b691-173b0122387f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841C523-69A6-4484-9E64-4105D2652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231d55-79f2-4f8b-b691-173b012238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8555FDE-6C22-4B3F-AFD1-217F9F0445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Water Activity</vt:lpstr>
      <vt:lpstr>Volatile Solids</vt:lpstr>
      <vt:lpstr>Volatile solids vs Temperature</vt:lpstr>
      <vt:lpstr>Calorific Value (dry basis)</vt:lpstr>
      <vt:lpstr>Calorific value (wet basis)</vt:lpstr>
      <vt:lpstr>Calorific Value vs Temperature</vt:lpstr>
      <vt:lpstr>Heat Capacity </vt:lpstr>
      <vt:lpstr>Thermal Conductivity</vt:lpstr>
      <vt:lpstr>Surface area</vt:lpstr>
      <vt:lpstr>Pore Size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Tanaka Chatema</dc:creator>
  <cp:keywords/>
  <dc:description/>
  <cp:lastModifiedBy>Windows User</cp:lastModifiedBy>
  <cp:revision/>
  <dcterms:created xsi:type="dcterms:W3CDTF">2020-05-21T13:31:09Z</dcterms:created>
  <dcterms:modified xsi:type="dcterms:W3CDTF">2020-08-03T13:52:31Z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0x0101002218B6D3AD6053478EDDCF60E84474FE</vt:lpwstr>
  </property>
</Properties>
</file>