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Addendum Excel files\Eva\"/>
    </mc:Choice>
  </mc:AlternateContent>
  <bookViews>
    <workbookView xWindow="0" yWindow="0" windowWidth="11490" windowHeight="6045"/>
  </bookViews>
  <sheets>
    <sheet name="Water Activity" sheetId="1" r:id="rId1"/>
    <sheet name="Volatile Solids" sheetId="2" r:id="rId2"/>
    <sheet name="Net Calorific Value" sheetId="3" r:id="rId3"/>
    <sheet name="Gross Calorific Value" sheetId="8" r:id="rId4"/>
    <sheet name="Heat Capacity " sheetId="4" r:id="rId5"/>
    <sheet name="Thermal Conductivity" sheetId="5" r:id="rId6"/>
    <sheet name="Surface area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E5" i="3"/>
  <c r="D6" i="3"/>
  <c r="E6" i="3"/>
  <c r="D7" i="3"/>
  <c r="E7" i="3"/>
  <c r="D8" i="3"/>
  <c r="E8" i="3"/>
  <c r="H5" i="3"/>
  <c r="I5" i="3"/>
  <c r="H6" i="3"/>
  <c r="I6" i="3"/>
  <c r="H7" i="3"/>
  <c r="I7" i="3"/>
  <c r="H8" i="3"/>
  <c r="I8" i="3"/>
  <c r="G9" i="4" l="1"/>
  <c r="F9" i="4"/>
  <c r="G9" i="5"/>
  <c r="F9" i="5"/>
  <c r="D9" i="2" l="1"/>
  <c r="C9" i="2"/>
  <c r="D9" i="1" l="1"/>
  <c r="C9" i="1"/>
  <c r="J8" i="5" l="1"/>
  <c r="J7" i="5"/>
  <c r="J6" i="5"/>
  <c r="J5" i="5"/>
  <c r="H8" i="2" l="1"/>
  <c r="G8" i="2"/>
  <c r="H7" i="2"/>
  <c r="G7" i="2"/>
  <c r="H6" i="2"/>
  <c r="G6" i="2"/>
  <c r="J8" i="2" l="1"/>
  <c r="J7" i="2"/>
  <c r="J6" i="2"/>
  <c r="J5" i="2"/>
  <c r="I8" i="2"/>
  <c r="I7" i="2"/>
  <c r="I6" i="2"/>
  <c r="I5" i="2"/>
  <c r="H5" i="2"/>
  <c r="G5" i="2"/>
  <c r="F8" i="2"/>
  <c r="F7" i="2"/>
  <c r="F6" i="2"/>
  <c r="F5" i="2"/>
  <c r="E8" i="2"/>
  <c r="E7" i="2"/>
  <c r="E6" i="2"/>
  <c r="E5" i="2"/>
  <c r="D8" i="2"/>
  <c r="D7" i="2"/>
  <c r="D6" i="2"/>
  <c r="D5" i="2"/>
  <c r="C8" i="2"/>
  <c r="C7" i="2"/>
  <c r="C6" i="2"/>
  <c r="C5" i="2"/>
  <c r="D8" i="1" l="1"/>
  <c r="D7" i="1"/>
  <c r="D6" i="1"/>
  <c r="D5" i="1"/>
  <c r="C8" i="1"/>
  <c r="C7" i="1"/>
  <c r="C6" i="1"/>
  <c r="C5" i="1"/>
  <c r="F8" i="1"/>
  <c r="F7" i="1"/>
  <c r="F6" i="1"/>
  <c r="F5" i="1"/>
  <c r="E8" i="1"/>
  <c r="E7" i="1"/>
  <c r="E6" i="1"/>
  <c r="E5" i="1"/>
  <c r="H8" i="1"/>
  <c r="H7" i="1"/>
  <c r="H6" i="1"/>
  <c r="H5" i="1"/>
  <c r="G8" i="1"/>
  <c r="G7" i="1"/>
  <c r="G6" i="1"/>
  <c r="G5" i="1"/>
  <c r="J8" i="1"/>
  <c r="I8" i="1"/>
  <c r="J7" i="1"/>
  <c r="I7" i="1"/>
  <c r="J6" i="1"/>
  <c r="I6" i="1"/>
  <c r="J5" i="1"/>
  <c r="I5" i="1"/>
  <c r="M6" i="5" l="1"/>
  <c r="L6" i="5"/>
  <c r="M6" i="4"/>
  <c r="L6" i="4"/>
  <c r="M8" i="5"/>
  <c r="L8" i="5"/>
  <c r="M8" i="4"/>
  <c r="L8" i="4"/>
  <c r="M7" i="5"/>
  <c r="L7" i="5"/>
  <c r="M7" i="4"/>
  <c r="L7" i="4"/>
  <c r="M5" i="5"/>
  <c r="L5" i="5"/>
  <c r="M5" i="4"/>
  <c r="I8" i="4" l="1"/>
  <c r="H8" i="4"/>
  <c r="I8" i="5"/>
  <c r="H8" i="5"/>
  <c r="I7" i="4"/>
  <c r="I7" i="5"/>
  <c r="H7" i="5"/>
  <c r="I6" i="5"/>
  <c r="I6" i="4"/>
  <c r="H6" i="5"/>
  <c r="I5" i="5"/>
  <c r="H5" i="5"/>
  <c r="I5" i="4"/>
  <c r="G8" i="4" l="1"/>
  <c r="G8" i="5"/>
  <c r="F8" i="5"/>
  <c r="G7" i="5"/>
  <c r="F7" i="5"/>
  <c r="G7" i="4"/>
  <c r="G6" i="4"/>
  <c r="G6" i="5"/>
  <c r="F6" i="5"/>
  <c r="G5" i="5"/>
  <c r="F5" i="5"/>
  <c r="L5" i="4"/>
  <c r="J8" i="4"/>
  <c r="J7" i="4"/>
  <c r="J6" i="4"/>
  <c r="J5" i="4"/>
  <c r="H7" i="4"/>
  <c r="H6" i="4"/>
  <c r="H5" i="4"/>
  <c r="F8" i="4"/>
  <c r="F7" i="4"/>
  <c r="F6" i="4"/>
  <c r="F5" i="4" l="1"/>
  <c r="K8" i="3" l="1"/>
  <c r="J8" i="3"/>
  <c r="K7" i="3"/>
  <c r="J7" i="3"/>
  <c r="K6" i="3"/>
  <c r="J6" i="3"/>
  <c r="K5" i="3"/>
  <c r="J5" i="3"/>
  <c r="G8" i="3"/>
  <c r="F8" i="3"/>
  <c r="G7" i="3"/>
  <c r="F7" i="3"/>
  <c r="G6" i="3"/>
  <c r="F6" i="3"/>
  <c r="G5" i="3"/>
  <c r="F5" i="3"/>
</calcChain>
</file>

<file path=xl/sharedStrings.xml><?xml version="1.0" encoding="utf-8"?>
<sst xmlns="http://schemas.openxmlformats.org/spreadsheetml/2006/main" count="107" uniqueCount="19">
  <si>
    <t>Sample type</t>
  </si>
  <si>
    <t>Moisture Content (%)</t>
  </si>
  <si>
    <r>
      <t>Water Activity (a</t>
    </r>
    <r>
      <rPr>
        <b/>
        <vertAlign val="subscript"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>)</t>
    </r>
  </si>
  <si>
    <r>
      <t>50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</t>
    </r>
  </si>
  <si>
    <r>
      <t>105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</t>
    </r>
  </si>
  <si>
    <r>
      <t>150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</t>
    </r>
  </si>
  <si>
    <r>
      <t>200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</t>
    </r>
  </si>
  <si>
    <t xml:space="preserve">Average </t>
  </si>
  <si>
    <t>Stdev</t>
  </si>
  <si>
    <t>Fresh faeces</t>
  </si>
  <si>
    <t>Volatile Solids (g/ g dry mass)</t>
  </si>
  <si>
    <t>Calorific Value (MJ/kg dry basis)</t>
  </si>
  <si>
    <t>Heat Capacity (J/kg/K)</t>
  </si>
  <si>
    <t>Thermal Conductivity (W/mK)</t>
  </si>
  <si>
    <t>Drying temperature (°C)</t>
  </si>
  <si>
    <r>
      <t>BET Surface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/g)</t>
    </r>
  </si>
  <si>
    <t>initial sample</t>
  </si>
  <si>
    <t>Initial sample</t>
  </si>
  <si>
    <t>Calorific Value (MJ/kg wet basis)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</si>
</sst>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/>
    </xf>
    <xf numFmtId="2" fontId="0" fillId="0" borderId="0" xfId="0" applyNumberFormat="1"/>
    <xf numFmtId="1" fontId="0" fillId="0" borderId="0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13" xfId="0" applyBorder="1"/>
    <xf numFmtId="1" fontId="0" fillId="0" borderId="3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2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5.0925925925925923E-2"/>
          <c:w val="0.7980813648293964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Activity'!$D$5:$D$8</c:f>
                <c:numCache>
                  <c:formatCode>General</c:formatCode>
                  <c:ptCount val="4"/>
                  <c:pt idx="0">
                    <c:v>7.3370339147823274E-2</c:v>
                  </c:pt>
                  <c:pt idx="1">
                    <c:v>8.8479752862825386E-3</c:v>
                  </c:pt>
                  <c:pt idx="2">
                    <c:v>5.906681715556844E-4</c:v>
                  </c:pt>
                  <c:pt idx="3">
                    <c:v>2.4850665092821245E-3</c:v>
                  </c:pt>
                </c:numCache>
              </c:numRef>
            </c:plus>
            <c:minus>
              <c:numRef>
                <c:f>'Water Activity'!$D$5:$D$8</c:f>
                <c:numCache>
                  <c:formatCode>General</c:formatCode>
                  <c:ptCount val="4"/>
                  <c:pt idx="0">
                    <c:v>7.3370339147823274E-2</c:v>
                  </c:pt>
                  <c:pt idx="1">
                    <c:v>8.8479752862825386E-3</c:v>
                  </c:pt>
                  <c:pt idx="2">
                    <c:v>5.906681715556844E-4</c:v>
                  </c:pt>
                  <c:pt idx="3">
                    <c:v>2.4850665092821245E-3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Activity'!$B$5:$B$8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'Water Activity'!$C$5:$C$8</c:f>
              <c:numCache>
                <c:formatCode>0.000</c:formatCode>
                <c:ptCount val="4"/>
                <c:pt idx="0">
                  <c:v>0.34639999999999999</c:v>
                </c:pt>
                <c:pt idx="1">
                  <c:v>0.64370000000000005</c:v>
                </c:pt>
                <c:pt idx="2">
                  <c:v>0.89232999999999996</c:v>
                </c:pt>
                <c:pt idx="3">
                  <c:v>0.94416699999999998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4-4354-9D43-23E857A97FC8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Activity'!$F$5:$F$8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2.4390344173235846E-3</c:v>
                  </c:pt>
                  <c:pt idx="2">
                    <c:v>2.7523727137790926E-3</c:v>
                  </c:pt>
                  <c:pt idx="3">
                    <c:v>4.1795799895311151E-3</c:v>
                  </c:pt>
                </c:numCache>
              </c:numRef>
            </c:plus>
            <c:minus>
              <c:numRef>
                <c:f>'Water Activity'!$F$5:$F$8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2.4390344173235846E-3</c:v>
                  </c:pt>
                  <c:pt idx="2">
                    <c:v>2.7523727137790926E-3</c:v>
                  </c:pt>
                  <c:pt idx="3">
                    <c:v>4.1795799895311151E-3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Activity'!$B$5:$B$8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'Water Activity'!$E$5:$E$8</c:f>
              <c:numCache>
                <c:formatCode>0.000</c:formatCode>
                <c:ptCount val="4"/>
                <c:pt idx="0">
                  <c:v>0.15459999999999999</c:v>
                </c:pt>
                <c:pt idx="1">
                  <c:v>0.6788333333333334</c:v>
                </c:pt>
                <c:pt idx="2">
                  <c:v>0.89033333333333331</c:v>
                </c:pt>
                <c:pt idx="3">
                  <c:v>0.95053333333333334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4-4354-9D43-23E857A97FC8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Activity'!$H$5:$H$8</c:f>
                <c:numCache>
                  <c:formatCode>General</c:formatCode>
                  <c:ptCount val="4"/>
                  <c:pt idx="0">
                    <c:v>4.9640932930619065E-3</c:v>
                  </c:pt>
                  <c:pt idx="1">
                    <c:v>1.9502535447702397E-2</c:v>
                  </c:pt>
                  <c:pt idx="2">
                    <c:v>1.8006171781426291E-3</c:v>
                  </c:pt>
                  <c:pt idx="3">
                    <c:v>3.4563950391508719E-3</c:v>
                  </c:pt>
                </c:numCache>
              </c:numRef>
            </c:plus>
            <c:minus>
              <c:numRef>
                <c:f>'Water Activity'!$H$5:$H$8</c:f>
                <c:numCache>
                  <c:formatCode>General</c:formatCode>
                  <c:ptCount val="4"/>
                  <c:pt idx="0">
                    <c:v>4.9640932930619065E-3</c:v>
                  </c:pt>
                  <c:pt idx="1">
                    <c:v>1.9502535447702397E-2</c:v>
                  </c:pt>
                  <c:pt idx="2">
                    <c:v>1.8006171781426291E-3</c:v>
                  </c:pt>
                  <c:pt idx="3">
                    <c:v>3.4563950391508719E-3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Activity'!$B$5:$B$8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'Water Activity'!$G$5:$G$8</c:f>
              <c:numCache>
                <c:formatCode>0.000</c:formatCode>
                <c:ptCount val="4"/>
                <c:pt idx="0">
                  <c:v>6.0866666666666659E-2</c:v>
                </c:pt>
                <c:pt idx="1">
                  <c:v>0.84673333333333334</c:v>
                </c:pt>
                <c:pt idx="2">
                  <c:v>0.90336666666666676</c:v>
                </c:pt>
                <c:pt idx="3">
                  <c:v>0.9556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4-4354-9D43-23E857A97FC8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'Water Activity'!$B$5:$B$8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'Water Activity'!$I$5:$I$8</c:f>
              <c:numCache>
                <c:formatCode>0.000</c:formatCode>
                <c:ptCount val="4"/>
                <c:pt idx="0">
                  <c:v>0.24043333333333336</c:v>
                </c:pt>
                <c:pt idx="1">
                  <c:v>0.81099999999999994</c:v>
                </c:pt>
                <c:pt idx="2">
                  <c:v>0.88023333333333331</c:v>
                </c:pt>
                <c:pt idx="3">
                  <c:v>0.95486666666666664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4-4354-9D43-23E857A97FC8}"/>
            </c:ext>
          </c:extLst>
        </c:ser>
        <c:ser>
          <c:idx val="4"/>
          <c:order val="4"/>
          <c:tx>
            <c:v>Initial sample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Activity'!$D$9</c:f>
                <c:numCache>
                  <c:formatCode>General</c:formatCode>
                  <c:ptCount val="1"/>
                  <c:pt idx="0">
                    <c:v>1.1547005383792527E-3</c:v>
                  </c:pt>
                </c:numCache>
              </c:numRef>
            </c:plus>
            <c:minus>
              <c:numRef>
                <c:f>'Water Activity'!$D$9</c:f>
                <c:numCache>
                  <c:formatCode>General</c:formatCode>
                  <c:ptCount val="1"/>
                  <c:pt idx="0">
                    <c:v>1.1547005383792527E-3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Activity'!$B$9</c:f>
              <c:numCache>
                <c:formatCode>0</c:formatCode>
                <c:ptCount val="1"/>
                <c:pt idx="0">
                  <c:v>78</c:v>
                </c:pt>
              </c:numCache>
            </c:numRef>
          </c:xVal>
          <c:yVal>
            <c:numRef>
              <c:f>'Water Activity'!$C$9</c:f>
              <c:numCache>
                <c:formatCode>General</c:formatCode>
                <c:ptCount val="1"/>
                <c:pt idx="0">
                  <c:v>0.96596666666666664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0-4D29-8F6A-F9649F5A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49216"/>
        <c:axId val="1490842144"/>
      </c:scatterChart>
      <c:valAx>
        <c:axId val="14908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ysClr val="windowText" lastClr="000000"/>
                    </a:solidFill>
                  </a:rPr>
                  <a:t>Moisture</a:t>
                </a:r>
                <a:r>
                  <a:rPr lang="en-ZA" baseline="0">
                    <a:solidFill>
                      <a:sysClr val="windowText" lastClr="000000"/>
                    </a:solidFill>
                  </a:rPr>
                  <a:t> content (%wt)</a:t>
                </a:r>
                <a:endParaRPr lang="en-ZA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42144"/>
        <c:crosses val="autoZero"/>
        <c:crossBetween val="midCat"/>
        <c:majorUnit val="20"/>
      </c:valAx>
      <c:valAx>
        <c:axId val="14908421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ysClr val="windowText" lastClr="000000"/>
                    </a:solidFill>
                  </a:rPr>
                  <a:t>Water</a:t>
                </a:r>
                <a:r>
                  <a:rPr lang="en-ZA" baseline="0">
                    <a:solidFill>
                      <a:sysClr val="windowText" lastClr="000000"/>
                    </a:solidFill>
                  </a:rPr>
                  <a:t> activity (-)</a:t>
                </a:r>
                <a:endParaRPr lang="en-ZA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492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09295713035885"/>
          <c:y val="0.3159711286089239"/>
          <c:w val="0.17982436570428698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2270341207353"/>
          <c:y val="5.0925925925925923E-2"/>
          <c:w val="0.81352580927384077"/>
          <c:h val="0.79905876348789739"/>
        </c:manualLayout>
      </c:layout>
      <c:scatterChart>
        <c:scatterStyle val="lineMarker"/>
        <c:varyColors val="0"/>
        <c:ser>
          <c:idx val="1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Solids'!$D$5:$D$8</c:f>
                <c:numCache>
                  <c:formatCode>General</c:formatCode>
                  <c:ptCount val="4"/>
                  <c:pt idx="0">
                    <c:v>3.336913563632516E-3</c:v>
                  </c:pt>
                  <c:pt idx="1">
                    <c:v>9.4729201427945573E-4</c:v>
                  </c:pt>
                  <c:pt idx="2">
                    <c:v>1.6240670544483205E-3</c:v>
                  </c:pt>
                  <c:pt idx="3">
                    <c:v>1.2692601848789229E-3</c:v>
                  </c:pt>
                </c:numCache>
              </c:numRef>
            </c:plus>
            <c:minus>
              <c:numRef>
                <c:f>'Volatile Solids'!$D$5:$D$8</c:f>
                <c:numCache>
                  <c:formatCode>General</c:formatCode>
                  <c:ptCount val="4"/>
                  <c:pt idx="0">
                    <c:v>3.336913563632516E-3</c:v>
                  </c:pt>
                  <c:pt idx="1">
                    <c:v>9.4729201427945573E-4</c:v>
                  </c:pt>
                  <c:pt idx="2">
                    <c:v>1.6240670544483205E-3</c:v>
                  </c:pt>
                  <c:pt idx="3">
                    <c:v>1.2692601848789229E-3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Solids'!$B$5:$B$8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'Volatile Solids'!$C$5:$C$8</c:f>
              <c:numCache>
                <c:formatCode>0.000</c:formatCode>
                <c:ptCount val="4"/>
                <c:pt idx="0">
                  <c:v>0.82868483251062675</c:v>
                </c:pt>
                <c:pt idx="1">
                  <c:v>0.85014144616504961</c:v>
                </c:pt>
                <c:pt idx="2">
                  <c:v>0.85814302140697085</c:v>
                </c:pt>
                <c:pt idx="3">
                  <c:v>0.86312130202828141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D-4F7C-B6F6-970511A0F9A3}"/>
            </c:ext>
          </c:extLst>
        </c:ser>
        <c:ser>
          <c:idx val="0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Solids'!$F$5:$F$8</c:f>
                <c:numCache>
                  <c:formatCode>General</c:formatCode>
                  <c:ptCount val="4"/>
                  <c:pt idx="0">
                    <c:v>4.7940971184084833E-3</c:v>
                  </c:pt>
                  <c:pt idx="1">
                    <c:v>2.0779085951356099E-3</c:v>
                  </c:pt>
                  <c:pt idx="2">
                    <c:v>1.2623720095311919E-3</c:v>
                  </c:pt>
                  <c:pt idx="3">
                    <c:v>6.2416428900294519E-5</c:v>
                  </c:pt>
                </c:numCache>
              </c:numRef>
            </c:plus>
            <c:minus>
              <c:numRef>
                <c:f>'Volatile Solids'!$F$5:$F$8</c:f>
                <c:numCache>
                  <c:formatCode>General</c:formatCode>
                  <c:ptCount val="4"/>
                  <c:pt idx="0">
                    <c:v>4.7940971184084833E-3</c:v>
                  </c:pt>
                  <c:pt idx="1">
                    <c:v>2.0779085951356099E-3</c:v>
                  </c:pt>
                  <c:pt idx="2">
                    <c:v>1.2623720095311919E-3</c:v>
                  </c:pt>
                  <c:pt idx="3">
                    <c:v>6.2416428900294519E-5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Solids'!$B$5:$B$8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'Volatile Solids'!$E$5:$E$8</c:f>
              <c:numCache>
                <c:formatCode>0.000</c:formatCode>
                <c:ptCount val="4"/>
                <c:pt idx="0">
                  <c:v>0.83511507817335462</c:v>
                </c:pt>
                <c:pt idx="1">
                  <c:v>0.87009749288767224</c:v>
                </c:pt>
                <c:pt idx="2">
                  <c:v>0.92039721604203706</c:v>
                </c:pt>
                <c:pt idx="3">
                  <c:v>0.94980062893612882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BD-4F7C-B6F6-970511A0F9A3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Solids'!$H$5:$H$8</c:f>
                <c:numCache>
                  <c:formatCode>General</c:formatCode>
                  <c:ptCount val="4"/>
                  <c:pt idx="0">
                    <c:v>5.5004684366985902E-3</c:v>
                  </c:pt>
                  <c:pt idx="1">
                    <c:v>5.3492003363553742E-3</c:v>
                  </c:pt>
                  <c:pt idx="2">
                    <c:v>8.1846432007119359E-4</c:v>
                  </c:pt>
                  <c:pt idx="3">
                    <c:v>4.5294605214863306E-3</c:v>
                  </c:pt>
                </c:numCache>
              </c:numRef>
            </c:plus>
            <c:minus>
              <c:numRef>
                <c:f>'Volatile Solids'!$H$5:$H$8</c:f>
                <c:numCache>
                  <c:formatCode>General</c:formatCode>
                  <c:ptCount val="4"/>
                  <c:pt idx="0">
                    <c:v>5.5004684366985902E-3</c:v>
                  </c:pt>
                  <c:pt idx="1">
                    <c:v>5.3492003363553742E-3</c:v>
                  </c:pt>
                  <c:pt idx="2">
                    <c:v>8.1846432007119359E-4</c:v>
                  </c:pt>
                  <c:pt idx="3">
                    <c:v>4.5294605214863306E-3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Solids'!$B$5:$B$8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'Volatile Solids'!$G$5:$G$8</c:f>
              <c:numCache>
                <c:formatCode>0.000</c:formatCode>
                <c:ptCount val="4"/>
                <c:pt idx="0">
                  <c:v>0.81868487070542884</c:v>
                </c:pt>
                <c:pt idx="1">
                  <c:v>0.8648792660580632</c:v>
                </c:pt>
                <c:pt idx="2">
                  <c:v>0.8754923783107823</c:v>
                </c:pt>
                <c:pt idx="3">
                  <c:v>0.86622172601628378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BD-4F7C-B6F6-970511A0F9A3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Solids'!$J$5:$J$8</c:f>
                <c:numCache>
                  <c:formatCode>General</c:formatCode>
                  <c:ptCount val="4"/>
                  <c:pt idx="0">
                    <c:v>4.3167189035013407E-4</c:v>
                  </c:pt>
                  <c:pt idx="1">
                    <c:v>1.8756640681263757E-4</c:v>
                  </c:pt>
                  <c:pt idx="2">
                    <c:v>1.813556523204174E-3</c:v>
                  </c:pt>
                  <c:pt idx="3">
                    <c:v>7.7128884136893954E-4</c:v>
                  </c:pt>
                </c:numCache>
              </c:numRef>
            </c:plus>
            <c:minus>
              <c:numRef>
                <c:f>'Volatile Solids'!$J$5:$J$8</c:f>
                <c:numCache>
                  <c:formatCode>General</c:formatCode>
                  <c:ptCount val="4"/>
                  <c:pt idx="0">
                    <c:v>4.3167189035013407E-4</c:v>
                  </c:pt>
                  <c:pt idx="1">
                    <c:v>1.8756640681263757E-4</c:v>
                  </c:pt>
                  <c:pt idx="2">
                    <c:v>1.813556523204174E-3</c:v>
                  </c:pt>
                  <c:pt idx="3">
                    <c:v>7.7128884136893954E-4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Solids'!$B$5:$B$8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'Volatile Solids'!$I$5:$I$8</c:f>
              <c:numCache>
                <c:formatCode>0.000</c:formatCode>
                <c:ptCount val="4"/>
                <c:pt idx="0">
                  <c:v>0.86542145980392071</c:v>
                </c:pt>
                <c:pt idx="1">
                  <c:v>0.89720845239625502</c:v>
                </c:pt>
                <c:pt idx="2">
                  <c:v>0.92474229635538185</c:v>
                </c:pt>
                <c:pt idx="3">
                  <c:v>0.9433307784014997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BD-4F7C-B6F6-970511A0F9A3}"/>
            </c:ext>
          </c:extLst>
        </c:ser>
        <c:ser>
          <c:idx val="4"/>
          <c:order val="4"/>
          <c:tx>
            <c:v>Initial sample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Solids'!$D$9</c:f>
                <c:numCache>
                  <c:formatCode>General</c:formatCode>
                  <c:ptCount val="1"/>
                  <c:pt idx="0">
                    <c:v>2.7147027057186747E-3</c:v>
                  </c:pt>
                </c:numCache>
              </c:numRef>
            </c:plus>
            <c:minus>
              <c:numRef>
                <c:f>'Volatile Solids'!$D$9</c:f>
                <c:numCache>
                  <c:formatCode>General</c:formatCode>
                  <c:ptCount val="1"/>
                  <c:pt idx="0">
                    <c:v>2.7147027057186747E-3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Solids'!$B$9</c:f>
              <c:numCache>
                <c:formatCode>0</c:formatCode>
                <c:ptCount val="1"/>
                <c:pt idx="0">
                  <c:v>78</c:v>
                </c:pt>
              </c:numCache>
            </c:numRef>
          </c:xVal>
          <c:yVal>
            <c:numRef>
              <c:f>'Volatile Solids'!$C$9</c:f>
              <c:numCache>
                <c:formatCode>General</c:formatCode>
                <c:ptCount val="1"/>
                <c:pt idx="0">
                  <c:v>0.8600503267499805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4-46E0-9DBD-7000DEDBB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927856"/>
        <c:axId val="1617925360"/>
      </c:scatterChart>
      <c:valAx>
        <c:axId val="16179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ysClr val="windowText" lastClr="000000"/>
                    </a:solidFill>
                  </a:rPr>
                  <a:t>Moisture</a:t>
                </a:r>
                <a:r>
                  <a:rPr lang="en-ZA" baseline="0">
                    <a:solidFill>
                      <a:sysClr val="windowText" lastClr="000000"/>
                    </a:solidFill>
                  </a:rPr>
                  <a:t> content (%wt)</a:t>
                </a:r>
                <a:endParaRPr lang="en-ZA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25360"/>
        <c:crosses val="autoZero"/>
        <c:crossBetween val="midCat"/>
        <c:majorUnit val="20"/>
      </c:valAx>
      <c:valAx>
        <c:axId val="1617925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0">
                    <a:solidFill>
                      <a:sysClr val="windowText" lastClr="000000"/>
                    </a:solidFill>
                  </a:rPr>
                  <a:t>Volatile</a:t>
                </a:r>
                <a:r>
                  <a:rPr lang="en-ZA" b="0" baseline="0">
                    <a:solidFill>
                      <a:sysClr val="windowText" lastClr="000000"/>
                    </a:solidFill>
                  </a:rPr>
                  <a:t> solids (g/g db)</a:t>
                </a:r>
                <a:endParaRPr lang="en-ZA" b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2316819772528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278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53740157480309"/>
          <c:y val="0.3206007582385535"/>
          <c:w val="0.17982436570428698"/>
          <c:h val="0.39062773403324585"/>
        </c:manualLayout>
      </c:layout>
      <c:overlay val="0"/>
      <c:spPr>
        <a:solidFill>
          <a:sysClr val="window" lastClr="FFFFFF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186091426071741"/>
          <c:h val="0.81757728200641588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'Net Calorific Value'!$E$5:$E$8</c:f>
                <c:numCache>
                  <c:formatCode>General</c:formatCode>
                  <c:ptCount val="4"/>
                  <c:pt idx="0">
                    <c:v>6.0712784668652632E-2</c:v>
                  </c:pt>
                  <c:pt idx="1">
                    <c:v>1.9097352928845422E-2</c:v>
                  </c:pt>
                  <c:pt idx="2">
                    <c:v>6.8481449231809391E-2</c:v>
                  </c:pt>
                  <c:pt idx="3">
                    <c:v>0.18164322172875053</c:v>
                  </c:pt>
                </c:numCache>
              </c:numRef>
            </c:plus>
            <c:minus>
              <c:numRef>
                <c:f>'Net Calorific Value'!$E$5:$E$8</c:f>
                <c:numCache>
                  <c:formatCode>General</c:formatCode>
                  <c:ptCount val="4"/>
                  <c:pt idx="0">
                    <c:v>6.0712784668652632E-2</c:v>
                  </c:pt>
                  <c:pt idx="1">
                    <c:v>1.9097352928845422E-2</c:v>
                  </c:pt>
                  <c:pt idx="2">
                    <c:v>6.8481449231809391E-2</c:v>
                  </c:pt>
                  <c:pt idx="3">
                    <c:v>0.18164322172875053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'Net Calorific Value'!$C$5:$C$8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'Net Calorific Value'!$D$5:$D$8</c:f>
              <c:numCache>
                <c:formatCode>0.000</c:formatCode>
                <c:ptCount val="4"/>
                <c:pt idx="0">
                  <c:v>18.92353</c:v>
                </c:pt>
                <c:pt idx="1">
                  <c:v>17.65183</c:v>
                </c:pt>
                <c:pt idx="2">
                  <c:v>12.87293</c:v>
                </c:pt>
                <c:pt idx="3">
                  <c:v>6.2439999999999998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7-4683-96DE-B74769E46F71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'Net Calorific Value'!$G$5:$G$8</c:f>
                <c:numCache>
                  <c:formatCode>General</c:formatCode>
                  <c:ptCount val="4"/>
                  <c:pt idx="0">
                    <c:v>0.48261132049162148</c:v>
                  </c:pt>
                  <c:pt idx="1">
                    <c:v>2.8951952534423717E-2</c:v>
                  </c:pt>
                  <c:pt idx="2">
                    <c:v>0.23585668435631763</c:v>
                  </c:pt>
                  <c:pt idx="3">
                    <c:v>0.63998116812571582</c:v>
                  </c:pt>
                </c:numCache>
              </c:numRef>
            </c:plus>
            <c:minus>
              <c:numRef>
                <c:f>'Net Calorific Value'!$G$5:$G$8</c:f>
                <c:numCache>
                  <c:formatCode>General</c:formatCode>
                  <c:ptCount val="4"/>
                  <c:pt idx="0">
                    <c:v>0.48261132049162148</c:v>
                  </c:pt>
                  <c:pt idx="1">
                    <c:v>2.8951952534423717E-2</c:v>
                  </c:pt>
                  <c:pt idx="2">
                    <c:v>0.23585668435631763</c:v>
                  </c:pt>
                  <c:pt idx="3">
                    <c:v>0.63998116812571582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'Net Calorific Value'!$C$5:$C$8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'Net Calorific Value'!$F$5:$F$8</c:f>
              <c:numCache>
                <c:formatCode>0.000</c:formatCode>
                <c:ptCount val="4"/>
                <c:pt idx="0">
                  <c:v>20.6447</c:v>
                </c:pt>
                <c:pt idx="1">
                  <c:v>17.846733333333333</c:v>
                </c:pt>
                <c:pt idx="2">
                  <c:v>13.212466666666666</c:v>
                </c:pt>
                <c:pt idx="3">
                  <c:v>8.7826699999999995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7-4683-96DE-B74769E46F71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'Net Calorific Value'!$I$5:$I$8</c:f>
                <c:numCache>
                  <c:formatCode>General</c:formatCode>
                  <c:ptCount val="4"/>
                  <c:pt idx="0">
                    <c:v>3.1770179585405089</c:v>
                  </c:pt>
                  <c:pt idx="1">
                    <c:v>0.10343233966651305</c:v>
                  </c:pt>
                  <c:pt idx="2">
                    <c:v>0.44243888717978774</c:v>
                  </c:pt>
                  <c:pt idx="3">
                    <c:v>0.46807465453944636</c:v>
                  </c:pt>
                </c:numCache>
              </c:numRef>
            </c:plus>
            <c:minus>
              <c:numRef>
                <c:f>'Net Calorific Value'!$I$5:$I$8</c:f>
                <c:numCache>
                  <c:formatCode>General</c:formatCode>
                  <c:ptCount val="4"/>
                  <c:pt idx="0">
                    <c:v>3.1770179585405089</c:v>
                  </c:pt>
                  <c:pt idx="1">
                    <c:v>0.10343233966651305</c:v>
                  </c:pt>
                  <c:pt idx="2">
                    <c:v>0.44243888717978774</c:v>
                  </c:pt>
                  <c:pt idx="3">
                    <c:v>0.46807465453944636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'Net Calorific Value'!$C$5:$C$8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'Net Calorific Value'!$H$5:$H$8</c:f>
              <c:numCache>
                <c:formatCode>0.000</c:formatCode>
                <c:ptCount val="4"/>
                <c:pt idx="0">
                  <c:v>19.519629999999999</c:v>
                </c:pt>
                <c:pt idx="1">
                  <c:v>16.107530000000001</c:v>
                </c:pt>
                <c:pt idx="2">
                  <c:v>13.112830000000001</c:v>
                </c:pt>
                <c:pt idx="3">
                  <c:v>5.4573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B7-4683-96DE-B74769E46F71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'Net Calorific Value'!$K$5:$K$8</c:f>
                <c:numCache>
                  <c:formatCode>General</c:formatCode>
                  <c:ptCount val="4"/>
                  <c:pt idx="0">
                    <c:v>0.18676752632320409</c:v>
                  </c:pt>
                  <c:pt idx="1">
                    <c:v>6.8652312415533878E-2</c:v>
                  </c:pt>
                  <c:pt idx="2">
                    <c:v>0.13452563572296025</c:v>
                  </c:pt>
                  <c:pt idx="3">
                    <c:v>0.20750000000000002</c:v>
                  </c:pt>
                </c:numCache>
              </c:numRef>
            </c:plus>
            <c:minus>
              <c:numRef>
                <c:f>'Net Calorific Value'!$K$5:$K$8</c:f>
                <c:numCache>
                  <c:formatCode>General</c:formatCode>
                  <c:ptCount val="4"/>
                  <c:pt idx="0">
                    <c:v>0.18676752632320409</c:v>
                  </c:pt>
                  <c:pt idx="1">
                    <c:v>6.8652312415533878E-2</c:v>
                  </c:pt>
                  <c:pt idx="2">
                    <c:v>0.13452563572296025</c:v>
                  </c:pt>
                  <c:pt idx="3">
                    <c:v>0.20750000000000002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'Net Calorific Value'!$C$5:$C$8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'Net Calorific Value'!$J$5:$J$8</c:f>
              <c:numCache>
                <c:formatCode>0.000</c:formatCode>
                <c:ptCount val="4"/>
                <c:pt idx="0">
                  <c:v>21.229966666666666</c:v>
                </c:pt>
                <c:pt idx="1">
                  <c:v>15.933</c:v>
                </c:pt>
                <c:pt idx="2">
                  <c:v>13.283000000000001</c:v>
                </c:pt>
                <c:pt idx="3">
                  <c:v>6.5488999999999997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B7-4683-96DE-B74769E46F71}"/>
            </c:ext>
          </c:extLst>
        </c:ser>
        <c:ser>
          <c:idx val="4"/>
          <c:order val="4"/>
          <c:tx>
            <c:v>Initial sample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'Net Calorific Value'!$G$9</c:f>
                <c:numCache>
                  <c:formatCode>General</c:formatCode>
                  <c:ptCount val="1"/>
                  <c:pt idx="0">
                    <c:v>4.1772615059312464E-3</c:v>
                  </c:pt>
                </c:numCache>
              </c:numRef>
            </c:plus>
            <c:minus>
              <c:numRef>
                <c:f>'Net Calorific Value'!$G$9</c:f>
                <c:numCache>
                  <c:formatCode>General</c:formatCode>
                  <c:ptCount val="1"/>
                  <c:pt idx="0">
                    <c:v>4.1772615059312464E-3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'Net Calorific Value'!$C$9</c:f>
              <c:numCache>
                <c:formatCode>0</c:formatCode>
                <c:ptCount val="1"/>
                <c:pt idx="0">
                  <c:v>78</c:v>
                </c:pt>
              </c:numCache>
            </c:numRef>
          </c:xVal>
          <c:yVal>
            <c:numRef>
              <c:f>'Net Calorific Value'!$F$9</c:f>
              <c:numCache>
                <c:formatCode>0.000</c:formatCode>
                <c:ptCount val="1"/>
                <c:pt idx="0">
                  <c:v>4.7579982266666674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A-42A6-9D4C-C3E1841F2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52544"/>
        <c:axId val="1490857120"/>
      </c:scatterChart>
      <c:valAx>
        <c:axId val="14908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Moisture</a:t>
                </a:r>
                <a:r>
                  <a:rPr lang="en-ZA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content (%)</a:t>
                </a:r>
                <a:endParaRPr lang="en-ZA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57120"/>
        <c:crosses val="autoZero"/>
        <c:crossBetween val="midCat"/>
        <c:majorUnit val="20"/>
      </c:valAx>
      <c:valAx>
        <c:axId val="14908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Calorific</a:t>
                </a:r>
                <a:r>
                  <a:rPr lang="en-ZA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value (MJ/kg wt)</a:t>
                </a:r>
                <a:endParaRPr lang="en-ZA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5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8707349081366"/>
          <c:y val="0.15393409157188684"/>
          <c:w val="0.17982436570428698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8648293963255"/>
          <c:y val="5.0925925925925923E-2"/>
          <c:w val="0.83473359580052497"/>
          <c:h val="0.80926727909011376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'Gross Calorific Value'!$G$5:$G$8</c:f>
                <c:numCache>
                  <c:formatCode>General</c:formatCode>
                  <c:ptCount val="4"/>
                  <c:pt idx="0">
                    <c:v>7.4357671650834206E-2</c:v>
                  </c:pt>
                  <c:pt idx="1">
                    <c:v>2.9236731320947725E-2</c:v>
                  </c:pt>
                  <c:pt idx="2">
                    <c:v>0.13978717288687126</c:v>
                  </c:pt>
                  <c:pt idx="3">
                    <c:v>0.55616651058833066</c:v>
                  </c:pt>
                </c:numCache>
              </c:numRef>
            </c:plus>
            <c:minus>
              <c:numRef>
                <c:f>'Gross Calorific Value'!$G$5:$G$8</c:f>
                <c:numCache>
                  <c:formatCode>General</c:formatCode>
                  <c:ptCount val="4"/>
                  <c:pt idx="0">
                    <c:v>7.4357671650834206E-2</c:v>
                  </c:pt>
                  <c:pt idx="1">
                    <c:v>2.9236731320947725E-2</c:v>
                  </c:pt>
                  <c:pt idx="2">
                    <c:v>0.13978717288687126</c:v>
                  </c:pt>
                  <c:pt idx="3">
                    <c:v>0.55616651058833066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'Gross Calorific Value'!$E$5:$E$8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'Gross Calorific Value'!$F$5:$F$8</c:f>
              <c:numCache>
                <c:formatCode>0.000</c:formatCode>
                <c:ptCount val="4"/>
                <c:pt idx="0">
                  <c:v>18.923533333333335</c:v>
                </c:pt>
                <c:pt idx="1">
                  <c:v>22.064791666666665</c:v>
                </c:pt>
                <c:pt idx="2">
                  <c:v>21.454888888888888</c:v>
                </c:pt>
                <c:pt idx="3">
                  <c:v>15.61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251-AC61-8DB5A027945D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'Gross Calorific Value'!$I$5:$I$8</c:f>
                <c:numCache>
                  <c:formatCode>General</c:formatCode>
                  <c:ptCount val="4"/>
                  <c:pt idx="0">
                    <c:v>0.34125773739701976</c:v>
                  </c:pt>
                  <c:pt idx="1">
                    <c:v>2.5590152457102319E-2</c:v>
                  </c:pt>
                  <c:pt idx="2">
                    <c:v>0.27795976816087864</c:v>
                  </c:pt>
                  <c:pt idx="3">
                    <c:v>1.1313375595334536</c:v>
                  </c:pt>
                </c:numCache>
              </c:numRef>
            </c:plus>
            <c:minus>
              <c:numRef>
                <c:f>'Gross Calorific Value'!$I$5:$I$8</c:f>
                <c:numCache>
                  <c:formatCode>General</c:formatCode>
                  <c:ptCount val="4"/>
                  <c:pt idx="0">
                    <c:v>0.34125773739701976</c:v>
                  </c:pt>
                  <c:pt idx="1">
                    <c:v>2.5590152457102319E-2</c:v>
                  </c:pt>
                  <c:pt idx="2">
                    <c:v>0.27795976816087864</c:v>
                  </c:pt>
                  <c:pt idx="3">
                    <c:v>1.1313375595334536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'Gross Calorific Value'!$E$5:$E$8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'Gross Calorific Value'!$H$5:$H$8</c:f>
              <c:numCache>
                <c:formatCode>0.000</c:formatCode>
                <c:ptCount val="4"/>
                <c:pt idx="0">
                  <c:v>20.644699999999997</c:v>
                </c:pt>
                <c:pt idx="1">
                  <c:v>22.308416666666663</c:v>
                </c:pt>
                <c:pt idx="2">
                  <c:v>22.020777777777777</c:v>
                </c:pt>
                <c:pt idx="3">
                  <c:v>21.956666666666663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E-4251-AC61-8DB5A027945D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'Gross Calorific Value'!$K$5:$K$8</c:f>
                <c:numCache>
                  <c:formatCode>General</c:formatCode>
                  <c:ptCount val="4"/>
                  <c:pt idx="0">
                    <c:v>3.891036451041455</c:v>
                  </c:pt>
                  <c:pt idx="1">
                    <c:v>0.15834778442824438</c:v>
                  </c:pt>
                  <c:pt idx="2">
                    <c:v>0.90312459662941136</c:v>
                  </c:pt>
                  <c:pt idx="3">
                    <c:v>1.4331800814389415</c:v>
                  </c:pt>
                </c:numCache>
              </c:numRef>
            </c:plus>
            <c:minus>
              <c:numRef>
                <c:f>'Gross Calorific Value'!$K$5:$K$8</c:f>
                <c:numCache>
                  <c:formatCode>General</c:formatCode>
                  <c:ptCount val="4"/>
                  <c:pt idx="0">
                    <c:v>3.891036451041455</c:v>
                  </c:pt>
                  <c:pt idx="1">
                    <c:v>0.15834778442824438</c:v>
                  </c:pt>
                  <c:pt idx="2">
                    <c:v>0.90312459662941136</c:v>
                  </c:pt>
                  <c:pt idx="3">
                    <c:v>1.4331800814389415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'Gross Calorific Value'!$E$5:$E$8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'Gross Calorific Value'!$J$5:$J$8</c:f>
              <c:numCache>
                <c:formatCode>0.000</c:formatCode>
                <c:ptCount val="4"/>
                <c:pt idx="0">
                  <c:v>19.519633333333335</c:v>
                </c:pt>
                <c:pt idx="1">
                  <c:v>20.134416666666667</c:v>
                </c:pt>
                <c:pt idx="2">
                  <c:v>21.854722222222222</c:v>
                </c:pt>
                <c:pt idx="3">
                  <c:v>13.643333333333333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CE-4251-AC61-8DB5A027945D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'Gross Calorific Value'!$M$5:$M$8</c:f>
                <c:numCache>
                  <c:formatCode>General</c:formatCode>
                  <c:ptCount val="4"/>
                  <c:pt idx="0">
                    <c:v>0.22874257000683781</c:v>
                  </c:pt>
                  <c:pt idx="1">
                    <c:v>0.10510195942512295</c:v>
                  </c:pt>
                  <c:pt idx="2">
                    <c:v>0.2745993040373137</c:v>
                  </c:pt>
                  <c:pt idx="3">
                    <c:v>0.7336232854810415</c:v>
                  </c:pt>
                </c:numCache>
              </c:numRef>
            </c:plus>
            <c:minus>
              <c:numRef>
                <c:f>'Gross Calorific Value'!$M$5:$M$8</c:f>
                <c:numCache>
                  <c:formatCode>General</c:formatCode>
                  <c:ptCount val="4"/>
                  <c:pt idx="0">
                    <c:v>0.22874257000683781</c:v>
                  </c:pt>
                  <c:pt idx="1">
                    <c:v>0.10510195942512295</c:v>
                  </c:pt>
                  <c:pt idx="2">
                    <c:v>0.2745993040373137</c:v>
                  </c:pt>
                  <c:pt idx="3">
                    <c:v>0.7336232854810415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'Gross Calorific Value'!$E$5:$E$8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'Gross Calorific Value'!$L$5:$L$8</c:f>
              <c:numCache>
                <c:formatCode>0.000</c:formatCode>
                <c:ptCount val="4"/>
                <c:pt idx="0">
                  <c:v>21.229966666666666</c:v>
                </c:pt>
                <c:pt idx="1">
                  <c:v>19.916250000000002</c:v>
                </c:pt>
                <c:pt idx="2">
                  <c:v>22.138333333333335</c:v>
                </c:pt>
                <c:pt idx="3">
                  <c:v>16.372250000000001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CE-4251-AC61-8DB5A027945D}"/>
            </c:ext>
          </c:extLst>
        </c:ser>
        <c:ser>
          <c:idx val="4"/>
          <c:order val="4"/>
          <c:tx>
            <c:v>Initial sample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'Gross Calorific Value'!$I$9</c:f>
                <c:numCache>
                  <c:formatCode>General</c:formatCode>
                  <c:ptCount val="1"/>
                  <c:pt idx="0">
                    <c:v>1.8799556732363516E-2</c:v>
                  </c:pt>
                </c:numCache>
              </c:numRef>
            </c:plus>
            <c:minus>
              <c:numRef>
                <c:f>'Gross Calorific Value'!$I$9</c:f>
                <c:numCache>
                  <c:formatCode>General</c:formatCode>
                  <c:ptCount val="1"/>
                  <c:pt idx="0">
                    <c:v>1.8799556732363516E-2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'Gross Calorific Value'!$E$9</c:f>
              <c:numCache>
                <c:formatCode>General</c:formatCode>
                <c:ptCount val="1"/>
                <c:pt idx="0">
                  <c:v>78</c:v>
                </c:pt>
              </c:numCache>
            </c:numRef>
          </c:xVal>
          <c:yVal>
            <c:numRef>
              <c:f>'Gross Calorific Value'!$H$9</c:f>
              <c:numCache>
                <c:formatCode>0.000</c:formatCode>
                <c:ptCount val="1"/>
                <c:pt idx="0">
                  <c:v>21.413133333333334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CE-4251-AC61-8DB5A027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54719"/>
        <c:axId val="1172751807"/>
      </c:scatterChart>
      <c:valAx>
        <c:axId val="117275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Moisture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content (%)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1807"/>
        <c:crosses val="autoZero"/>
        <c:crossBetween val="midCat"/>
      </c:valAx>
      <c:valAx>
        <c:axId val="11727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Calorific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value (MJ/kg db)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6248906386701659E-3"/>
              <c:y val="0.20309419655876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471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02199107827572"/>
          <c:y val="0.33246391076115483"/>
          <c:w val="0.17982436570428698"/>
          <c:h val="0.39062773403324585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5.0925925925925923E-2"/>
          <c:w val="0.81272025371828516"/>
          <c:h val="0.80831802274715658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'!$G$5:$G$8</c:f>
                <c:numCache>
                  <c:formatCode>General</c:formatCode>
                  <c:ptCount val="4"/>
                  <c:pt idx="0">
                    <c:v>104.92528707281457</c:v>
                  </c:pt>
                  <c:pt idx="1">
                    <c:v>75.884177143098583</c:v>
                  </c:pt>
                  <c:pt idx="2">
                    <c:v>171.90253244895908</c:v>
                  </c:pt>
                  <c:pt idx="3">
                    <c:v>595.95591643665205</c:v>
                  </c:pt>
                </c:numCache>
              </c:numRef>
            </c:plus>
            <c:minus>
              <c:numRef>
                <c:f>'Heat Capacity '!$G$5:$G$8</c:f>
                <c:numCache>
                  <c:formatCode>General</c:formatCode>
                  <c:ptCount val="4"/>
                  <c:pt idx="0">
                    <c:v>104.92528707281457</c:v>
                  </c:pt>
                  <c:pt idx="1">
                    <c:v>75.884177143098583</c:v>
                  </c:pt>
                  <c:pt idx="2">
                    <c:v>171.90253244895908</c:v>
                  </c:pt>
                  <c:pt idx="3">
                    <c:v>595.95591643665205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'Heat Capacity '!$F$5:$F$8</c:f>
              <c:numCache>
                <c:formatCode>0.000</c:formatCode>
                <c:ptCount val="4"/>
                <c:pt idx="0">
                  <c:v>1107.2170867288769</c:v>
                </c:pt>
                <c:pt idx="1">
                  <c:v>883.2359051322095</c:v>
                </c:pt>
                <c:pt idx="2">
                  <c:v>2764.6239294963761</c:v>
                </c:pt>
                <c:pt idx="3">
                  <c:v>3275.3540027063541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4-4566-80AE-375F4A592A09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'!$I$5:$I$8</c:f>
                <c:numCache>
                  <c:formatCode>General</c:formatCode>
                  <c:ptCount val="4"/>
                  <c:pt idx="0">
                    <c:v>279.48125512158714</c:v>
                  </c:pt>
                  <c:pt idx="1">
                    <c:v>21.07586394604261</c:v>
                  </c:pt>
                  <c:pt idx="2">
                    <c:v>268.95757642569458</c:v>
                  </c:pt>
                  <c:pt idx="3">
                    <c:v>96.895852844129081</c:v>
                  </c:pt>
                </c:numCache>
              </c:numRef>
            </c:plus>
            <c:minus>
              <c:numRef>
                <c:f>'Heat Capacity '!$I$5:$I$8</c:f>
                <c:numCache>
                  <c:formatCode>General</c:formatCode>
                  <c:ptCount val="4"/>
                  <c:pt idx="0">
                    <c:v>279.48125512158714</c:v>
                  </c:pt>
                  <c:pt idx="1">
                    <c:v>21.07586394604261</c:v>
                  </c:pt>
                  <c:pt idx="2">
                    <c:v>268.95757642569458</c:v>
                  </c:pt>
                  <c:pt idx="3">
                    <c:v>96.895852844129081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'Heat Capacity '!$H$5:$H$8</c:f>
              <c:numCache>
                <c:formatCode>0.000</c:formatCode>
                <c:ptCount val="4"/>
                <c:pt idx="0">
                  <c:v>1079.0065995739956</c:v>
                </c:pt>
                <c:pt idx="1">
                  <c:v>830.27868608535721</c:v>
                </c:pt>
                <c:pt idx="2">
                  <c:v>2477.2890258266289</c:v>
                </c:pt>
                <c:pt idx="3">
                  <c:v>3214.839053361447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4-4566-80AE-375F4A592A09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'!$K$5:$K$8</c:f>
                <c:numCache>
                  <c:formatCode>General</c:formatCode>
                  <c:ptCount val="4"/>
                </c:numCache>
              </c:numRef>
            </c:plus>
            <c:minus>
              <c:numRef>
                <c:f>'Heat Capacity '!$K$5:$K$8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'Heat Capacity '!$J$5:$J$8</c:f>
              <c:numCache>
                <c:formatCode>0.000</c:formatCode>
                <c:ptCount val="4"/>
                <c:pt idx="0">
                  <c:v>596.87919999999997</c:v>
                </c:pt>
                <c:pt idx="1">
                  <c:v>338.6644</c:v>
                </c:pt>
                <c:pt idx="2">
                  <c:v>2672.4490000000001</c:v>
                </c:pt>
                <c:pt idx="3">
                  <c:v>3255.8440000000001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A4-4566-80AE-375F4A592A09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'!$M$5:$M$8</c:f>
                <c:numCache>
                  <c:formatCode>General</c:formatCode>
                  <c:ptCount val="4"/>
                  <c:pt idx="0">
                    <c:v>135.49225026203277</c:v>
                  </c:pt>
                  <c:pt idx="1">
                    <c:v>31.337993194488224</c:v>
                  </c:pt>
                  <c:pt idx="2">
                    <c:v>22.524849026223041</c:v>
                  </c:pt>
                  <c:pt idx="3">
                    <c:v>272.99769739140879</c:v>
                  </c:pt>
                </c:numCache>
              </c:numRef>
            </c:plus>
            <c:minus>
              <c:numRef>
                <c:f>'Heat Capacity '!$M$5:$M$8</c:f>
                <c:numCache>
                  <c:formatCode>General</c:formatCode>
                  <c:ptCount val="4"/>
                  <c:pt idx="0">
                    <c:v>135.49225026203277</c:v>
                  </c:pt>
                  <c:pt idx="1">
                    <c:v>31.337993194488224</c:v>
                  </c:pt>
                  <c:pt idx="2">
                    <c:v>22.524849026223041</c:v>
                  </c:pt>
                  <c:pt idx="3">
                    <c:v>272.99769739140879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'Heat Capacity '!$L$5:$L$8</c:f>
              <c:numCache>
                <c:formatCode>0.000</c:formatCode>
                <c:ptCount val="4"/>
                <c:pt idx="0">
                  <c:v>918.5031110093164</c:v>
                </c:pt>
                <c:pt idx="1">
                  <c:v>1021.9673476260996</c:v>
                </c:pt>
                <c:pt idx="2">
                  <c:v>1032.0880845136378</c:v>
                </c:pt>
                <c:pt idx="3">
                  <c:v>3141.3032596025619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A4-4566-80AE-375F4A592A09}"/>
            </c:ext>
          </c:extLst>
        </c:ser>
        <c:ser>
          <c:idx val="4"/>
          <c:order val="4"/>
          <c:tx>
            <c:v>Initial 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'Heat Capacity '!$G$9</c:f>
                <c:numCache>
                  <c:formatCode>General</c:formatCode>
                  <c:ptCount val="1"/>
                  <c:pt idx="0">
                    <c:v>436.37413017995618</c:v>
                  </c:pt>
                </c:numCache>
              </c:numRef>
            </c:plus>
            <c:minus>
              <c:numRef>
                <c:f>'Heat Capacity '!$G$9</c:f>
                <c:numCache>
                  <c:formatCode>General</c:formatCode>
                  <c:ptCount val="1"/>
                  <c:pt idx="0">
                    <c:v>436.37413017995618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'Heat Capacity '!$E$9</c:f>
              <c:numCache>
                <c:formatCode>0</c:formatCode>
                <c:ptCount val="1"/>
                <c:pt idx="0">
                  <c:v>78</c:v>
                </c:pt>
              </c:numCache>
            </c:numRef>
          </c:xVal>
          <c:yVal>
            <c:numRef>
              <c:f>'Heat Capacity '!$F$9</c:f>
              <c:numCache>
                <c:formatCode>0.000</c:formatCode>
                <c:ptCount val="1"/>
                <c:pt idx="0">
                  <c:v>4482.0561358410259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B-4A6E-9D5F-CF8D2EC2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08784"/>
        <c:axId val="1250307120"/>
      </c:scatterChart>
      <c:valAx>
        <c:axId val="12503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Moisture</a:t>
                </a:r>
                <a:r>
                  <a:rPr lang="en-ZA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content (%wt)</a:t>
                </a:r>
                <a:endParaRPr lang="en-ZA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07120"/>
        <c:crosses val="autoZero"/>
        <c:crossBetween val="midCat"/>
        <c:majorUnit val="20"/>
      </c:valAx>
      <c:valAx>
        <c:axId val="12503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Heat</a:t>
                </a:r>
                <a:r>
                  <a:rPr lang="en-ZA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Capacity (J/kg/K)</a:t>
                </a:r>
                <a:endParaRPr lang="en-ZA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2417067658209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08784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09295713035885"/>
          <c:y val="0.39951261300670748"/>
          <c:w val="0.17982436570428698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19816272965874E-2"/>
          <c:y val="5.0925925925925923E-2"/>
          <c:w val="0.86809534522470411"/>
          <c:h val="0.80463764946048411"/>
        </c:manualLayout>
      </c:layout>
      <c:scatterChart>
        <c:scatterStyle val="lineMarker"/>
        <c:varyColors val="0"/>
        <c:ser>
          <c:idx val="0"/>
          <c:order val="0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Conductivity'!$G$5:$G$8</c:f>
                <c:numCache>
                  <c:formatCode>General</c:formatCode>
                  <c:ptCount val="4"/>
                  <c:pt idx="0">
                    <c:v>3.0071720234623039E-3</c:v>
                  </c:pt>
                  <c:pt idx="1">
                    <c:v>2.2137279371550376E-3</c:v>
                  </c:pt>
                  <c:pt idx="2">
                    <c:v>2.5348931968391778E-2</c:v>
                  </c:pt>
                  <c:pt idx="3">
                    <c:v>8.6288965699760009E-2</c:v>
                  </c:pt>
                </c:numCache>
              </c:numRef>
            </c:plus>
            <c:minus>
              <c:numRef>
                <c:f>'Thermal Conductivity'!$G$5:$G$8</c:f>
                <c:numCache>
                  <c:formatCode>General</c:formatCode>
                  <c:ptCount val="4"/>
                  <c:pt idx="0">
                    <c:v>3.0071720234623039E-3</c:v>
                  </c:pt>
                  <c:pt idx="1">
                    <c:v>2.2137279371550376E-3</c:v>
                  </c:pt>
                  <c:pt idx="2">
                    <c:v>2.5348931968391778E-2</c:v>
                  </c:pt>
                  <c:pt idx="3">
                    <c:v>8.6288965699760009E-2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Conductivity'!$E$5:$E$8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'Thermal Conductivity'!$F$5:$F$8</c:f>
              <c:numCache>
                <c:formatCode>0.000</c:formatCode>
                <c:ptCount val="4"/>
                <c:pt idx="0">
                  <c:v>7.2302457608199158E-2</c:v>
                </c:pt>
                <c:pt idx="1">
                  <c:v>7.9396629938074323E-2</c:v>
                </c:pt>
                <c:pt idx="2">
                  <c:v>0.25098513649895926</c:v>
                </c:pt>
                <c:pt idx="3">
                  <c:v>0.32548312119892309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1-4B8E-9AF7-961083122600}"/>
            </c:ext>
          </c:extLst>
        </c:ser>
        <c:ser>
          <c:idx val="1"/>
          <c:order val="1"/>
          <c:tx>
            <c:v>105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Conductivity'!$I$5:$I$8</c:f>
                <c:numCache>
                  <c:formatCode>General</c:formatCode>
                  <c:ptCount val="4"/>
                  <c:pt idx="0">
                    <c:v>1.2641352218846869E-2</c:v>
                  </c:pt>
                  <c:pt idx="1">
                    <c:v>5.1688072198419058E-4</c:v>
                  </c:pt>
                  <c:pt idx="2">
                    <c:v>4.0061406132050351E-2</c:v>
                  </c:pt>
                  <c:pt idx="3">
                    <c:v>5.9254322526227999E-3</c:v>
                  </c:pt>
                </c:numCache>
              </c:numRef>
            </c:plus>
            <c:minus>
              <c:numRef>
                <c:f>'Thermal Conductivity'!$I$5:$I$8</c:f>
                <c:numCache>
                  <c:formatCode>General</c:formatCode>
                  <c:ptCount val="4"/>
                  <c:pt idx="0">
                    <c:v>1.2641352218846869E-2</c:v>
                  </c:pt>
                  <c:pt idx="1">
                    <c:v>5.1688072198419058E-4</c:v>
                  </c:pt>
                  <c:pt idx="2">
                    <c:v>4.0061406132050351E-2</c:v>
                  </c:pt>
                  <c:pt idx="3">
                    <c:v>5.9254322526227999E-3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Conductivity'!$E$5:$E$8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'Thermal Conductivity'!$H$5:$H$8</c:f>
              <c:numCache>
                <c:formatCode>0.000</c:formatCode>
                <c:ptCount val="4"/>
                <c:pt idx="0">
                  <c:v>8.6746749497486106E-2</c:v>
                </c:pt>
                <c:pt idx="1">
                  <c:v>7.86297455708483E-2</c:v>
                </c:pt>
                <c:pt idx="2">
                  <c:v>0.25702853353426713</c:v>
                </c:pt>
                <c:pt idx="3">
                  <c:v>0.38253147417134298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1-4B8E-9AF7-961083122600}"/>
            </c:ext>
          </c:extLst>
        </c:ser>
        <c:ser>
          <c:idx val="2"/>
          <c:order val="2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Conductivity'!$K$5:$K$8</c:f>
                <c:numCache>
                  <c:formatCode>General</c:formatCode>
                  <c:ptCount val="4"/>
                </c:numCache>
              </c:numRef>
            </c:plus>
            <c:minus>
              <c:numRef>
                <c:f>'Thermal Conductivity'!$K$5:$K$8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Conductivity'!$E$5:$E$8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'Thermal Conductivity'!$J$5:$J$8</c:f>
              <c:numCache>
                <c:formatCode>0.000</c:formatCode>
                <c:ptCount val="4"/>
                <c:pt idx="0">
                  <c:v>5.1819213762313368E-2</c:v>
                </c:pt>
                <c:pt idx="1">
                  <c:v>5.3227876771985171E-2</c:v>
                </c:pt>
                <c:pt idx="2">
                  <c:v>0.2571648328206137</c:v>
                </c:pt>
                <c:pt idx="3">
                  <c:v>0.34435710135109593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1-4B8E-9AF7-961083122600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Conductivity'!$M$5:$M$8</c:f>
                <c:numCache>
                  <c:formatCode>General</c:formatCode>
                  <c:ptCount val="4"/>
                  <c:pt idx="0">
                    <c:v>6.0044626971848258E-3</c:v>
                  </c:pt>
                  <c:pt idx="1">
                    <c:v>7.3153298919687807E-4</c:v>
                  </c:pt>
                  <c:pt idx="2">
                    <c:v>3.3082596975088541E-3</c:v>
                  </c:pt>
                  <c:pt idx="3">
                    <c:v>4.4855283667361259E-2</c:v>
                  </c:pt>
                </c:numCache>
              </c:numRef>
            </c:plus>
            <c:minus>
              <c:numRef>
                <c:f>'Thermal Conductivity'!$M$5:$M$8</c:f>
                <c:numCache>
                  <c:formatCode>General</c:formatCode>
                  <c:ptCount val="4"/>
                  <c:pt idx="0">
                    <c:v>6.0044626971848258E-3</c:v>
                  </c:pt>
                  <c:pt idx="1">
                    <c:v>7.3153298919687807E-4</c:v>
                  </c:pt>
                  <c:pt idx="2">
                    <c:v>3.3082596975088541E-3</c:v>
                  </c:pt>
                  <c:pt idx="3">
                    <c:v>4.4855283667361259E-2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Conductivity'!$E$5:$E$8</c:f>
              <c:numCache>
                <c:formatCode>0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'Thermal Conductivity'!$L$5:$L$8</c:f>
              <c:numCache>
                <c:formatCode>0.000</c:formatCode>
                <c:ptCount val="4"/>
                <c:pt idx="0">
                  <c:v>6.146207340413936E-2</c:v>
                </c:pt>
                <c:pt idx="1">
                  <c:v>6.3160498983012736E-2</c:v>
                </c:pt>
                <c:pt idx="2">
                  <c:v>0.10780908822213267</c:v>
                </c:pt>
                <c:pt idx="3">
                  <c:v>0.35009658725844989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31-4B8E-9AF7-961083122600}"/>
            </c:ext>
          </c:extLst>
        </c:ser>
        <c:ser>
          <c:idx val="4"/>
          <c:order val="4"/>
          <c:tx>
            <c:v>Initial 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Conductivity'!$G$9</c:f>
                <c:numCache>
                  <c:formatCode>General</c:formatCode>
                  <c:ptCount val="1"/>
                  <c:pt idx="0">
                    <c:v>1.0647039159996797E-3</c:v>
                  </c:pt>
                </c:numCache>
              </c:numRef>
            </c:plus>
            <c:minus>
              <c:numRef>
                <c:f>'Thermal Conductivity'!$G$9</c:f>
                <c:numCache>
                  <c:formatCode>General</c:formatCode>
                  <c:ptCount val="1"/>
                  <c:pt idx="0">
                    <c:v>1.0647039159996797E-3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Conductivity'!$E$9</c:f>
              <c:numCache>
                <c:formatCode>0</c:formatCode>
                <c:ptCount val="1"/>
                <c:pt idx="0">
                  <c:v>78</c:v>
                </c:pt>
              </c:numCache>
            </c:numRef>
          </c:xVal>
          <c:yVal>
            <c:numRef>
              <c:f>'Thermal Conductivity'!$F$9</c:f>
              <c:numCache>
                <c:formatCode>General</c:formatCode>
                <c:ptCount val="1"/>
                <c:pt idx="0">
                  <c:v>0.49513946772092454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D-441E-8CE4-5FEFC713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45472"/>
        <c:axId val="1490850880"/>
      </c:scatterChart>
      <c:valAx>
        <c:axId val="14908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Moisture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content (%)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50880"/>
        <c:crosses val="autoZero"/>
        <c:crossBetween val="midCat"/>
        <c:majorUnit val="20"/>
      </c:valAx>
      <c:valAx>
        <c:axId val="14908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>
                    <a:solidFill>
                      <a:sysClr val="windowText" lastClr="000000"/>
                    </a:solidFill>
                  </a:rPr>
                  <a:t>Thermal</a:t>
                </a:r>
                <a:r>
                  <a:rPr lang="en-GB" b="0" baseline="0">
                    <a:solidFill>
                      <a:sysClr val="windowText" lastClr="000000"/>
                    </a:solidFill>
                  </a:rPr>
                  <a:t> conductivity (W/m.K)</a:t>
                </a:r>
                <a:endParaRPr lang="en-GB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454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72344528362525"/>
          <c:y val="0.40393409157188687"/>
          <c:w val="0.17615448068991379"/>
          <c:h val="0.39062773403324585"/>
        </c:manualLayout>
      </c:layout>
      <c:overlay val="0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ABR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'Surface area'!$E$6:$E$9</c:f>
                <c:numCache>
                  <c:formatCode>General</c:formatCode>
                  <c:ptCount val="4"/>
                  <c:pt idx="0">
                    <c:v>0.41239999999999999</c:v>
                  </c:pt>
                  <c:pt idx="1">
                    <c:v>0.27839999999999998</c:v>
                  </c:pt>
                  <c:pt idx="2">
                    <c:v>0.37930000000000003</c:v>
                  </c:pt>
                  <c:pt idx="3">
                    <c:v>2.1600000000000001E-2</c:v>
                  </c:pt>
                </c:numCache>
              </c:numRef>
            </c:plus>
            <c:minus>
              <c:numRef>
                <c:f>'Surface area'!$E$6:$E$9</c:f>
                <c:numCache>
                  <c:formatCode>General</c:formatCode>
                  <c:ptCount val="4"/>
                  <c:pt idx="0">
                    <c:v>0.41239999999999999</c:v>
                  </c:pt>
                  <c:pt idx="1">
                    <c:v>0.27839999999999998</c:v>
                  </c:pt>
                  <c:pt idx="2">
                    <c:v>0.37930000000000003</c:v>
                  </c:pt>
                  <c:pt idx="3">
                    <c:v>2.1600000000000001E-2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'Surface area'!$C$6:$C$9</c:f>
              <c:numCache>
                <c:formatCode>General</c:formatCode>
                <c:ptCount val="4"/>
                <c:pt idx="0">
                  <c:v>50</c:v>
                </c:pt>
                <c:pt idx="1">
                  <c:v>105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'Surface area'!$D$6:$D$9</c:f>
              <c:numCache>
                <c:formatCode>0.000</c:formatCode>
                <c:ptCount val="4"/>
                <c:pt idx="0">
                  <c:v>1.6862999999999999</c:v>
                </c:pt>
                <c:pt idx="1">
                  <c:v>0.87760000000000005</c:v>
                </c:pt>
                <c:pt idx="2">
                  <c:v>1.0414000000000001</c:v>
                </c:pt>
                <c:pt idx="3">
                  <c:v>0.47039999999999998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C-471E-A70D-63027EEC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4861039"/>
        <c:axId val="1234860623"/>
      </c:barChart>
      <c:catAx>
        <c:axId val="12348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ysClr val="windowText" lastClr="000000"/>
                    </a:solidFill>
                  </a:rPr>
                  <a:t>Drying</a:t>
                </a:r>
                <a:r>
                  <a:rPr lang="en-ZA" baseline="0">
                    <a:solidFill>
                      <a:sysClr val="windowText" lastClr="000000"/>
                    </a:solidFill>
                  </a:rPr>
                  <a:t> temperature (</a:t>
                </a:r>
                <a:r>
                  <a:rPr lang="en-ZA" baseline="0">
                    <a:solidFill>
                      <a:sysClr val="windowText" lastClr="000000"/>
                    </a:solidFill>
                    <a:sym typeface="Symbol" panose="05050102010706020507" pitchFamily="18" charset="2"/>
                  </a:rPr>
                  <a:t>C)</a:t>
                </a:r>
                <a:r>
                  <a:rPr lang="en-ZA" baseline="0">
                    <a:solidFill>
                      <a:sysClr val="windowText" lastClr="000000"/>
                    </a:solidFill>
                  </a:rPr>
                  <a:t> </a:t>
                </a:r>
                <a:endParaRPr lang="en-ZA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60623"/>
        <c:crosses val="autoZero"/>
        <c:auto val="1"/>
        <c:lblAlgn val="ctr"/>
        <c:lblOffset val="100"/>
        <c:noMultiLvlLbl val="0"/>
      </c:catAx>
      <c:valAx>
        <c:axId val="12348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ysClr val="windowText" lastClr="000000"/>
                    </a:solidFill>
                  </a:rPr>
                  <a:t>BET</a:t>
                </a:r>
                <a:r>
                  <a:rPr lang="en-ZA" baseline="0">
                    <a:solidFill>
                      <a:sysClr val="windowText" lastClr="000000"/>
                    </a:solidFill>
                  </a:rPr>
                  <a:t> Surface area (m</a:t>
                </a:r>
                <a:r>
                  <a:rPr lang="en-ZA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ZA" baseline="0">
                    <a:solidFill>
                      <a:sysClr val="windowText" lastClr="000000"/>
                    </a:solidFill>
                  </a:rPr>
                  <a:t>/g)</a:t>
                </a:r>
                <a:endParaRPr lang="en-ZA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1964851268591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61039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10</xdr:row>
      <xdr:rowOff>133350</xdr:rowOff>
    </xdr:from>
    <xdr:to>
      <xdr:col>5</xdr:col>
      <xdr:colOff>261937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10</xdr:row>
      <xdr:rowOff>95250</xdr:rowOff>
    </xdr:from>
    <xdr:to>
      <xdr:col>9</xdr:col>
      <xdr:colOff>319087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528637</xdr:colOff>
      <xdr:row>10</xdr:row>
      <xdr:rowOff>123825</xdr:rowOff>
    </xdr:from>
    <xdr:to>
      <xdr:col>8</xdr:col>
      <xdr:colOff>33337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10</xdr:row>
      <xdr:rowOff>4762</xdr:rowOff>
    </xdr:from>
    <xdr:to>
      <xdr:col>11</xdr:col>
      <xdr:colOff>585787</xdr:colOff>
      <xdr:row>24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9</xdr:row>
      <xdr:rowOff>142875</xdr:rowOff>
    </xdr:from>
    <xdr:to>
      <xdr:col>8</xdr:col>
      <xdr:colOff>561975</xdr:colOff>
      <xdr:row>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180975</xdr:rowOff>
    </xdr:from>
    <xdr:to>
      <xdr:col>8</xdr:col>
      <xdr:colOff>123825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9525</xdr:rowOff>
    </xdr:from>
    <xdr:to>
      <xdr:col>8</xdr:col>
      <xdr:colOff>352425</xdr:colOff>
      <xdr:row>25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ukznac-my.sharepoint.com/personal/218086901_stu_ukzn_ac_za/Documents/Microsoft%20Teams%20Chat%20Files/Eva/Water%20activity%20and%20Moisture%20conten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ukznac-my.sharepoint.com/personal/218086901_stu_ukzn_ac_za/Documents/Microsoft%20Teams%20Chat%20Files/Eva/Experim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ukznac-my.sharepoint.com/Users/HP/Desktop/aging%20faeces%20data-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ukznac-my.sharepoint.com/personal/218086901_stu_ukzn_ac_za/Documents/Microsoft%20Teams%20Chat%20Files/Eva/VS%20at%20different%20moisture%20content%20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ukznac-my.sharepoint.com/personal/218086901_stu_ukzn_ac_za/Documents/Microsoft%20Teams%20Chat%20Files/Eva/Valentina%20Data%20sheets%20Edited.od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ukznac-my.sharepoint.com/personal/218086901_stu_ukzn_ac_za/Documents/Microsoft%20Teams%20Chat%20Files/Eva/calorific%20valu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ukznac-my.sharepoint.com/personal/218086901_stu_ukzn_ac_za/Documents/Microsoft%20Teams%20Chat%20Files/Eva/TCI%20-150%20and50C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ukznac-my.sharepoint.com/personal/218086901_stu_ukzn_ac_za/Documents/Microsoft%20Teams%20Chat%20Files/Eva/105-TC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ukznac-my.sharepoint.com/personal/218086901_stu_ukzn_ac_za/Documents/Microsoft%20Teams%20Chat%20Files/Eva/200-TC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ukznac-my.sharepoint.com/Users/HP/Downloads/TCi%20for%20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"/>
      <sheetName val="150"/>
      <sheetName val="105"/>
      <sheetName val="50"/>
    </sheetNames>
    <sheetDataSet>
      <sheetData sheetId="0">
        <row r="2">
          <cell r="E2">
            <v>0.24043333333333336</v>
          </cell>
          <cell r="F2">
            <v>2.6888204766319902E-2</v>
          </cell>
        </row>
        <row r="3">
          <cell r="E3">
            <v>0.81099999999999994</v>
          </cell>
          <cell r="F3">
            <v>2.002198791329176E-2</v>
          </cell>
        </row>
        <row r="4">
          <cell r="E4">
            <v>0.88023333333333331</v>
          </cell>
          <cell r="F4">
            <v>3.1478387647541585E-3</v>
          </cell>
        </row>
        <row r="5">
          <cell r="E5">
            <v>0.95486666666666664</v>
          </cell>
          <cell r="F5">
            <v>1.6213848676020506E-3</v>
          </cell>
        </row>
      </sheetData>
      <sheetData sheetId="1">
        <row r="1">
          <cell r="B1">
            <v>6.0866666666666659E-2</v>
          </cell>
          <cell r="C1">
            <v>4.9640932930619065E-3</v>
          </cell>
        </row>
        <row r="2">
          <cell r="B2">
            <v>0.84673333333333334</v>
          </cell>
          <cell r="C2">
            <v>1.9502535447702397E-2</v>
          </cell>
        </row>
        <row r="3">
          <cell r="B3">
            <v>0.90336666666666676</v>
          </cell>
          <cell r="C3">
            <v>1.8006171781426291E-3</v>
          </cell>
        </row>
        <row r="4">
          <cell r="B4">
            <v>0.9556</v>
          </cell>
          <cell r="C4">
            <v>3.4563950391508719E-3</v>
          </cell>
        </row>
      </sheetData>
      <sheetData sheetId="2">
        <row r="2">
          <cell r="J2">
            <v>0.15459999999999999</v>
          </cell>
          <cell r="K2">
            <v>0</v>
          </cell>
        </row>
        <row r="3">
          <cell r="J3">
            <v>0.6788333333333334</v>
          </cell>
          <cell r="K3">
            <v>2.4390344173235846E-3</v>
          </cell>
        </row>
        <row r="4">
          <cell r="J4">
            <v>0.89033333333333331</v>
          </cell>
          <cell r="K4">
            <v>2.7523727137790926E-3</v>
          </cell>
        </row>
        <row r="5">
          <cell r="J5">
            <v>0.95053333333333334</v>
          </cell>
          <cell r="K5">
            <v>4.1795799895311151E-3</v>
          </cell>
        </row>
      </sheetData>
      <sheetData sheetId="3">
        <row r="2">
          <cell r="F2">
            <v>0.34639999999999999</v>
          </cell>
          <cell r="G2">
            <v>7.3370339147823274E-2</v>
          </cell>
        </row>
        <row r="3">
          <cell r="F3">
            <v>0.64370000000000005</v>
          </cell>
          <cell r="G3">
            <v>8.8479752862825386E-3</v>
          </cell>
        </row>
        <row r="4">
          <cell r="F4">
            <v>0.89232999999999996</v>
          </cell>
          <cell r="G4">
            <v>5.906681715556844E-4</v>
          </cell>
        </row>
        <row r="5">
          <cell r="F5">
            <v>0.94416699999999998</v>
          </cell>
          <cell r="G5">
            <v>2.4850665092821245E-3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rmal Moisture Balance"/>
      <sheetName val="Water Activity"/>
      <sheetName val="Total and Volatile Solids"/>
      <sheetName val="TCI"/>
      <sheetName val="CV Resume"/>
      <sheetName val="CV 50C"/>
      <sheetName val="CV 150C"/>
    </sheetNames>
    <sheetDataSet>
      <sheetData sheetId="0" refreshError="1"/>
      <sheetData sheetId="1" refreshError="1"/>
      <sheetData sheetId="2" refreshError="1"/>
      <sheetData sheetId="3">
        <row r="22">
          <cell r="P22">
            <v>0.34435710135109593</v>
          </cell>
        </row>
        <row r="23">
          <cell r="P23">
            <v>0.2571648328206137</v>
          </cell>
        </row>
        <row r="24">
          <cell r="P24">
            <v>5.3227876771985171E-2</v>
          </cell>
        </row>
        <row r="25">
          <cell r="P25">
            <v>5.1819213762313368E-2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VS"/>
      <sheetName val="Centrifuge"/>
      <sheetName val="Drying Curve"/>
      <sheetName val="Dyring Curve Summary"/>
      <sheetName val="Drying curve summary-vertical"/>
      <sheetName val="Water Activity"/>
      <sheetName val="Rheology"/>
      <sheetName val="Rheology Summary"/>
      <sheetName val="CNS"/>
      <sheetName val="CNS summary"/>
    </sheetNames>
    <sheetDataSet>
      <sheetData sheetId="0">
        <row r="5">
          <cell r="N5">
            <v>86.005032674998048</v>
          </cell>
        </row>
        <row r="6">
          <cell r="N6">
            <v>0.27147027057186746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H2">
            <v>0.96596666666666664</v>
          </cell>
          <cell r="I2">
            <v>1.1547005383792527E-3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deg"/>
      <sheetName val="150"/>
      <sheetName val="200(not correct temp in oven)"/>
      <sheetName val="200 deg"/>
      <sheetName val="50"/>
    </sheetNames>
    <sheetDataSet>
      <sheetData sheetId="0">
        <row r="3">
          <cell r="I3">
            <v>0.94980062893612882</v>
          </cell>
          <cell r="J3">
            <v>6.2416428900294519E-5</v>
          </cell>
        </row>
        <row r="4">
          <cell r="I4">
            <v>0.92039721604203706</v>
          </cell>
          <cell r="J4">
            <v>1.2623720095311919E-3</v>
          </cell>
        </row>
        <row r="5">
          <cell r="I5">
            <v>0.87009749288767224</v>
          </cell>
          <cell r="J5">
            <v>2.0779085951356099E-3</v>
          </cell>
        </row>
        <row r="6">
          <cell r="I6">
            <v>0.83511507817335462</v>
          </cell>
          <cell r="J6">
            <v>4.7940971184084833E-3</v>
          </cell>
        </row>
      </sheetData>
      <sheetData sheetId="1">
        <row r="21">
          <cell r="J21">
            <v>0.9464886904065134</v>
          </cell>
        </row>
        <row r="24">
          <cell r="J24">
            <v>0.81868487070542884</v>
          </cell>
          <cell r="K24">
            <v>5.5004684366985902E-3</v>
          </cell>
        </row>
      </sheetData>
      <sheetData sheetId="2"/>
      <sheetData sheetId="3">
        <row r="3">
          <cell r="I3">
            <v>0.9433307784014997</v>
          </cell>
          <cell r="J3">
            <v>7.7128884136893954E-4</v>
          </cell>
        </row>
        <row r="4">
          <cell r="I4">
            <v>0.92474229635538185</v>
          </cell>
          <cell r="J4">
            <v>1.813556523204174E-3</v>
          </cell>
        </row>
        <row r="5">
          <cell r="I5">
            <v>0.89720845239625502</v>
          </cell>
          <cell r="J5">
            <v>1.8756640681263757E-4</v>
          </cell>
        </row>
        <row r="6">
          <cell r="I6">
            <v>0.86542145980392071</v>
          </cell>
          <cell r="J6">
            <v>4.3167189035013407E-4</v>
          </cell>
        </row>
      </sheetData>
      <sheetData sheetId="4">
        <row r="21">
          <cell r="K21">
            <v>0.86312130202828141</v>
          </cell>
          <cell r="L21">
            <v>1.2692601848789229E-3</v>
          </cell>
        </row>
        <row r="22">
          <cell r="K22">
            <v>0.85814302140697085</v>
          </cell>
          <cell r="L22">
            <v>1.6240670544483205E-3</v>
          </cell>
        </row>
        <row r="23">
          <cell r="K23">
            <v>0.85014144616504961</v>
          </cell>
          <cell r="L23">
            <v>9.4729201427945573E-4</v>
          </cell>
        </row>
        <row r="24">
          <cell r="K24">
            <v>0.82868483251062675</v>
          </cell>
          <cell r="L24">
            <v>3.336913563632516E-3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_Volat_SOlids_at_150°C"/>
      <sheetName val="Tot_Volat_SOlids_at_50°C_"/>
      <sheetName val="Water_Activity_150°C"/>
      <sheetName val="Water_Activity_50°C_"/>
      <sheetName val="Drying_time"/>
    </sheetNames>
    <sheetDataSet>
      <sheetData sheetId="0">
        <row r="11">
          <cell r="F11">
            <v>0.8648792660580632</v>
          </cell>
          <cell r="H11">
            <v>5.3492003363553742E-3</v>
          </cell>
        </row>
        <row r="15">
          <cell r="F15">
            <v>0.8754923783107823</v>
          </cell>
          <cell r="H15">
            <v>8.1846432007119359E-4</v>
          </cell>
        </row>
        <row r="19">
          <cell r="F19">
            <v>0.86622172601628378</v>
          </cell>
          <cell r="H19">
            <v>4.5294605214863306E-3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5"/>
      <sheetName val="200"/>
      <sheetName val="50"/>
      <sheetName val="150"/>
    </sheetNames>
    <sheetDataSet>
      <sheetData sheetId="0" refreshError="1"/>
      <sheetData sheetId="1" refreshError="1">
        <row r="2">
          <cell r="K2">
            <v>20.6447</v>
          </cell>
          <cell r="L2">
            <v>0.48261132049162148</v>
          </cell>
        </row>
        <row r="3">
          <cell r="K3">
            <v>17.846733333333333</v>
          </cell>
          <cell r="L3">
            <v>2.8951952534423717E-2</v>
          </cell>
        </row>
        <row r="4">
          <cell r="K4">
            <v>13.212466666666666</v>
          </cell>
          <cell r="L4">
            <v>0.23585668435631763</v>
          </cell>
        </row>
        <row r="5">
          <cell r="K5">
            <v>8.7826699999999995</v>
          </cell>
          <cell r="L5">
            <v>0.63998116812571582</v>
          </cell>
        </row>
      </sheetData>
      <sheetData sheetId="2" refreshError="1">
        <row r="2">
          <cell r="F2">
            <v>21.229966666666666</v>
          </cell>
          <cell r="G2">
            <v>0.18676752632320409</v>
          </cell>
        </row>
        <row r="3">
          <cell r="F3">
            <v>15.933</v>
          </cell>
          <cell r="G3">
            <v>6.8652312415533878E-2</v>
          </cell>
        </row>
        <row r="4">
          <cell r="F4">
            <v>13.283000000000001</v>
          </cell>
          <cell r="G4">
            <v>0.13452563572296025</v>
          </cell>
        </row>
        <row r="5">
          <cell r="F5">
            <v>6.5488999999999997</v>
          </cell>
          <cell r="G5">
            <v>0.20750000000000002</v>
          </cell>
        </row>
      </sheetData>
      <sheetData sheetId="3" refreshError="1">
        <row r="2">
          <cell r="G2">
            <v>18.92353</v>
          </cell>
          <cell r="H2">
            <v>6.0712784668652632E-2</v>
          </cell>
        </row>
        <row r="3">
          <cell r="G3">
            <v>17.65183</v>
          </cell>
          <cell r="H3">
            <v>1.9097352928845422E-2</v>
          </cell>
        </row>
        <row r="4">
          <cell r="G4">
            <v>12.87293</v>
          </cell>
          <cell r="H4">
            <v>6.8481449231809391E-2</v>
          </cell>
        </row>
        <row r="5">
          <cell r="G5">
            <v>6.2439999999999998</v>
          </cell>
          <cell r="H5">
            <v>0.18164322172875053</v>
          </cell>
        </row>
      </sheetData>
      <sheetData sheetId="4" refreshError="1">
        <row r="2">
          <cell r="G2">
            <v>19.519629999999999</v>
          </cell>
          <cell r="H2">
            <v>3.1770179585405089</v>
          </cell>
        </row>
        <row r="3">
          <cell r="G3">
            <v>16.107530000000001</v>
          </cell>
          <cell r="H3">
            <v>0.10343233966651305</v>
          </cell>
        </row>
        <row r="4">
          <cell r="G4">
            <v>13.112830000000001</v>
          </cell>
          <cell r="H4">
            <v>0.44243888717978774</v>
          </cell>
        </row>
        <row r="5">
          <cell r="G5">
            <v>5.4573</v>
          </cell>
          <cell r="H5">
            <v>0.46807465453944636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 50C 60%"/>
      <sheetName val="FF 50C 40%"/>
      <sheetName val="FF 50C 20%"/>
      <sheetName val="FF 50C 0%"/>
      <sheetName val="summary"/>
    </sheetNames>
    <sheetDataSet>
      <sheetData sheetId="0">
        <row r="26">
          <cell r="E26">
            <v>0.32548312119892309</v>
          </cell>
        </row>
        <row r="27">
          <cell r="E27">
            <v>8.6288965699760009E-2</v>
          </cell>
          <cell r="H27">
            <v>595.95591643665205</v>
          </cell>
        </row>
      </sheetData>
      <sheetData sheetId="1">
        <row r="26">
          <cell r="E26">
            <v>0.25098513649895926</v>
          </cell>
        </row>
        <row r="27">
          <cell r="E27">
            <v>2.5348931968391778E-2</v>
          </cell>
          <cell r="H27">
            <v>171.90253244895908</v>
          </cell>
        </row>
      </sheetData>
      <sheetData sheetId="2">
        <row r="26">
          <cell r="E26">
            <v>7.9396629938074323E-2</v>
          </cell>
        </row>
        <row r="27">
          <cell r="E27">
            <v>2.2137279371550376E-3</v>
          </cell>
          <cell r="H27">
            <v>75.884177143098583</v>
          </cell>
        </row>
      </sheetData>
      <sheetData sheetId="3">
        <row r="27">
          <cell r="E27">
            <v>7.2302457608199158E-2</v>
          </cell>
        </row>
        <row r="28">
          <cell r="E28">
            <v>3.0071720234623039E-3</v>
          </cell>
        </row>
      </sheetData>
      <sheetData sheetId="4">
        <row r="2">
          <cell r="I2">
            <v>1079.0065995739956</v>
          </cell>
        </row>
        <row r="3">
          <cell r="F3">
            <v>918.5031110093164</v>
          </cell>
          <cell r="I3">
            <v>830.27868608535721</v>
          </cell>
        </row>
        <row r="4">
          <cell r="I4">
            <v>2477.2890258266289</v>
          </cell>
        </row>
        <row r="5">
          <cell r="B5">
            <v>3275.3540027063541</v>
          </cell>
        </row>
        <row r="6">
          <cell r="B6">
            <v>2764.6239294963761</v>
          </cell>
        </row>
        <row r="7">
          <cell r="B7">
            <v>883.2359051322095</v>
          </cell>
        </row>
        <row r="8">
          <cell r="B8">
            <v>1107.2170867288769</v>
          </cell>
        </row>
        <row r="13">
          <cell r="B13">
            <v>596.87919999999997</v>
          </cell>
        </row>
        <row r="14">
          <cell r="B14">
            <v>338.6644</v>
          </cell>
        </row>
        <row r="15">
          <cell r="B15">
            <v>2672.4490000000001</v>
          </cell>
        </row>
        <row r="16">
          <cell r="B16">
            <v>3255.8440000000001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0-c"/>
      <sheetName val="60-b"/>
      <sheetName val="60-a"/>
      <sheetName val="40-a"/>
      <sheetName val="40-b"/>
      <sheetName val="40-c"/>
      <sheetName val="20-b"/>
      <sheetName val="20-c"/>
      <sheetName val="20-a"/>
      <sheetName val="0-a"/>
      <sheetName val="0-b"/>
      <sheetName val="0-c"/>
      <sheetName val="summary"/>
    </sheetNames>
    <sheetDataSet>
      <sheetData sheetId="0"/>
      <sheetData sheetId="1"/>
      <sheetData sheetId="2">
        <row r="8">
          <cell r="E8">
            <v>0.38253147417134298</v>
          </cell>
          <cell r="H8">
            <v>3214.839053361447</v>
          </cell>
        </row>
        <row r="9">
          <cell r="E9">
            <v>5.9254322526227999E-3</v>
          </cell>
          <cell r="H9">
            <v>96.895852844129081</v>
          </cell>
        </row>
      </sheetData>
      <sheetData sheetId="3">
        <row r="8">
          <cell r="E8">
            <v>0.25702853353426713</v>
          </cell>
        </row>
        <row r="9">
          <cell r="E9">
            <v>4.0061406132050351E-2</v>
          </cell>
          <cell r="H9">
            <v>268.95757642569458</v>
          </cell>
        </row>
      </sheetData>
      <sheetData sheetId="4"/>
      <sheetData sheetId="5"/>
      <sheetData sheetId="6"/>
      <sheetData sheetId="7"/>
      <sheetData sheetId="8">
        <row r="8">
          <cell r="E8">
            <v>7.86297455708483E-2</v>
          </cell>
        </row>
        <row r="9">
          <cell r="E9">
            <v>5.1688072198419058E-4</v>
          </cell>
          <cell r="H9">
            <v>21.07586394604261</v>
          </cell>
        </row>
      </sheetData>
      <sheetData sheetId="9">
        <row r="8">
          <cell r="E8">
            <v>8.6746749497486106E-2</v>
          </cell>
        </row>
        <row r="9">
          <cell r="E9">
            <v>1.2641352218846869E-2</v>
          </cell>
          <cell r="H9">
            <v>279.48125512158714</v>
          </cell>
        </row>
      </sheetData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a"/>
      <sheetName val="0-b"/>
      <sheetName val="0-c"/>
      <sheetName val="20-a"/>
      <sheetName val="20-b"/>
      <sheetName val="20-c"/>
      <sheetName val="40-a"/>
      <sheetName val="40-b"/>
      <sheetName val="40-c"/>
      <sheetName val="60-a"/>
      <sheetName val="60-b"/>
      <sheetName val="60-c"/>
      <sheetName val="summary"/>
    </sheetNames>
    <sheetDataSet>
      <sheetData sheetId="0"/>
      <sheetData sheetId="1"/>
      <sheetData sheetId="2">
        <row r="8">
          <cell r="E8">
            <v>6.146207340413936E-2</v>
          </cell>
        </row>
        <row r="9">
          <cell r="E9">
            <v>6.0044626971848258E-3</v>
          </cell>
          <cell r="H9">
            <v>135.49225026203277</v>
          </cell>
        </row>
      </sheetData>
      <sheetData sheetId="3"/>
      <sheetData sheetId="4">
        <row r="5">
          <cell r="E5">
            <v>6.3160498983012736E-2</v>
          </cell>
          <cell r="H5">
            <v>1021.9673476260996</v>
          </cell>
        </row>
        <row r="6">
          <cell r="E6">
            <v>7.3153298919687807E-4</v>
          </cell>
          <cell r="H6">
            <v>31.337993194488224</v>
          </cell>
        </row>
      </sheetData>
      <sheetData sheetId="5"/>
      <sheetData sheetId="6"/>
      <sheetData sheetId="7"/>
      <sheetData sheetId="8">
        <row r="7">
          <cell r="E7">
            <v>0.10780908822213267</v>
          </cell>
          <cell r="H7">
            <v>1032.0880845136378</v>
          </cell>
        </row>
        <row r="8">
          <cell r="E8">
            <v>3.3082596975088541E-3</v>
          </cell>
          <cell r="H8">
            <v>22.524849026223041</v>
          </cell>
        </row>
      </sheetData>
      <sheetData sheetId="9"/>
      <sheetData sheetId="10"/>
      <sheetData sheetId="11">
        <row r="8">
          <cell r="E8">
            <v>0.35009658725844989</v>
          </cell>
          <cell r="H8">
            <v>3141.3032596025619</v>
          </cell>
        </row>
        <row r="9">
          <cell r="E9">
            <v>4.4855283667361259E-2</v>
          </cell>
          <cell r="H9">
            <v>272.99769739140879</v>
          </cell>
        </row>
      </sheetData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 0"/>
      <sheetName val="day 2"/>
      <sheetName val="day 4"/>
      <sheetName val="day 7"/>
      <sheetName val="day 9"/>
      <sheetName val="day 11"/>
      <sheetName val="day 14"/>
      <sheetName val="day 16"/>
      <sheetName val="day 18"/>
      <sheetName val="day 21"/>
      <sheetName val="day 23"/>
      <sheetName val="day 25"/>
      <sheetName val="Summary"/>
    </sheetNames>
    <sheetDataSet>
      <sheetData sheetId="0">
        <row r="24">
          <cell r="C24">
            <v>0.49513946772092454</v>
          </cell>
          <cell r="D24">
            <v>4482.0561358410259</v>
          </cell>
        </row>
        <row r="25">
          <cell r="C25">
            <v>1.0647039159996797E-3</v>
          </cell>
          <cell r="D25">
            <v>436.37413017995618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R22"/>
  <sheetViews>
    <sheetView tabSelected="1" topLeftCell="A3" workbookViewId="0">
      <selection activeCell="H19" sqref="H19"/>
    </sheetView>
  </sheetViews>
  <sheetFormatPr defaultRowHeight="15" x14ac:dyDescent="0.25"/>
  <cols>
    <col min="1" max="1" width="14.42578125" customWidth="1"/>
    <col min="2" max="2" width="21.140625" customWidth="1"/>
    <col min="3" max="3" width="12.5703125" customWidth="1"/>
    <col min="4" max="5" width="10.140625" customWidth="1"/>
  </cols>
  <sheetData>
    <row r="2" spans="1:18" ht="18" x14ac:dyDescent="0.25">
      <c r="A2" s="30" t="s">
        <v>0</v>
      </c>
      <c r="B2" s="3" t="s">
        <v>1</v>
      </c>
      <c r="C2" s="44" t="s">
        <v>2</v>
      </c>
      <c r="D2" s="44"/>
      <c r="E2" s="44"/>
      <c r="F2" s="44"/>
      <c r="G2" s="44"/>
      <c r="H2" s="44"/>
      <c r="I2" s="44"/>
      <c r="J2" s="44"/>
      <c r="K2" s="2"/>
      <c r="L2" s="2"/>
      <c r="M2" s="1"/>
      <c r="N2" s="1"/>
      <c r="O2" s="1"/>
      <c r="P2" s="1"/>
      <c r="Q2" s="1"/>
      <c r="R2" s="1"/>
    </row>
    <row r="3" spans="1:18" x14ac:dyDescent="0.25">
      <c r="A3" s="4"/>
      <c r="B3" s="3"/>
      <c r="C3" s="48" t="s">
        <v>3</v>
      </c>
      <c r="D3" s="48"/>
      <c r="E3" s="49" t="s">
        <v>4</v>
      </c>
      <c r="F3" s="49"/>
      <c r="G3" s="49" t="s">
        <v>5</v>
      </c>
      <c r="H3" s="49"/>
      <c r="I3" s="49" t="s">
        <v>6</v>
      </c>
      <c r="J3" s="49"/>
    </row>
    <row r="4" spans="1:18" ht="15.75" thickBot="1" x14ac:dyDescent="0.3">
      <c r="A4" s="4"/>
      <c r="B4" s="3"/>
      <c r="C4" s="7" t="s">
        <v>7</v>
      </c>
      <c r="D4" s="8" t="s">
        <v>8</v>
      </c>
      <c r="E4" s="7" t="s">
        <v>7</v>
      </c>
      <c r="F4" s="8" t="s">
        <v>8</v>
      </c>
      <c r="G4" s="7" t="s">
        <v>7</v>
      </c>
      <c r="H4" s="9" t="s">
        <v>8</v>
      </c>
      <c r="I4" s="7" t="s">
        <v>7</v>
      </c>
      <c r="J4" s="8" t="s">
        <v>8</v>
      </c>
    </row>
    <row r="5" spans="1:18" ht="15.75" thickTop="1" x14ac:dyDescent="0.25">
      <c r="A5" s="45" t="s">
        <v>9</v>
      </c>
      <c r="B5" s="10">
        <v>0</v>
      </c>
      <c r="C5" s="13">
        <f>'[1]50'!$F$2</f>
        <v>0.34639999999999999</v>
      </c>
      <c r="D5" s="14">
        <f>'[1]50'!$G$2</f>
        <v>7.3370339147823274E-2</v>
      </c>
      <c r="E5" s="15">
        <f>'[1]105'!$J$2</f>
        <v>0.15459999999999999</v>
      </c>
      <c r="F5" s="14">
        <f>'[1]105'!$K$2</f>
        <v>0</v>
      </c>
      <c r="G5" s="15">
        <f>'[1]150'!$B$1</f>
        <v>6.0866666666666659E-2</v>
      </c>
      <c r="H5" s="14">
        <f>'[1]150'!$C$1</f>
        <v>4.9640932930619065E-3</v>
      </c>
      <c r="I5" s="15">
        <f>'[1]200'!$E$2</f>
        <v>0.24043333333333336</v>
      </c>
      <c r="J5" s="14">
        <f>'[1]200'!$F$2</f>
        <v>2.6888204766319902E-2</v>
      </c>
    </row>
    <row r="6" spans="1:18" x14ac:dyDescent="0.25">
      <c r="A6" s="46"/>
      <c r="B6" s="11">
        <v>20</v>
      </c>
      <c r="C6" s="13">
        <f>'[1]50'!$F$3</f>
        <v>0.64370000000000005</v>
      </c>
      <c r="D6" s="14">
        <f>'[1]50'!$G$3</f>
        <v>8.8479752862825386E-3</v>
      </c>
      <c r="E6" s="15">
        <f>'[1]105'!$J$3</f>
        <v>0.6788333333333334</v>
      </c>
      <c r="F6" s="14">
        <f>'[1]105'!$K$3</f>
        <v>2.4390344173235846E-3</v>
      </c>
      <c r="G6" s="15">
        <f>'[1]150'!$B$2</f>
        <v>0.84673333333333334</v>
      </c>
      <c r="H6" s="14">
        <f>'[1]150'!$C$2</f>
        <v>1.9502535447702397E-2</v>
      </c>
      <c r="I6" s="15">
        <f>'[1]200'!$E$3</f>
        <v>0.81099999999999994</v>
      </c>
      <c r="J6" s="14">
        <f>'[1]200'!$F$3</f>
        <v>2.002198791329176E-2</v>
      </c>
    </row>
    <row r="7" spans="1:18" x14ac:dyDescent="0.25">
      <c r="A7" s="46"/>
      <c r="B7" s="11">
        <v>40</v>
      </c>
      <c r="C7" s="13">
        <f>'[1]50'!$F$4</f>
        <v>0.89232999999999996</v>
      </c>
      <c r="D7" s="14">
        <f>'[1]50'!$G$4</f>
        <v>5.906681715556844E-4</v>
      </c>
      <c r="E7" s="15">
        <f>'[1]105'!$J$4</f>
        <v>0.89033333333333331</v>
      </c>
      <c r="F7" s="14">
        <f>'[1]105'!$K$4</f>
        <v>2.7523727137790926E-3</v>
      </c>
      <c r="G7" s="15">
        <f>'[1]150'!$B$3</f>
        <v>0.90336666666666676</v>
      </c>
      <c r="H7" s="14">
        <f>'[1]150'!$C$3</f>
        <v>1.8006171781426291E-3</v>
      </c>
      <c r="I7" s="15">
        <f>'[1]200'!$E$4</f>
        <v>0.88023333333333331</v>
      </c>
      <c r="J7" s="14">
        <f>'[1]200'!$F$4</f>
        <v>3.1478387647541585E-3</v>
      </c>
    </row>
    <row r="8" spans="1:18" x14ac:dyDescent="0.25">
      <c r="A8" s="47"/>
      <c r="B8" s="12">
        <v>60</v>
      </c>
      <c r="C8" s="16">
        <f>'[1]50'!$F$5</f>
        <v>0.94416699999999998</v>
      </c>
      <c r="D8" s="24">
        <f>'[1]50'!$G$5</f>
        <v>2.4850665092821245E-3</v>
      </c>
      <c r="E8" s="25">
        <f>'[1]105'!$J$5</f>
        <v>0.95053333333333334</v>
      </c>
      <c r="F8" s="24">
        <f>'[1]105'!$K$5</f>
        <v>4.1795799895311151E-3</v>
      </c>
      <c r="G8" s="25">
        <f>'[1]150'!$B$4</f>
        <v>0.9556</v>
      </c>
      <c r="H8" s="24">
        <f>'[1]150'!$C$4</f>
        <v>3.4563950391508719E-3</v>
      </c>
      <c r="I8" s="25">
        <f>'[1]200'!$E$5</f>
        <v>0.95486666666666664</v>
      </c>
      <c r="J8" s="24">
        <f>'[1]200'!$F$5</f>
        <v>1.6213848676020506E-3</v>
      </c>
    </row>
    <row r="9" spans="1:18" x14ac:dyDescent="0.25">
      <c r="A9" s="6" t="s">
        <v>16</v>
      </c>
      <c r="B9" s="40">
        <v>78</v>
      </c>
      <c r="C9" s="5">
        <f>'[2]Water Activity'!$H$2</f>
        <v>0.96596666666666664</v>
      </c>
      <c r="D9" s="5">
        <f>'[2]Water Activity'!$I$2</f>
        <v>1.1547005383792527E-3</v>
      </c>
      <c r="E9" s="5"/>
      <c r="F9" s="5"/>
      <c r="G9" s="5"/>
      <c r="H9" s="5"/>
      <c r="I9" s="5"/>
      <c r="J9" s="5"/>
      <c r="K9" s="5"/>
    </row>
    <row r="10" spans="1:18" x14ac:dyDescent="0.25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</row>
  </sheetData>
  <mergeCells count="6">
    <mergeCell ref="C2:J2"/>
    <mergeCell ref="A5:A8"/>
    <mergeCell ref="C3:D3"/>
    <mergeCell ref="E3:F3"/>
    <mergeCell ref="G3:H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2:J9"/>
  <sheetViews>
    <sheetView topLeftCell="A7" workbookViewId="0">
      <selection activeCell="O17" sqref="O17"/>
    </sheetView>
  </sheetViews>
  <sheetFormatPr defaultRowHeight="15" x14ac:dyDescent="0.25"/>
  <cols>
    <col min="1" max="1" width="13.140625" customWidth="1"/>
  </cols>
  <sheetData>
    <row r="2" spans="1:10" ht="45" x14ac:dyDescent="0.25">
      <c r="A2" s="30" t="s">
        <v>0</v>
      </c>
      <c r="B2" s="3" t="s">
        <v>1</v>
      </c>
      <c r="C2" s="44" t="s">
        <v>10</v>
      </c>
      <c r="D2" s="44"/>
      <c r="E2" s="44"/>
      <c r="F2" s="44"/>
      <c r="G2" s="44"/>
      <c r="H2" s="44"/>
      <c r="I2" s="44"/>
      <c r="J2" s="44"/>
    </row>
    <row r="3" spans="1:10" x14ac:dyDescent="0.25">
      <c r="A3" s="4"/>
      <c r="B3" s="3"/>
      <c r="C3" s="48" t="s">
        <v>3</v>
      </c>
      <c r="D3" s="48"/>
      <c r="E3" s="49" t="s">
        <v>4</v>
      </c>
      <c r="F3" s="49"/>
      <c r="G3" s="49" t="s">
        <v>5</v>
      </c>
      <c r="H3" s="49"/>
      <c r="I3" s="49" t="s">
        <v>6</v>
      </c>
      <c r="J3" s="49"/>
    </row>
    <row r="4" spans="1:10" ht="15.75" thickBot="1" x14ac:dyDescent="0.3">
      <c r="A4" s="4"/>
      <c r="B4" s="3"/>
      <c r="C4" s="7" t="s">
        <v>7</v>
      </c>
      <c r="D4" s="8" t="s">
        <v>8</v>
      </c>
      <c r="E4" s="7" t="s">
        <v>7</v>
      </c>
      <c r="F4" s="8" t="s">
        <v>8</v>
      </c>
      <c r="G4" s="7" t="s">
        <v>7</v>
      </c>
      <c r="H4" s="9" t="s">
        <v>8</v>
      </c>
      <c r="I4" s="7" t="s">
        <v>7</v>
      </c>
      <c r="J4" s="8" t="s">
        <v>8</v>
      </c>
    </row>
    <row r="5" spans="1:10" ht="15.75" thickTop="1" x14ac:dyDescent="0.25">
      <c r="A5" s="45" t="s">
        <v>9</v>
      </c>
      <c r="B5" s="10">
        <v>0</v>
      </c>
      <c r="C5" s="13">
        <f>'[3]50'!$K$24</f>
        <v>0.82868483251062675</v>
      </c>
      <c r="D5" s="14">
        <f>'[3]50'!$L$24</f>
        <v>3.336913563632516E-3</v>
      </c>
      <c r="E5" s="15">
        <f>'[3]105deg'!$I$6</f>
        <v>0.83511507817335462</v>
      </c>
      <c r="F5" s="14">
        <f>'[3]105deg'!$J$6</f>
        <v>4.7940971184084833E-3</v>
      </c>
      <c r="G5" s="15">
        <f>'[3]150'!$J$24</f>
        <v>0.81868487070542884</v>
      </c>
      <c r="H5" s="14">
        <f>'[3]150'!$K$24</f>
        <v>5.5004684366985902E-3</v>
      </c>
      <c r="I5" s="15">
        <f>'[3]200 deg'!$I$6</f>
        <v>0.86542145980392071</v>
      </c>
      <c r="J5" s="14">
        <f>'[3]200 deg'!$J$6</f>
        <v>4.3167189035013407E-4</v>
      </c>
    </row>
    <row r="6" spans="1:10" x14ac:dyDescent="0.25">
      <c r="A6" s="46"/>
      <c r="B6" s="11">
        <v>20</v>
      </c>
      <c r="C6" s="13">
        <f>'[3]50'!$K$23</f>
        <v>0.85014144616504961</v>
      </c>
      <c r="D6" s="14">
        <f>'[3]50'!$L$23</f>
        <v>9.4729201427945573E-4</v>
      </c>
      <c r="E6" s="15">
        <f>'[3]105deg'!$I$5</f>
        <v>0.87009749288767224</v>
      </c>
      <c r="F6" s="14">
        <f>'[3]105deg'!$J$5</f>
        <v>2.0779085951356099E-3</v>
      </c>
      <c r="G6" s="15">
        <f>[4]Tot_Volat_SOlids_at_150°C!$F$11</f>
        <v>0.8648792660580632</v>
      </c>
      <c r="H6" s="14">
        <f>[4]Tot_Volat_SOlids_at_150°C!$H$11</f>
        <v>5.3492003363553742E-3</v>
      </c>
      <c r="I6" s="15">
        <f>'[3]200 deg'!$I$5</f>
        <v>0.89720845239625502</v>
      </c>
      <c r="J6" s="14">
        <f>'[3]200 deg'!$J$5</f>
        <v>1.8756640681263757E-4</v>
      </c>
    </row>
    <row r="7" spans="1:10" x14ac:dyDescent="0.25">
      <c r="A7" s="46"/>
      <c r="B7" s="11">
        <v>40</v>
      </c>
      <c r="C7" s="13">
        <f>'[3]50'!$K$22</f>
        <v>0.85814302140697085</v>
      </c>
      <c r="D7" s="14">
        <f>'[3]50'!$L$22</f>
        <v>1.6240670544483205E-3</v>
      </c>
      <c r="E7" s="15">
        <f>'[3]105deg'!$I$4</f>
        <v>0.92039721604203706</v>
      </c>
      <c r="F7" s="14">
        <f>'[3]105deg'!$J$4</f>
        <v>1.2623720095311919E-3</v>
      </c>
      <c r="G7" s="15">
        <f>[4]Tot_Volat_SOlids_at_150°C!$F$15</f>
        <v>0.8754923783107823</v>
      </c>
      <c r="H7" s="14">
        <f>[4]Tot_Volat_SOlids_at_150°C!$H$15</f>
        <v>8.1846432007119359E-4</v>
      </c>
      <c r="I7" s="15">
        <f>'[3]200 deg'!$I$4</f>
        <v>0.92474229635538185</v>
      </c>
      <c r="J7" s="14">
        <f>'[3]200 deg'!$J$4</f>
        <v>1.813556523204174E-3</v>
      </c>
    </row>
    <row r="8" spans="1:10" x14ac:dyDescent="0.25">
      <c r="A8" s="47"/>
      <c r="B8" s="12">
        <v>60</v>
      </c>
      <c r="C8" s="16">
        <f>'[3]50'!$K$21</f>
        <v>0.86312130202828141</v>
      </c>
      <c r="D8" s="24">
        <f>'[3]50'!$L$21</f>
        <v>1.2692601848789229E-3</v>
      </c>
      <c r="E8" s="25">
        <f>'[3]105deg'!$I$3</f>
        <v>0.94980062893612882</v>
      </c>
      <c r="F8" s="24">
        <f>'[3]105deg'!$J$3</f>
        <v>6.2416428900294519E-5</v>
      </c>
      <c r="G8" s="25">
        <f>[4]Tot_Volat_SOlids_at_150°C!$F$19</f>
        <v>0.86622172601628378</v>
      </c>
      <c r="H8" s="24">
        <f>[4]Tot_Volat_SOlids_at_150°C!$H$19</f>
        <v>4.5294605214863306E-3</v>
      </c>
      <c r="I8" s="25">
        <f>'[3]200 deg'!$I$3</f>
        <v>0.9433307784014997</v>
      </c>
      <c r="J8" s="24">
        <f>'[3]200 deg'!$J$3</f>
        <v>7.7128884136893954E-4</v>
      </c>
    </row>
    <row r="9" spans="1:10" x14ac:dyDescent="0.25">
      <c r="A9" s="5" t="s">
        <v>17</v>
      </c>
      <c r="B9" s="29">
        <v>78</v>
      </c>
      <c r="C9" s="5">
        <f>[2]TSVS!$N$5/100</f>
        <v>0.8600503267499805</v>
      </c>
      <c r="D9" s="5">
        <f>[2]TSVS!$N$6/100</f>
        <v>2.7147027057186747E-3</v>
      </c>
      <c r="E9" s="5"/>
      <c r="F9" s="5"/>
      <c r="G9" s="5"/>
      <c r="H9" s="5"/>
    </row>
  </sheetData>
  <mergeCells count="6">
    <mergeCell ref="A5:A8"/>
    <mergeCell ref="C2:J2"/>
    <mergeCell ref="C3:D3"/>
    <mergeCell ref="E3:F3"/>
    <mergeCell ref="G3:H3"/>
    <mergeCell ref="I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K9"/>
  <sheetViews>
    <sheetView topLeftCell="A8" workbookViewId="0">
      <selection activeCell="J14" sqref="J14"/>
    </sheetView>
  </sheetViews>
  <sheetFormatPr defaultRowHeight="15" x14ac:dyDescent="0.25"/>
  <cols>
    <col min="2" max="2" width="12.42578125" customWidth="1"/>
    <col min="6" max="7" width="9.5703125" bestFit="1" customWidth="1"/>
  </cols>
  <sheetData>
    <row r="2" spans="2:11" ht="45" x14ac:dyDescent="0.25">
      <c r="B2" s="30" t="s">
        <v>0</v>
      </c>
      <c r="C2" s="3" t="s">
        <v>1</v>
      </c>
      <c r="D2" s="44" t="s">
        <v>18</v>
      </c>
      <c r="E2" s="44"/>
      <c r="F2" s="44"/>
      <c r="G2" s="44"/>
      <c r="H2" s="44"/>
      <c r="I2" s="44"/>
      <c r="J2" s="44"/>
      <c r="K2" s="44"/>
    </row>
    <row r="3" spans="2:11" x14ac:dyDescent="0.25">
      <c r="B3" s="4"/>
      <c r="C3" s="3"/>
      <c r="D3" s="48" t="s">
        <v>3</v>
      </c>
      <c r="E3" s="48"/>
      <c r="F3" s="49" t="s">
        <v>4</v>
      </c>
      <c r="G3" s="49"/>
      <c r="H3" s="49" t="s">
        <v>5</v>
      </c>
      <c r="I3" s="49"/>
      <c r="J3" s="49" t="s">
        <v>6</v>
      </c>
      <c r="K3" s="49"/>
    </row>
    <row r="4" spans="2:11" ht="15.75" thickBot="1" x14ac:dyDescent="0.3">
      <c r="B4" s="4"/>
      <c r="C4" s="3"/>
      <c r="D4" s="7" t="s">
        <v>7</v>
      </c>
      <c r="E4" s="8" t="s">
        <v>8</v>
      </c>
      <c r="F4" s="7" t="s">
        <v>7</v>
      </c>
      <c r="G4" s="8" t="s">
        <v>8</v>
      </c>
      <c r="H4" s="7" t="s">
        <v>7</v>
      </c>
      <c r="I4" s="9" t="s">
        <v>8</v>
      </c>
      <c r="J4" s="7" t="s">
        <v>7</v>
      </c>
      <c r="K4" s="8" t="s">
        <v>8</v>
      </c>
    </row>
    <row r="5" spans="2:11" ht="15.75" thickTop="1" x14ac:dyDescent="0.25">
      <c r="B5" s="45" t="s">
        <v>9</v>
      </c>
      <c r="C5" s="10">
        <v>0</v>
      </c>
      <c r="D5" s="13">
        <f>'[5]50'!$G$2</f>
        <v>18.92353</v>
      </c>
      <c r="E5" s="14">
        <f>'[5]50'!$H$2</f>
        <v>6.0712784668652632E-2</v>
      </c>
      <c r="F5" s="13">
        <f>'[5]105'!$K$2</f>
        <v>20.6447</v>
      </c>
      <c r="G5" s="14">
        <f>'[5]105'!$L$2</f>
        <v>0.48261132049162148</v>
      </c>
      <c r="H5" s="15">
        <f>'[5]150'!$G$2</f>
        <v>19.519629999999999</v>
      </c>
      <c r="I5" s="14">
        <f>'[5]150'!$H$2</f>
        <v>3.1770179585405089</v>
      </c>
      <c r="J5" s="15">
        <f>'[5]200'!$F$2</f>
        <v>21.229966666666666</v>
      </c>
      <c r="K5" s="14">
        <f>'[5]200'!$G$2</f>
        <v>0.18676752632320409</v>
      </c>
    </row>
    <row r="6" spans="2:11" x14ac:dyDescent="0.25">
      <c r="B6" s="46"/>
      <c r="C6" s="11">
        <v>20</v>
      </c>
      <c r="D6" s="13">
        <f>'[5]50'!$G$3</f>
        <v>17.65183</v>
      </c>
      <c r="E6" s="14">
        <f>'[5]50'!$H$3</f>
        <v>1.9097352928845422E-2</v>
      </c>
      <c r="F6" s="13">
        <f>'[5]105'!$K$3</f>
        <v>17.846733333333333</v>
      </c>
      <c r="G6" s="14">
        <f>'[5]105'!$L$3</f>
        <v>2.8951952534423717E-2</v>
      </c>
      <c r="H6" s="15">
        <f>'[5]150'!$G$3</f>
        <v>16.107530000000001</v>
      </c>
      <c r="I6" s="14">
        <f>'[5]150'!$H$3</f>
        <v>0.10343233966651305</v>
      </c>
      <c r="J6" s="15">
        <f>'[5]200'!$F$3</f>
        <v>15.933</v>
      </c>
      <c r="K6" s="14">
        <f>'[5]200'!$G$3</f>
        <v>6.8652312415533878E-2</v>
      </c>
    </row>
    <row r="7" spans="2:11" x14ac:dyDescent="0.25">
      <c r="B7" s="46"/>
      <c r="C7" s="11">
        <v>40</v>
      </c>
      <c r="D7" s="13">
        <f>'[5]50'!$G$4</f>
        <v>12.87293</v>
      </c>
      <c r="E7" s="14">
        <f>'[5]50'!$H$4</f>
        <v>6.8481449231809391E-2</v>
      </c>
      <c r="F7" s="13">
        <f>'[5]105'!$K$4</f>
        <v>13.212466666666666</v>
      </c>
      <c r="G7" s="14">
        <f>'[5]105'!$L$4</f>
        <v>0.23585668435631763</v>
      </c>
      <c r="H7" s="15">
        <f>'[5]150'!$G$4</f>
        <v>13.112830000000001</v>
      </c>
      <c r="I7" s="14">
        <f>'[5]150'!$H$4</f>
        <v>0.44243888717978774</v>
      </c>
      <c r="J7" s="15">
        <f>'[5]200'!$F$4</f>
        <v>13.283000000000001</v>
      </c>
      <c r="K7" s="14">
        <f>'[5]200'!$G$4</f>
        <v>0.13452563572296025</v>
      </c>
    </row>
    <row r="8" spans="2:11" x14ac:dyDescent="0.25">
      <c r="B8" s="47"/>
      <c r="C8" s="12">
        <v>60</v>
      </c>
      <c r="D8" s="16">
        <f>'[5]50'!$G$5</f>
        <v>6.2439999999999998</v>
      </c>
      <c r="E8" s="24">
        <f>'[5]50'!$H$5</f>
        <v>0.18164322172875053</v>
      </c>
      <c r="F8" s="16">
        <f>'[5]105'!$K$5</f>
        <v>8.7826699999999995</v>
      </c>
      <c r="G8" s="24">
        <f>'[5]105'!$L$5</f>
        <v>0.63998116812571582</v>
      </c>
      <c r="H8" s="25">
        <f>'[5]150'!$G$5</f>
        <v>5.4573</v>
      </c>
      <c r="I8" s="24">
        <f>'[5]150'!$H$5</f>
        <v>0.46807465453944636</v>
      </c>
      <c r="J8" s="25">
        <f>'[5]200'!$F$5</f>
        <v>6.5488999999999997</v>
      </c>
      <c r="K8" s="24">
        <f>'[5]200'!$G$5</f>
        <v>0.20750000000000002</v>
      </c>
    </row>
    <row r="9" spans="2:11" x14ac:dyDescent="0.25">
      <c r="B9" t="s">
        <v>17</v>
      </c>
      <c r="C9" s="40">
        <v>78</v>
      </c>
      <c r="D9" s="29"/>
      <c r="E9" s="29"/>
      <c r="F9" s="43">
        <v>4.7579982266666674</v>
      </c>
      <c r="G9" s="43">
        <v>4.1772615059312464E-3</v>
      </c>
    </row>
  </sheetData>
  <mergeCells count="6">
    <mergeCell ref="B5:B8"/>
    <mergeCell ref="D2:K2"/>
    <mergeCell ref="D3:E3"/>
    <mergeCell ref="F3:G3"/>
    <mergeCell ref="H3:I3"/>
    <mergeCell ref="J3:K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9"/>
  <sheetViews>
    <sheetView topLeftCell="E1" workbookViewId="0">
      <selection activeCell="O13" sqref="O13"/>
    </sheetView>
  </sheetViews>
  <sheetFormatPr defaultRowHeight="15" x14ac:dyDescent="0.25"/>
  <cols>
    <col min="3" max="3" width="7.42578125" customWidth="1"/>
    <col min="4" max="4" width="13.7109375" customWidth="1"/>
    <col min="8" max="9" width="9.5703125" bestFit="1" customWidth="1"/>
  </cols>
  <sheetData>
    <row r="2" spans="4:15" ht="45" x14ac:dyDescent="0.25">
      <c r="D2" s="36" t="s">
        <v>0</v>
      </c>
      <c r="E2" s="3" t="s">
        <v>1</v>
      </c>
      <c r="F2" s="44" t="s">
        <v>11</v>
      </c>
      <c r="G2" s="44"/>
      <c r="H2" s="44"/>
      <c r="I2" s="44"/>
      <c r="J2" s="44"/>
      <c r="K2" s="44"/>
      <c r="L2" s="44"/>
      <c r="M2" s="44"/>
    </row>
    <row r="3" spans="4:15" x14ac:dyDescent="0.25">
      <c r="D3" s="4"/>
      <c r="E3" s="3"/>
      <c r="F3" s="48" t="s">
        <v>3</v>
      </c>
      <c r="G3" s="48"/>
      <c r="H3" s="49" t="s">
        <v>4</v>
      </c>
      <c r="I3" s="49"/>
      <c r="J3" s="49" t="s">
        <v>5</v>
      </c>
      <c r="K3" s="49"/>
      <c r="L3" s="49" t="s">
        <v>6</v>
      </c>
      <c r="M3" s="49"/>
    </row>
    <row r="4" spans="4:15" ht="15.75" thickBot="1" x14ac:dyDescent="0.3">
      <c r="D4" s="4"/>
      <c r="E4" s="3"/>
      <c r="F4" s="7" t="s">
        <v>7</v>
      </c>
      <c r="G4" s="8" t="s">
        <v>8</v>
      </c>
      <c r="H4" s="7" t="s">
        <v>7</v>
      </c>
      <c r="I4" s="8" t="s">
        <v>8</v>
      </c>
      <c r="J4" s="7" t="s">
        <v>7</v>
      </c>
      <c r="K4" s="9" t="s">
        <v>8</v>
      </c>
      <c r="L4" s="7" t="s">
        <v>7</v>
      </c>
      <c r="M4" s="8" t="s">
        <v>8</v>
      </c>
    </row>
    <row r="5" spans="4:15" ht="15.75" thickTop="1" x14ac:dyDescent="0.25">
      <c r="D5" s="45" t="s">
        <v>9</v>
      </c>
      <c r="E5" s="10">
        <v>0</v>
      </c>
      <c r="F5" s="13">
        <v>18.923533333333335</v>
      </c>
      <c r="G5" s="14">
        <v>7.4357671650834206E-2</v>
      </c>
      <c r="H5" s="13">
        <v>20.644699999999997</v>
      </c>
      <c r="I5" s="14">
        <v>0.34125773739701976</v>
      </c>
      <c r="J5" s="15">
        <v>19.519633333333335</v>
      </c>
      <c r="K5" s="14">
        <v>3.891036451041455</v>
      </c>
      <c r="L5" s="15">
        <v>21.229966666666666</v>
      </c>
      <c r="M5" s="14">
        <v>0.22874257000683781</v>
      </c>
    </row>
    <row r="6" spans="4:15" x14ac:dyDescent="0.25">
      <c r="D6" s="46"/>
      <c r="E6" s="11">
        <v>20</v>
      </c>
      <c r="F6" s="13">
        <v>22.064791666666665</v>
      </c>
      <c r="G6" s="14">
        <v>2.9236731320947725E-2</v>
      </c>
      <c r="H6" s="13">
        <v>22.308416666666663</v>
      </c>
      <c r="I6" s="14">
        <v>2.5590152457102319E-2</v>
      </c>
      <c r="J6" s="15">
        <v>20.134416666666667</v>
      </c>
      <c r="K6" s="14">
        <v>0.15834778442824438</v>
      </c>
      <c r="L6" s="15">
        <v>19.916250000000002</v>
      </c>
      <c r="M6" s="14">
        <v>0.10510195942512295</v>
      </c>
    </row>
    <row r="7" spans="4:15" x14ac:dyDescent="0.25">
      <c r="D7" s="46"/>
      <c r="E7" s="11">
        <v>40</v>
      </c>
      <c r="F7" s="13">
        <v>21.454888888888888</v>
      </c>
      <c r="G7" s="14">
        <v>0.13978717288687126</v>
      </c>
      <c r="H7" s="13">
        <v>22.020777777777777</v>
      </c>
      <c r="I7" s="14">
        <v>0.27795976816087864</v>
      </c>
      <c r="J7" s="15">
        <v>21.854722222222222</v>
      </c>
      <c r="K7" s="14">
        <v>0.90312459662941136</v>
      </c>
      <c r="L7" s="15">
        <v>22.138333333333335</v>
      </c>
      <c r="M7" s="14">
        <v>0.2745993040373137</v>
      </c>
    </row>
    <row r="8" spans="4:15" x14ac:dyDescent="0.25">
      <c r="D8" s="46"/>
      <c r="E8" s="11">
        <v>60</v>
      </c>
      <c r="F8" s="13">
        <v>15.61</v>
      </c>
      <c r="G8" s="14">
        <v>0.55616651058833066</v>
      </c>
      <c r="H8" s="13">
        <v>21.956666666666663</v>
      </c>
      <c r="I8" s="14">
        <v>1.1313375595334536</v>
      </c>
      <c r="J8" s="15">
        <v>13.643333333333333</v>
      </c>
      <c r="K8" s="14">
        <v>1.4331800814389415</v>
      </c>
      <c r="L8" s="15">
        <v>16.372250000000001</v>
      </c>
      <c r="M8" s="14">
        <v>0.7336232854810415</v>
      </c>
    </row>
    <row r="9" spans="4:15" x14ac:dyDescent="0.25">
      <c r="D9" s="37" t="s">
        <v>17</v>
      </c>
      <c r="E9" s="41">
        <v>78</v>
      </c>
      <c r="F9" s="38"/>
      <c r="G9" s="38"/>
      <c r="H9" s="42">
        <v>21.413133333333334</v>
      </c>
      <c r="I9" s="42">
        <v>1.8799556732363516E-2</v>
      </c>
      <c r="J9" s="38"/>
      <c r="K9" s="38"/>
      <c r="L9" s="38"/>
      <c r="M9" s="39"/>
      <c r="N9" s="5"/>
      <c r="O9" s="5"/>
    </row>
  </sheetData>
  <mergeCells count="6">
    <mergeCell ref="D5:D8"/>
    <mergeCell ref="F2:M2"/>
    <mergeCell ref="F3:G3"/>
    <mergeCell ref="H3:I3"/>
    <mergeCell ref="J3:K3"/>
    <mergeCell ref="L3:M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D2:M15"/>
  <sheetViews>
    <sheetView topLeftCell="E10" workbookViewId="0">
      <selection activeCell="D26" sqref="D26"/>
    </sheetView>
  </sheetViews>
  <sheetFormatPr defaultRowHeight="15" x14ac:dyDescent="0.25"/>
  <cols>
    <col min="4" max="4" width="13.28515625" customWidth="1"/>
    <col min="13" max="13" width="9.140625" customWidth="1"/>
    <col min="16" max="16" width="18.28515625" customWidth="1"/>
  </cols>
  <sheetData>
    <row r="2" spans="4:13" ht="45" x14ac:dyDescent="0.25">
      <c r="D2" s="30" t="s">
        <v>0</v>
      </c>
      <c r="E2" s="3" t="s">
        <v>1</v>
      </c>
      <c r="F2" s="44" t="s">
        <v>12</v>
      </c>
      <c r="G2" s="44"/>
      <c r="H2" s="44"/>
      <c r="I2" s="44"/>
      <c r="J2" s="44"/>
      <c r="K2" s="44"/>
      <c r="L2" s="44"/>
      <c r="M2" s="44"/>
    </row>
    <row r="3" spans="4:13" x14ac:dyDescent="0.25">
      <c r="D3" s="4"/>
      <c r="E3" s="3"/>
      <c r="F3" s="48" t="s">
        <v>3</v>
      </c>
      <c r="G3" s="48"/>
      <c r="H3" s="49" t="s">
        <v>4</v>
      </c>
      <c r="I3" s="49"/>
      <c r="J3" s="49" t="s">
        <v>5</v>
      </c>
      <c r="K3" s="49"/>
      <c r="L3" s="49" t="s">
        <v>6</v>
      </c>
      <c r="M3" s="49"/>
    </row>
    <row r="4" spans="4:13" ht="15.75" thickBot="1" x14ac:dyDescent="0.3">
      <c r="D4" s="4"/>
      <c r="E4" s="3"/>
      <c r="F4" s="7" t="s">
        <v>7</v>
      </c>
      <c r="G4" s="8" t="s">
        <v>8</v>
      </c>
      <c r="H4" s="7" t="s">
        <v>7</v>
      </c>
      <c r="I4" s="8" t="s">
        <v>8</v>
      </c>
      <c r="J4" s="7" t="s">
        <v>7</v>
      </c>
      <c r="K4" s="9" t="s">
        <v>8</v>
      </c>
      <c r="L4" s="7" t="s">
        <v>7</v>
      </c>
      <c r="M4" s="8" t="s">
        <v>8</v>
      </c>
    </row>
    <row r="5" spans="4:13" ht="15.75" thickTop="1" x14ac:dyDescent="0.25">
      <c r="D5" s="45" t="s">
        <v>9</v>
      </c>
      <c r="E5" s="10">
        <v>0</v>
      </c>
      <c r="F5" s="13">
        <f>[6]summary!$B$8</f>
        <v>1107.2170867288769</v>
      </c>
      <c r="G5" s="14">
        <v>104.92528707281457</v>
      </c>
      <c r="H5" s="15">
        <f>[6]summary!$I$2</f>
        <v>1079.0065995739956</v>
      </c>
      <c r="I5" s="14">
        <f>'[7]0-a'!$H$9</f>
        <v>279.48125512158714</v>
      </c>
      <c r="J5" s="15">
        <f>[6]summary!$B$13</f>
        <v>596.87919999999997</v>
      </c>
      <c r="K5" s="14"/>
      <c r="L5" s="15">
        <f>[6]summary!$F$3</f>
        <v>918.5031110093164</v>
      </c>
      <c r="M5" s="14">
        <f>'[8]0-c'!$H$9</f>
        <v>135.49225026203277</v>
      </c>
    </row>
    <row r="6" spans="4:13" x14ac:dyDescent="0.25">
      <c r="D6" s="46"/>
      <c r="E6" s="11">
        <v>20</v>
      </c>
      <c r="F6" s="13">
        <f>[6]summary!$B$7</f>
        <v>883.2359051322095</v>
      </c>
      <c r="G6" s="14">
        <f>'[6]FF 50C 20%'!$H$27</f>
        <v>75.884177143098583</v>
      </c>
      <c r="H6" s="15">
        <f>[6]summary!$I$3</f>
        <v>830.27868608535721</v>
      </c>
      <c r="I6" s="14">
        <f>'[7]20-a'!$H$9</f>
        <v>21.07586394604261</v>
      </c>
      <c r="J6" s="15">
        <f>[6]summary!$B$14</f>
        <v>338.6644</v>
      </c>
      <c r="K6" s="14"/>
      <c r="L6" s="15">
        <f>'[8]20-b'!$H$5</f>
        <v>1021.9673476260996</v>
      </c>
      <c r="M6" s="14">
        <f>'[8]20-b'!$H$6</f>
        <v>31.337993194488224</v>
      </c>
    </row>
    <row r="7" spans="4:13" x14ac:dyDescent="0.25">
      <c r="D7" s="46"/>
      <c r="E7" s="11">
        <v>40</v>
      </c>
      <c r="F7" s="13">
        <f>[6]summary!$B$6</f>
        <v>2764.6239294963761</v>
      </c>
      <c r="G7" s="14">
        <f>'[6]FF 50C 40%'!$H$27</f>
        <v>171.90253244895908</v>
      </c>
      <c r="H7" s="15">
        <f>[6]summary!$I$4</f>
        <v>2477.2890258266289</v>
      </c>
      <c r="I7" s="14">
        <f>'[7]40-a'!$H$9</f>
        <v>268.95757642569458</v>
      </c>
      <c r="J7" s="15">
        <f>[6]summary!$B$15</f>
        <v>2672.4490000000001</v>
      </c>
      <c r="K7" s="14"/>
      <c r="L7" s="15">
        <f>'[8]40-c'!$H$7</f>
        <v>1032.0880845136378</v>
      </c>
      <c r="M7" s="14">
        <f>'[8]40-c'!$H$8</f>
        <v>22.524849026223041</v>
      </c>
    </row>
    <row r="8" spans="4:13" x14ac:dyDescent="0.25">
      <c r="D8" s="47"/>
      <c r="E8" s="12">
        <v>60</v>
      </c>
      <c r="F8" s="16">
        <f>[6]summary!$B$5</f>
        <v>3275.3540027063541</v>
      </c>
      <c r="G8" s="24">
        <f>'[6]FF 50C 60%'!$H$27</f>
        <v>595.95591643665205</v>
      </c>
      <c r="H8" s="25">
        <f>'[7]60-a'!$H$8</f>
        <v>3214.839053361447</v>
      </c>
      <c r="I8" s="24">
        <f>'[7]60-a'!$H$9</f>
        <v>96.895852844129081</v>
      </c>
      <c r="J8" s="25">
        <f>[6]summary!$B$16</f>
        <v>3255.8440000000001</v>
      </c>
      <c r="K8" s="24"/>
      <c r="L8" s="25">
        <f>'[8]60-c'!$H$8</f>
        <v>3141.3032596025619</v>
      </c>
      <c r="M8" s="24">
        <f>'[8]60-c'!$H$9</f>
        <v>272.99769739140879</v>
      </c>
    </row>
    <row r="9" spans="4:13" x14ac:dyDescent="0.25">
      <c r="D9" s="26" t="s">
        <v>17</v>
      </c>
      <c r="E9" s="27">
        <v>78</v>
      </c>
      <c r="F9" s="13">
        <f>'[9]day 0'!$D$24</f>
        <v>4482.0561358410259</v>
      </c>
      <c r="G9" s="15">
        <f>'[9]day 0'!$D$25</f>
        <v>436.37413017995618</v>
      </c>
      <c r="H9" s="15"/>
      <c r="I9" s="15"/>
      <c r="J9" s="15"/>
      <c r="K9" s="15"/>
      <c r="L9" s="15"/>
      <c r="M9" s="15"/>
    </row>
    <row r="12" spans="4:13" x14ac:dyDescent="0.25">
      <c r="M12" s="28"/>
    </row>
    <row r="15" spans="4:13" x14ac:dyDescent="0.25">
      <c r="M15" s="28"/>
    </row>
  </sheetData>
  <mergeCells count="6">
    <mergeCell ref="D5:D8"/>
    <mergeCell ref="F2:M2"/>
    <mergeCell ref="F3:G3"/>
    <mergeCell ref="H3:I3"/>
    <mergeCell ref="J3:K3"/>
    <mergeCell ref="L3:M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D2:M9"/>
  <sheetViews>
    <sheetView topLeftCell="A4" workbookViewId="0">
      <selection activeCell="N19" sqref="N19"/>
    </sheetView>
  </sheetViews>
  <sheetFormatPr defaultRowHeight="15" x14ac:dyDescent="0.25"/>
  <cols>
    <col min="4" max="4" width="13.28515625" customWidth="1"/>
  </cols>
  <sheetData>
    <row r="2" spans="4:13" ht="45" x14ac:dyDescent="0.25">
      <c r="D2" s="30" t="s">
        <v>0</v>
      </c>
      <c r="E2" s="3" t="s">
        <v>1</v>
      </c>
      <c r="F2" s="44" t="s">
        <v>13</v>
      </c>
      <c r="G2" s="44"/>
      <c r="H2" s="44"/>
      <c r="I2" s="44"/>
      <c r="J2" s="44"/>
      <c r="K2" s="44"/>
      <c r="L2" s="44"/>
      <c r="M2" s="44"/>
    </row>
    <row r="3" spans="4:13" x14ac:dyDescent="0.25">
      <c r="D3" s="4"/>
      <c r="E3" s="3"/>
      <c r="F3" s="48" t="s">
        <v>3</v>
      </c>
      <c r="G3" s="48"/>
      <c r="H3" s="49" t="s">
        <v>4</v>
      </c>
      <c r="I3" s="49"/>
      <c r="J3" s="49" t="s">
        <v>5</v>
      </c>
      <c r="K3" s="49"/>
      <c r="L3" s="49" t="s">
        <v>6</v>
      </c>
      <c r="M3" s="49"/>
    </row>
    <row r="4" spans="4:13" ht="15.75" thickBot="1" x14ac:dyDescent="0.3">
      <c r="D4" s="4"/>
      <c r="E4" s="3"/>
      <c r="F4" s="7" t="s">
        <v>7</v>
      </c>
      <c r="G4" s="8" t="s">
        <v>8</v>
      </c>
      <c r="H4" s="7" t="s">
        <v>7</v>
      </c>
      <c r="I4" s="8" t="s">
        <v>8</v>
      </c>
      <c r="J4" s="7" t="s">
        <v>7</v>
      </c>
      <c r="K4" s="9" t="s">
        <v>8</v>
      </c>
      <c r="L4" s="7" t="s">
        <v>7</v>
      </c>
      <c r="M4" s="8" t="s">
        <v>8</v>
      </c>
    </row>
    <row r="5" spans="4:13" ht="15.75" thickTop="1" x14ac:dyDescent="0.25">
      <c r="D5" s="45" t="s">
        <v>9</v>
      </c>
      <c r="E5" s="10">
        <v>0</v>
      </c>
      <c r="F5" s="13">
        <f>'[6]FF 50C 0%'!$E$27</f>
        <v>7.2302457608199158E-2</v>
      </c>
      <c r="G5" s="14">
        <f>'[6]FF 50C 0%'!$E$28</f>
        <v>3.0071720234623039E-3</v>
      </c>
      <c r="H5" s="15">
        <f>'[7]0-a'!$E$8</f>
        <v>8.6746749497486106E-2</v>
      </c>
      <c r="I5" s="14">
        <f>'[7]0-a'!$E$9</f>
        <v>1.2641352218846869E-2</v>
      </c>
      <c r="J5" s="15">
        <f>[10]TCI!$P$25</f>
        <v>5.1819213762313368E-2</v>
      </c>
      <c r="K5" s="14"/>
      <c r="L5" s="15">
        <f>'[8]0-c'!$E$8</f>
        <v>6.146207340413936E-2</v>
      </c>
      <c r="M5" s="14">
        <f>'[8]0-c'!$E$9</f>
        <v>6.0044626971848258E-3</v>
      </c>
    </row>
    <row r="6" spans="4:13" x14ac:dyDescent="0.25">
      <c r="D6" s="46"/>
      <c r="E6" s="11">
        <v>20</v>
      </c>
      <c r="F6" s="13">
        <f>'[6]FF 50C 20%'!$E$26</f>
        <v>7.9396629938074323E-2</v>
      </c>
      <c r="G6" s="14">
        <f>'[6]FF 50C 20%'!$E$27</f>
        <v>2.2137279371550376E-3</v>
      </c>
      <c r="H6" s="15">
        <f>'[7]20-a'!$E$8</f>
        <v>7.86297455708483E-2</v>
      </c>
      <c r="I6" s="14">
        <f>'[7]20-a'!$E$9</f>
        <v>5.1688072198419058E-4</v>
      </c>
      <c r="J6" s="15">
        <f>[10]TCI!$P$24</f>
        <v>5.3227876771985171E-2</v>
      </c>
      <c r="K6" s="14"/>
      <c r="L6" s="15">
        <f>'[8]20-b'!$E$5</f>
        <v>6.3160498983012736E-2</v>
      </c>
      <c r="M6" s="14">
        <f>'[8]20-b'!$E$6</f>
        <v>7.3153298919687807E-4</v>
      </c>
    </row>
    <row r="7" spans="4:13" x14ac:dyDescent="0.25">
      <c r="D7" s="46"/>
      <c r="E7" s="11">
        <v>40</v>
      </c>
      <c r="F7" s="13">
        <f>'[6]FF 50C 40%'!$E$26</f>
        <v>0.25098513649895926</v>
      </c>
      <c r="G7" s="14">
        <f>'[6]FF 50C 40%'!$E$27</f>
        <v>2.5348931968391778E-2</v>
      </c>
      <c r="H7" s="15">
        <f>'[7]40-a'!$E$8</f>
        <v>0.25702853353426713</v>
      </c>
      <c r="I7" s="14">
        <f>'[7]40-a'!$E$9</f>
        <v>4.0061406132050351E-2</v>
      </c>
      <c r="J7" s="15">
        <f>[10]TCI!$P$23</f>
        <v>0.2571648328206137</v>
      </c>
      <c r="K7" s="14"/>
      <c r="L7" s="15">
        <f>'[8]40-c'!$E$7</f>
        <v>0.10780908822213267</v>
      </c>
      <c r="M7" s="14">
        <f>'[8]40-c'!$E$8</f>
        <v>3.3082596975088541E-3</v>
      </c>
    </row>
    <row r="8" spans="4:13" x14ac:dyDescent="0.25">
      <c r="D8" s="47"/>
      <c r="E8" s="12">
        <v>60</v>
      </c>
      <c r="F8" s="16">
        <f>'[6]FF 50C 60%'!$E$26</f>
        <v>0.32548312119892309</v>
      </c>
      <c r="G8" s="24">
        <f>'[6]FF 50C 60%'!$E$27</f>
        <v>8.6288965699760009E-2</v>
      </c>
      <c r="H8" s="25">
        <f>'[7]60-a'!$E$8</f>
        <v>0.38253147417134298</v>
      </c>
      <c r="I8" s="24">
        <f>'[7]60-a'!$E$9</f>
        <v>5.9254322526227999E-3</v>
      </c>
      <c r="J8" s="25">
        <f>[10]TCI!$P$22</f>
        <v>0.34435710135109593</v>
      </c>
      <c r="K8" s="24"/>
      <c r="L8" s="25">
        <f>'[8]60-c'!$E$8</f>
        <v>0.35009658725844989</v>
      </c>
      <c r="M8" s="24">
        <f>'[8]60-c'!$E$9</f>
        <v>4.4855283667361259E-2</v>
      </c>
    </row>
    <row r="9" spans="4:13" x14ac:dyDescent="0.25">
      <c r="D9" t="s">
        <v>17</v>
      </c>
      <c r="E9" s="40">
        <v>78</v>
      </c>
      <c r="F9">
        <f>'[9]day 0'!$C$24</f>
        <v>0.49513946772092454</v>
      </c>
      <c r="G9">
        <f>'[9]day 0'!$C$25</f>
        <v>1.0647039159996797E-3</v>
      </c>
    </row>
  </sheetData>
  <mergeCells count="6">
    <mergeCell ref="D5:D8"/>
    <mergeCell ref="F2:M2"/>
    <mergeCell ref="F3:G3"/>
    <mergeCell ref="H3:I3"/>
    <mergeCell ref="J3:K3"/>
    <mergeCell ref="L3:M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C3:K9"/>
  <sheetViews>
    <sheetView topLeftCell="A5" workbookViewId="0">
      <selection activeCell="K18" sqref="K18"/>
    </sheetView>
  </sheetViews>
  <sheetFormatPr defaultRowHeight="15" x14ac:dyDescent="0.25"/>
  <cols>
    <col min="2" max="2" width="9.140625" customWidth="1"/>
    <col min="3" max="3" width="17.5703125" customWidth="1"/>
    <col min="5" max="5" width="18.5703125" customWidth="1"/>
  </cols>
  <sheetData>
    <row r="3" spans="3:11" ht="30" x14ac:dyDescent="0.25">
      <c r="C3" s="3" t="s">
        <v>14</v>
      </c>
      <c r="D3" s="32" t="s">
        <v>15</v>
      </c>
      <c r="E3" s="34"/>
      <c r="F3" s="33"/>
      <c r="G3" s="35"/>
      <c r="H3" s="35"/>
      <c r="I3" s="35"/>
      <c r="J3" s="35"/>
      <c r="K3" s="35"/>
    </row>
    <row r="4" spans="3:11" x14ac:dyDescent="0.25">
      <c r="C4" s="4"/>
      <c r="D4" s="50" t="s">
        <v>9</v>
      </c>
      <c r="E4" s="51"/>
    </row>
    <row r="5" spans="3:11" ht="15.75" thickBot="1" x14ac:dyDescent="0.3">
      <c r="C5" s="21"/>
      <c r="D5" s="22" t="s">
        <v>7</v>
      </c>
      <c r="E5" s="9" t="s">
        <v>8</v>
      </c>
    </row>
    <row r="6" spans="3:11" ht="15.75" thickTop="1" x14ac:dyDescent="0.25">
      <c r="C6" s="31">
        <v>50</v>
      </c>
      <c r="D6" s="13">
        <v>1.6862999999999999</v>
      </c>
      <c r="E6" s="23">
        <v>0.41239999999999999</v>
      </c>
    </row>
    <row r="7" spans="3:11" x14ac:dyDescent="0.25">
      <c r="C7" s="19">
        <v>105</v>
      </c>
      <c r="D7" s="13">
        <v>0.87760000000000005</v>
      </c>
      <c r="E7" s="18">
        <v>0.27839999999999998</v>
      </c>
    </row>
    <row r="8" spans="3:11" x14ac:dyDescent="0.25">
      <c r="C8" s="19">
        <v>150</v>
      </c>
      <c r="D8" s="13">
        <v>1.0414000000000001</v>
      </c>
      <c r="E8" s="18">
        <v>0.37930000000000003</v>
      </c>
    </row>
    <row r="9" spans="3:11" x14ac:dyDescent="0.25">
      <c r="C9" s="20">
        <v>200</v>
      </c>
      <c r="D9" s="16">
        <v>0.47039999999999998</v>
      </c>
      <c r="E9" s="17">
        <v>2.1600000000000001E-2</v>
      </c>
    </row>
  </sheetData>
  <mergeCells count="1">
    <mergeCell ref="D4:E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41C523-69A6-4484-9E64-4105D2652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231d55-79f2-4f8b-b691-173b012238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535410-1541-435E-B65A-99EAAA9BE252}">
  <ds:schemaRefs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0b231d55-79f2-4f8b-b691-173b0122387f"/>
  </ds:schemaRefs>
</ds:datastoreItem>
</file>

<file path=customXml/itemProps3.xml><?xml version="1.0" encoding="utf-8"?>
<ds:datastoreItem xmlns:ds="http://schemas.openxmlformats.org/officeDocument/2006/customXml" ds:itemID="{18555FDE-6C22-4B3F-AFD1-217F9F0445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Water Activity</vt:lpstr>
      <vt:lpstr>Volatile Solids</vt:lpstr>
      <vt:lpstr>Net Calorific Value</vt:lpstr>
      <vt:lpstr>Gross Calorific Value</vt:lpstr>
      <vt:lpstr>Heat Capacity </vt:lpstr>
      <vt:lpstr>Thermal Conductivity</vt:lpstr>
      <vt:lpstr>Surface 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Tanaka Chatema</dc:creator>
  <cp:keywords/>
  <dc:description/>
  <cp:lastModifiedBy>Windows User</cp:lastModifiedBy>
  <cp:revision/>
  <dcterms:created xsi:type="dcterms:W3CDTF">2020-05-21T13:31:09Z</dcterms:created>
  <dcterms:modified xsi:type="dcterms:W3CDTF">2020-08-03T16:38:42Z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