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HP\Desktop\Addendum Excel files\Martin\"/>
    </mc:Choice>
  </mc:AlternateContent>
  <bookViews>
    <workbookView xWindow="0" yWindow="0" windowWidth="10680" windowHeight="6555" activeTab="1"/>
  </bookViews>
  <sheets>
    <sheet name="Shrinkage" sheetId="1" r:id="rId1"/>
    <sheet name="Density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18" i="1"/>
  <c r="C19" i="1"/>
  <c r="D19" i="1"/>
  <c r="D18" i="1"/>
  <c r="C18" i="1"/>
  <c r="B16" i="2" l="1"/>
  <c r="C16" i="2"/>
  <c r="D16" i="2"/>
  <c r="D15" i="2"/>
  <c r="C15" i="2"/>
  <c r="B15" i="2"/>
  <c r="D12" i="2"/>
  <c r="C12" i="2"/>
  <c r="B12" i="2"/>
  <c r="D11" i="2"/>
  <c r="C11" i="2"/>
  <c r="B11" i="2"/>
  <c r="S15" i="2"/>
  <c r="R15" i="2"/>
  <c r="O15" i="2"/>
  <c r="N15" i="2"/>
  <c r="J15" i="2"/>
  <c r="I15" i="2"/>
  <c r="S5" i="2"/>
  <c r="R5" i="2"/>
  <c r="O5" i="2"/>
  <c r="N5" i="2"/>
  <c r="J5" i="2"/>
  <c r="I5" i="2"/>
  <c r="D8" i="2"/>
  <c r="C8" i="2"/>
  <c r="B8" i="2"/>
  <c r="D7" i="2"/>
  <c r="C7" i="2"/>
  <c r="B7" i="2"/>
  <c r="J12" i="1" l="1"/>
  <c r="I12" i="1"/>
  <c r="H12" i="1"/>
  <c r="J11" i="1"/>
  <c r="I11" i="1"/>
  <c r="H11" i="1"/>
  <c r="O3" i="1"/>
  <c r="N2" i="1"/>
  <c r="O2" i="1"/>
  <c r="D12" i="1"/>
  <c r="E12" i="1"/>
  <c r="C12" i="1"/>
  <c r="D11" i="1"/>
  <c r="E11" i="1"/>
  <c r="C11" i="1"/>
</calcChain>
</file>

<file path=xl/sharedStrings.xml><?xml version="1.0" encoding="utf-8"?>
<sst xmlns="http://schemas.openxmlformats.org/spreadsheetml/2006/main" count="89" uniqueCount="32">
  <si>
    <t>initial</t>
  </si>
  <si>
    <t>ambient temp</t>
  </si>
  <si>
    <t>40°C</t>
  </si>
  <si>
    <t>80°C</t>
  </si>
  <si>
    <t xml:space="preserve">ambient </t>
  </si>
  <si>
    <t>final moisture content</t>
  </si>
  <si>
    <t>no air</t>
  </si>
  <si>
    <t>0.5m/s</t>
  </si>
  <si>
    <t>1m/s</t>
  </si>
  <si>
    <t>av final moisture content</t>
  </si>
  <si>
    <t>ambient</t>
  </si>
  <si>
    <t>0,5 m/s</t>
  </si>
  <si>
    <t>initial density</t>
  </si>
  <si>
    <t xml:space="preserve">density </t>
  </si>
  <si>
    <t>0,5m/s</t>
  </si>
  <si>
    <t>area</t>
  </si>
  <si>
    <t>volume</t>
  </si>
  <si>
    <t>=</t>
  </si>
  <si>
    <t>SURFACE AREA</t>
  </si>
  <si>
    <t>VOLUME</t>
  </si>
  <si>
    <t>AMBIENT</t>
  </si>
  <si>
    <t>INITIAL</t>
  </si>
  <si>
    <t>FINAL</t>
  </si>
  <si>
    <t>40DEG</t>
  </si>
  <si>
    <t>80DEG</t>
  </si>
  <si>
    <t>AVERAGE</t>
  </si>
  <si>
    <t>1M/S</t>
  </si>
  <si>
    <t>MASS FINAL</t>
  </si>
  <si>
    <t>THICKNESS</t>
  </si>
  <si>
    <t>DENSITY FINAL</t>
  </si>
  <si>
    <t>MOISTURE CONTENT FINAL</t>
  </si>
  <si>
    <t xml:space="preserve">shrinkage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</si>
</sst>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Shrinkage!$G$8</c:f>
              <c:strCache>
                <c:ptCount val="1"/>
                <c:pt idx="0">
                  <c:v>0.5m/s</c:v>
                </c:pt>
              </c:strCache>
            </c:strRef>
          </c:tx>
          <c:spPr>
            <a:pattFill prst="dkVert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Shrinkage!$H$6:$J$6</c:f>
              <c:strCache>
                <c:ptCount val="3"/>
                <c:pt idx="0">
                  <c:v>ambient </c:v>
                </c:pt>
                <c:pt idx="1">
                  <c:v>40°C</c:v>
                </c:pt>
                <c:pt idx="2">
                  <c:v>80°C</c:v>
                </c:pt>
              </c:strCache>
            </c:strRef>
          </c:cat>
          <c:val>
            <c:numRef>
              <c:f>Shrinkage!$H$8:$J$8</c:f>
              <c:numCache>
                <c:formatCode>General</c:formatCode>
                <c:ptCount val="3"/>
                <c:pt idx="0">
                  <c:v>66</c:v>
                </c:pt>
                <c:pt idx="1">
                  <c:v>52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8-40EA-B668-E85574C203F8}"/>
            </c:ext>
          </c:extLst>
        </c:ser>
        <c:ser>
          <c:idx val="2"/>
          <c:order val="1"/>
          <c:tx>
            <c:strRef>
              <c:f>Shrinkage!$G$9</c:f>
              <c:strCache>
                <c:ptCount val="1"/>
                <c:pt idx="0">
                  <c:v>1m/s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1"/>
              </a:solidFill>
            </a:ln>
            <a:effectLst/>
            <a:sp3d>
              <a:contourClr>
                <a:schemeClr val="bg1"/>
              </a:contourClr>
            </a:sp3d>
          </c:spPr>
          <c:invertIfNegative val="0"/>
          <c:cat>
            <c:strRef>
              <c:f>Shrinkage!$H$6:$J$6</c:f>
              <c:strCache>
                <c:ptCount val="3"/>
                <c:pt idx="0">
                  <c:v>ambient </c:v>
                </c:pt>
                <c:pt idx="1">
                  <c:v>40°C</c:v>
                </c:pt>
                <c:pt idx="2">
                  <c:v>80°C</c:v>
                </c:pt>
              </c:strCache>
            </c:strRef>
          </c:cat>
          <c:val>
            <c:numRef>
              <c:f>Shrinkage!$H$9:$J$9</c:f>
              <c:numCache>
                <c:formatCode>General</c:formatCode>
                <c:ptCount val="3"/>
                <c:pt idx="0">
                  <c:v>54</c:v>
                </c:pt>
                <c:pt idx="1">
                  <c:v>38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08-40EA-B668-E85574C20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6000080"/>
        <c:axId val="865994672"/>
        <c:axId val="0"/>
      </c:bar3DChart>
      <c:catAx>
        <c:axId val="86600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Air 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994672"/>
        <c:crosses val="autoZero"/>
        <c:auto val="1"/>
        <c:lblAlgn val="ctr"/>
        <c:lblOffset val="100"/>
        <c:noMultiLvlLbl val="0"/>
      </c:catAx>
      <c:valAx>
        <c:axId val="8659946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Shrinkage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00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Shrinkage!$B$7</c:f>
              <c:strCache>
                <c:ptCount val="1"/>
                <c:pt idx="0">
                  <c:v>no air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Shrinkage!$C$6:$E$6</c:f>
              <c:strCache>
                <c:ptCount val="3"/>
                <c:pt idx="0">
                  <c:v>ambient temp</c:v>
                </c:pt>
                <c:pt idx="1">
                  <c:v>40°C</c:v>
                </c:pt>
                <c:pt idx="2">
                  <c:v>80°C</c:v>
                </c:pt>
              </c:strCache>
            </c:strRef>
          </c:cat>
          <c:val>
            <c:numRef>
              <c:f>Shrinkage!$C$7:$E$7</c:f>
              <c:numCache>
                <c:formatCode>General</c:formatCode>
                <c:ptCount val="3"/>
                <c:pt idx="0">
                  <c:v>4.4000000000000004</c:v>
                </c:pt>
                <c:pt idx="1">
                  <c:v>4.4000000000000004</c:v>
                </c:pt>
                <c:pt idx="2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3-47C7-890C-5EB4AE55FB39}"/>
            </c:ext>
          </c:extLst>
        </c:ser>
        <c:ser>
          <c:idx val="1"/>
          <c:order val="1"/>
          <c:tx>
            <c:strRef>
              <c:f>Shrinkage!$B$8</c:f>
              <c:strCache>
                <c:ptCount val="1"/>
                <c:pt idx="0">
                  <c:v>0.5m/s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Shrinkage!$C$6:$E$6</c:f>
              <c:strCache>
                <c:ptCount val="3"/>
                <c:pt idx="0">
                  <c:v>ambient temp</c:v>
                </c:pt>
                <c:pt idx="1">
                  <c:v>40°C</c:v>
                </c:pt>
                <c:pt idx="2">
                  <c:v>80°C</c:v>
                </c:pt>
              </c:strCache>
            </c:strRef>
          </c:cat>
          <c:val>
            <c:numRef>
              <c:f>Shrinkage!$C$8:$E$8</c:f>
              <c:numCache>
                <c:formatCode>General</c:formatCode>
                <c:ptCount val="3"/>
                <c:pt idx="0">
                  <c:v>3.5</c:v>
                </c:pt>
                <c:pt idx="1">
                  <c:v>3.1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83-47C7-890C-5EB4AE55FB39}"/>
            </c:ext>
          </c:extLst>
        </c:ser>
        <c:ser>
          <c:idx val="2"/>
          <c:order val="2"/>
          <c:tx>
            <c:strRef>
              <c:f>Shrinkage!$B$9</c:f>
              <c:strCache>
                <c:ptCount val="1"/>
                <c:pt idx="0">
                  <c:v>1m/s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Shrinkage!$C$6:$E$6</c:f>
              <c:strCache>
                <c:ptCount val="3"/>
                <c:pt idx="0">
                  <c:v>ambient temp</c:v>
                </c:pt>
                <c:pt idx="1">
                  <c:v>40°C</c:v>
                </c:pt>
                <c:pt idx="2">
                  <c:v>80°C</c:v>
                </c:pt>
              </c:strCache>
            </c:strRef>
          </c:cat>
          <c:val>
            <c:numRef>
              <c:f>Shrinkage!$C$9:$E$9</c:f>
              <c:numCache>
                <c:formatCode>General</c:formatCode>
                <c:ptCount val="3"/>
                <c:pt idx="0">
                  <c:v>3.2</c:v>
                </c:pt>
                <c:pt idx="1">
                  <c:v>2.5</c:v>
                </c:pt>
                <c:pt idx="2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83-47C7-890C-5EB4AE55F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6020880"/>
        <c:axId val="866025040"/>
        <c:axId val="0"/>
      </c:bar3DChart>
      <c:catAx>
        <c:axId val="86602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025040"/>
        <c:crosses val="autoZero"/>
        <c:auto val="1"/>
        <c:lblAlgn val="ctr"/>
        <c:lblOffset val="100"/>
        <c:noMultiLvlLbl val="0"/>
      </c:catAx>
      <c:valAx>
        <c:axId val="86602504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02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0.5m/s ambient temp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Shrinkage!$U$13</c:f>
              <c:numCache>
                <c:formatCode>General</c:formatCode>
                <c:ptCount val="1"/>
                <c:pt idx="0">
                  <c:v>0.53</c:v>
                </c:pt>
              </c:numCache>
            </c:numRef>
          </c:xVal>
          <c:yVal>
            <c:numRef>
              <c:f>Shrinkage!$C$18</c:f>
              <c:numCache>
                <c:formatCode>General</c:formatCode>
                <c:ptCount val="1"/>
                <c:pt idx="0">
                  <c:v>0.33999999999999997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6-4250-922D-027EC995995B}"/>
            </c:ext>
          </c:extLst>
        </c:ser>
        <c:ser>
          <c:idx val="1"/>
          <c:order val="1"/>
          <c:tx>
            <c:v>0.5m/s 40 degrees C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xVal>
            <c:numRef>
              <c:f>Shrinkage!$V$13</c:f>
              <c:numCache>
                <c:formatCode>General</c:formatCode>
                <c:ptCount val="1"/>
                <c:pt idx="0">
                  <c:v>0.44</c:v>
                </c:pt>
              </c:numCache>
            </c:numRef>
          </c:xVal>
          <c:yVal>
            <c:numRef>
              <c:f>Shrinkage!$D$18</c:f>
              <c:numCache>
                <c:formatCode>General</c:formatCode>
                <c:ptCount val="1"/>
                <c:pt idx="0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16-4250-922D-027EC995995B}"/>
            </c:ext>
          </c:extLst>
        </c:ser>
        <c:ser>
          <c:idx val="2"/>
          <c:order val="2"/>
          <c:tx>
            <c:v>0.5m/s 80 degrees C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xVal>
            <c:numRef>
              <c:f>Shrinkage!$W$13</c:f>
              <c:numCache>
                <c:formatCode>General</c:formatCode>
                <c:ptCount val="1"/>
                <c:pt idx="0">
                  <c:v>0.31</c:v>
                </c:pt>
              </c:numCache>
            </c:numRef>
          </c:xVal>
          <c:yVal>
            <c:numRef>
              <c:f>Shrinkage!$E$18</c:f>
              <c:numCache>
                <c:formatCode>General</c:formatCode>
                <c:ptCount val="1"/>
                <c:pt idx="0">
                  <c:v>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16-4250-922D-027EC995995B}"/>
            </c:ext>
          </c:extLst>
        </c:ser>
        <c:ser>
          <c:idx val="3"/>
          <c:order val="3"/>
          <c:tx>
            <c:v>1m/s ambient temp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xVal>
            <c:numRef>
              <c:f>Shrinkage!$U$14</c:f>
              <c:numCache>
                <c:formatCode>General</c:formatCode>
                <c:ptCount val="1"/>
                <c:pt idx="0">
                  <c:v>0.31</c:v>
                </c:pt>
              </c:numCache>
            </c:numRef>
          </c:xVal>
          <c:yVal>
            <c:numRef>
              <c:f>Shrinkage!$C$19</c:f>
              <c:numCache>
                <c:formatCode>General</c:formatCode>
                <c:ptCount val="1"/>
                <c:pt idx="0">
                  <c:v>0.45999999999999996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16-4250-922D-027EC995995B}"/>
            </c:ext>
          </c:extLst>
        </c:ser>
        <c:ser>
          <c:idx val="4"/>
          <c:order val="4"/>
          <c:tx>
            <c:v>1 m/s 40 degrees C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dk1">
                    <a:tint val="30000"/>
                  </a:schemeClr>
                </a:solidFill>
                <a:round/>
              </a:ln>
              <a:effectLst/>
            </c:spPr>
          </c:marker>
          <c:xVal>
            <c:numRef>
              <c:f>Shrinkage!$V$14</c:f>
              <c:numCache>
                <c:formatCode>General</c:formatCode>
                <c:ptCount val="1"/>
                <c:pt idx="0">
                  <c:v>0.27</c:v>
                </c:pt>
              </c:numCache>
            </c:numRef>
          </c:xVal>
          <c:yVal>
            <c:numRef>
              <c:f>Shrinkage!$D$19</c:f>
              <c:numCache>
                <c:formatCode>General</c:formatCode>
                <c:ptCount val="1"/>
                <c:pt idx="0">
                  <c:v>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16-4250-922D-027EC995995B}"/>
            </c:ext>
          </c:extLst>
        </c:ser>
        <c:ser>
          <c:idx val="5"/>
          <c:order val="5"/>
          <c:tx>
            <c:v>1m/s 80 degrees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xVal>
            <c:numRef>
              <c:f>Shrinkage!$W$14</c:f>
              <c:numCache>
                <c:formatCode>General</c:formatCode>
                <c:ptCount val="1"/>
                <c:pt idx="0">
                  <c:v>0.2</c:v>
                </c:pt>
              </c:numCache>
            </c:numRef>
          </c:xVal>
          <c:yVal>
            <c:numRef>
              <c:f>Shrinkage!$E$19</c:f>
              <c:numCache>
                <c:formatCode>General</c:formatCode>
                <c:ptCount val="1"/>
                <c:pt idx="0">
                  <c:v>0.67999999999999994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216-4250-922D-027EC9959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191231"/>
        <c:axId val="842192063"/>
      </c:scatterChart>
      <c:valAx>
        <c:axId val="84219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mOISTURE CONTENT (WT)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92063"/>
        <c:crosses val="autoZero"/>
        <c:crossBetween val="midCat"/>
      </c:valAx>
      <c:valAx>
        <c:axId val="84219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Shrinkage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9123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14592563429571295"/>
          <c:y val="0.31018518518518517"/>
          <c:w val="0.26518547681539806"/>
          <c:h val="0.4687532808398950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80037037037038"/>
          <c:y val="6.8817204301075269E-2"/>
          <c:w val="0.83341074074074073"/>
          <c:h val="0.79411450617283952"/>
        </c:manualLayout>
      </c:layout>
      <c:scatterChart>
        <c:scatterStyle val="lineMarker"/>
        <c:varyColors val="0"/>
        <c:ser>
          <c:idx val="2"/>
          <c:order val="0"/>
          <c:tx>
            <c:v>0.5m/s ambient temp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xVal>
            <c:numRef>
              <c:f>Density!$B$19</c:f>
              <c:numCache>
                <c:formatCode>General</c:formatCode>
                <c:ptCount val="1"/>
                <c:pt idx="0">
                  <c:v>0.53</c:v>
                </c:pt>
              </c:numCache>
            </c:numRef>
          </c:xVal>
          <c:yVal>
            <c:numRef>
              <c:f>Density!$B$15</c:f>
              <c:numCache>
                <c:formatCode>General</c:formatCode>
                <c:ptCount val="1"/>
                <c:pt idx="0">
                  <c:v>1905.4135338345866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7B-4F7F-AFAF-6305FB3FB3E4}"/>
            </c:ext>
          </c:extLst>
        </c:ser>
        <c:ser>
          <c:idx val="3"/>
          <c:order val="1"/>
          <c:tx>
            <c:v>0.5m/s 40deg 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xVal>
            <c:numRef>
              <c:f>Density!$C$19</c:f>
              <c:numCache>
                <c:formatCode>General</c:formatCode>
                <c:ptCount val="1"/>
                <c:pt idx="0">
                  <c:v>0.44</c:v>
                </c:pt>
              </c:numCache>
            </c:numRef>
          </c:xVal>
          <c:yVal>
            <c:numRef>
              <c:f>Density!$C$15</c:f>
              <c:numCache>
                <c:formatCode>General</c:formatCode>
                <c:ptCount val="1"/>
                <c:pt idx="0">
                  <c:v>1875.212224108659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7B-4F7F-AFAF-6305FB3FB3E4}"/>
            </c:ext>
          </c:extLst>
        </c:ser>
        <c:ser>
          <c:idx val="4"/>
          <c:order val="2"/>
          <c:tx>
            <c:v>0.5m/s 80 degC 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dk1">
                    <a:tint val="30000"/>
                  </a:schemeClr>
                </a:solidFill>
                <a:round/>
              </a:ln>
              <a:effectLst/>
            </c:spPr>
          </c:marker>
          <c:xVal>
            <c:numRef>
              <c:f>Density!$D$19</c:f>
              <c:numCache>
                <c:formatCode>General</c:formatCode>
                <c:ptCount val="1"/>
                <c:pt idx="0">
                  <c:v>0.31</c:v>
                </c:pt>
              </c:numCache>
            </c:numRef>
          </c:xVal>
          <c:yVal>
            <c:numRef>
              <c:f>Density!$D$15</c:f>
              <c:numCache>
                <c:formatCode>General</c:formatCode>
                <c:ptCount val="1"/>
                <c:pt idx="0">
                  <c:v>1929.2982456140348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7B-4F7F-AFAF-6305FB3FB3E4}"/>
            </c:ext>
          </c:extLst>
        </c:ser>
        <c:ser>
          <c:idx val="0"/>
          <c:order val="3"/>
          <c:tx>
            <c:v>1m/s ambient temp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Density!$B$20</c:f>
              <c:numCache>
                <c:formatCode>General</c:formatCode>
                <c:ptCount val="1"/>
                <c:pt idx="0">
                  <c:v>0.31</c:v>
                </c:pt>
              </c:numCache>
            </c:numRef>
          </c:xVal>
          <c:yVal>
            <c:numRef>
              <c:f>Density!$B$16</c:f>
              <c:numCache>
                <c:formatCode>General</c:formatCode>
                <c:ptCount val="1"/>
                <c:pt idx="0">
                  <c:v>1546.875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7B-4F7F-AFAF-6305FB3FB3E4}"/>
            </c:ext>
          </c:extLst>
        </c:ser>
        <c:ser>
          <c:idx val="1"/>
          <c:order val="4"/>
          <c:tx>
            <c:v>1m/s 40 deg C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xVal>
            <c:numRef>
              <c:f>Density!$C$20</c:f>
              <c:numCache>
                <c:formatCode>General</c:formatCode>
                <c:ptCount val="1"/>
                <c:pt idx="0">
                  <c:v>0.27</c:v>
                </c:pt>
              </c:numCache>
            </c:numRef>
          </c:xVal>
          <c:yVal>
            <c:numRef>
              <c:f>Density!$C$16</c:f>
              <c:numCache>
                <c:formatCode>General</c:formatCode>
                <c:ptCount val="1"/>
                <c:pt idx="0">
                  <c:v>1740.8421052631577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7B-4F7F-AFAF-6305FB3FB3E4}"/>
            </c:ext>
          </c:extLst>
        </c:ser>
        <c:ser>
          <c:idx val="5"/>
          <c:order val="5"/>
          <c:tx>
            <c:v>1m/s 80deg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xVal>
            <c:numRef>
              <c:f>Density!$D$20</c:f>
              <c:numCache>
                <c:formatCode>General</c:formatCode>
                <c:ptCount val="1"/>
                <c:pt idx="0">
                  <c:v>0.2</c:v>
                </c:pt>
              </c:numCache>
            </c:numRef>
          </c:xVal>
          <c:yVal>
            <c:numRef>
              <c:f>Density!$D$16</c:f>
              <c:numCache>
                <c:formatCode>General</c:formatCode>
                <c:ptCount val="1"/>
                <c:pt idx="0">
                  <c:v>1900.5012531328318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F7B-4F7F-AFAF-6305FB3FB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486384"/>
        <c:axId val="775477232"/>
      </c:scatterChart>
      <c:valAx>
        <c:axId val="77548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moisture</a:t>
                </a:r>
                <a:r>
                  <a:rPr lang="en-ZA" baseline="0"/>
                  <a:t> content </a:t>
                </a:r>
                <a:endParaRPr lang="en-Z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77232"/>
        <c:crosses val="autoZero"/>
        <c:crossBetween val="midCat"/>
      </c:valAx>
      <c:valAx>
        <c:axId val="7754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Density</a:t>
                </a:r>
                <a:r>
                  <a:rPr lang="en-ZA" baseline="0"/>
                  <a:t> Kg/m</a:t>
                </a:r>
                <a:r>
                  <a:rPr lang="en-ZA" baseline="30000"/>
                  <a:t>3</a:t>
                </a:r>
                <a:endParaRPr lang="en-Z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8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870851851851844"/>
          <c:y val="0.30410586419753088"/>
          <c:w val="0.23367740740740742"/>
          <c:h val="0.52676388888888892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47624</xdr:colOff>
      <xdr:row>21</xdr:row>
      <xdr:rowOff>0</xdr:rowOff>
    </xdr:from>
    <xdr:to>
      <xdr:col>20</xdr:col>
      <xdr:colOff>533399</xdr:colOff>
      <xdr:row>37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295275</xdr:colOff>
      <xdr:row>27</xdr:row>
      <xdr:rowOff>66675</xdr:rowOff>
    </xdr:from>
    <xdr:to>
      <xdr:col>8</xdr:col>
      <xdr:colOff>723900</xdr:colOff>
      <xdr:row>41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85725</xdr:colOff>
      <xdr:row>5</xdr:row>
      <xdr:rowOff>157162</xdr:rowOff>
    </xdr:from>
    <xdr:to>
      <xdr:col>16</xdr:col>
      <xdr:colOff>381000</xdr:colOff>
      <xdr:row>20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42861</xdr:colOff>
      <xdr:row>16</xdr:row>
      <xdr:rowOff>76199</xdr:rowOff>
    </xdr:from>
    <xdr:to>
      <xdr:col>14</xdr:col>
      <xdr:colOff>566061</xdr:colOff>
      <xdr:row>33</xdr:row>
      <xdr:rowOff>77699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Z19"/>
  <sheetViews>
    <sheetView workbookViewId="0">
      <selection activeCell="L23" sqref="L23"/>
    </sheetView>
  </sheetViews>
  <sheetFormatPr defaultRowHeight="15" x14ac:dyDescent="0.25"/>
  <cols>
    <col min="8" max="10" width="11" bestFit="1" customWidth="1"/>
    <col min="14" max="14" width="18.42578125" customWidth="1"/>
  </cols>
  <sheetData>
    <row r="2" spans="2:26" x14ac:dyDescent="0.25">
      <c r="L2" t="s">
        <v>0</v>
      </c>
      <c r="N2">
        <f>(90/1000)</f>
        <v>0.09</v>
      </c>
      <c r="O2">
        <f>(5/100)*0.0095</f>
        <v>4.75E-4</v>
      </c>
    </row>
    <row r="3" spans="2:26" x14ac:dyDescent="0.25">
      <c r="N3" t="s">
        <v>12</v>
      </c>
      <c r="O3">
        <f>(N2/O2)</f>
        <v>189.4736842105263</v>
      </c>
    </row>
    <row r="4" spans="2:26" x14ac:dyDescent="0.25">
      <c r="L4">
        <v>5</v>
      </c>
    </row>
    <row r="6" spans="2:26" x14ac:dyDescent="0.25">
      <c r="C6" t="s">
        <v>1</v>
      </c>
      <c r="D6" t="s">
        <v>2</v>
      </c>
      <c r="E6" t="s">
        <v>3</v>
      </c>
      <c r="H6" t="s">
        <v>4</v>
      </c>
      <c r="I6" t="s">
        <v>2</v>
      </c>
      <c r="J6" t="s">
        <v>3</v>
      </c>
      <c r="U6" t="s">
        <v>5</v>
      </c>
    </row>
    <row r="7" spans="2:26" x14ac:dyDescent="0.25">
      <c r="B7" t="s">
        <v>6</v>
      </c>
      <c r="C7">
        <v>4.4000000000000004</v>
      </c>
      <c r="D7">
        <v>4.4000000000000004</v>
      </c>
      <c r="E7">
        <v>4.4000000000000004</v>
      </c>
      <c r="S7" t="s">
        <v>1</v>
      </c>
      <c r="T7" t="s">
        <v>2</v>
      </c>
      <c r="U7" t="s">
        <v>3</v>
      </c>
      <c r="X7" t="s">
        <v>4</v>
      </c>
      <c r="Y7" t="s">
        <v>2</v>
      </c>
      <c r="Z7" t="s">
        <v>3</v>
      </c>
    </row>
    <row r="8" spans="2:26" x14ac:dyDescent="0.25">
      <c r="B8" t="s">
        <v>7</v>
      </c>
      <c r="C8">
        <v>3.5</v>
      </c>
      <c r="D8">
        <v>3.1</v>
      </c>
      <c r="E8">
        <v>3</v>
      </c>
      <c r="G8" t="s">
        <v>7</v>
      </c>
      <c r="H8">
        <v>66</v>
      </c>
      <c r="I8">
        <v>52</v>
      </c>
      <c r="J8">
        <v>36</v>
      </c>
      <c r="R8" t="s">
        <v>7</v>
      </c>
      <c r="S8">
        <v>0.59</v>
      </c>
      <c r="T8">
        <v>0.42</v>
      </c>
      <c r="U8">
        <v>0.31</v>
      </c>
      <c r="W8" t="s">
        <v>7</v>
      </c>
      <c r="X8">
        <v>0.46</v>
      </c>
      <c r="Y8">
        <v>0.39</v>
      </c>
      <c r="Z8">
        <v>0.31</v>
      </c>
    </row>
    <row r="9" spans="2:26" x14ac:dyDescent="0.25">
      <c r="B9" t="s">
        <v>8</v>
      </c>
      <c r="C9">
        <v>3.2</v>
      </c>
      <c r="D9">
        <v>2.5</v>
      </c>
      <c r="E9">
        <v>2.1</v>
      </c>
      <c r="G9" t="s">
        <v>8</v>
      </c>
      <c r="H9">
        <v>54</v>
      </c>
      <c r="I9">
        <v>38</v>
      </c>
      <c r="J9">
        <v>32</v>
      </c>
      <c r="R9" t="s">
        <v>8</v>
      </c>
      <c r="S9">
        <v>0.34</v>
      </c>
      <c r="T9">
        <v>0.31</v>
      </c>
      <c r="U9">
        <v>0.24</v>
      </c>
      <c r="W9" t="s">
        <v>8</v>
      </c>
      <c r="X9">
        <v>0.27</v>
      </c>
      <c r="Y9">
        <v>0.22</v>
      </c>
      <c r="Z9">
        <v>0.18</v>
      </c>
    </row>
    <row r="10" spans="2:26" x14ac:dyDescent="0.25">
      <c r="F10" t="s">
        <v>15</v>
      </c>
      <c r="G10">
        <v>9.4999999999999998E-3</v>
      </c>
      <c r="H10" s="1" t="s">
        <v>16</v>
      </c>
      <c r="I10" s="1"/>
      <c r="J10" s="1"/>
    </row>
    <row r="11" spans="2:26" x14ac:dyDescent="0.25">
      <c r="B11" t="s">
        <v>11</v>
      </c>
      <c r="C11">
        <f>C8/1000</f>
        <v>3.5000000000000001E-3</v>
      </c>
      <c r="D11">
        <f t="shared" ref="D11:E11" si="0">D8/1000</f>
        <v>3.0999999999999999E-3</v>
      </c>
      <c r="E11">
        <f t="shared" si="0"/>
        <v>3.0000000000000001E-3</v>
      </c>
      <c r="G11" t="s">
        <v>14</v>
      </c>
      <c r="H11">
        <f>C11*G10</f>
        <v>3.3250000000000002E-5</v>
      </c>
      <c r="I11">
        <f>D11*G10</f>
        <v>2.9449999999999998E-5</v>
      </c>
      <c r="J11">
        <f>E11*G10</f>
        <v>2.8500000000000002E-5</v>
      </c>
      <c r="U11" t="s">
        <v>9</v>
      </c>
    </row>
    <row r="12" spans="2:26" x14ac:dyDescent="0.25">
      <c r="B12" t="s">
        <v>8</v>
      </c>
      <c r="C12">
        <f>C9/1000</f>
        <v>3.2000000000000002E-3</v>
      </c>
      <c r="D12">
        <f t="shared" ref="D12:E12" si="1">D9/1000</f>
        <v>2.5000000000000001E-3</v>
      </c>
      <c r="E12">
        <f t="shared" si="1"/>
        <v>2.1000000000000003E-3</v>
      </c>
      <c r="G12" t="s">
        <v>8</v>
      </c>
      <c r="H12">
        <f>C12*G10</f>
        <v>3.04E-5</v>
      </c>
      <c r="I12">
        <f>D12*G10</f>
        <v>2.3750000000000001E-5</v>
      </c>
      <c r="J12">
        <f>E12*G10</f>
        <v>1.9950000000000004E-5</v>
      </c>
      <c r="U12" t="s">
        <v>1</v>
      </c>
      <c r="V12" t="s">
        <v>2</v>
      </c>
      <c r="W12" t="s">
        <v>3</v>
      </c>
    </row>
    <row r="13" spans="2:26" x14ac:dyDescent="0.25">
      <c r="B13" t="s">
        <v>13</v>
      </c>
      <c r="T13" t="s">
        <v>7</v>
      </c>
      <c r="U13">
        <v>0.53</v>
      </c>
      <c r="V13">
        <v>0.44</v>
      </c>
      <c r="W13">
        <v>0.31</v>
      </c>
    </row>
    <row r="14" spans="2:26" x14ac:dyDescent="0.25">
      <c r="B14" t="s">
        <v>14</v>
      </c>
      <c r="C14" t="s">
        <v>17</v>
      </c>
      <c r="T14" t="s">
        <v>8</v>
      </c>
      <c r="U14">
        <v>0.31</v>
      </c>
      <c r="V14">
        <v>0.27</v>
      </c>
      <c r="W14">
        <v>0.2</v>
      </c>
    </row>
    <row r="15" spans="2:26" x14ac:dyDescent="0.25">
      <c r="B15" t="s">
        <v>8</v>
      </c>
    </row>
    <row r="17" spans="2:19" x14ac:dyDescent="0.25">
      <c r="B17" t="s">
        <v>31</v>
      </c>
      <c r="R17" t="s">
        <v>10</v>
      </c>
      <c r="S17">
        <v>66</v>
      </c>
    </row>
    <row r="18" spans="2:19" x14ac:dyDescent="0.25">
      <c r="B18" t="s">
        <v>7</v>
      </c>
      <c r="C18">
        <f t="shared" ref="C18:E19" si="2">1-(H8/100)</f>
        <v>0.33999999999999997</v>
      </c>
      <c r="D18">
        <f t="shared" si="2"/>
        <v>0.48</v>
      </c>
      <c r="E18">
        <f t="shared" si="2"/>
        <v>0.64</v>
      </c>
      <c r="R18" t="s">
        <v>2</v>
      </c>
    </row>
    <row r="19" spans="2:19" x14ac:dyDescent="0.25">
      <c r="B19" t="s">
        <v>8</v>
      </c>
      <c r="C19">
        <f t="shared" si="2"/>
        <v>0.45999999999999996</v>
      </c>
      <c r="D19">
        <f t="shared" si="2"/>
        <v>0.62</v>
      </c>
      <c r="E19">
        <f t="shared" si="2"/>
        <v>0.67999999999999994</v>
      </c>
      <c r="R19" t="s">
        <v>3</v>
      </c>
    </row>
  </sheetData>
  <mergeCells count="1">
    <mergeCell ref="H10:J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workbookViewId="0">
      <selection activeCell="P30" sqref="P30"/>
    </sheetView>
  </sheetViews>
  <sheetFormatPr defaultRowHeight="15" x14ac:dyDescent="0.25"/>
  <cols>
    <col min="1" max="1" width="16.85546875" customWidth="1"/>
    <col min="2" max="4" width="11" bestFit="1" customWidth="1"/>
  </cols>
  <sheetData>
    <row r="1" spans="1:19" x14ac:dyDescent="0.25">
      <c r="A1" t="s">
        <v>18</v>
      </c>
      <c r="B1">
        <v>9.4999999999999998E-3</v>
      </c>
    </row>
    <row r="2" spans="1:19" x14ac:dyDescent="0.25">
      <c r="A2" t="s">
        <v>28</v>
      </c>
      <c r="H2">
        <v>0.5</v>
      </c>
      <c r="I2" t="s">
        <v>21</v>
      </c>
      <c r="J2" t="s">
        <v>22</v>
      </c>
      <c r="M2">
        <v>0.5</v>
      </c>
      <c r="N2" t="s">
        <v>21</v>
      </c>
      <c r="O2" t="s">
        <v>22</v>
      </c>
      <c r="Q2">
        <v>0.5</v>
      </c>
      <c r="R2" t="s">
        <v>21</v>
      </c>
      <c r="S2" t="s">
        <v>22</v>
      </c>
    </row>
    <row r="3" spans="1:19" x14ac:dyDescent="0.25">
      <c r="A3" t="s">
        <v>11</v>
      </c>
      <c r="B3">
        <v>3.5</v>
      </c>
      <c r="C3">
        <v>3.1</v>
      </c>
      <c r="D3">
        <v>3</v>
      </c>
      <c r="H3" t="s">
        <v>20</v>
      </c>
      <c r="I3">
        <v>107.89</v>
      </c>
      <c r="J3">
        <v>75.11</v>
      </c>
      <c r="M3" t="s">
        <v>23</v>
      </c>
      <c r="N3">
        <v>97.86</v>
      </c>
      <c r="O3">
        <v>56.17</v>
      </c>
      <c r="Q3" t="s">
        <v>24</v>
      </c>
      <c r="R3">
        <v>117.17</v>
      </c>
      <c r="S3">
        <v>56.96</v>
      </c>
    </row>
    <row r="4" spans="1:19" x14ac:dyDescent="0.25">
      <c r="A4" t="s">
        <v>8</v>
      </c>
      <c r="B4">
        <v>3.2</v>
      </c>
      <c r="C4">
        <v>2.5</v>
      </c>
      <c r="D4">
        <v>2.1</v>
      </c>
      <c r="I4">
        <v>86.67</v>
      </c>
      <c r="J4">
        <v>51.6</v>
      </c>
      <c r="N4">
        <v>100.34</v>
      </c>
      <c r="O4">
        <v>54.28</v>
      </c>
      <c r="R4">
        <v>106.53</v>
      </c>
      <c r="S4">
        <v>53.01</v>
      </c>
    </row>
    <row r="5" spans="1:19" x14ac:dyDescent="0.25">
      <c r="H5" t="s">
        <v>25</v>
      </c>
      <c r="I5">
        <f>AVERAGE(I3:I4)</f>
        <v>97.28</v>
      </c>
      <c r="J5">
        <f>AVERAGE(J3:J4)</f>
        <v>63.355000000000004</v>
      </c>
      <c r="M5" t="s">
        <v>25</v>
      </c>
      <c r="N5">
        <f>AVERAGE(N3:N4)</f>
        <v>99.1</v>
      </c>
      <c r="O5">
        <f>AVERAGE(O3:O4)</f>
        <v>55.225000000000001</v>
      </c>
      <c r="Q5" t="s">
        <v>25</v>
      </c>
      <c r="R5">
        <f>AVERAGE(R3:R4)</f>
        <v>111.85</v>
      </c>
      <c r="S5">
        <f>AVERAGE(S3:S4)</f>
        <v>54.984999999999999</v>
      </c>
    </row>
    <row r="6" spans="1:19" x14ac:dyDescent="0.25">
      <c r="A6" t="s">
        <v>19</v>
      </c>
    </row>
    <row r="7" spans="1:19" x14ac:dyDescent="0.25">
      <c r="A7" t="s">
        <v>11</v>
      </c>
      <c r="B7">
        <f>B1*(B3/1000)</f>
        <v>3.3250000000000002E-5</v>
      </c>
      <c r="C7">
        <f>B1*(C3/1000)</f>
        <v>2.9449999999999998E-5</v>
      </c>
      <c r="D7">
        <f>B1*(D3/1000)</f>
        <v>2.8500000000000002E-5</v>
      </c>
    </row>
    <row r="8" spans="1:19" x14ac:dyDescent="0.25">
      <c r="A8" t="s">
        <v>8</v>
      </c>
      <c r="B8">
        <f>B1*(B4/1000)</f>
        <v>3.04E-5</v>
      </c>
      <c r="C8">
        <f>B1*(C4/1000)</f>
        <v>2.3750000000000001E-5</v>
      </c>
      <c r="D8">
        <f>B1*(D4/1000)</f>
        <v>1.9950000000000004E-5</v>
      </c>
    </row>
    <row r="10" spans="1:19" x14ac:dyDescent="0.25">
      <c r="A10" t="s">
        <v>27</v>
      </c>
    </row>
    <row r="11" spans="1:19" x14ac:dyDescent="0.25">
      <c r="A11" t="s">
        <v>11</v>
      </c>
      <c r="B11">
        <f>J5/1000</f>
        <v>6.3355000000000009E-2</v>
      </c>
      <c r="C11">
        <f>O5/1000</f>
        <v>5.5225000000000003E-2</v>
      </c>
      <c r="D11">
        <f>S5/1000</f>
        <v>5.4984999999999999E-2</v>
      </c>
    </row>
    <row r="12" spans="1:19" x14ac:dyDescent="0.25">
      <c r="A12" t="s">
        <v>8</v>
      </c>
      <c r="B12">
        <f>J15/1000</f>
        <v>4.7024999999999997E-2</v>
      </c>
      <c r="C12">
        <f>O15/1000</f>
        <v>4.1345E-2</v>
      </c>
      <c r="D12">
        <f>S15/1000</f>
        <v>3.7915000000000004E-2</v>
      </c>
      <c r="H12" t="s">
        <v>26</v>
      </c>
      <c r="I12" t="s">
        <v>21</v>
      </c>
      <c r="J12" t="s">
        <v>22</v>
      </c>
      <c r="M12" t="s">
        <v>26</v>
      </c>
      <c r="N12" t="s">
        <v>21</v>
      </c>
      <c r="O12" t="s">
        <v>22</v>
      </c>
      <c r="Q12" t="s">
        <v>26</v>
      </c>
      <c r="R12" t="s">
        <v>21</v>
      </c>
      <c r="S12" t="s">
        <v>22</v>
      </c>
    </row>
    <row r="13" spans="1:19" x14ac:dyDescent="0.25">
      <c r="H13" t="s">
        <v>20</v>
      </c>
      <c r="I13">
        <v>108.12</v>
      </c>
      <c r="J13">
        <v>54.8</v>
      </c>
      <c r="M13" t="s">
        <v>23</v>
      </c>
      <c r="N13">
        <v>70.22</v>
      </c>
      <c r="O13">
        <v>30.42</v>
      </c>
      <c r="Q13" t="s">
        <v>24</v>
      </c>
      <c r="R13">
        <v>102.39</v>
      </c>
      <c r="S13">
        <v>43.81</v>
      </c>
    </row>
    <row r="14" spans="1:19" x14ac:dyDescent="0.25">
      <c r="A14" t="s">
        <v>29</v>
      </c>
      <c r="I14">
        <v>80.55</v>
      </c>
      <c r="J14">
        <v>39.25</v>
      </c>
      <c r="N14">
        <v>108.17</v>
      </c>
      <c r="O14">
        <v>52.27</v>
      </c>
      <c r="R14">
        <v>79.849999999999994</v>
      </c>
      <c r="S14">
        <v>32.020000000000003</v>
      </c>
    </row>
    <row r="15" spans="1:19" x14ac:dyDescent="0.25">
      <c r="A15" t="s">
        <v>11</v>
      </c>
      <c r="B15">
        <f t="shared" ref="B15:D16" si="0">B11/B7</f>
        <v>1905.4135338345866</v>
      </c>
      <c r="C15">
        <f t="shared" si="0"/>
        <v>1875.212224108659</v>
      </c>
      <c r="D15">
        <f t="shared" si="0"/>
        <v>1929.2982456140348</v>
      </c>
      <c r="H15" t="s">
        <v>25</v>
      </c>
      <c r="I15">
        <f>AVERAGE(I13:I14)</f>
        <v>94.335000000000008</v>
      </c>
      <c r="J15">
        <f>AVERAGE(J13:J14)</f>
        <v>47.024999999999999</v>
      </c>
      <c r="M15" t="s">
        <v>25</v>
      </c>
      <c r="N15">
        <f>AVERAGE(N13:N14)</f>
        <v>89.194999999999993</v>
      </c>
      <c r="O15">
        <f>AVERAGE(O13:O14)</f>
        <v>41.344999999999999</v>
      </c>
      <c r="Q15" t="s">
        <v>25</v>
      </c>
      <c r="R15">
        <f>AVERAGE(R13:R14)</f>
        <v>91.12</v>
      </c>
      <c r="S15">
        <f>AVERAGE(S13:S14)</f>
        <v>37.915000000000006</v>
      </c>
    </row>
    <row r="16" spans="1:19" x14ac:dyDescent="0.25">
      <c r="A16" t="s">
        <v>8</v>
      </c>
      <c r="B16">
        <f t="shared" si="0"/>
        <v>1546.875</v>
      </c>
      <c r="C16">
        <f t="shared" si="0"/>
        <v>1740.8421052631577</v>
      </c>
      <c r="D16">
        <f t="shared" si="0"/>
        <v>1900.5012531328318</v>
      </c>
    </row>
    <row r="18" spans="1:4" x14ac:dyDescent="0.25">
      <c r="A18" t="s">
        <v>30</v>
      </c>
    </row>
    <row r="19" spans="1:4" x14ac:dyDescent="0.25">
      <c r="A19" t="s">
        <v>11</v>
      </c>
      <c r="B19">
        <v>0.53</v>
      </c>
      <c r="C19">
        <v>0.44</v>
      </c>
      <c r="D19">
        <v>0.31</v>
      </c>
    </row>
    <row r="20" spans="1:4" x14ac:dyDescent="0.25">
      <c r="A20" t="s">
        <v>8</v>
      </c>
      <c r="B20">
        <v>0.31</v>
      </c>
      <c r="C20">
        <v>0.27</v>
      </c>
      <c r="D20">
        <v>0.2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18B6D3AD6053478EDDCF60E84474FE" ma:contentTypeVersion="4" ma:contentTypeDescription="Create a new document." ma:contentTypeScope="" ma:versionID="a54d40601869a4ce64a1beff7d6a5b63">
  <xsd:schema xmlns:xsd="http://www.w3.org/2001/XMLSchema" xmlns:xs="http://www.w3.org/2001/XMLSchema" xmlns:p="http://schemas.microsoft.com/office/2006/metadata/properties" xmlns:ns2="0b231d55-79f2-4f8b-b691-173b0122387f" targetNamespace="http://schemas.microsoft.com/office/2006/metadata/properties" ma:root="true" ma:fieldsID="4478627a2347460538829dc51a59c65b" ns2:_="">
    <xsd:import namespace="0b231d55-79f2-4f8b-b691-173b012238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231d55-79f2-4f8b-b691-173b012238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4BA174-D6B8-4E57-BAB8-86548926BF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231d55-79f2-4f8b-b691-173b012238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183286-A03C-484F-B5C9-13B4B101BAD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14F86A7-3857-4A40-B3D7-6F43C4278A5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Shrinkage</vt:lpstr>
      <vt:lpstr>Density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Mawejje</dc:creator>
  <cp:keywords/>
  <dc:description/>
  <cp:lastModifiedBy>Windows User</cp:lastModifiedBy>
  <cp:revision/>
  <dcterms:created xsi:type="dcterms:W3CDTF">2019-10-11T10:05:02Z</dcterms:created>
  <dcterms:modified xsi:type="dcterms:W3CDTF">2020-08-20T10:30:30Z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0x0101002218B6D3AD6053478EDDCF60E84474FE</vt:lpwstr>
  </property>
</Properties>
</file>