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ternal Partners\Gas analysis - TUV-Noda\"/>
    </mc:Choice>
  </mc:AlternateContent>
  <bookViews>
    <workbookView xWindow="0" yWindow="0" windowWidth="20490" windowHeight="7650"/>
  </bookViews>
  <sheets>
    <sheet name="WZ Emission" sheetId="15" r:id="rId1"/>
    <sheet name="Stack Emission" sheetId="17" r:id="rId2"/>
    <sheet name="Indoor Air" sheetId="14" r:id="rId3"/>
    <sheet name="Effluent Water" sheetId="10" r:id="rId4"/>
    <sheet name="Ambient Noise (Indoor &amp; Outdoor" sheetId="1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I22" i="15"/>
  <c r="L22" i="15"/>
  <c r="M22" i="15"/>
  <c r="N22" i="15"/>
  <c r="O22" i="15"/>
  <c r="P22" i="15"/>
  <c r="Q22" i="15"/>
  <c r="R22" i="15"/>
  <c r="S22" i="15"/>
  <c r="H22" i="15"/>
  <c r="I21" i="16"/>
  <c r="I17" i="16"/>
  <c r="I13" i="16"/>
  <c r="I9" i="16"/>
  <c r="I5" i="16"/>
  <c r="T63" i="17"/>
  <c r="S63" i="17"/>
  <c r="N63" i="17"/>
  <c r="I63" i="17"/>
  <c r="L63" i="17"/>
  <c r="M63" i="17"/>
  <c r="O63" i="17"/>
  <c r="Q76" i="14"/>
  <c r="P76" i="14"/>
  <c r="N76" i="14"/>
  <c r="I76" i="14"/>
  <c r="H76" i="14"/>
  <c r="G76" i="14"/>
  <c r="L76" i="14"/>
  <c r="M76" i="14"/>
  <c r="O76" i="14"/>
  <c r="S79" i="10"/>
  <c r="S84" i="10" s="1"/>
  <c r="T79" i="10"/>
  <c r="S80" i="10"/>
  <c r="T80" i="10"/>
  <c r="S81" i="10"/>
  <c r="T81" i="10"/>
  <c r="S82" i="10"/>
  <c r="T82" i="10"/>
  <c r="S83" i="10"/>
  <c r="T83" i="10"/>
  <c r="T84" i="10"/>
  <c r="V83" i="10"/>
  <c r="V79" i="10"/>
  <c r="V80" i="10"/>
  <c r="V81" i="10"/>
  <c r="V82" i="10"/>
  <c r="V84" i="10"/>
  <c r="U84" i="10"/>
  <c r="U83" i="10"/>
  <c r="U82" i="10"/>
  <c r="U81" i="10"/>
  <c r="U80" i="10"/>
  <c r="U79" i="10"/>
  <c r="I76" i="10"/>
  <c r="J76" i="10"/>
  <c r="K76" i="10"/>
  <c r="L76" i="10"/>
  <c r="M76" i="10"/>
  <c r="N76" i="10"/>
  <c r="R76" i="10"/>
  <c r="S76" i="10"/>
  <c r="T76" i="10"/>
  <c r="U76" i="10"/>
  <c r="V76" i="10"/>
  <c r="H76" i="10"/>
  <c r="B62" i="14"/>
  <c r="B61" i="10"/>
  <c r="B62" i="17"/>
</calcChain>
</file>

<file path=xl/sharedStrings.xml><?xml version="1.0" encoding="utf-8"?>
<sst xmlns="http://schemas.openxmlformats.org/spreadsheetml/2006/main" count="499" uniqueCount="133">
  <si>
    <t>10g</t>
  </si>
  <si>
    <t>TUV SUD Noida</t>
  </si>
  <si>
    <t>Sampling</t>
  </si>
  <si>
    <t>Startup</t>
  </si>
  <si>
    <t>Shutdown</t>
  </si>
  <si>
    <t>Analysis</t>
  </si>
  <si>
    <t>Time</t>
  </si>
  <si>
    <t>30g</t>
  </si>
  <si>
    <t>Lower limit throughput (750 l/h)</t>
  </si>
  <si>
    <t>Upper limit throughput (1500 l/h)</t>
  </si>
  <si>
    <t>Number of samples for analysis</t>
  </si>
  <si>
    <t>Operating Condition / Sample type</t>
  </si>
  <si>
    <t>Ph</t>
  </si>
  <si>
    <t>COD</t>
  </si>
  <si>
    <t>N</t>
  </si>
  <si>
    <t>P</t>
  </si>
  <si>
    <t>Type of Samples  : Composite</t>
  </si>
  <si>
    <t>Samples  (Effluent Water )</t>
  </si>
  <si>
    <t>Results  ( mg/l) , except Ph</t>
  </si>
  <si>
    <t>TSS</t>
  </si>
  <si>
    <t>SO2</t>
  </si>
  <si>
    <t>CO</t>
  </si>
  <si>
    <t>9.0AM TO 5.0 PM</t>
  </si>
  <si>
    <t>3.0 Liter</t>
  </si>
  <si>
    <t>INLET WATER</t>
  </si>
  <si>
    <t>OUTLET WATER</t>
  </si>
  <si>
    <t>Day 1 
Monday, 
26th November 2018</t>
  </si>
  <si>
    <t>9.0 AM TO 5.0 PM</t>
  </si>
  <si>
    <t>Day 2 
Tuesday, 
27th November 2018</t>
  </si>
  <si>
    <t>Day 3 
Wednesday
28th November 2018</t>
  </si>
  <si>
    <t>6.00PM</t>
  </si>
  <si>
    <t>Day 4 
Thursday
29th November 2018</t>
  </si>
  <si>
    <t>Day 5 
Friday
30th November 2018</t>
  </si>
  <si>
    <t>Samples  (Indoor Air Emission )</t>
  </si>
  <si>
    <t>Type of Samples  : Continuous ,1 hour average )</t>
  </si>
  <si>
    <t xml:space="preserve">Results  ( ppm) </t>
  </si>
  <si>
    <t>Indoor Air</t>
  </si>
  <si>
    <t>NOX(NO+NO2)</t>
  </si>
  <si>
    <t>CO2</t>
  </si>
  <si>
    <t>H2S</t>
  </si>
  <si>
    <t>VOC</t>
  </si>
  <si>
    <t>PM2.5</t>
  </si>
  <si>
    <t>NH3</t>
  </si>
  <si>
    <t>9.00AM to 5.00PM</t>
  </si>
  <si>
    <t>Samples  (Stack &amp; Work Zone Emission )</t>
  </si>
  <si>
    <t>Stack Emission</t>
  </si>
  <si>
    <t>O2</t>
  </si>
  <si>
    <t>PAH</t>
  </si>
  <si>
    <t>Volume of Flow</t>
  </si>
  <si>
    <t>Moisture</t>
  </si>
  <si>
    <t>Type of Samples  : (Continuous ,1 hour average )</t>
  </si>
  <si>
    <t>W Z Emission</t>
  </si>
  <si>
    <t>Analysis  Services for Faecal Sludge Processor in Coimbatore, India</t>
  </si>
  <si>
    <t>Sample no.</t>
  </si>
  <si>
    <t xml:space="preserve">Results  (mg/Nm3) </t>
  </si>
  <si>
    <t>mg/Nm3</t>
  </si>
  <si>
    <t>%</t>
  </si>
  <si>
    <t>Nm3/hr</t>
  </si>
  <si>
    <t>1st half       (8131)</t>
  </si>
  <si>
    <t>BDL(DL:1.0)</t>
  </si>
  <si>
    <t>BDL(DL:0.1)</t>
  </si>
  <si>
    <t>2nd half      (8213)</t>
  </si>
  <si>
    <t>1st half       (8132)</t>
  </si>
  <si>
    <t>2nd half      (8214)</t>
  </si>
  <si>
    <t>1st half       (8133)</t>
  </si>
  <si>
    <t>2nd half      (8215)</t>
  </si>
  <si>
    <t>1st half       (8134)</t>
  </si>
  <si>
    <t>2nd half      (8216)</t>
  </si>
  <si>
    <t>Relative Humidity</t>
  </si>
  <si>
    <t>1st half     (8217)</t>
  </si>
  <si>
    <t>BDL(DL:0.0001)</t>
  </si>
  <si>
    <t>Unit</t>
  </si>
  <si>
    <t>ppm</t>
  </si>
  <si>
    <t>µg/m3</t>
  </si>
  <si>
    <t>1st half (10:00 to 11:00 am)</t>
  </si>
  <si>
    <t>BDL(DL:0.01)</t>
  </si>
  <si>
    <t>BDL(DL:10)</t>
  </si>
  <si>
    <t xml:space="preserve">2nd half (1:00 to 2:00 pm) </t>
  </si>
  <si>
    <t>BDL(DL:2.5)</t>
  </si>
  <si>
    <t>VOC (Benzene)</t>
  </si>
  <si>
    <t>BDL(DL:0.5)</t>
  </si>
  <si>
    <t xml:space="preserve">Loaction </t>
  </si>
  <si>
    <t>Report No.</t>
  </si>
  <si>
    <t>Date</t>
  </si>
  <si>
    <t>Result dB(A)</t>
  </si>
  <si>
    <t>Indoor</t>
  </si>
  <si>
    <t>Cubical-1</t>
  </si>
  <si>
    <t>26.11.2018</t>
  </si>
  <si>
    <t>4:40pm  to 10.00 pm</t>
  </si>
  <si>
    <t>27.11.2018</t>
  </si>
  <si>
    <t>5:00 pm to 04:30 am</t>
  </si>
  <si>
    <t>28.11.2018</t>
  </si>
  <si>
    <t>4:35 pm to 09:36 am</t>
  </si>
  <si>
    <t>Outdoor-1</t>
  </si>
  <si>
    <t>Near Fridge</t>
  </si>
  <si>
    <t>1:54 pm to 2:55 pm</t>
  </si>
  <si>
    <t>3:05 pm to 4:08 pm</t>
  </si>
  <si>
    <t>1:12 pm to 2:16 pm</t>
  </si>
  <si>
    <t>Outdoor-2</t>
  </si>
  <si>
    <t>Near PLC Control Panel</t>
  </si>
  <si>
    <t>3:12 pm to 4:14 pm</t>
  </si>
  <si>
    <t>1:17 pm to 2:20pm</t>
  </si>
  <si>
    <t>Outdoor-3</t>
  </si>
  <si>
    <t xml:space="preserve">Near Table </t>
  </si>
  <si>
    <t>3:18 pm to 4:20 pm</t>
  </si>
  <si>
    <t>1:24 pm to 2:28 pm</t>
  </si>
  <si>
    <t>Outdoor-4</t>
  </si>
  <si>
    <t>Near Process Tank</t>
  </si>
  <si>
    <t>3:01 pm to 4:04 pm</t>
  </si>
  <si>
    <t>1:10 pm to 2:13 pm</t>
  </si>
  <si>
    <t>2nd half     (8218)</t>
  </si>
  <si>
    <t xml:space="preserve">Dtection Limits </t>
  </si>
  <si>
    <t>average</t>
  </si>
  <si>
    <t>% Removal</t>
  </si>
  <si>
    <r>
      <t>NO</t>
    </r>
    <r>
      <rPr>
        <vertAlign val="subscript"/>
        <sz val="22"/>
        <color theme="1"/>
        <rFont val="Calibri"/>
        <family val="2"/>
        <scheme val="minor"/>
      </rPr>
      <t>X</t>
    </r>
    <r>
      <rPr>
        <sz val="22"/>
        <color theme="1"/>
        <rFont val="Calibri"/>
        <family val="2"/>
        <scheme val="minor"/>
      </rPr>
      <t xml:space="preserve"> (NO+NO</t>
    </r>
    <r>
      <rPr>
        <vertAlign val="subscript"/>
        <sz val="22"/>
        <color theme="1"/>
        <rFont val="Calibri"/>
        <family val="2"/>
        <scheme val="minor"/>
      </rPr>
      <t>2</t>
    </r>
    <r>
      <rPr>
        <sz val="22"/>
        <color theme="1"/>
        <rFont val="Calibri"/>
        <family val="2"/>
        <scheme val="minor"/>
      </rPr>
      <t>)</t>
    </r>
  </si>
  <si>
    <r>
      <t>mg/m</t>
    </r>
    <r>
      <rPr>
        <vertAlign val="superscript"/>
        <sz val="22"/>
        <color theme="1"/>
        <rFont val="Calibri"/>
        <family val="2"/>
        <scheme val="minor"/>
      </rPr>
      <t>3</t>
    </r>
  </si>
  <si>
    <r>
      <t>mg/m</t>
    </r>
    <r>
      <rPr>
        <b/>
        <vertAlign val="superscript"/>
        <sz val="22"/>
        <color theme="1"/>
        <rFont val="Calibri"/>
        <family val="2"/>
        <scheme val="minor"/>
      </rPr>
      <t>3</t>
    </r>
  </si>
  <si>
    <r>
      <rPr>
        <sz val="28"/>
        <color theme="1"/>
        <rFont val="Arial"/>
        <family val="2"/>
      </rPr>
      <t>µ</t>
    </r>
    <r>
      <rPr>
        <sz val="28"/>
        <color theme="1"/>
        <rFont val="Calibri"/>
        <family val="2"/>
        <scheme val="minor"/>
      </rPr>
      <t>g/m</t>
    </r>
    <r>
      <rPr>
        <vertAlign val="superscript"/>
        <sz val="28"/>
        <color theme="1"/>
        <rFont val="Calibri"/>
        <family val="2"/>
        <scheme val="minor"/>
      </rPr>
      <t>3</t>
    </r>
  </si>
  <si>
    <r>
      <rPr>
        <b/>
        <sz val="28"/>
        <color theme="1"/>
        <rFont val="Arial"/>
        <family val="2"/>
      </rPr>
      <t>µ</t>
    </r>
    <r>
      <rPr>
        <b/>
        <sz val="28"/>
        <color theme="1"/>
        <rFont val="Calibri"/>
        <family val="2"/>
        <scheme val="minor"/>
      </rPr>
      <t>g/m</t>
    </r>
    <r>
      <rPr>
        <b/>
        <vertAlign val="superscript"/>
        <sz val="28"/>
        <color theme="1"/>
        <rFont val="Calibri"/>
        <family val="2"/>
        <scheme val="minor"/>
      </rPr>
      <t>3</t>
    </r>
  </si>
  <si>
    <r>
      <t>O</t>
    </r>
    <r>
      <rPr>
        <vertAlign val="subscript"/>
        <sz val="22"/>
        <color theme="1"/>
        <rFont val="Calibri"/>
        <family val="2"/>
        <scheme val="minor"/>
      </rPr>
      <t>2</t>
    </r>
  </si>
  <si>
    <r>
      <t>H</t>
    </r>
    <r>
      <rPr>
        <vertAlign val="subscript"/>
        <sz val="22"/>
        <color theme="1"/>
        <rFont val="Calibri"/>
        <family val="2"/>
        <scheme val="minor"/>
      </rPr>
      <t>2</t>
    </r>
    <r>
      <rPr>
        <sz val="22"/>
        <color theme="1"/>
        <rFont val="Calibri"/>
        <family val="2"/>
        <scheme val="minor"/>
      </rPr>
      <t>S</t>
    </r>
  </si>
  <si>
    <r>
      <t>SO</t>
    </r>
    <r>
      <rPr>
        <vertAlign val="subscript"/>
        <sz val="22"/>
        <color theme="1"/>
        <rFont val="Calibri"/>
        <family val="2"/>
        <scheme val="minor"/>
      </rPr>
      <t>2</t>
    </r>
  </si>
  <si>
    <r>
      <t>NH</t>
    </r>
    <r>
      <rPr>
        <vertAlign val="subscript"/>
        <sz val="22"/>
        <color theme="1"/>
        <rFont val="Calibri"/>
        <family val="2"/>
        <scheme val="minor"/>
      </rPr>
      <t>3</t>
    </r>
  </si>
  <si>
    <r>
      <t>NO</t>
    </r>
    <r>
      <rPr>
        <b/>
        <vertAlign val="subscript"/>
        <sz val="22"/>
        <color theme="1"/>
        <rFont val="Calibri"/>
        <family val="2"/>
        <scheme val="minor"/>
      </rPr>
      <t>X</t>
    </r>
    <r>
      <rPr>
        <b/>
        <sz val="22"/>
        <color theme="1"/>
        <rFont val="Calibri"/>
        <family val="2"/>
        <scheme val="minor"/>
      </rPr>
      <t xml:space="preserve"> (NO+NO</t>
    </r>
    <r>
      <rPr>
        <b/>
        <vertAlign val="subscript"/>
        <sz val="22"/>
        <color theme="1"/>
        <rFont val="Calibri"/>
        <family val="2"/>
        <scheme val="minor"/>
      </rPr>
      <t>2</t>
    </r>
    <r>
      <rPr>
        <b/>
        <sz val="22"/>
        <color theme="1"/>
        <rFont val="Calibri"/>
        <family val="2"/>
        <scheme val="minor"/>
      </rPr>
      <t>)</t>
    </r>
  </si>
  <si>
    <r>
      <t>O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</si>
  <si>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22"/>
        <color theme="1"/>
        <rFont val="Calibri"/>
        <family val="2"/>
        <scheme val="minor"/>
      </rPr>
      <t>2</t>
    </r>
    <r>
      <rPr>
        <b/>
        <sz val="22"/>
        <color theme="1"/>
        <rFont val="Calibri"/>
        <family val="2"/>
        <scheme val="minor"/>
      </rPr>
      <t>S</t>
    </r>
  </si>
  <si>
    <r>
      <t>SO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</si>
  <si>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NH</t>
    </r>
    <r>
      <rPr>
        <b/>
        <vertAlign val="subscript"/>
        <sz val="22"/>
        <color theme="1"/>
        <rFont val="Calibri"/>
        <family val="2"/>
        <scheme val="minor"/>
      </rPr>
      <t>3</t>
    </r>
  </si>
  <si>
    <r>
      <t>0.01 mg/m</t>
    </r>
    <r>
      <rPr>
        <vertAlign val="superscript"/>
        <sz val="22"/>
        <color theme="1"/>
        <rFont val="Calibri"/>
        <family val="2"/>
        <scheme val="minor"/>
      </rPr>
      <t>3</t>
    </r>
  </si>
  <si>
    <r>
      <t>0.05 mg/m</t>
    </r>
    <r>
      <rPr>
        <vertAlign val="superscript"/>
        <sz val="22"/>
        <color theme="1"/>
        <rFont val="Calibri"/>
        <family val="2"/>
        <scheme val="minor"/>
      </rPr>
      <t>3</t>
    </r>
  </si>
  <si>
    <r>
      <t>0.001 mg/m</t>
    </r>
    <r>
      <rPr>
        <vertAlign val="superscript"/>
        <sz val="22"/>
        <color theme="1"/>
        <rFont val="Calibri"/>
        <family val="2"/>
        <scheme val="minor"/>
      </rPr>
      <t>3</t>
    </r>
  </si>
  <si>
    <r>
      <t>PM</t>
    </r>
    <r>
      <rPr>
        <vertAlign val="subscript"/>
        <sz val="22"/>
        <color theme="1"/>
        <rFont val="Calibri"/>
        <family val="2"/>
        <scheme val="minor"/>
      </rPr>
      <t>2.5</t>
    </r>
  </si>
  <si>
    <r>
      <t>PM</t>
    </r>
    <r>
      <rPr>
        <b/>
        <vertAlign val="subscript"/>
        <sz val="22"/>
        <color theme="1"/>
        <rFont val="Calibri"/>
        <family val="2"/>
        <scheme val="minor"/>
      </rPr>
      <t>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</si>
</sst>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$-10409]h:mm\ AM/PM;@"/>
    <numFmt numFmtId="166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8"/>
      <color theme="1"/>
      <name val="Arial"/>
      <family val="2"/>
    </font>
    <font>
      <sz val="28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vertAlign val="superscript"/>
      <sz val="22"/>
      <color theme="1"/>
      <name val="Calibri"/>
      <family val="2"/>
      <scheme val="minor"/>
    </font>
    <font>
      <b/>
      <vertAlign val="superscript"/>
      <sz val="22"/>
      <color theme="1"/>
      <name val="Calibri"/>
      <family val="2"/>
      <scheme val="minor"/>
    </font>
    <font>
      <vertAlign val="superscript"/>
      <sz val="28"/>
      <color theme="1"/>
      <name val="Calibri"/>
      <family val="2"/>
      <scheme val="minor"/>
    </font>
    <font>
      <b/>
      <vertAlign val="superscript"/>
      <sz val="28"/>
      <color theme="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3" xfId="0" applyFont="1" applyBorder="1"/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0" applyNumberForma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5" fillId="0" borderId="1" xfId="0" applyFont="1" applyBorder="1" applyAlignment="1"/>
    <xf numFmtId="164" fontId="6" fillId="0" borderId="43" xfId="0" applyNumberFormat="1" applyFont="1" applyBorder="1" applyAlignment="1">
      <alignment horizontal="left"/>
    </xf>
    <xf numFmtId="164" fontId="6" fillId="0" borderId="42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20" xfId="0" applyFont="1" applyBorder="1"/>
    <xf numFmtId="0" fontId="5" fillId="0" borderId="23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165" fontId="5" fillId="0" borderId="41" xfId="0" applyNumberFormat="1" applyFont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wrapText="1"/>
    </xf>
    <xf numFmtId="165" fontId="5" fillId="0" borderId="40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wrapText="1"/>
    </xf>
    <xf numFmtId="165" fontId="5" fillId="0" borderId="35" xfId="0" applyNumberFormat="1" applyFont="1" applyBorder="1" applyAlignment="1">
      <alignment horizontal="left"/>
    </xf>
    <xf numFmtId="0" fontId="5" fillId="3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7" xfId="0" applyFont="1" applyBorder="1" applyAlignment="1"/>
    <xf numFmtId="0" fontId="5" fillId="3" borderId="17" xfId="0" applyFont="1" applyFill="1" applyBorder="1" applyAlignment="1"/>
    <xf numFmtId="0" fontId="5" fillId="0" borderId="33" xfId="0" applyFont="1" applyBorder="1" applyAlignment="1">
      <alignment horizontal="center" wrapText="1"/>
    </xf>
    <xf numFmtId="165" fontId="5" fillId="0" borderId="15" xfId="0" applyNumberFormat="1" applyFont="1" applyBorder="1" applyAlignment="1">
      <alignment horizontal="left"/>
    </xf>
    <xf numFmtId="0" fontId="5" fillId="3" borderId="32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0" xfId="0" applyFont="1"/>
    <xf numFmtId="0" fontId="5" fillId="0" borderId="30" xfId="0" applyFont="1" applyBorder="1" applyAlignment="1">
      <alignment horizontal="center" wrapText="1"/>
    </xf>
    <xf numFmtId="0" fontId="0" fillId="4" borderId="54" xfId="0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wrapText="1"/>
    </xf>
    <xf numFmtId="165" fontId="5" fillId="0" borderId="33" xfId="0" applyNumberFormat="1" applyFont="1" applyFill="1" applyBorder="1" applyAlignment="1">
      <alignment horizontal="left"/>
    </xf>
    <xf numFmtId="0" fontId="0" fillId="0" borderId="1" xfId="0" applyBorder="1"/>
    <xf numFmtId="0" fontId="5" fillId="0" borderId="34" xfId="0" applyFont="1" applyBorder="1" applyAlignment="1">
      <alignment horizontal="center"/>
    </xf>
    <xf numFmtId="0" fontId="5" fillId="0" borderId="26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0" fillId="0" borderId="1" xfId="0" applyBorder="1" applyAlignment="1"/>
    <xf numFmtId="0" fontId="4" fillId="0" borderId="1" xfId="0" applyFont="1" applyFill="1" applyBorder="1" applyAlignment="1"/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5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0" fillId="0" borderId="20" xfId="0" applyBorder="1" applyAlignment="1"/>
    <xf numFmtId="0" fontId="0" fillId="0" borderId="45" xfId="0" applyBorder="1" applyAlignment="1"/>
    <xf numFmtId="0" fontId="4" fillId="0" borderId="20" xfId="0" applyFont="1" applyFill="1" applyBorder="1" applyAlignment="1"/>
    <xf numFmtId="0" fontId="4" fillId="0" borderId="45" xfId="0" applyFont="1" applyFill="1" applyBorder="1" applyAlignment="1"/>
    <xf numFmtId="0" fontId="0" fillId="0" borderId="30" xfId="0" applyBorder="1"/>
    <xf numFmtId="0" fontId="0" fillId="0" borderId="26" xfId="0" applyBorder="1"/>
    <xf numFmtId="164" fontId="0" fillId="0" borderId="26" xfId="0" applyNumberFormat="1" applyBorder="1" applyAlignment="1">
      <alignment horizontal="left"/>
    </xf>
    <xf numFmtId="0" fontId="7" fillId="0" borderId="26" xfId="0" applyFont="1" applyBorder="1"/>
    <xf numFmtId="0" fontId="0" fillId="0" borderId="56" xfId="0" applyBorder="1"/>
    <xf numFmtId="0" fontId="0" fillId="0" borderId="43" xfId="0" applyBorder="1"/>
    <xf numFmtId="164" fontId="0" fillId="0" borderId="0" xfId="0" applyNumberFormat="1" applyBorder="1" applyAlignment="1">
      <alignment horizontal="left"/>
    </xf>
    <xf numFmtId="0" fontId="0" fillId="0" borderId="29" xfId="0" applyBorder="1"/>
    <xf numFmtId="0" fontId="5" fillId="0" borderId="10" xfId="0" applyFont="1" applyBorder="1" applyAlignment="1"/>
    <xf numFmtId="0" fontId="1" fillId="0" borderId="43" xfId="0" applyFont="1" applyBorder="1"/>
    <xf numFmtId="0" fontId="1" fillId="0" borderId="18" xfId="0" applyFont="1" applyBorder="1"/>
    <xf numFmtId="0" fontId="1" fillId="0" borderId="44" xfId="0" applyFont="1" applyBorder="1"/>
    <xf numFmtId="0" fontId="6" fillId="0" borderId="22" xfId="0" applyFont="1" applyBorder="1"/>
    <xf numFmtId="166" fontId="0" fillId="0" borderId="10" xfId="0" applyNumberFormat="1" applyBorder="1" applyAlignment="1">
      <alignment horizontal="center"/>
    </xf>
    <xf numFmtId="0" fontId="5" fillId="0" borderId="56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0" fillId="0" borderId="10" xfId="0" applyBorder="1" applyAlignment="1"/>
    <xf numFmtId="0" fontId="4" fillId="0" borderId="10" xfId="0" applyFont="1" applyFill="1" applyBorder="1" applyAlignment="1"/>
    <xf numFmtId="0" fontId="5" fillId="0" borderId="62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/>
    </xf>
    <xf numFmtId="164" fontId="5" fillId="0" borderId="0" xfId="0" applyNumberFormat="1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6" fillId="0" borderId="45" xfId="0" applyFont="1" applyBorder="1"/>
    <xf numFmtId="0" fontId="6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3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3" xfId="0" applyBorder="1" applyAlignment="1"/>
    <xf numFmtId="164" fontId="5" fillId="0" borderId="7" xfId="0" applyNumberFormat="1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0" fontId="6" fillId="0" borderId="12" xfId="0" applyFont="1" applyBorder="1"/>
    <xf numFmtId="0" fontId="0" fillId="0" borderId="3" xfId="0" applyBorder="1"/>
    <xf numFmtId="0" fontId="1" fillId="0" borderId="12" xfId="0" applyFont="1" applyBorder="1"/>
    <xf numFmtId="0" fontId="1" fillId="0" borderId="4" xfId="0" applyFont="1" applyBorder="1"/>
    <xf numFmtId="164" fontId="6" fillId="0" borderId="1" xfId="0" applyNumberFormat="1" applyFont="1" applyBorder="1" applyAlignment="1">
      <alignment horizontal="left"/>
    </xf>
    <xf numFmtId="0" fontId="5" fillId="0" borderId="7" xfId="0" applyFont="1" applyBorder="1"/>
    <xf numFmtId="0" fontId="5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 applyBorder="1"/>
    <xf numFmtId="0" fontId="4" fillId="0" borderId="5" xfId="0" applyFont="1" applyFill="1" applyBorder="1" applyAlignment="1"/>
    <xf numFmtId="0" fontId="5" fillId="0" borderId="24" xfId="0" applyFont="1" applyBorder="1"/>
    <xf numFmtId="0" fontId="0" fillId="0" borderId="38" xfId="0" applyBorder="1" applyAlignment="1"/>
    <xf numFmtId="0" fontId="0" fillId="0" borderId="38" xfId="0" applyBorder="1"/>
    <xf numFmtId="0" fontId="5" fillId="0" borderId="2" xfId="0" applyFont="1" applyBorder="1"/>
    <xf numFmtId="0" fontId="4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5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5" fillId="0" borderId="38" xfId="0" applyFont="1" applyBorder="1"/>
    <xf numFmtId="0" fontId="5" fillId="0" borderId="1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4" xfId="0" applyFont="1" applyBorder="1"/>
    <xf numFmtId="164" fontId="6" fillId="0" borderId="3" xfId="0" applyNumberFormat="1" applyFont="1" applyBorder="1" applyAlignment="1">
      <alignment horizontal="left"/>
    </xf>
    <xf numFmtId="164" fontId="6" fillId="0" borderId="12" xfId="0" applyNumberFormat="1" applyFont="1" applyBorder="1" applyAlignment="1">
      <alignment horizontal="left"/>
    </xf>
    <xf numFmtId="0" fontId="6" fillId="5" borderId="46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0" borderId="6" xfId="0" applyBorder="1"/>
    <xf numFmtId="0" fontId="4" fillId="0" borderId="38" xfId="0" applyFont="1" applyFill="1" applyBorder="1" applyAlignment="1"/>
    <xf numFmtId="0" fontId="0" fillId="0" borderId="2" xfId="0" applyBorder="1"/>
    <xf numFmtId="0" fontId="4" fillId="0" borderId="6" xfId="0" applyFont="1" applyFill="1" applyBorder="1" applyAlignment="1"/>
    <xf numFmtId="0" fontId="4" fillId="0" borderId="2" xfId="0" applyFont="1" applyFill="1" applyBorder="1" applyAlignment="1"/>
    <xf numFmtId="0" fontId="5" fillId="3" borderId="54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14" xfId="0" applyBorder="1"/>
    <xf numFmtId="0" fontId="0" fillId="0" borderId="24" xfId="0" applyBorder="1"/>
    <xf numFmtId="0" fontId="6" fillId="0" borderId="6" xfId="0" applyFont="1" applyBorder="1"/>
    <xf numFmtId="0" fontId="0" fillId="0" borderId="43" xfId="0" applyBorder="1" applyAlignment="1">
      <alignment horizontal="center" vertical="center" wrapText="1"/>
    </xf>
    <xf numFmtId="165" fontId="5" fillId="0" borderId="36" xfId="0" applyNumberFormat="1" applyFont="1" applyBorder="1" applyAlignment="1">
      <alignment horizontal="left"/>
    </xf>
    <xf numFmtId="0" fontId="5" fillId="3" borderId="0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0" fillId="0" borderId="5" xfId="0" applyFill="1" applyBorder="1"/>
    <xf numFmtId="0" fontId="0" fillId="0" borderId="6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wrapText="1"/>
    </xf>
    <xf numFmtId="0" fontId="0" fillId="0" borderId="42" xfId="0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5" fillId="0" borderId="31" xfId="0" applyFont="1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0" fontId="5" fillId="0" borderId="51" xfId="0" applyFont="1" applyBorder="1" applyAlignment="1">
      <alignment horizontal="center" wrapText="1"/>
    </xf>
    <xf numFmtId="0" fontId="5" fillId="0" borderId="31" xfId="0" applyFont="1" applyFill="1" applyBorder="1" applyAlignment="1">
      <alignment horizontal="center" wrapText="1"/>
    </xf>
    <xf numFmtId="0" fontId="0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4" xfId="0" applyBorder="1" applyAlignment="1">
      <alignment vertical="center"/>
    </xf>
    <xf numFmtId="0" fontId="6" fillId="5" borderId="6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3" borderId="67" xfId="0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3" borderId="6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8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0" xfId="0" applyFont="1" applyBorder="1"/>
    <xf numFmtId="0" fontId="1" fillId="2" borderId="16" xfId="0" applyFont="1" applyFill="1" applyBorder="1" applyAlignment="1">
      <alignment horizontal="center"/>
    </xf>
    <xf numFmtId="0" fontId="0" fillId="0" borderId="16" xfId="0" applyBorder="1"/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/>
    <xf numFmtId="0" fontId="6" fillId="0" borderId="17" xfId="0" applyFont="1" applyBorder="1" applyAlignment="1">
      <alignment vertical="center"/>
    </xf>
    <xf numFmtId="0" fontId="6" fillId="0" borderId="68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/>
    <xf numFmtId="0" fontId="5" fillId="0" borderId="68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45" xfId="0" applyFont="1" applyBorder="1"/>
    <xf numFmtId="0" fontId="11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3" fillId="0" borderId="0" xfId="0" applyFont="1"/>
    <xf numFmtId="166" fontId="13" fillId="0" borderId="0" xfId="0" applyNumberFormat="1" applyFont="1"/>
    <xf numFmtId="0" fontId="11" fillId="0" borderId="0" xfId="0" applyFont="1" applyAlignment="1">
      <alignment horizontal="right"/>
    </xf>
    <xf numFmtId="0" fontId="5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5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3" borderId="50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left" vertical="center" wrapText="1"/>
    </xf>
    <xf numFmtId="166" fontId="5" fillId="0" borderId="10" xfId="0" applyNumberFormat="1" applyFont="1" applyFill="1" applyBorder="1" applyAlignment="1">
      <alignment horizontal="center" vertical="center"/>
    </xf>
    <xf numFmtId="166" fontId="5" fillId="0" borderId="19" xfId="0" applyNumberFormat="1" applyFont="1" applyFill="1" applyBorder="1" applyAlignment="1">
      <alignment horizontal="center" vertical="center"/>
    </xf>
    <xf numFmtId="165" fontId="6" fillId="0" borderId="36" xfId="0" applyNumberFormat="1" applyFont="1" applyFill="1" applyBorder="1" applyAlignment="1">
      <alignment horizontal="center" wrapText="1"/>
    </xf>
    <xf numFmtId="165" fontId="6" fillId="0" borderId="66" xfId="0" applyNumberFormat="1" applyFont="1" applyFill="1" applyBorder="1" applyAlignment="1">
      <alignment horizontal="center" wrapText="1"/>
    </xf>
    <xf numFmtId="0" fontId="5" fillId="0" borderId="2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5" borderId="7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166" fontId="5" fillId="0" borderId="48" xfId="0" applyNumberFormat="1" applyFont="1" applyFill="1" applyBorder="1" applyAlignment="1">
      <alignment horizontal="center" vertical="center"/>
    </xf>
    <xf numFmtId="166" fontId="5" fillId="0" borderId="73" xfId="0" applyNumberFormat="1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0" borderId="6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5" fontId="6" fillId="0" borderId="35" xfId="0" applyNumberFormat="1" applyFont="1" applyBorder="1" applyAlignment="1">
      <alignment horizontal="center" vertical="center" wrapText="1"/>
    </xf>
    <xf numFmtId="165" fontId="6" fillId="0" borderId="36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6" fillId="5" borderId="4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5" borderId="4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47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27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165" fontId="6" fillId="0" borderId="30" xfId="0" applyNumberFormat="1" applyFont="1" applyFill="1" applyBorder="1" applyAlignment="1">
      <alignment horizontal="center" vertical="center" wrapText="1"/>
    </xf>
    <xf numFmtId="165" fontId="6" fillId="0" borderId="43" xfId="0" applyNumberFormat="1" applyFont="1" applyFill="1" applyBorder="1" applyAlignment="1">
      <alignment horizontal="center" vertical="center" wrapText="1"/>
    </xf>
    <xf numFmtId="165" fontId="6" fillId="0" borderId="55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51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7" xfId="0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5" fillId="0" borderId="5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2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166" fontId="5" fillId="0" borderId="19" xfId="0" applyNumberFormat="1" applyFont="1" applyBorder="1" applyAlignment="1">
      <alignment horizontal="center" vertical="center"/>
    </xf>
    <xf numFmtId="166" fontId="5" fillId="0" borderId="48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5" fontId="5" fillId="0" borderId="35" xfId="0" applyNumberFormat="1" applyFont="1" applyBorder="1" applyAlignment="1">
      <alignment horizontal="center" vertical="center" wrapText="1"/>
    </xf>
    <xf numFmtId="165" fontId="5" fillId="0" borderId="36" xfId="0" applyNumberFormat="1" applyFont="1" applyBorder="1" applyAlignment="1">
      <alignment horizontal="center" vertical="center" wrapText="1"/>
    </xf>
    <xf numFmtId="165" fontId="5" fillId="0" borderId="39" xfId="0" applyNumberFormat="1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/>
    </xf>
    <xf numFmtId="0" fontId="8" fillId="2" borderId="29" xfId="0" applyFont="1" applyFill="1" applyBorder="1" applyAlignment="1">
      <alignment horizontal="center" vertical="center" wrapText="1"/>
    </xf>
    <xf numFmtId="0" fontId="8" fillId="2" borderId="56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12" xfId="0" applyNumberFormat="1" applyFont="1" applyFill="1" applyBorder="1" applyAlignment="1">
      <alignment horizontal="center" vertical="center"/>
    </xf>
    <xf numFmtId="166" fontId="5" fillId="3" borderId="4" xfId="0" applyNumberFormat="1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65" fontId="5" fillId="0" borderId="30" xfId="0" applyNumberFormat="1" applyFont="1" applyFill="1" applyBorder="1" applyAlignment="1">
      <alignment horizontal="center" wrapText="1"/>
    </xf>
    <xf numFmtId="165" fontId="5" fillId="0" borderId="43" xfId="0" applyNumberFormat="1" applyFont="1" applyFill="1" applyBorder="1" applyAlignment="1">
      <alignment horizontal="center" wrapText="1"/>
    </xf>
    <xf numFmtId="165" fontId="5" fillId="0" borderId="55" xfId="0" applyNumberFormat="1" applyFont="1" applyFill="1" applyBorder="1" applyAlignment="1">
      <alignment horizontal="center" wrapText="1"/>
    </xf>
    <xf numFmtId="166" fontId="5" fillId="0" borderId="52" xfId="0" applyNumberFormat="1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6" fontId="5" fillId="3" borderId="50" xfId="0" applyNumberFormat="1" applyFont="1" applyFill="1" applyBorder="1" applyAlignment="1">
      <alignment horizontal="center" vertical="center"/>
    </xf>
    <xf numFmtId="0" fontId="5" fillId="0" borderId="6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0" fillId="0" borderId="4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9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8"/>
  <sheetViews>
    <sheetView tabSelected="1" topLeftCell="D9" zoomScale="40" zoomScaleNormal="40" workbookViewId="0">
      <selection activeCell="P15" sqref="P15"/>
    </sheetView>
  </sheetViews>
  <sheetFormatPr defaultRowHeight="28.5" x14ac:dyDescent="0.45"/>
  <cols>
    <col min="2" max="2" width="24.7109375" bestFit="1" customWidth="1"/>
    <col min="3" max="3" width="70.5703125" bestFit="1" customWidth="1"/>
    <col min="4" max="4" width="30.5703125" style="146" customWidth="1"/>
    <col min="5" max="5" width="12.5703125" customWidth="1"/>
    <col min="6" max="6" width="22.5703125" customWidth="1"/>
    <col min="7" max="7" width="32" customWidth="1"/>
    <col min="8" max="8" width="45" customWidth="1"/>
    <col min="9" max="9" width="28.42578125" customWidth="1"/>
    <col min="10" max="10" width="27.140625" customWidth="1"/>
    <col min="11" max="11" width="28.28515625" customWidth="1"/>
    <col min="12" max="13" width="0" hidden="1" customWidth="1"/>
    <col min="14" max="14" width="37.28515625" customWidth="1"/>
    <col min="15" max="15" width="2.28515625" hidden="1" customWidth="1"/>
    <col min="16" max="16" width="31.5703125" customWidth="1"/>
    <col min="17" max="17" width="36.42578125" customWidth="1"/>
    <col min="18" max="18" width="30.7109375" customWidth="1"/>
    <col min="19" max="19" width="29" customWidth="1"/>
    <col min="20" max="20" width="24.7109375" style="146" customWidth="1"/>
  </cols>
  <sheetData>
    <row r="3" spans="2:20" x14ac:dyDescent="0.45">
      <c r="D3" s="145"/>
    </row>
    <row r="4" spans="2:20" x14ac:dyDescent="0.45">
      <c r="D4" s="147"/>
    </row>
    <row r="5" spans="2:20" ht="46.5" x14ac:dyDescent="0.7">
      <c r="D5" s="145"/>
      <c r="E5" s="59" t="s">
        <v>52</v>
      </c>
      <c r="F5" s="59"/>
      <c r="G5" s="59"/>
      <c r="H5" s="59"/>
      <c r="I5" s="59"/>
    </row>
    <row r="6" spans="2:20" x14ac:dyDescent="0.45">
      <c r="D6" s="145"/>
    </row>
    <row r="7" spans="2:20" x14ac:dyDescent="0.45">
      <c r="D7" s="145"/>
    </row>
    <row r="8" spans="2:20" ht="29.25" thickBot="1" x14ac:dyDescent="0.5"/>
    <row r="9" spans="2:20" ht="117" customHeight="1" x14ac:dyDescent="0.45">
      <c r="B9" s="358" t="s">
        <v>32</v>
      </c>
      <c r="C9" s="297" t="s">
        <v>3</v>
      </c>
      <c r="D9" s="367" t="s">
        <v>6</v>
      </c>
      <c r="E9" s="338" t="s">
        <v>51</v>
      </c>
      <c r="F9" s="339"/>
      <c r="G9" s="300" t="s">
        <v>21</v>
      </c>
      <c r="H9" s="301" t="s">
        <v>114</v>
      </c>
      <c r="I9" s="300" t="s">
        <v>119</v>
      </c>
      <c r="J9" s="300" t="s">
        <v>120</v>
      </c>
      <c r="K9" s="300" t="s">
        <v>40</v>
      </c>
      <c r="L9" s="302"/>
      <c r="M9" s="302"/>
      <c r="N9" s="369" t="s">
        <v>121</v>
      </c>
      <c r="O9" s="369"/>
      <c r="P9" s="154" t="s">
        <v>131</v>
      </c>
      <c r="Q9" s="154" t="s">
        <v>122</v>
      </c>
      <c r="R9" s="154" t="s">
        <v>47</v>
      </c>
      <c r="S9" s="303" t="s">
        <v>68</v>
      </c>
      <c r="T9" s="10"/>
    </row>
    <row r="10" spans="2:20" ht="45" customHeight="1" x14ac:dyDescent="0.45">
      <c r="B10" s="359"/>
      <c r="C10" s="298"/>
      <c r="D10" s="368"/>
      <c r="E10" s="340"/>
      <c r="F10" s="341"/>
      <c r="G10" s="273" t="s">
        <v>115</v>
      </c>
      <c r="H10" s="308" t="s">
        <v>115</v>
      </c>
      <c r="I10" s="273" t="s">
        <v>56</v>
      </c>
      <c r="J10" s="308" t="s">
        <v>115</v>
      </c>
      <c r="K10" s="308" t="s">
        <v>115</v>
      </c>
      <c r="L10" s="304"/>
      <c r="M10" s="305"/>
      <c r="N10" s="308" t="s">
        <v>115</v>
      </c>
      <c r="O10" s="289"/>
      <c r="P10" s="306" t="s">
        <v>117</v>
      </c>
      <c r="Q10" s="308" t="s">
        <v>115</v>
      </c>
      <c r="R10" s="308" t="s">
        <v>115</v>
      </c>
      <c r="S10" s="275" t="s">
        <v>56</v>
      </c>
      <c r="T10" s="10"/>
    </row>
    <row r="11" spans="2:20" ht="29.25" customHeight="1" thickBot="1" x14ac:dyDescent="0.5">
      <c r="B11" s="359"/>
      <c r="C11" s="126" t="s">
        <v>3</v>
      </c>
      <c r="D11" s="326" t="s">
        <v>43</v>
      </c>
      <c r="E11" s="346" t="s">
        <v>69</v>
      </c>
      <c r="F11" s="347"/>
      <c r="G11" s="334" t="s">
        <v>59</v>
      </c>
      <c r="H11" s="334">
        <v>11.3</v>
      </c>
      <c r="I11" s="334">
        <v>20.100000000000001</v>
      </c>
      <c r="J11" s="334" t="s">
        <v>60</v>
      </c>
      <c r="K11" s="336" t="s">
        <v>80</v>
      </c>
      <c r="L11" s="261"/>
      <c r="M11" s="261"/>
      <c r="N11" s="334">
        <v>3.1</v>
      </c>
      <c r="O11" s="334"/>
      <c r="P11" s="334">
        <v>18</v>
      </c>
      <c r="Q11" s="334">
        <v>2.7000000000000001E-3</v>
      </c>
      <c r="R11" s="336" t="s">
        <v>70</v>
      </c>
      <c r="S11" s="324">
        <v>61</v>
      </c>
      <c r="T11"/>
    </row>
    <row r="12" spans="2:20" x14ac:dyDescent="0.25">
      <c r="B12" s="359"/>
      <c r="C12" s="328" t="s">
        <v>9</v>
      </c>
      <c r="D12" s="326"/>
      <c r="E12" s="346"/>
      <c r="F12" s="347"/>
      <c r="G12" s="334"/>
      <c r="H12" s="334"/>
      <c r="I12" s="334"/>
      <c r="J12" s="334"/>
      <c r="K12" s="336"/>
      <c r="L12" s="261"/>
      <c r="M12" s="261"/>
      <c r="N12" s="334"/>
      <c r="O12" s="334"/>
      <c r="P12" s="334"/>
      <c r="Q12" s="334"/>
      <c r="R12" s="336"/>
      <c r="S12" s="324"/>
      <c r="T12"/>
    </row>
    <row r="13" spans="2:20" x14ac:dyDescent="0.45">
      <c r="B13" s="359"/>
      <c r="C13" s="329"/>
      <c r="D13" s="326"/>
      <c r="E13" s="346"/>
      <c r="F13" s="347"/>
      <c r="G13" s="334"/>
      <c r="H13" s="334"/>
      <c r="I13" s="334"/>
      <c r="J13" s="334"/>
      <c r="K13" s="336"/>
      <c r="L13" s="136"/>
      <c r="M13" s="136"/>
      <c r="N13" s="334"/>
      <c r="O13" s="334"/>
      <c r="P13" s="334"/>
      <c r="Q13" s="334"/>
      <c r="R13" s="336"/>
      <c r="S13" s="324"/>
      <c r="T13"/>
    </row>
    <row r="14" spans="2:20" ht="16.5" customHeight="1" thickBot="1" x14ac:dyDescent="0.3">
      <c r="B14" s="359"/>
      <c r="C14" s="330"/>
      <c r="D14" s="327"/>
      <c r="E14" s="348"/>
      <c r="F14" s="349"/>
      <c r="G14" s="335"/>
      <c r="H14" s="335"/>
      <c r="I14" s="335"/>
      <c r="J14" s="335"/>
      <c r="K14" s="337"/>
      <c r="L14" s="170"/>
      <c r="M14" s="170"/>
      <c r="N14" s="335"/>
      <c r="O14" s="335"/>
      <c r="P14" s="335"/>
      <c r="Q14" s="335"/>
      <c r="R14" s="337"/>
      <c r="S14" s="325"/>
      <c r="T14"/>
    </row>
    <row r="15" spans="2:20" ht="57" x14ac:dyDescent="0.45">
      <c r="B15" s="359"/>
      <c r="C15" s="331" t="s">
        <v>4</v>
      </c>
      <c r="D15" s="332" t="s">
        <v>30</v>
      </c>
      <c r="E15" s="338" t="s">
        <v>51</v>
      </c>
      <c r="F15" s="339"/>
      <c r="G15" s="307" t="s">
        <v>21</v>
      </c>
      <c r="H15" s="292" t="s">
        <v>123</v>
      </c>
      <c r="I15" s="307" t="s">
        <v>124</v>
      </c>
      <c r="J15" s="307" t="s">
        <v>125</v>
      </c>
      <c r="K15" s="307" t="s">
        <v>40</v>
      </c>
      <c r="L15" s="293"/>
      <c r="M15" s="293"/>
      <c r="N15" s="342" t="s">
        <v>126</v>
      </c>
      <c r="O15" s="342"/>
      <c r="P15" s="294" t="s">
        <v>132</v>
      </c>
      <c r="Q15" s="294" t="s">
        <v>127</v>
      </c>
      <c r="R15" s="294" t="s">
        <v>47</v>
      </c>
      <c r="S15" s="295" t="s">
        <v>68</v>
      </c>
      <c r="T15"/>
    </row>
    <row r="16" spans="2:20" ht="57" customHeight="1" x14ac:dyDescent="0.45">
      <c r="B16" s="359"/>
      <c r="C16" s="330"/>
      <c r="D16" s="333"/>
      <c r="E16" s="340"/>
      <c r="F16" s="341"/>
      <c r="G16" s="131" t="s">
        <v>116</v>
      </c>
      <c r="H16" s="131" t="s">
        <v>116</v>
      </c>
      <c r="I16" s="131" t="s">
        <v>56</v>
      </c>
      <c r="J16" s="131" t="s">
        <v>116</v>
      </c>
      <c r="K16" s="131" t="s">
        <v>116</v>
      </c>
      <c r="L16" s="30"/>
      <c r="M16" s="149"/>
      <c r="N16" s="131" t="s">
        <v>116</v>
      </c>
      <c r="O16" s="148"/>
      <c r="P16" s="246" t="s">
        <v>118</v>
      </c>
      <c r="Q16" s="131" t="s">
        <v>116</v>
      </c>
      <c r="R16" s="131" t="s">
        <v>116</v>
      </c>
      <c r="S16" s="296" t="s">
        <v>56</v>
      </c>
      <c r="T16"/>
    </row>
    <row r="17" spans="2:20" ht="43.5" customHeight="1" x14ac:dyDescent="0.25">
      <c r="B17" s="359"/>
      <c r="C17" s="361"/>
      <c r="D17" s="362"/>
      <c r="E17" s="346" t="s">
        <v>110</v>
      </c>
      <c r="F17" s="347"/>
      <c r="G17" s="334">
        <v>1.145</v>
      </c>
      <c r="H17" s="334">
        <v>16.899999999999999</v>
      </c>
      <c r="I17" s="334">
        <v>20.399999999999999</v>
      </c>
      <c r="J17" s="334" t="s">
        <v>60</v>
      </c>
      <c r="K17" s="336" t="s">
        <v>80</v>
      </c>
      <c r="L17" s="261"/>
      <c r="M17" s="261"/>
      <c r="N17" s="372">
        <v>2.6</v>
      </c>
      <c r="O17" s="373"/>
      <c r="P17" s="335">
        <v>15</v>
      </c>
      <c r="Q17" s="335">
        <v>3.5000000000000001E-3</v>
      </c>
      <c r="R17" s="337" t="s">
        <v>70</v>
      </c>
      <c r="S17" s="325">
        <v>62</v>
      </c>
      <c r="T17"/>
    </row>
    <row r="18" spans="2:20" x14ac:dyDescent="0.25">
      <c r="B18" s="359"/>
      <c r="C18" s="363"/>
      <c r="D18" s="364"/>
      <c r="E18" s="346"/>
      <c r="F18" s="347"/>
      <c r="G18" s="334"/>
      <c r="H18" s="334"/>
      <c r="I18" s="334"/>
      <c r="J18" s="334"/>
      <c r="K18" s="336"/>
      <c r="L18" s="261"/>
      <c r="M18" s="261"/>
      <c r="N18" s="374"/>
      <c r="O18" s="375"/>
      <c r="P18" s="352"/>
      <c r="Q18" s="352"/>
      <c r="R18" s="354"/>
      <c r="S18" s="356"/>
      <c r="T18"/>
    </row>
    <row r="19" spans="2:20" x14ac:dyDescent="0.45">
      <c r="B19" s="359"/>
      <c r="C19" s="363"/>
      <c r="D19" s="364"/>
      <c r="E19" s="346"/>
      <c r="F19" s="347"/>
      <c r="G19" s="334"/>
      <c r="H19" s="334"/>
      <c r="I19" s="334"/>
      <c r="J19" s="334"/>
      <c r="K19" s="336"/>
      <c r="L19" s="136"/>
      <c r="M19" s="136"/>
      <c r="N19" s="374"/>
      <c r="O19" s="375"/>
      <c r="P19" s="352"/>
      <c r="Q19" s="352"/>
      <c r="R19" s="354"/>
      <c r="S19" s="356"/>
    </row>
    <row r="20" spans="2:20" ht="29.25" thickBot="1" x14ac:dyDescent="0.5">
      <c r="B20" s="360"/>
      <c r="C20" s="365"/>
      <c r="D20" s="366"/>
      <c r="E20" s="350"/>
      <c r="F20" s="351"/>
      <c r="G20" s="370"/>
      <c r="H20" s="370"/>
      <c r="I20" s="370"/>
      <c r="J20" s="370"/>
      <c r="K20" s="371"/>
      <c r="L20" s="299"/>
      <c r="M20" s="299"/>
      <c r="N20" s="376"/>
      <c r="O20" s="377"/>
      <c r="P20" s="353"/>
      <c r="Q20" s="353"/>
      <c r="R20" s="355"/>
      <c r="S20" s="357"/>
    </row>
    <row r="22" spans="2:20" s="309" customFormat="1" ht="31.5" x14ac:dyDescent="0.5">
      <c r="F22" s="309" t="s">
        <v>112</v>
      </c>
      <c r="G22" s="309">
        <f>AVERAGE(G11,G17)</f>
        <v>1.145</v>
      </c>
      <c r="H22" s="309">
        <f>AVERAGE(H11,H17)</f>
        <v>14.1</v>
      </c>
      <c r="I22" s="309">
        <f t="shared" ref="I22:S22" si="0">AVERAGE(I11,I17)</f>
        <v>20.25</v>
      </c>
      <c r="J22" s="312" t="s">
        <v>60</v>
      </c>
      <c r="K22" s="321" t="s">
        <v>80</v>
      </c>
      <c r="L22" s="309" t="e">
        <f t="shared" si="0"/>
        <v>#DIV/0!</v>
      </c>
      <c r="M22" s="309" t="e">
        <f t="shared" si="0"/>
        <v>#DIV/0!</v>
      </c>
      <c r="N22" s="309">
        <f t="shared" si="0"/>
        <v>2.85</v>
      </c>
      <c r="O22" s="309" t="e">
        <f t="shared" si="0"/>
        <v>#DIV/0!</v>
      </c>
      <c r="P22" s="309">
        <f t="shared" si="0"/>
        <v>16.5</v>
      </c>
      <c r="Q22" s="309">
        <f t="shared" si="0"/>
        <v>3.1000000000000003E-3</v>
      </c>
      <c r="R22" s="309" t="e">
        <f t="shared" si="0"/>
        <v>#DIV/0!</v>
      </c>
      <c r="S22" s="309">
        <f t="shared" si="0"/>
        <v>61.5</v>
      </c>
    </row>
    <row r="23" spans="2:20" x14ac:dyDescent="0.45">
      <c r="J23" s="312"/>
      <c r="K23" s="321"/>
    </row>
    <row r="24" spans="2:20" x14ac:dyDescent="0.45">
      <c r="J24" s="312"/>
      <c r="K24" s="321"/>
    </row>
    <row r="25" spans="2:20" ht="29.25" thickBot="1" x14ac:dyDescent="0.5">
      <c r="J25" s="320"/>
      <c r="K25" s="322"/>
    </row>
    <row r="26" spans="2:20" ht="32.25" thickBot="1" x14ac:dyDescent="0.5">
      <c r="G26" s="343" t="s">
        <v>111</v>
      </c>
      <c r="H26" s="323" t="s">
        <v>114</v>
      </c>
      <c r="I26" s="22" t="s">
        <v>128</v>
      </c>
    </row>
    <row r="27" spans="2:20" ht="32.25" thickBot="1" x14ac:dyDescent="0.5">
      <c r="G27" s="344"/>
      <c r="H27" s="154" t="s">
        <v>131</v>
      </c>
      <c r="I27" s="22" t="s">
        <v>129</v>
      </c>
    </row>
    <row r="28" spans="2:20" ht="31.5" x14ac:dyDescent="0.45">
      <c r="G28" s="345"/>
      <c r="H28" s="154" t="s">
        <v>122</v>
      </c>
      <c r="I28" s="22" t="s">
        <v>130</v>
      </c>
    </row>
  </sheetData>
  <mergeCells count="34">
    <mergeCell ref="Q17:Q20"/>
    <mergeCell ref="R17:R20"/>
    <mergeCell ref="S17:S20"/>
    <mergeCell ref="B9:B20"/>
    <mergeCell ref="C17:D20"/>
    <mergeCell ref="P11:P14"/>
    <mergeCell ref="D9:D10"/>
    <mergeCell ref="E9:F10"/>
    <mergeCell ref="N9:O9"/>
    <mergeCell ref="G17:G20"/>
    <mergeCell ref="H17:H20"/>
    <mergeCell ref="I17:I20"/>
    <mergeCell ref="J17:J20"/>
    <mergeCell ref="K17:K20"/>
    <mergeCell ref="N17:O20"/>
    <mergeCell ref="P17:P20"/>
    <mergeCell ref="G26:G28"/>
    <mergeCell ref="E11:F14"/>
    <mergeCell ref="G11:G14"/>
    <mergeCell ref="H11:H14"/>
    <mergeCell ref="I11:I14"/>
    <mergeCell ref="E17:F20"/>
    <mergeCell ref="S11:S14"/>
    <mergeCell ref="D11:D14"/>
    <mergeCell ref="C12:C14"/>
    <mergeCell ref="C15:C16"/>
    <mergeCell ref="D15:D16"/>
    <mergeCell ref="Q11:Q14"/>
    <mergeCell ref="R11:R14"/>
    <mergeCell ref="J11:J14"/>
    <mergeCell ref="K11:K14"/>
    <mergeCell ref="N11:O14"/>
    <mergeCell ref="E15:F16"/>
    <mergeCell ref="N15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72"/>
  <sheetViews>
    <sheetView topLeftCell="F25" zoomScale="40" zoomScaleNormal="40" workbookViewId="0">
      <selection activeCell="G63" sqref="G63:T63"/>
    </sheetView>
  </sheetViews>
  <sheetFormatPr defaultRowHeight="28.5" x14ac:dyDescent="0.45"/>
  <cols>
    <col min="2" max="2" width="24.7109375" bestFit="1" customWidth="1"/>
    <col min="3" max="3" width="70.5703125" bestFit="1" customWidth="1"/>
    <col min="4" max="4" width="30.5703125" style="146" customWidth="1"/>
    <col min="5" max="5" width="12.5703125" customWidth="1"/>
    <col min="6" max="6" width="22.5703125" customWidth="1"/>
    <col min="7" max="7" width="25.85546875" customWidth="1"/>
    <col min="8" max="8" width="45" customWidth="1"/>
    <col min="9" max="9" width="15.5703125" customWidth="1"/>
    <col min="10" max="10" width="27.140625" customWidth="1"/>
    <col min="11" max="11" width="28.28515625" customWidth="1"/>
    <col min="12" max="13" width="0" hidden="1" customWidth="1"/>
    <col min="14" max="14" width="37" customWidth="1"/>
    <col min="15" max="15" width="2.28515625" hidden="1" customWidth="1"/>
    <col min="16" max="16" width="31.5703125" customWidth="1"/>
    <col min="17" max="17" width="36.42578125" customWidth="1"/>
    <col min="18" max="18" width="30.7109375" customWidth="1"/>
    <col min="19" max="19" width="29" customWidth="1"/>
    <col min="20" max="20" width="29.5703125" customWidth="1"/>
    <col min="21" max="21" width="37" customWidth="1"/>
    <col min="22" max="22" width="30.140625" customWidth="1"/>
    <col min="23" max="23" width="33.42578125" customWidth="1"/>
    <col min="24" max="24" width="24.28515625" customWidth="1"/>
    <col min="25" max="25" width="33.28515625" customWidth="1"/>
    <col min="26" max="26" width="27.7109375" customWidth="1"/>
    <col min="27" max="27" width="31.85546875" style="146" customWidth="1"/>
    <col min="28" max="28" width="33.140625" customWidth="1"/>
    <col min="29" max="29" width="40.140625" customWidth="1"/>
    <col min="30" max="31" width="0" hidden="1" customWidth="1"/>
    <col min="32" max="32" width="37.42578125" customWidth="1"/>
    <col min="33" max="33" width="29.42578125" style="146" customWidth="1"/>
    <col min="34" max="34" width="24.7109375" style="146" customWidth="1"/>
  </cols>
  <sheetData>
    <row r="3" spans="2:35" x14ac:dyDescent="0.45">
      <c r="D3" s="145"/>
    </row>
    <row r="4" spans="2:35" x14ac:dyDescent="0.45">
      <c r="D4" s="147"/>
    </row>
    <row r="5" spans="2:35" ht="46.5" x14ac:dyDescent="0.7">
      <c r="D5" s="145"/>
      <c r="E5" s="59" t="s">
        <v>52</v>
      </c>
      <c r="F5" s="59"/>
      <c r="G5" s="59"/>
      <c r="H5" s="59"/>
      <c r="I5" s="59"/>
    </row>
    <row r="6" spans="2:35" x14ac:dyDescent="0.45">
      <c r="D6" s="145"/>
    </row>
    <row r="7" spans="2:35" x14ac:dyDescent="0.45">
      <c r="D7" s="145"/>
    </row>
    <row r="8" spans="2:35" x14ac:dyDescent="0.45">
      <c r="B8" s="164"/>
      <c r="C8" s="22"/>
      <c r="D8" s="16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160"/>
      <c r="AA8" s="24"/>
      <c r="AB8" s="68"/>
      <c r="AC8" s="68"/>
      <c r="AD8" s="68"/>
      <c r="AE8" s="68"/>
      <c r="AF8" s="68"/>
      <c r="AG8" s="24"/>
      <c r="AH8" s="24"/>
      <c r="AI8" s="19"/>
    </row>
    <row r="9" spans="2:35" s="3" customFormat="1" ht="26.25" customHeight="1" x14ac:dyDescent="0.45">
      <c r="B9" s="165"/>
      <c r="C9" s="163" t="s">
        <v>2</v>
      </c>
      <c r="D9" s="162"/>
      <c r="E9" s="378" t="s">
        <v>1</v>
      </c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/>
      <c r="AA9" s="379"/>
      <c r="AB9" s="379"/>
      <c r="AC9" s="379"/>
      <c r="AD9" s="379"/>
      <c r="AE9" s="379"/>
      <c r="AF9" s="379"/>
      <c r="AG9" s="379"/>
      <c r="AH9" s="380"/>
      <c r="AI9" s="18"/>
    </row>
    <row r="10" spans="2:35" s="3" customFormat="1" ht="33.75" customHeight="1" x14ac:dyDescent="0.45">
      <c r="B10" s="165"/>
      <c r="C10" s="163" t="s">
        <v>5</v>
      </c>
      <c r="D10" s="162"/>
      <c r="E10" s="381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  <c r="AH10" s="383"/>
      <c r="AI10" s="18"/>
    </row>
    <row r="11" spans="2:35" s="3" customFormat="1" x14ac:dyDescent="0.45">
      <c r="B11" s="4"/>
      <c r="C11" s="163"/>
      <c r="D11" s="167" t="s">
        <v>6</v>
      </c>
      <c r="E11" s="384" t="s">
        <v>44</v>
      </c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6"/>
      <c r="AI11" s="15"/>
    </row>
    <row r="12" spans="2:35" s="3" customFormat="1" ht="30" customHeight="1" x14ac:dyDescent="0.45">
      <c r="B12" s="165"/>
      <c r="C12" s="163"/>
      <c r="D12" s="162"/>
      <c r="E12" s="387" t="s">
        <v>50</v>
      </c>
      <c r="F12" s="388"/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388"/>
      <c r="W12" s="388"/>
      <c r="X12" s="388"/>
      <c r="Y12" s="388"/>
      <c r="Z12" s="388"/>
      <c r="AA12" s="388"/>
      <c r="AB12" s="388"/>
      <c r="AC12" s="388"/>
      <c r="AD12" s="388"/>
      <c r="AE12" s="388"/>
      <c r="AF12" s="388"/>
      <c r="AG12" s="388"/>
      <c r="AH12" s="389"/>
      <c r="AI12" s="12"/>
    </row>
    <row r="13" spans="2:35" s="3" customFormat="1" ht="30.75" customHeight="1" thickBot="1" x14ac:dyDescent="0.5">
      <c r="B13" s="166"/>
      <c r="C13" s="158" t="s">
        <v>11</v>
      </c>
      <c r="D13" s="162"/>
      <c r="E13" s="384" t="s">
        <v>54</v>
      </c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6"/>
      <c r="AI13" s="12"/>
    </row>
    <row r="14" spans="2:35" ht="45" customHeight="1" x14ac:dyDescent="0.45">
      <c r="B14" s="390" t="s">
        <v>26</v>
      </c>
      <c r="C14" s="280" t="s">
        <v>3</v>
      </c>
      <c r="D14" s="393" t="s">
        <v>43</v>
      </c>
      <c r="E14" s="396" t="s">
        <v>45</v>
      </c>
      <c r="F14" s="340"/>
      <c r="G14" s="132" t="s">
        <v>21</v>
      </c>
      <c r="H14" s="132" t="s">
        <v>37</v>
      </c>
      <c r="I14" s="132" t="s">
        <v>46</v>
      </c>
      <c r="J14" s="132" t="s">
        <v>39</v>
      </c>
      <c r="K14" s="132" t="s">
        <v>40</v>
      </c>
      <c r="L14" s="30"/>
      <c r="M14" s="30"/>
      <c r="N14" s="387" t="s">
        <v>20</v>
      </c>
      <c r="O14" s="389"/>
      <c r="P14" s="70" t="s">
        <v>41</v>
      </c>
      <c r="Q14" s="70" t="s">
        <v>42</v>
      </c>
      <c r="R14" s="70" t="s">
        <v>47</v>
      </c>
      <c r="S14" s="132" t="s">
        <v>48</v>
      </c>
      <c r="T14" s="132" t="s">
        <v>49</v>
      </c>
      <c r="U14" s="268" t="s">
        <v>45</v>
      </c>
      <c r="V14" s="132" t="s">
        <v>21</v>
      </c>
      <c r="W14" s="132" t="s">
        <v>37</v>
      </c>
      <c r="X14" s="132" t="s">
        <v>46</v>
      </c>
      <c r="Y14" s="132" t="s">
        <v>39</v>
      </c>
      <c r="Z14" s="135" t="s">
        <v>40</v>
      </c>
      <c r="AA14" s="135" t="s">
        <v>20</v>
      </c>
      <c r="AB14" s="135" t="s">
        <v>41</v>
      </c>
      <c r="AC14" s="135" t="s">
        <v>42</v>
      </c>
      <c r="AD14" s="74"/>
      <c r="AE14" s="74"/>
      <c r="AF14" s="135" t="s">
        <v>47</v>
      </c>
      <c r="AG14" s="269" t="s">
        <v>48</v>
      </c>
      <c r="AH14" s="269" t="s">
        <v>49</v>
      </c>
      <c r="AI14" s="17"/>
    </row>
    <row r="15" spans="2:35" ht="45" customHeight="1" x14ac:dyDescent="0.45">
      <c r="B15" s="390"/>
      <c r="C15" s="280"/>
      <c r="D15" s="394"/>
      <c r="E15" s="187"/>
      <c r="F15" s="188"/>
      <c r="G15" s="131" t="s">
        <v>55</v>
      </c>
      <c r="H15" s="131" t="s">
        <v>55</v>
      </c>
      <c r="I15" s="131" t="s">
        <v>56</v>
      </c>
      <c r="J15" s="150" t="s">
        <v>55</v>
      </c>
      <c r="K15" s="150" t="s">
        <v>55</v>
      </c>
      <c r="L15" s="30"/>
      <c r="M15" s="149"/>
      <c r="N15" s="150" t="s">
        <v>55</v>
      </c>
      <c r="O15" s="148"/>
      <c r="P15" s="150" t="s">
        <v>55</v>
      </c>
      <c r="Q15" s="150" t="s">
        <v>55</v>
      </c>
      <c r="R15" s="157" t="s">
        <v>55</v>
      </c>
      <c r="S15" s="131" t="s">
        <v>57</v>
      </c>
      <c r="T15" s="131" t="s">
        <v>56</v>
      </c>
      <c r="U15" s="186"/>
      <c r="V15" s="131" t="s">
        <v>55</v>
      </c>
      <c r="W15" s="131" t="s">
        <v>55</v>
      </c>
      <c r="X15" s="131" t="s">
        <v>56</v>
      </c>
      <c r="Y15" s="150" t="s">
        <v>55</v>
      </c>
      <c r="Z15" s="150" t="s">
        <v>55</v>
      </c>
      <c r="AA15" s="150" t="s">
        <v>55</v>
      </c>
      <c r="AB15" s="150" t="s">
        <v>55</v>
      </c>
      <c r="AC15" s="157" t="s">
        <v>55</v>
      </c>
      <c r="AD15" s="157" t="s">
        <v>55</v>
      </c>
      <c r="AE15" s="157" t="s">
        <v>55</v>
      </c>
      <c r="AF15" s="157" t="s">
        <v>55</v>
      </c>
      <c r="AG15" s="269" t="s">
        <v>57</v>
      </c>
      <c r="AH15" s="131" t="s">
        <v>56</v>
      </c>
    </row>
    <row r="16" spans="2:35" s="151" customFormat="1" x14ac:dyDescent="0.25">
      <c r="B16" s="391"/>
      <c r="C16" s="397" t="s">
        <v>9</v>
      </c>
      <c r="D16" s="394"/>
      <c r="E16" s="398" t="s">
        <v>58</v>
      </c>
      <c r="F16" s="348"/>
      <c r="G16" s="407" t="s">
        <v>59</v>
      </c>
      <c r="H16" s="407" t="s">
        <v>59</v>
      </c>
      <c r="I16" s="337">
        <v>20.8</v>
      </c>
      <c r="J16" s="407" t="s">
        <v>60</v>
      </c>
      <c r="K16" s="337" t="s">
        <v>80</v>
      </c>
      <c r="L16" s="34" t="s">
        <v>0</v>
      </c>
      <c r="M16" s="412" t="s">
        <v>7</v>
      </c>
      <c r="N16" s="403">
        <v>10.7</v>
      </c>
      <c r="O16" s="404"/>
      <c r="P16" s="407" t="s">
        <v>59</v>
      </c>
      <c r="Q16" s="409" t="s">
        <v>60</v>
      </c>
      <c r="R16" s="337" t="s">
        <v>70</v>
      </c>
      <c r="S16" s="335">
        <v>232</v>
      </c>
      <c r="T16" s="335">
        <v>0.71299999999999997</v>
      </c>
      <c r="U16" s="349" t="s">
        <v>61</v>
      </c>
      <c r="V16" s="335" t="s">
        <v>59</v>
      </c>
      <c r="W16" s="407" t="s">
        <v>59</v>
      </c>
      <c r="X16" s="431">
        <v>20.7</v>
      </c>
      <c r="Y16" s="407" t="s">
        <v>60</v>
      </c>
      <c r="Z16" s="335" t="s">
        <v>80</v>
      </c>
      <c r="AA16" s="335">
        <v>6.4</v>
      </c>
      <c r="AB16" s="335" t="s">
        <v>59</v>
      </c>
      <c r="AC16" s="409" t="s">
        <v>60</v>
      </c>
      <c r="AD16" s="265"/>
      <c r="AE16" s="418"/>
      <c r="AF16" s="337" t="s">
        <v>70</v>
      </c>
      <c r="AG16" s="429">
        <v>232</v>
      </c>
      <c r="AH16" s="335">
        <v>0.71599999999999997</v>
      </c>
      <c r="AI16" s="284"/>
    </row>
    <row r="17" spans="2:35" s="151" customFormat="1" x14ac:dyDescent="0.25">
      <c r="B17" s="391"/>
      <c r="C17" s="397"/>
      <c r="D17" s="394"/>
      <c r="E17" s="399"/>
      <c r="F17" s="400"/>
      <c r="G17" s="408"/>
      <c r="H17" s="408"/>
      <c r="I17" s="354"/>
      <c r="J17" s="408"/>
      <c r="K17" s="354"/>
      <c r="L17" s="34" t="s">
        <v>0</v>
      </c>
      <c r="M17" s="413"/>
      <c r="N17" s="405"/>
      <c r="O17" s="406"/>
      <c r="P17" s="408"/>
      <c r="Q17" s="410"/>
      <c r="R17" s="354"/>
      <c r="S17" s="352"/>
      <c r="T17" s="352"/>
      <c r="U17" s="430"/>
      <c r="V17" s="352"/>
      <c r="W17" s="408"/>
      <c r="X17" s="432"/>
      <c r="Y17" s="408"/>
      <c r="Z17" s="352"/>
      <c r="AA17" s="352"/>
      <c r="AB17" s="352"/>
      <c r="AC17" s="410"/>
      <c r="AD17" s="266"/>
      <c r="AE17" s="427"/>
      <c r="AF17" s="354"/>
      <c r="AG17" s="336"/>
      <c r="AH17" s="352"/>
      <c r="AI17" s="284"/>
    </row>
    <row r="18" spans="2:35" s="151" customFormat="1" ht="16.5" customHeight="1" x14ac:dyDescent="0.25">
      <c r="B18" s="391"/>
      <c r="C18" s="397"/>
      <c r="D18" s="394"/>
      <c r="E18" s="399"/>
      <c r="F18" s="400"/>
      <c r="G18" s="408"/>
      <c r="H18" s="408"/>
      <c r="I18" s="354"/>
      <c r="J18" s="408"/>
      <c r="K18" s="354"/>
      <c r="L18" s="34" t="s">
        <v>0</v>
      </c>
      <c r="M18" s="414"/>
      <c r="N18" s="405"/>
      <c r="O18" s="406"/>
      <c r="P18" s="408"/>
      <c r="Q18" s="411"/>
      <c r="R18" s="354"/>
      <c r="S18" s="352"/>
      <c r="T18" s="352"/>
      <c r="U18" s="430"/>
      <c r="V18" s="352"/>
      <c r="W18" s="408"/>
      <c r="X18" s="432"/>
      <c r="Y18" s="408"/>
      <c r="Z18" s="426"/>
      <c r="AA18" s="426"/>
      <c r="AB18" s="426"/>
      <c r="AC18" s="411"/>
      <c r="AD18" s="266"/>
      <c r="AE18" s="428"/>
      <c r="AF18" s="429"/>
      <c r="AG18" s="336"/>
      <c r="AH18" s="426"/>
      <c r="AI18" s="284"/>
    </row>
    <row r="19" spans="2:35" ht="28.5" hidden="1" customHeight="1" x14ac:dyDescent="0.25">
      <c r="B19" s="391"/>
      <c r="C19" s="397"/>
      <c r="D19" s="394"/>
      <c r="E19" s="399"/>
      <c r="F19" s="400"/>
      <c r="G19" s="408"/>
      <c r="H19" s="408"/>
      <c r="I19" s="354"/>
      <c r="J19" s="408"/>
      <c r="K19" s="354"/>
      <c r="L19" s="34" t="s">
        <v>0</v>
      </c>
      <c r="M19" s="415" t="s">
        <v>7</v>
      </c>
      <c r="N19" s="405"/>
      <c r="O19" s="406"/>
      <c r="P19" s="408"/>
      <c r="Q19" s="263"/>
      <c r="R19" s="354"/>
      <c r="S19" s="352"/>
      <c r="T19" s="352"/>
      <c r="U19" s="430"/>
      <c r="V19" s="352"/>
      <c r="W19" s="408"/>
      <c r="X19" s="432"/>
      <c r="Y19" s="408"/>
      <c r="Z19" s="334"/>
      <c r="AA19" s="261"/>
      <c r="AB19" s="261"/>
      <c r="AC19" s="417"/>
      <c r="AD19" s="266"/>
      <c r="AE19" s="417"/>
      <c r="AF19" s="419"/>
      <c r="AG19" s="336"/>
      <c r="AH19" s="261"/>
      <c r="AI19" s="284"/>
    </row>
    <row r="20" spans="2:35" ht="28.5" hidden="1" customHeight="1" x14ac:dyDescent="0.25">
      <c r="B20" s="391"/>
      <c r="C20" s="397"/>
      <c r="D20" s="394"/>
      <c r="E20" s="399"/>
      <c r="F20" s="400"/>
      <c r="G20" s="408"/>
      <c r="H20" s="408"/>
      <c r="I20" s="354"/>
      <c r="J20" s="408"/>
      <c r="K20" s="354"/>
      <c r="L20" s="34" t="s">
        <v>0</v>
      </c>
      <c r="M20" s="415"/>
      <c r="N20" s="405"/>
      <c r="O20" s="406"/>
      <c r="P20" s="408"/>
      <c r="Q20" s="263"/>
      <c r="R20" s="354"/>
      <c r="S20" s="352"/>
      <c r="T20" s="352"/>
      <c r="U20" s="430"/>
      <c r="V20" s="352"/>
      <c r="W20" s="408"/>
      <c r="X20" s="432"/>
      <c r="Y20" s="408"/>
      <c r="Z20" s="334"/>
      <c r="AA20" s="261"/>
      <c r="AB20" s="261"/>
      <c r="AC20" s="417"/>
      <c r="AD20" s="266"/>
      <c r="AE20" s="417"/>
      <c r="AF20" s="419"/>
      <c r="AG20" s="336"/>
      <c r="AH20" s="261"/>
      <c r="AI20" s="284"/>
    </row>
    <row r="21" spans="2:35" ht="28.5" hidden="1" customHeight="1" x14ac:dyDescent="0.25">
      <c r="B21" s="391"/>
      <c r="C21" s="397"/>
      <c r="D21" s="394"/>
      <c r="E21" s="399"/>
      <c r="F21" s="400"/>
      <c r="G21" s="408"/>
      <c r="H21" s="408"/>
      <c r="I21" s="354"/>
      <c r="J21" s="408"/>
      <c r="K21" s="354"/>
      <c r="L21" s="34" t="s">
        <v>0</v>
      </c>
      <c r="M21" s="415"/>
      <c r="N21" s="405"/>
      <c r="O21" s="406"/>
      <c r="P21" s="408"/>
      <c r="Q21" s="263"/>
      <c r="R21" s="354"/>
      <c r="S21" s="352"/>
      <c r="T21" s="352"/>
      <c r="U21" s="430"/>
      <c r="V21" s="352"/>
      <c r="W21" s="408"/>
      <c r="X21" s="432"/>
      <c r="Y21" s="408"/>
      <c r="Z21" s="334"/>
      <c r="AA21" s="261"/>
      <c r="AB21" s="261"/>
      <c r="AC21" s="417"/>
      <c r="AD21" s="266"/>
      <c r="AE21" s="417"/>
      <c r="AF21" s="419"/>
      <c r="AG21" s="336"/>
      <c r="AH21" s="261"/>
      <c r="AI21" s="284"/>
    </row>
    <row r="22" spans="2:35" ht="28.5" hidden="1" customHeight="1" x14ac:dyDescent="0.25">
      <c r="B22" s="391"/>
      <c r="C22" s="397"/>
      <c r="D22" s="394"/>
      <c r="E22" s="399"/>
      <c r="F22" s="400"/>
      <c r="G22" s="408"/>
      <c r="H22" s="408"/>
      <c r="I22" s="354"/>
      <c r="J22" s="408"/>
      <c r="K22" s="354"/>
      <c r="L22" s="34" t="s">
        <v>0</v>
      </c>
      <c r="M22" s="415" t="s">
        <v>7</v>
      </c>
      <c r="N22" s="405"/>
      <c r="O22" s="406"/>
      <c r="P22" s="408"/>
      <c r="Q22" s="263"/>
      <c r="R22" s="354"/>
      <c r="S22" s="352"/>
      <c r="T22" s="352"/>
      <c r="U22" s="430"/>
      <c r="V22" s="352"/>
      <c r="W22" s="408"/>
      <c r="X22" s="432"/>
      <c r="Y22" s="408"/>
      <c r="Z22" s="334"/>
      <c r="AA22" s="261"/>
      <c r="AB22" s="261"/>
      <c r="AC22" s="417"/>
      <c r="AD22" s="266"/>
      <c r="AE22" s="417"/>
      <c r="AF22" s="419"/>
      <c r="AG22" s="261"/>
      <c r="AH22" s="261"/>
      <c r="AI22" s="284"/>
    </row>
    <row r="23" spans="2:35" ht="28.5" hidden="1" customHeight="1" x14ac:dyDescent="0.25">
      <c r="B23" s="391"/>
      <c r="C23" s="397"/>
      <c r="D23" s="394"/>
      <c r="E23" s="399"/>
      <c r="F23" s="400"/>
      <c r="G23" s="408"/>
      <c r="H23" s="408"/>
      <c r="I23" s="354"/>
      <c r="J23" s="408"/>
      <c r="K23" s="354"/>
      <c r="L23" s="34" t="s">
        <v>0</v>
      </c>
      <c r="M23" s="415"/>
      <c r="N23" s="405"/>
      <c r="O23" s="406"/>
      <c r="P23" s="408"/>
      <c r="Q23" s="263"/>
      <c r="R23" s="354"/>
      <c r="S23" s="352"/>
      <c r="T23" s="352"/>
      <c r="U23" s="430"/>
      <c r="V23" s="352"/>
      <c r="W23" s="408"/>
      <c r="X23" s="432"/>
      <c r="Y23" s="408"/>
      <c r="Z23" s="334"/>
      <c r="AA23" s="261"/>
      <c r="AB23" s="261"/>
      <c r="AC23" s="417"/>
      <c r="AD23" s="266"/>
      <c r="AE23" s="417"/>
      <c r="AF23" s="419"/>
      <c r="AG23" s="261"/>
      <c r="AH23" s="261"/>
      <c r="AI23" s="284"/>
    </row>
    <row r="24" spans="2:35" ht="28.5" hidden="1" customHeight="1" x14ac:dyDescent="0.25">
      <c r="B24" s="391"/>
      <c r="C24" s="397"/>
      <c r="D24" s="395"/>
      <c r="E24" s="401"/>
      <c r="F24" s="402"/>
      <c r="G24" s="408"/>
      <c r="H24" s="408"/>
      <c r="I24" s="354"/>
      <c r="J24" s="408"/>
      <c r="K24" s="354"/>
      <c r="L24" s="270" t="s">
        <v>0</v>
      </c>
      <c r="M24" s="416"/>
      <c r="N24" s="405"/>
      <c r="O24" s="406"/>
      <c r="P24" s="408"/>
      <c r="Q24" s="263"/>
      <c r="R24" s="354"/>
      <c r="S24" s="352"/>
      <c r="T24" s="352"/>
      <c r="U24" s="430"/>
      <c r="V24" s="352"/>
      <c r="W24" s="408"/>
      <c r="X24" s="432"/>
      <c r="Y24" s="408"/>
      <c r="Z24" s="335"/>
      <c r="AA24" s="262"/>
      <c r="AB24" s="262"/>
      <c r="AC24" s="418"/>
      <c r="AD24" s="271"/>
      <c r="AE24" s="418"/>
      <c r="AF24" s="420"/>
      <c r="AG24" s="262"/>
      <c r="AH24" s="262"/>
      <c r="AI24" s="284"/>
    </row>
    <row r="25" spans="2:35" x14ac:dyDescent="0.45">
      <c r="B25" s="391"/>
      <c r="C25" s="35" t="s">
        <v>4</v>
      </c>
      <c r="D25" s="32">
        <v>8.75</v>
      </c>
      <c r="E25" s="33"/>
      <c r="F25" s="185"/>
      <c r="G25" s="100"/>
      <c r="H25" s="288"/>
      <c r="I25" s="288"/>
      <c r="J25" s="232"/>
      <c r="K25" s="288"/>
      <c r="L25" s="232"/>
      <c r="M25" s="288"/>
      <c r="N25" s="232"/>
      <c r="O25" s="288"/>
      <c r="P25" s="288"/>
      <c r="Q25" s="288"/>
      <c r="R25" s="288"/>
      <c r="S25" s="232"/>
      <c r="T25" s="288"/>
      <c r="U25" s="232"/>
      <c r="V25" s="288"/>
      <c r="W25" s="232"/>
      <c r="X25" s="288"/>
      <c r="Y25" s="288"/>
      <c r="Z25" s="233"/>
      <c r="AA25" s="233"/>
      <c r="AB25" s="233"/>
      <c r="AC25" s="234"/>
      <c r="AD25" s="234"/>
      <c r="AE25" s="234"/>
      <c r="AF25" s="234"/>
      <c r="AG25" s="233"/>
      <c r="AH25" s="235"/>
      <c r="AI25" s="284"/>
    </row>
    <row r="26" spans="2:35" ht="29.25" thickBot="1" x14ac:dyDescent="0.5">
      <c r="B26" s="392"/>
      <c r="C26" s="38" t="s">
        <v>10</v>
      </c>
      <c r="D26" s="39"/>
      <c r="E26" s="421"/>
      <c r="F26" s="422"/>
      <c r="G26" s="286"/>
      <c r="H26" s="276"/>
      <c r="I26" s="276"/>
      <c r="J26" s="272"/>
      <c r="K26" s="276"/>
      <c r="L26" s="272"/>
      <c r="M26" s="276"/>
      <c r="N26" s="423"/>
      <c r="O26" s="423"/>
      <c r="P26" s="276"/>
      <c r="Q26" s="276"/>
      <c r="R26" s="276"/>
      <c r="S26" s="272"/>
      <c r="T26" s="276"/>
      <c r="U26" s="272"/>
      <c r="V26" s="276"/>
      <c r="W26" s="272"/>
      <c r="X26" s="276"/>
      <c r="Y26" s="276"/>
      <c r="Z26" s="103"/>
      <c r="AA26" s="103"/>
      <c r="AB26" s="103"/>
      <c r="AC26" s="236"/>
      <c r="AD26" s="236"/>
      <c r="AE26" s="236"/>
      <c r="AF26" s="236"/>
      <c r="AG26" s="103"/>
      <c r="AH26" s="285"/>
      <c r="AI26" s="284"/>
    </row>
    <row r="27" spans="2:35" ht="29.25" thickBot="1" x14ac:dyDescent="0.5">
      <c r="B27" s="6"/>
      <c r="C27" s="42"/>
      <c r="D27" s="43"/>
      <c r="E27" s="424" t="s">
        <v>45</v>
      </c>
      <c r="F27" s="425"/>
      <c r="G27" s="281"/>
      <c r="H27" s="281"/>
      <c r="I27" s="281"/>
      <c r="J27" s="210"/>
      <c r="K27" s="281"/>
      <c r="L27" s="210"/>
      <c r="M27" s="281"/>
      <c r="N27" s="210"/>
      <c r="O27" s="281"/>
      <c r="P27" s="281"/>
      <c r="Q27" s="281"/>
      <c r="R27" s="281"/>
      <c r="S27" s="210"/>
      <c r="T27" s="281"/>
      <c r="U27" s="231" t="s">
        <v>45</v>
      </c>
      <c r="V27" s="281"/>
      <c r="W27" s="210"/>
      <c r="X27" s="281"/>
      <c r="Y27" s="274"/>
      <c r="Z27" s="264"/>
      <c r="AA27" s="264"/>
      <c r="AB27" s="264"/>
      <c r="AC27" s="265"/>
      <c r="AD27" s="265"/>
      <c r="AE27" s="265"/>
      <c r="AF27" s="265"/>
      <c r="AG27" s="264"/>
      <c r="AH27" s="264"/>
      <c r="AI27" s="284"/>
    </row>
    <row r="28" spans="2:35" s="151" customFormat="1" ht="85.7" customHeight="1" x14ac:dyDescent="0.25">
      <c r="B28" s="435" t="s">
        <v>28</v>
      </c>
      <c r="C28" s="152" t="s">
        <v>3</v>
      </c>
      <c r="D28" s="393" t="s">
        <v>43</v>
      </c>
      <c r="E28" s="437" t="s">
        <v>62</v>
      </c>
      <c r="F28" s="438"/>
      <c r="G28" s="433" t="s">
        <v>59</v>
      </c>
      <c r="H28" s="433" t="s">
        <v>59</v>
      </c>
      <c r="I28" s="433">
        <v>20.8</v>
      </c>
      <c r="J28" s="441" t="s">
        <v>60</v>
      </c>
      <c r="K28" s="433" t="s">
        <v>80</v>
      </c>
      <c r="L28" s="153"/>
      <c r="M28" s="154"/>
      <c r="N28" s="443" t="s">
        <v>78</v>
      </c>
      <c r="O28" s="444"/>
      <c r="P28" s="433" t="s">
        <v>59</v>
      </c>
      <c r="Q28" s="433" t="s">
        <v>60</v>
      </c>
      <c r="R28" s="434" t="s">
        <v>70</v>
      </c>
      <c r="S28" s="441">
        <v>243</v>
      </c>
      <c r="T28" s="433">
        <v>0.71</v>
      </c>
      <c r="U28" s="430" t="s">
        <v>63</v>
      </c>
      <c r="V28" s="433" t="s">
        <v>59</v>
      </c>
      <c r="W28" s="441" t="s">
        <v>59</v>
      </c>
      <c r="X28" s="442">
        <v>20.7</v>
      </c>
      <c r="Y28" s="439" t="s">
        <v>60</v>
      </c>
      <c r="Z28" s="334" t="s">
        <v>80</v>
      </c>
      <c r="AA28" s="335">
        <v>2.6</v>
      </c>
      <c r="AB28" s="433" t="s">
        <v>59</v>
      </c>
      <c r="AC28" s="335" t="s">
        <v>60</v>
      </c>
      <c r="AD28" s="266"/>
      <c r="AE28" s="266"/>
      <c r="AF28" s="335" t="s">
        <v>70</v>
      </c>
      <c r="AG28" s="335">
        <v>243</v>
      </c>
      <c r="AH28" s="335">
        <v>0.71199999999999997</v>
      </c>
      <c r="AI28" s="284"/>
    </row>
    <row r="29" spans="2:35" s="151" customFormat="1" ht="8.25" customHeight="1" x14ac:dyDescent="0.25">
      <c r="B29" s="436"/>
      <c r="C29" s="397" t="s">
        <v>8</v>
      </c>
      <c r="D29" s="394"/>
      <c r="E29" s="399"/>
      <c r="F29" s="400"/>
      <c r="G29" s="344"/>
      <c r="H29" s="344"/>
      <c r="I29" s="344"/>
      <c r="J29" s="408"/>
      <c r="K29" s="344"/>
      <c r="L29" s="261"/>
      <c r="M29" s="334"/>
      <c r="N29" s="405"/>
      <c r="O29" s="406"/>
      <c r="P29" s="344"/>
      <c r="Q29" s="344"/>
      <c r="R29" s="410"/>
      <c r="S29" s="408"/>
      <c r="T29" s="344"/>
      <c r="U29" s="430"/>
      <c r="V29" s="344"/>
      <c r="W29" s="408"/>
      <c r="X29" s="442"/>
      <c r="Y29" s="440"/>
      <c r="Z29" s="334"/>
      <c r="AA29" s="352"/>
      <c r="AB29" s="344"/>
      <c r="AC29" s="352"/>
      <c r="AD29" s="266"/>
      <c r="AE29" s="417"/>
      <c r="AF29" s="352"/>
      <c r="AG29" s="352"/>
      <c r="AH29" s="352"/>
      <c r="AI29" s="284"/>
    </row>
    <row r="30" spans="2:35" s="151" customFormat="1" ht="1.5" customHeight="1" x14ac:dyDescent="0.25">
      <c r="B30" s="436"/>
      <c r="C30" s="397"/>
      <c r="D30" s="394"/>
      <c r="E30" s="399"/>
      <c r="F30" s="400"/>
      <c r="G30" s="344"/>
      <c r="H30" s="344"/>
      <c r="I30" s="344"/>
      <c r="J30" s="408"/>
      <c r="K30" s="344"/>
      <c r="L30" s="261"/>
      <c r="M30" s="334"/>
      <c r="N30" s="405"/>
      <c r="O30" s="406"/>
      <c r="P30" s="344"/>
      <c r="Q30" s="344"/>
      <c r="R30" s="410"/>
      <c r="S30" s="408"/>
      <c r="T30" s="344"/>
      <c r="U30" s="430"/>
      <c r="V30" s="344"/>
      <c r="W30" s="408"/>
      <c r="X30" s="442"/>
      <c r="Y30" s="440"/>
      <c r="Z30" s="334"/>
      <c r="AA30" s="352"/>
      <c r="AB30" s="344"/>
      <c r="AC30" s="352"/>
      <c r="AD30" s="266"/>
      <c r="AE30" s="417"/>
      <c r="AF30" s="352"/>
      <c r="AG30" s="352"/>
      <c r="AH30" s="352"/>
      <c r="AI30" s="284"/>
    </row>
    <row r="31" spans="2:35" s="151" customFormat="1" ht="28.5" hidden="1" customHeight="1" x14ac:dyDescent="0.25">
      <c r="B31" s="436"/>
      <c r="C31" s="397"/>
      <c r="D31" s="394"/>
      <c r="E31" s="399"/>
      <c r="F31" s="400"/>
      <c r="G31" s="344"/>
      <c r="H31" s="344"/>
      <c r="I31" s="344"/>
      <c r="J31" s="408"/>
      <c r="K31" s="344"/>
      <c r="L31" s="261"/>
      <c r="M31" s="334"/>
      <c r="N31" s="405"/>
      <c r="O31" s="406"/>
      <c r="P31" s="344"/>
      <c r="Q31" s="344"/>
      <c r="R31" s="410"/>
      <c r="S31" s="408"/>
      <c r="T31" s="344"/>
      <c r="U31" s="430"/>
      <c r="V31" s="344"/>
      <c r="W31" s="408"/>
      <c r="X31" s="442"/>
      <c r="Y31" s="440"/>
      <c r="Z31" s="334"/>
      <c r="AA31" s="352"/>
      <c r="AB31" s="344"/>
      <c r="AC31" s="352"/>
      <c r="AD31" s="266"/>
      <c r="AE31" s="417"/>
      <c r="AF31" s="352"/>
      <c r="AG31" s="352"/>
      <c r="AH31" s="352"/>
      <c r="AI31" s="284"/>
    </row>
    <row r="32" spans="2:35" s="151" customFormat="1" ht="28.5" hidden="1" customHeight="1" x14ac:dyDescent="0.25">
      <c r="B32" s="436"/>
      <c r="C32" s="397"/>
      <c r="D32" s="394"/>
      <c r="E32" s="399"/>
      <c r="F32" s="400"/>
      <c r="G32" s="344"/>
      <c r="H32" s="344"/>
      <c r="I32" s="344"/>
      <c r="J32" s="408"/>
      <c r="K32" s="344"/>
      <c r="L32" s="261"/>
      <c r="M32" s="334"/>
      <c r="N32" s="405"/>
      <c r="O32" s="406"/>
      <c r="P32" s="344"/>
      <c r="Q32" s="344"/>
      <c r="R32" s="410"/>
      <c r="S32" s="408"/>
      <c r="T32" s="344"/>
      <c r="U32" s="430"/>
      <c r="V32" s="344"/>
      <c r="W32" s="408"/>
      <c r="X32" s="442"/>
      <c r="Y32" s="440"/>
      <c r="Z32" s="334"/>
      <c r="AA32" s="352"/>
      <c r="AB32" s="344"/>
      <c r="AC32" s="352"/>
      <c r="AD32" s="266"/>
      <c r="AE32" s="417"/>
      <c r="AF32" s="352"/>
      <c r="AG32" s="352"/>
      <c r="AH32" s="352"/>
      <c r="AI32" s="284"/>
    </row>
    <row r="33" spans="2:35" s="151" customFormat="1" ht="28.5" hidden="1" customHeight="1" x14ac:dyDescent="0.25">
      <c r="B33" s="436"/>
      <c r="C33" s="397"/>
      <c r="D33" s="394"/>
      <c r="E33" s="399"/>
      <c r="F33" s="400"/>
      <c r="G33" s="344"/>
      <c r="H33" s="344"/>
      <c r="I33" s="344"/>
      <c r="J33" s="408"/>
      <c r="K33" s="344"/>
      <c r="L33" s="261"/>
      <c r="M33" s="334"/>
      <c r="N33" s="405"/>
      <c r="O33" s="406"/>
      <c r="P33" s="344"/>
      <c r="Q33" s="344"/>
      <c r="R33" s="410"/>
      <c r="S33" s="408"/>
      <c r="T33" s="344"/>
      <c r="U33" s="430"/>
      <c r="V33" s="344"/>
      <c r="W33" s="408"/>
      <c r="X33" s="442"/>
      <c r="Y33" s="440"/>
      <c r="Z33" s="334"/>
      <c r="AA33" s="352"/>
      <c r="AB33" s="344"/>
      <c r="AC33" s="352"/>
      <c r="AD33" s="266"/>
      <c r="AE33" s="417"/>
      <c r="AF33" s="352"/>
      <c r="AG33" s="352"/>
      <c r="AH33" s="352"/>
      <c r="AI33" s="284"/>
    </row>
    <row r="34" spans="2:35" s="151" customFormat="1" ht="28.5" hidden="1" customHeight="1" x14ac:dyDescent="0.25">
      <c r="B34" s="436"/>
      <c r="C34" s="397"/>
      <c r="D34" s="394"/>
      <c r="E34" s="399"/>
      <c r="F34" s="400"/>
      <c r="G34" s="344"/>
      <c r="H34" s="344"/>
      <c r="I34" s="344"/>
      <c r="J34" s="408"/>
      <c r="K34" s="344"/>
      <c r="L34" s="261"/>
      <c r="M34" s="334"/>
      <c r="N34" s="405"/>
      <c r="O34" s="406"/>
      <c r="P34" s="344"/>
      <c r="Q34" s="344"/>
      <c r="R34" s="410"/>
      <c r="S34" s="408"/>
      <c r="T34" s="344"/>
      <c r="U34" s="430"/>
      <c r="V34" s="344"/>
      <c r="W34" s="408"/>
      <c r="X34" s="442"/>
      <c r="Y34" s="440"/>
      <c r="Z34" s="334"/>
      <c r="AA34" s="352"/>
      <c r="AB34" s="344"/>
      <c r="AC34" s="352"/>
      <c r="AD34" s="266"/>
      <c r="AE34" s="417"/>
      <c r="AF34" s="352"/>
      <c r="AG34" s="352"/>
      <c r="AH34" s="352"/>
      <c r="AI34" s="284"/>
    </row>
    <row r="35" spans="2:35" s="151" customFormat="1" ht="28.5" hidden="1" customHeight="1" x14ac:dyDescent="0.25">
      <c r="B35" s="436"/>
      <c r="C35" s="397"/>
      <c r="D35" s="394"/>
      <c r="E35" s="399"/>
      <c r="F35" s="400"/>
      <c r="G35" s="344"/>
      <c r="H35" s="344"/>
      <c r="I35" s="344"/>
      <c r="J35" s="408"/>
      <c r="K35" s="344"/>
      <c r="L35" s="261"/>
      <c r="M35" s="334"/>
      <c r="N35" s="405"/>
      <c r="O35" s="406"/>
      <c r="P35" s="344"/>
      <c r="Q35" s="344"/>
      <c r="R35" s="410"/>
      <c r="S35" s="408"/>
      <c r="T35" s="344"/>
      <c r="U35" s="430"/>
      <c r="V35" s="344"/>
      <c r="W35" s="408"/>
      <c r="X35" s="442"/>
      <c r="Y35" s="440"/>
      <c r="Z35" s="334"/>
      <c r="AA35" s="352"/>
      <c r="AB35" s="344"/>
      <c r="AC35" s="352"/>
      <c r="AD35" s="266"/>
      <c r="AE35" s="417"/>
      <c r="AF35" s="352"/>
      <c r="AG35" s="352"/>
      <c r="AH35" s="352"/>
      <c r="AI35" s="284"/>
    </row>
    <row r="36" spans="2:35" s="151" customFormat="1" ht="28.5" hidden="1" customHeight="1" x14ac:dyDescent="0.25">
      <c r="B36" s="436"/>
      <c r="C36" s="397"/>
      <c r="D36" s="394"/>
      <c r="E36" s="399"/>
      <c r="F36" s="400"/>
      <c r="G36" s="344"/>
      <c r="H36" s="344"/>
      <c r="I36" s="344"/>
      <c r="J36" s="408"/>
      <c r="K36" s="344"/>
      <c r="L36" s="261"/>
      <c r="M36" s="334"/>
      <c r="N36" s="405"/>
      <c r="O36" s="406"/>
      <c r="P36" s="344"/>
      <c r="Q36" s="344"/>
      <c r="R36" s="410"/>
      <c r="S36" s="408"/>
      <c r="T36" s="344"/>
      <c r="U36" s="430"/>
      <c r="V36" s="344"/>
      <c r="W36" s="408"/>
      <c r="X36" s="442"/>
      <c r="Y36" s="440"/>
      <c r="Z36" s="334"/>
      <c r="AA36" s="352"/>
      <c r="AB36" s="344"/>
      <c r="AC36" s="352"/>
      <c r="AD36" s="266"/>
      <c r="AE36" s="417"/>
      <c r="AF36" s="352"/>
      <c r="AG36" s="352"/>
      <c r="AH36" s="352"/>
      <c r="AI36" s="284"/>
    </row>
    <row r="37" spans="2:35" s="151" customFormat="1" ht="16.5" customHeight="1" x14ac:dyDescent="0.25">
      <c r="B37" s="436"/>
      <c r="C37" s="397"/>
      <c r="D37" s="395"/>
      <c r="E37" s="401"/>
      <c r="F37" s="402"/>
      <c r="G37" s="344"/>
      <c r="H37" s="344"/>
      <c r="I37" s="344"/>
      <c r="J37" s="408"/>
      <c r="K37" s="344"/>
      <c r="L37" s="262"/>
      <c r="M37" s="335"/>
      <c r="N37" s="405"/>
      <c r="O37" s="406"/>
      <c r="P37" s="344"/>
      <c r="Q37" s="344"/>
      <c r="R37" s="410"/>
      <c r="S37" s="408"/>
      <c r="T37" s="344"/>
      <c r="U37" s="430"/>
      <c r="V37" s="344"/>
      <c r="W37" s="408"/>
      <c r="X37" s="343"/>
      <c r="Y37" s="440"/>
      <c r="Z37" s="335"/>
      <c r="AA37" s="352"/>
      <c r="AB37" s="344"/>
      <c r="AC37" s="352"/>
      <c r="AD37" s="271"/>
      <c r="AE37" s="418"/>
      <c r="AF37" s="352"/>
      <c r="AG37" s="352"/>
      <c r="AH37" s="352"/>
      <c r="AI37" s="284"/>
    </row>
    <row r="38" spans="2:35" x14ac:dyDescent="0.45">
      <c r="B38" s="436"/>
      <c r="C38" s="35" t="s">
        <v>4</v>
      </c>
      <c r="D38" s="32">
        <v>8.75</v>
      </c>
      <c r="E38" s="33"/>
      <c r="F38" s="185"/>
      <c r="G38" s="100"/>
      <c r="H38" s="288"/>
      <c r="I38" s="288"/>
      <c r="J38" s="232"/>
      <c r="K38" s="288"/>
      <c r="L38" s="232"/>
      <c r="M38" s="288"/>
      <c r="N38" s="232"/>
      <c r="O38" s="288"/>
      <c r="P38" s="288"/>
      <c r="Q38" s="288"/>
      <c r="R38" s="288"/>
      <c r="S38" s="232"/>
      <c r="T38" s="288"/>
      <c r="U38" s="232"/>
      <c r="V38" s="288"/>
      <c r="W38" s="232"/>
      <c r="X38" s="288"/>
      <c r="Y38" s="288"/>
      <c r="Z38" s="233"/>
      <c r="AA38" s="233"/>
      <c r="AB38" s="233"/>
      <c r="AC38" s="234"/>
      <c r="AD38" s="234"/>
      <c r="AE38" s="234"/>
      <c r="AF38" s="233"/>
      <c r="AG38" s="233"/>
      <c r="AH38" s="235"/>
      <c r="AI38" s="284"/>
    </row>
    <row r="39" spans="2:35" ht="29.25" thickBot="1" x14ac:dyDescent="0.5">
      <c r="B39" s="5"/>
      <c r="C39" s="38" t="s">
        <v>10</v>
      </c>
      <c r="D39" s="39"/>
      <c r="E39" s="421"/>
      <c r="F39" s="422"/>
      <c r="G39" s="286"/>
      <c r="H39" s="276"/>
      <c r="I39" s="276"/>
      <c r="J39" s="272"/>
      <c r="K39" s="276"/>
      <c r="L39" s="272"/>
      <c r="M39" s="276"/>
      <c r="N39" s="423"/>
      <c r="O39" s="423"/>
      <c r="P39" s="276"/>
      <c r="Q39" s="276"/>
      <c r="R39" s="276"/>
      <c r="S39" s="272"/>
      <c r="T39" s="276"/>
      <c r="U39" s="272"/>
      <c r="V39" s="276"/>
      <c r="W39" s="272"/>
      <c r="X39" s="276"/>
      <c r="Y39" s="276"/>
      <c r="Z39" s="103"/>
      <c r="AA39" s="103"/>
      <c r="AB39" s="103"/>
      <c r="AC39" s="236"/>
      <c r="AD39" s="236"/>
      <c r="AE39" s="236"/>
      <c r="AF39" s="103"/>
      <c r="AG39" s="103"/>
      <c r="AH39" s="285"/>
      <c r="AI39" s="284"/>
    </row>
    <row r="40" spans="2:35" ht="29.25" thickBot="1" x14ac:dyDescent="0.5">
      <c r="B40" s="7"/>
      <c r="C40" s="48"/>
      <c r="D40" s="49"/>
      <c r="E40" s="424" t="s">
        <v>45</v>
      </c>
      <c r="F40" s="425"/>
      <c r="G40" s="237"/>
      <c r="H40" s="237"/>
      <c r="I40" s="237"/>
      <c r="J40" s="238"/>
      <c r="K40" s="237"/>
      <c r="L40" s="238"/>
      <c r="M40" s="239"/>
      <c r="N40" s="240"/>
      <c r="O40" s="237"/>
      <c r="P40" s="237"/>
      <c r="Q40" s="237"/>
      <c r="R40" s="237"/>
      <c r="S40" s="238"/>
      <c r="T40" s="237"/>
      <c r="U40" s="241" t="s">
        <v>45</v>
      </c>
      <c r="V40" s="239"/>
      <c r="W40" s="240"/>
      <c r="X40" s="273"/>
      <c r="Y40" s="273"/>
      <c r="Z40" s="264"/>
      <c r="AA40" s="264"/>
      <c r="AB40" s="264"/>
      <c r="AC40" s="265"/>
      <c r="AD40" s="265"/>
      <c r="AE40" s="265"/>
      <c r="AF40" s="264"/>
      <c r="AG40" s="264"/>
      <c r="AH40" s="264"/>
      <c r="AI40" s="284"/>
    </row>
    <row r="41" spans="2:35" s="151" customFormat="1" ht="30" customHeight="1" x14ac:dyDescent="0.25">
      <c r="B41" s="359" t="s">
        <v>29</v>
      </c>
      <c r="C41" s="276" t="s">
        <v>3</v>
      </c>
      <c r="D41" s="393" t="s">
        <v>43</v>
      </c>
      <c r="E41" s="437" t="s">
        <v>64</v>
      </c>
      <c r="F41" s="438"/>
      <c r="G41" s="433" t="s">
        <v>59</v>
      </c>
      <c r="H41" s="433" t="s">
        <v>59</v>
      </c>
      <c r="I41" s="433">
        <v>20.8</v>
      </c>
      <c r="J41" s="441" t="s">
        <v>60</v>
      </c>
      <c r="K41" s="433" t="s">
        <v>80</v>
      </c>
      <c r="L41" s="282"/>
      <c r="M41" s="138"/>
      <c r="N41" s="449">
        <v>9.1999999999999993</v>
      </c>
      <c r="O41" s="450"/>
      <c r="P41" s="433" t="s">
        <v>59</v>
      </c>
      <c r="Q41" s="433" t="s">
        <v>60</v>
      </c>
      <c r="R41" s="434" t="s">
        <v>70</v>
      </c>
      <c r="S41" s="441">
        <v>264</v>
      </c>
      <c r="T41" s="433">
        <v>0.71299999999999997</v>
      </c>
      <c r="U41" s="430" t="s">
        <v>65</v>
      </c>
      <c r="V41" s="445" t="s">
        <v>59</v>
      </c>
      <c r="W41" s="447" t="s">
        <v>59</v>
      </c>
      <c r="X41" s="442">
        <v>20.6</v>
      </c>
      <c r="Y41" s="442" t="s">
        <v>60</v>
      </c>
      <c r="Z41" s="458" t="s">
        <v>80</v>
      </c>
      <c r="AA41" s="335">
        <v>9</v>
      </c>
      <c r="AB41" s="335" t="s">
        <v>59</v>
      </c>
      <c r="AC41" s="335" t="s">
        <v>60</v>
      </c>
      <c r="AD41" s="266"/>
      <c r="AE41" s="266"/>
      <c r="AF41" s="335" t="s">
        <v>70</v>
      </c>
      <c r="AG41" s="335">
        <v>264</v>
      </c>
      <c r="AH41" s="335">
        <v>0.71399999999999997</v>
      </c>
      <c r="AI41" s="284"/>
    </row>
    <row r="42" spans="2:35" s="151" customFormat="1" x14ac:dyDescent="0.25">
      <c r="B42" s="359"/>
      <c r="C42" s="456" t="s">
        <v>9</v>
      </c>
      <c r="D42" s="394"/>
      <c r="E42" s="399"/>
      <c r="F42" s="400"/>
      <c r="G42" s="344"/>
      <c r="H42" s="344"/>
      <c r="I42" s="344"/>
      <c r="J42" s="408"/>
      <c r="K42" s="344"/>
      <c r="L42" s="261"/>
      <c r="M42" s="457"/>
      <c r="N42" s="451"/>
      <c r="O42" s="375"/>
      <c r="P42" s="344"/>
      <c r="Q42" s="344"/>
      <c r="R42" s="410"/>
      <c r="S42" s="408"/>
      <c r="T42" s="344"/>
      <c r="U42" s="430"/>
      <c r="V42" s="446"/>
      <c r="W42" s="448"/>
      <c r="X42" s="442"/>
      <c r="Y42" s="442"/>
      <c r="Z42" s="458"/>
      <c r="AA42" s="352"/>
      <c r="AB42" s="352"/>
      <c r="AC42" s="352"/>
      <c r="AD42" s="266"/>
      <c r="AE42" s="417"/>
      <c r="AF42" s="352"/>
      <c r="AG42" s="352"/>
      <c r="AH42" s="352"/>
      <c r="AI42" s="284"/>
    </row>
    <row r="43" spans="2:35" s="151" customFormat="1" x14ac:dyDescent="0.25">
      <c r="B43" s="359"/>
      <c r="C43" s="456"/>
      <c r="D43" s="394"/>
      <c r="E43" s="399"/>
      <c r="F43" s="400"/>
      <c r="G43" s="344"/>
      <c r="H43" s="344"/>
      <c r="I43" s="344"/>
      <c r="J43" s="408"/>
      <c r="K43" s="344"/>
      <c r="L43" s="261"/>
      <c r="M43" s="457"/>
      <c r="N43" s="451"/>
      <c r="O43" s="375"/>
      <c r="P43" s="344"/>
      <c r="Q43" s="344"/>
      <c r="R43" s="410"/>
      <c r="S43" s="408"/>
      <c r="T43" s="344"/>
      <c r="U43" s="430"/>
      <c r="V43" s="446"/>
      <c r="W43" s="448"/>
      <c r="X43" s="442"/>
      <c r="Y43" s="442"/>
      <c r="Z43" s="458"/>
      <c r="AA43" s="352"/>
      <c r="AB43" s="352"/>
      <c r="AC43" s="352"/>
      <c r="AD43" s="266"/>
      <c r="AE43" s="417"/>
      <c r="AF43" s="352"/>
      <c r="AG43" s="352"/>
      <c r="AH43" s="352"/>
      <c r="AI43" s="284"/>
    </row>
    <row r="44" spans="2:35" s="151" customFormat="1" ht="22.7" customHeight="1" x14ac:dyDescent="0.25">
      <c r="B44" s="359"/>
      <c r="C44" s="456"/>
      <c r="D44" s="394"/>
      <c r="E44" s="399"/>
      <c r="F44" s="400"/>
      <c r="G44" s="344"/>
      <c r="H44" s="344"/>
      <c r="I44" s="344"/>
      <c r="J44" s="408"/>
      <c r="K44" s="344"/>
      <c r="L44" s="261"/>
      <c r="M44" s="457"/>
      <c r="N44" s="451"/>
      <c r="O44" s="375"/>
      <c r="P44" s="344"/>
      <c r="Q44" s="344"/>
      <c r="R44" s="410"/>
      <c r="S44" s="408"/>
      <c r="T44" s="344"/>
      <c r="U44" s="430"/>
      <c r="V44" s="446"/>
      <c r="W44" s="448"/>
      <c r="X44" s="442"/>
      <c r="Y44" s="442"/>
      <c r="Z44" s="458"/>
      <c r="AA44" s="426"/>
      <c r="AB44" s="426"/>
      <c r="AC44" s="426"/>
      <c r="AD44" s="266"/>
      <c r="AE44" s="417"/>
      <c r="AF44" s="426"/>
      <c r="AG44" s="352"/>
      <c r="AH44" s="426"/>
      <c r="AI44" s="284"/>
    </row>
    <row r="45" spans="2:35" ht="28.5" hidden="1" customHeight="1" x14ac:dyDescent="0.25">
      <c r="B45" s="359"/>
      <c r="C45" s="456"/>
      <c r="D45" s="394"/>
      <c r="E45" s="399"/>
      <c r="F45" s="400"/>
      <c r="G45" s="344"/>
      <c r="H45" s="344"/>
      <c r="I45" s="344"/>
      <c r="J45" s="408"/>
      <c r="K45" s="344"/>
      <c r="L45" s="261"/>
      <c r="M45" s="457"/>
      <c r="N45" s="451"/>
      <c r="O45" s="375"/>
      <c r="P45" s="344"/>
      <c r="Q45" s="344"/>
      <c r="R45" s="410"/>
      <c r="S45" s="408"/>
      <c r="T45" s="344"/>
      <c r="U45" s="430"/>
      <c r="V45" s="446"/>
      <c r="W45" s="448"/>
      <c r="X45" s="442"/>
      <c r="Y45" s="442"/>
      <c r="Z45" s="452"/>
      <c r="AA45" s="261"/>
      <c r="AB45" s="261"/>
      <c r="AC45" s="417"/>
      <c r="AD45" s="266"/>
      <c r="AE45" s="417"/>
      <c r="AF45" s="336"/>
      <c r="AG45" s="352"/>
      <c r="AH45" s="261"/>
      <c r="AI45" s="284"/>
    </row>
    <row r="46" spans="2:35" ht="28.5" hidden="1" customHeight="1" x14ac:dyDescent="0.25">
      <c r="B46" s="359"/>
      <c r="C46" s="456"/>
      <c r="D46" s="394"/>
      <c r="E46" s="399"/>
      <c r="F46" s="400"/>
      <c r="G46" s="344"/>
      <c r="H46" s="344"/>
      <c r="I46" s="344"/>
      <c r="J46" s="408"/>
      <c r="K46" s="344"/>
      <c r="L46" s="261"/>
      <c r="M46" s="457"/>
      <c r="N46" s="451"/>
      <c r="O46" s="375"/>
      <c r="P46" s="344"/>
      <c r="Q46" s="344"/>
      <c r="R46" s="410"/>
      <c r="S46" s="408"/>
      <c r="T46" s="344"/>
      <c r="U46" s="430"/>
      <c r="V46" s="446"/>
      <c r="W46" s="448"/>
      <c r="X46" s="442"/>
      <c r="Y46" s="442"/>
      <c r="Z46" s="452"/>
      <c r="AA46" s="261"/>
      <c r="AB46" s="261"/>
      <c r="AC46" s="417"/>
      <c r="AD46" s="266"/>
      <c r="AE46" s="417"/>
      <c r="AF46" s="336"/>
      <c r="AG46" s="352"/>
      <c r="AH46" s="261"/>
      <c r="AI46" s="284"/>
    </row>
    <row r="47" spans="2:35" ht="28.5" hidden="1" customHeight="1" x14ac:dyDescent="0.25">
      <c r="B47" s="359"/>
      <c r="C47" s="456"/>
      <c r="D47" s="394"/>
      <c r="E47" s="399"/>
      <c r="F47" s="400"/>
      <c r="G47" s="344"/>
      <c r="H47" s="344"/>
      <c r="I47" s="344"/>
      <c r="J47" s="408"/>
      <c r="K47" s="344"/>
      <c r="L47" s="261"/>
      <c r="M47" s="457"/>
      <c r="N47" s="451"/>
      <c r="O47" s="375"/>
      <c r="P47" s="344"/>
      <c r="Q47" s="344"/>
      <c r="R47" s="410"/>
      <c r="S47" s="408"/>
      <c r="T47" s="344"/>
      <c r="U47" s="430"/>
      <c r="V47" s="446"/>
      <c r="W47" s="448"/>
      <c r="X47" s="442"/>
      <c r="Y47" s="442"/>
      <c r="Z47" s="452"/>
      <c r="AA47" s="261"/>
      <c r="AB47" s="261"/>
      <c r="AC47" s="417"/>
      <c r="AD47" s="266"/>
      <c r="AE47" s="417"/>
      <c r="AF47" s="336"/>
      <c r="AG47" s="426"/>
      <c r="AH47" s="261"/>
      <c r="AI47" s="284"/>
    </row>
    <row r="48" spans="2:35" ht="28.5" hidden="1" customHeight="1" x14ac:dyDescent="0.25">
      <c r="B48" s="359"/>
      <c r="C48" s="456"/>
      <c r="D48" s="394"/>
      <c r="E48" s="399"/>
      <c r="F48" s="400"/>
      <c r="G48" s="344"/>
      <c r="H48" s="344"/>
      <c r="I48" s="344"/>
      <c r="J48" s="408"/>
      <c r="K48" s="344"/>
      <c r="L48" s="261"/>
      <c r="M48" s="457"/>
      <c r="N48" s="451"/>
      <c r="O48" s="375"/>
      <c r="P48" s="344"/>
      <c r="Q48" s="344"/>
      <c r="R48" s="410"/>
      <c r="S48" s="408"/>
      <c r="T48" s="344"/>
      <c r="U48" s="430"/>
      <c r="V48" s="446"/>
      <c r="W48" s="448"/>
      <c r="X48" s="442"/>
      <c r="Y48" s="442"/>
      <c r="Z48" s="452"/>
      <c r="AA48" s="261"/>
      <c r="AB48" s="261"/>
      <c r="AC48" s="417"/>
      <c r="AD48" s="266"/>
      <c r="AE48" s="417"/>
      <c r="AF48" s="336"/>
      <c r="AG48" s="261"/>
      <c r="AH48" s="261"/>
      <c r="AI48" s="284"/>
    </row>
    <row r="49" spans="2:35" ht="28.5" hidden="1" customHeight="1" x14ac:dyDescent="0.25">
      <c r="B49" s="359"/>
      <c r="C49" s="456"/>
      <c r="D49" s="394"/>
      <c r="E49" s="399"/>
      <c r="F49" s="400"/>
      <c r="G49" s="344"/>
      <c r="H49" s="344"/>
      <c r="I49" s="344"/>
      <c r="J49" s="408"/>
      <c r="K49" s="344"/>
      <c r="L49" s="261"/>
      <c r="M49" s="457"/>
      <c r="N49" s="451"/>
      <c r="O49" s="375"/>
      <c r="P49" s="344"/>
      <c r="Q49" s="344"/>
      <c r="R49" s="410"/>
      <c r="S49" s="408"/>
      <c r="T49" s="344"/>
      <c r="U49" s="430"/>
      <c r="V49" s="446"/>
      <c r="W49" s="448"/>
      <c r="X49" s="442"/>
      <c r="Y49" s="442"/>
      <c r="Z49" s="452"/>
      <c r="AA49" s="261"/>
      <c r="AB49" s="261"/>
      <c r="AC49" s="417"/>
      <c r="AD49" s="266"/>
      <c r="AE49" s="417"/>
      <c r="AF49" s="336"/>
      <c r="AG49" s="261"/>
      <c r="AH49" s="261"/>
      <c r="AI49" s="284"/>
    </row>
    <row r="50" spans="2:35" ht="28.5" hidden="1" customHeight="1" x14ac:dyDescent="0.25">
      <c r="B50" s="359"/>
      <c r="C50" s="456"/>
      <c r="D50" s="395"/>
      <c r="E50" s="401"/>
      <c r="F50" s="402"/>
      <c r="G50" s="344"/>
      <c r="H50" s="344"/>
      <c r="I50" s="344"/>
      <c r="J50" s="408"/>
      <c r="K50" s="344"/>
      <c r="L50" s="262"/>
      <c r="M50" s="431"/>
      <c r="N50" s="451"/>
      <c r="O50" s="375"/>
      <c r="P50" s="344"/>
      <c r="Q50" s="344"/>
      <c r="R50" s="410"/>
      <c r="S50" s="408"/>
      <c r="T50" s="344"/>
      <c r="U50" s="430"/>
      <c r="V50" s="446"/>
      <c r="W50" s="448"/>
      <c r="X50" s="343"/>
      <c r="Y50" s="343"/>
      <c r="Z50" s="452"/>
      <c r="AA50" s="262"/>
      <c r="AB50" s="262"/>
      <c r="AC50" s="418"/>
      <c r="AD50" s="271"/>
      <c r="AE50" s="418"/>
      <c r="AF50" s="337"/>
      <c r="AG50" s="262"/>
      <c r="AH50" s="262"/>
      <c r="AI50" s="284"/>
    </row>
    <row r="51" spans="2:35" ht="29.25" thickBot="1" x14ac:dyDescent="0.5">
      <c r="B51" s="359"/>
      <c r="C51" s="291" t="s">
        <v>4</v>
      </c>
      <c r="D51" s="39">
        <v>8.75</v>
      </c>
      <c r="E51" s="287"/>
      <c r="F51" s="72"/>
      <c r="G51" s="100"/>
      <c r="H51" s="288"/>
      <c r="I51" s="288"/>
      <c r="J51" s="288"/>
      <c r="K51" s="288"/>
      <c r="L51" s="288"/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43"/>
      <c r="AD51" s="243"/>
      <c r="AE51" s="243"/>
      <c r="AF51" s="288"/>
      <c r="AG51" s="288"/>
      <c r="AH51" s="289"/>
      <c r="AI51" s="14"/>
    </row>
    <row r="52" spans="2:35" ht="29.25" thickBot="1" x14ac:dyDescent="0.5">
      <c r="B52" s="359"/>
      <c r="C52" s="60" t="s">
        <v>10</v>
      </c>
      <c r="D52" s="43"/>
      <c r="E52" s="453"/>
      <c r="F52" s="454"/>
      <c r="G52" s="286"/>
      <c r="H52" s="276"/>
      <c r="I52" s="276"/>
      <c r="J52" s="276"/>
      <c r="K52" s="276"/>
      <c r="L52" s="276"/>
      <c r="M52" s="276">
        <v>3</v>
      </c>
      <c r="N52" s="455"/>
      <c r="O52" s="455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44"/>
      <c r="AD52" s="244"/>
      <c r="AE52" s="244">
        <v>3</v>
      </c>
      <c r="AF52" s="276"/>
      <c r="AG52" s="276"/>
      <c r="AH52" s="290"/>
      <c r="AI52" s="14"/>
    </row>
    <row r="53" spans="2:35" ht="29.25" thickBot="1" x14ac:dyDescent="0.5">
      <c r="B53" s="61"/>
      <c r="C53" s="62"/>
      <c r="D53" s="63"/>
      <c r="E53" s="424" t="s">
        <v>45</v>
      </c>
      <c r="F53" s="425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42" t="s">
        <v>45</v>
      </c>
      <c r="V53" s="278"/>
      <c r="W53" s="278"/>
      <c r="X53" s="278"/>
      <c r="Y53" s="278"/>
      <c r="Z53" s="267"/>
      <c r="AA53" s="264"/>
      <c r="AB53" s="264"/>
      <c r="AC53" s="265"/>
      <c r="AD53" s="265"/>
      <c r="AE53" s="265"/>
      <c r="AF53" s="264"/>
      <c r="AG53" s="264"/>
      <c r="AH53" s="264"/>
      <c r="AI53" s="284"/>
    </row>
    <row r="54" spans="2:35" s="151" customFormat="1" ht="29.25" customHeight="1" thickBot="1" x14ac:dyDescent="0.3">
      <c r="B54" s="459" t="s">
        <v>31</v>
      </c>
      <c r="C54" s="277" t="s">
        <v>3</v>
      </c>
      <c r="D54" s="462" t="s">
        <v>43</v>
      </c>
      <c r="E54" s="347" t="s">
        <v>66</v>
      </c>
      <c r="F54" s="347"/>
      <c r="G54" s="334" t="s">
        <v>59</v>
      </c>
      <c r="H54" s="334" t="s">
        <v>59</v>
      </c>
      <c r="I54" s="334">
        <v>20.8</v>
      </c>
      <c r="J54" s="334" t="s">
        <v>60</v>
      </c>
      <c r="K54" s="334" t="s">
        <v>80</v>
      </c>
      <c r="L54" s="261"/>
      <c r="M54" s="261"/>
      <c r="N54" s="334">
        <v>18.899999999999999</v>
      </c>
      <c r="O54" s="334"/>
      <c r="P54" s="334" t="s">
        <v>59</v>
      </c>
      <c r="Q54" s="334" t="s">
        <v>60</v>
      </c>
      <c r="R54" s="336" t="s">
        <v>70</v>
      </c>
      <c r="S54" s="334">
        <v>257</v>
      </c>
      <c r="T54" s="334">
        <v>1.0625</v>
      </c>
      <c r="U54" s="347" t="s">
        <v>67</v>
      </c>
      <c r="V54" s="334" t="s">
        <v>59</v>
      </c>
      <c r="W54" s="334" t="s">
        <v>59</v>
      </c>
      <c r="X54" s="334">
        <v>20.7</v>
      </c>
      <c r="Y54" s="458" t="s">
        <v>60</v>
      </c>
      <c r="Z54" s="334" t="s">
        <v>80</v>
      </c>
      <c r="AA54" s="335">
        <v>13.1</v>
      </c>
      <c r="AB54" s="335" t="s">
        <v>59</v>
      </c>
      <c r="AC54" s="335" t="s">
        <v>60</v>
      </c>
      <c r="AD54" s="143"/>
      <c r="AE54" s="143"/>
      <c r="AF54" s="335" t="s">
        <v>70</v>
      </c>
      <c r="AG54" s="335">
        <v>257</v>
      </c>
      <c r="AH54" s="335">
        <v>1.0631999999999999</v>
      </c>
      <c r="AI54" s="284"/>
    </row>
    <row r="55" spans="2:35" s="151" customFormat="1" x14ac:dyDescent="0.25">
      <c r="B55" s="460"/>
      <c r="C55" s="475" t="s">
        <v>9</v>
      </c>
      <c r="D55" s="463"/>
      <c r="E55" s="347"/>
      <c r="F55" s="347"/>
      <c r="G55" s="334"/>
      <c r="H55" s="334"/>
      <c r="I55" s="334"/>
      <c r="J55" s="334"/>
      <c r="K55" s="334"/>
      <c r="L55" s="261"/>
      <c r="M55" s="261"/>
      <c r="N55" s="334"/>
      <c r="O55" s="334"/>
      <c r="P55" s="334"/>
      <c r="Q55" s="334"/>
      <c r="R55" s="336"/>
      <c r="S55" s="334"/>
      <c r="T55" s="334"/>
      <c r="U55" s="347"/>
      <c r="V55" s="334"/>
      <c r="W55" s="334"/>
      <c r="X55" s="334"/>
      <c r="Y55" s="458"/>
      <c r="Z55" s="334"/>
      <c r="AA55" s="352"/>
      <c r="AB55" s="352"/>
      <c r="AC55" s="352"/>
      <c r="AD55" s="143"/>
      <c r="AE55" s="143"/>
      <c r="AF55" s="352"/>
      <c r="AG55" s="352"/>
      <c r="AH55" s="352"/>
      <c r="AI55" s="284"/>
    </row>
    <row r="56" spans="2:35" s="151" customFormat="1" x14ac:dyDescent="0.25">
      <c r="B56" s="460"/>
      <c r="C56" s="374"/>
      <c r="D56" s="463"/>
      <c r="E56" s="347"/>
      <c r="F56" s="347"/>
      <c r="G56" s="334"/>
      <c r="H56" s="334"/>
      <c r="I56" s="334"/>
      <c r="J56" s="334"/>
      <c r="K56" s="334"/>
      <c r="L56" s="261"/>
      <c r="M56" s="261"/>
      <c r="N56" s="334"/>
      <c r="O56" s="334"/>
      <c r="P56" s="334"/>
      <c r="Q56" s="334"/>
      <c r="R56" s="336"/>
      <c r="S56" s="334"/>
      <c r="T56" s="334"/>
      <c r="U56" s="347"/>
      <c r="V56" s="334"/>
      <c r="W56" s="334"/>
      <c r="X56" s="334"/>
      <c r="Y56" s="334"/>
      <c r="Z56" s="334"/>
      <c r="AA56" s="352"/>
      <c r="AB56" s="352"/>
      <c r="AC56" s="352"/>
      <c r="AD56" s="155"/>
      <c r="AE56" s="155"/>
      <c r="AF56" s="352"/>
      <c r="AG56" s="352"/>
      <c r="AH56" s="352"/>
      <c r="AI56" s="284"/>
    </row>
    <row r="57" spans="2:35" s="151" customFormat="1" ht="15.75" customHeight="1" thickBot="1" x14ac:dyDescent="0.3">
      <c r="B57" s="460"/>
      <c r="C57" s="476"/>
      <c r="D57" s="464"/>
      <c r="E57" s="349"/>
      <c r="F57" s="349"/>
      <c r="G57" s="335"/>
      <c r="H57" s="335"/>
      <c r="I57" s="335"/>
      <c r="J57" s="335"/>
      <c r="K57" s="335"/>
      <c r="L57" s="177"/>
      <c r="M57" s="177"/>
      <c r="N57" s="335"/>
      <c r="O57" s="335"/>
      <c r="P57" s="335"/>
      <c r="Q57" s="335"/>
      <c r="R57" s="337"/>
      <c r="S57" s="335"/>
      <c r="T57" s="335"/>
      <c r="U57" s="349"/>
      <c r="V57" s="335"/>
      <c r="W57" s="335"/>
      <c r="X57" s="335"/>
      <c r="Y57" s="335"/>
      <c r="Z57" s="335"/>
      <c r="AA57" s="352"/>
      <c r="AB57" s="352"/>
      <c r="AC57" s="352"/>
      <c r="AD57" s="177"/>
      <c r="AE57" s="177"/>
      <c r="AF57" s="352"/>
      <c r="AG57" s="352"/>
      <c r="AH57" s="352"/>
      <c r="AI57" s="284"/>
    </row>
    <row r="58" spans="2:35" ht="15.75" customHeight="1" x14ac:dyDescent="0.45">
      <c r="B58" s="460"/>
      <c r="C58" s="477" t="s">
        <v>4</v>
      </c>
      <c r="D58" s="479" t="s">
        <v>30</v>
      </c>
      <c r="E58" s="481"/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82"/>
      <c r="V58" s="482"/>
      <c r="W58" s="482"/>
      <c r="X58" s="482"/>
      <c r="Y58" s="482"/>
      <c r="Z58" s="482"/>
      <c r="AA58" s="181"/>
      <c r="AB58" s="279"/>
      <c r="AC58" s="279"/>
      <c r="AD58" s="279"/>
      <c r="AE58" s="279"/>
      <c r="AF58" s="279"/>
      <c r="AG58" s="181"/>
      <c r="AH58" s="182"/>
      <c r="AI58" s="283"/>
    </row>
    <row r="59" spans="2:35" ht="15.75" customHeight="1" x14ac:dyDescent="0.45">
      <c r="B59" s="460"/>
      <c r="C59" s="478"/>
      <c r="D59" s="480"/>
      <c r="E59" s="483"/>
      <c r="F59" s="484"/>
      <c r="G59" s="484"/>
      <c r="H59" s="484"/>
      <c r="I59" s="484"/>
      <c r="J59" s="484"/>
      <c r="K59" s="484"/>
      <c r="L59" s="484"/>
      <c r="M59" s="484"/>
      <c r="N59" s="484"/>
      <c r="O59" s="484"/>
      <c r="P59" s="484"/>
      <c r="Q59" s="484"/>
      <c r="R59" s="484"/>
      <c r="S59" s="484"/>
      <c r="T59" s="484"/>
      <c r="U59" s="484"/>
      <c r="V59" s="484"/>
      <c r="W59" s="484"/>
      <c r="X59" s="484"/>
      <c r="Y59" s="484"/>
      <c r="Z59" s="484"/>
      <c r="AA59" s="179"/>
      <c r="AB59" s="9"/>
      <c r="AC59" s="9"/>
      <c r="AD59" s="9"/>
      <c r="AE59" s="9"/>
      <c r="AF59" s="9"/>
      <c r="AG59" s="179"/>
      <c r="AH59" s="183"/>
      <c r="AI59" s="2"/>
    </row>
    <row r="60" spans="2:35" ht="15" customHeight="1" x14ac:dyDescent="0.45">
      <c r="B60" s="460"/>
      <c r="C60" s="465" t="s">
        <v>10</v>
      </c>
      <c r="D60" s="467"/>
      <c r="E60" s="469"/>
      <c r="F60" s="363"/>
      <c r="G60" s="19"/>
      <c r="H60" s="19"/>
      <c r="I60" s="19"/>
      <c r="J60" s="19"/>
      <c r="K60" s="19"/>
      <c r="L60" s="19"/>
      <c r="M60" s="19"/>
      <c r="N60" s="363"/>
      <c r="O60" s="363"/>
      <c r="P60" s="19"/>
      <c r="Q60" s="19"/>
      <c r="R60" s="472"/>
      <c r="S60" s="19"/>
      <c r="T60" s="19"/>
      <c r="U60" s="363"/>
      <c r="V60" s="19"/>
      <c r="W60" s="19"/>
      <c r="X60" s="19"/>
      <c r="Y60" s="19"/>
      <c r="Z60" s="180"/>
      <c r="AA60" s="245"/>
      <c r="AB60" s="10"/>
      <c r="AC60" s="180"/>
      <c r="AD60" s="10"/>
      <c r="AE60" s="180"/>
      <c r="AF60" s="180"/>
      <c r="AG60" s="171"/>
      <c r="AH60" s="173"/>
    </row>
    <row r="61" spans="2:35" ht="15.75" customHeight="1" thickBot="1" x14ac:dyDescent="0.5">
      <c r="B61" s="461"/>
      <c r="C61" s="466"/>
      <c r="D61" s="468"/>
      <c r="E61" s="470"/>
      <c r="F61" s="471"/>
      <c r="G61" s="174"/>
      <c r="H61" s="174"/>
      <c r="I61" s="174"/>
      <c r="J61" s="174"/>
      <c r="K61" s="174"/>
      <c r="L61" s="174"/>
      <c r="M61" s="174"/>
      <c r="N61" s="471"/>
      <c r="O61" s="471"/>
      <c r="P61" s="174"/>
      <c r="Q61" s="174"/>
      <c r="R61" s="455"/>
      <c r="S61" s="174"/>
      <c r="T61" s="174"/>
      <c r="U61" s="471"/>
      <c r="V61" s="174"/>
      <c r="W61" s="174"/>
      <c r="X61" s="174"/>
      <c r="Y61" s="174"/>
      <c r="Z61" s="175"/>
      <c r="AA61" s="184"/>
      <c r="AB61" s="175"/>
      <c r="AC61" s="175"/>
      <c r="AD61" s="175"/>
      <c r="AE61" s="175"/>
      <c r="AF61" s="175"/>
      <c r="AG61" s="184"/>
      <c r="AH61" s="176"/>
    </row>
    <row r="62" spans="2:35" ht="29.25" thickBot="1" x14ac:dyDescent="0.5">
      <c r="B62">
        <f ca="1">B62:Y63</f>
        <v>0</v>
      </c>
      <c r="U62" s="473"/>
    </row>
    <row r="63" spans="2:35" s="309" customFormat="1" ht="31.5" x14ac:dyDescent="0.5">
      <c r="F63" s="309" t="s">
        <v>112</v>
      </c>
      <c r="G63" s="314" t="s">
        <v>59</v>
      </c>
      <c r="H63" s="314" t="s">
        <v>59</v>
      </c>
      <c r="I63" s="309">
        <f>AVERAGE(I16,I28,I41,I54,X16,X28,X41,X54)</f>
        <v>20.737500000000001</v>
      </c>
      <c r="J63" s="318" t="s">
        <v>60</v>
      </c>
      <c r="K63" s="314" t="s">
        <v>80</v>
      </c>
      <c r="L63" s="309">
        <f t="shared" ref="L63:O63" si="0">AVERAGE(L16,L28,L41,L54,AA16,AA28,AA41,AA54)</f>
        <v>7.7750000000000004</v>
      </c>
      <c r="M63" s="309" t="e">
        <f t="shared" si="0"/>
        <v>#DIV/0!</v>
      </c>
      <c r="N63" s="309">
        <f>AVERAGE(N16,N28,N41,N54,AA16,AA28,AA41,AA54)</f>
        <v>9.985714285714284</v>
      </c>
      <c r="O63" s="309" t="e">
        <f t="shared" si="0"/>
        <v>#DIV/0!</v>
      </c>
      <c r="P63" s="314" t="s">
        <v>59</v>
      </c>
      <c r="Q63" s="314" t="s">
        <v>60</v>
      </c>
      <c r="R63" s="316" t="s">
        <v>70</v>
      </c>
      <c r="S63" s="309">
        <f>AVERAGE(S16,S28,S41,S54,AG16,AG28,AG41,AG54)</f>
        <v>249</v>
      </c>
      <c r="T63" s="309">
        <f>AVERAGE(T16,T28,T41,T54,AH16:AH24,AH28,AH41,AH54)</f>
        <v>0.80046250000000008</v>
      </c>
      <c r="U63" s="474"/>
    </row>
    <row r="64" spans="2:35" x14ac:dyDescent="0.45">
      <c r="G64" s="315"/>
      <c r="H64" s="315"/>
      <c r="J64" s="319"/>
      <c r="K64" s="315"/>
      <c r="P64" s="315"/>
      <c r="Q64" s="315"/>
      <c r="R64" s="317"/>
    </row>
    <row r="65" spans="7:18" x14ac:dyDescent="0.45">
      <c r="G65" s="315"/>
      <c r="H65" s="315"/>
      <c r="J65" s="319"/>
      <c r="K65" s="315"/>
      <c r="P65" s="315"/>
      <c r="Q65" s="315"/>
      <c r="R65" s="317"/>
    </row>
    <row r="66" spans="7:18" x14ac:dyDescent="0.45">
      <c r="G66" s="315"/>
      <c r="H66" s="315"/>
      <c r="J66" s="319"/>
      <c r="K66" s="315"/>
      <c r="P66" s="315"/>
      <c r="Q66" s="315"/>
      <c r="R66" s="317"/>
    </row>
    <row r="67" spans="7:18" x14ac:dyDescent="0.45">
      <c r="G67" s="315"/>
      <c r="H67" s="315"/>
      <c r="J67" s="319"/>
      <c r="K67" s="315"/>
      <c r="P67" s="315"/>
      <c r="Q67" s="315"/>
      <c r="R67" s="317"/>
    </row>
    <row r="68" spans="7:18" x14ac:dyDescent="0.45">
      <c r="G68" s="315"/>
      <c r="H68" s="315"/>
      <c r="J68" s="319"/>
      <c r="K68" s="315"/>
      <c r="P68" s="315"/>
      <c r="Q68" s="315"/>
      <c r="R68" s="317"/>
    </row>
    <row r="69" spans="7:18" x14ac:dyDescent="0.45">
      <c r="G69" s="315"/>
      <c r="H69" s="315"/>
      <c r="J69" s="319"/>
      <c r="K69" s="315"/>
      <c r="P69" s="315"/>
      <c r="Q69" s="315"/>
      <c r="R69" s="317"/>
    </row>
    <row r="70" spans="7:18" x14ac:dyDescent="0.45">
      <c r="G70" s="315"/>
      <c r="H70" s="315"/>
      <c r="J70" s="319"/>
      <c r="K70" s="315"/>
      <c r="P70" s="315"/>
      <c r="Q70" s="315"/>
      <c r="R70" s="317"/>
    </row>
    <row r="71" spans="7:18" x14ac:dyDescent="0.45">
      <c r="G71" s="315"/>
      <c r="H71" s="315"/>
      <c r="J71" s="319"/>
      <c r="K71" s="315"/>
      <c r="P71" s="315"/>
      <c r="Q71" s="315"/>
      <c r="R71" s="317"/>
    </row>
    <row r="72" spans="7:18" x14ac:dyDescent="0.45">
      <c r="G72" s="315"/>
      <c r="H72" s="315"/>
      <c r="J72" s="319"/>
      <c r="K72" s="315"/>
      <c r="P72" s="315"/>
      <c r="Q72" s="315"/>
      <c r="R72" s="317"/>
    </row>
  </sheetData>
  <mergeCells count="164">
    <mergeCell ref="R60:R61"/>
    <mergeCell ref="U60:U61"/>
    <mergeCell ref="U62:U63"/>
    <mergeCell ref="AF54:AF57"/>
    <mergeCell ref="AG54:AG57"/>
    <mergeCell ref="AH54:AH57"/>
    <mergeCell ref="C55:C57"/>
    <mergeCell ref="C58:C59"/>
    <mergeCell ref="D58:D59"/>
    <mergeCell ref="E58:Y59"/>
    <mergeCell ref="Z58:Z59"/>
    <mergeCell ref="X54:X57"/>
    <mergeCell ref="Y54:Y57"/>
    <mergeCell ref="Z54:Z57"/>
    <mergeCell ref="AA54:AA57"/>
    <mergeCell ref="AB54:AB57"/>
    <mergeCell ref="AC54:AC57"/>
    <mergeCell ref="R54:R57"/>
    <mergeCell ref="S54:S57"/>
    <mergeCell ref="T54:T57"/>
    <mergeCell ref="U54:U57"/>
    <mergeCell ref="V54:V57"/>
    <mergeCell ref="W54:W57"/>
    <mergeCell ref="I54:I57"/>
    <mergeCell ref="J54:J57"/>
    <mergeCell ref="K54:K57"/>
    <mergeCell ref="N54:O57"/>
    <mergeCell ref="P54:P57"/>
    <mergeCell ref="Q54:Q57"/>
    <mergeCell ref="E53:F53"/>
    <mergeCell ref="B54:B61"/>
    <mergeCell ref="D54:D57"/>
    <mergeCell ref="E54:F57"/>
    <mergeCell ref="G54:G57"/>
    <mergeCell ref="H54:H57"/>
    <mergeCell ref="C60:C61"/>
    <mergeCell ref="D60:D61"/>
    <mergeCell ref="E60:F61"/>
    <mergeCell ref="N60:O61"/>
    <mergeCell ref="Z48:Z50"/>
    <mergeCell ref="AC48:AC50"/>
    <mergeCell ref="AE48:AE50"/>
    <mergeCell ref="AF48:AF50"/>
    <mergeCell ref="E52:F52"/>
    <mergeCell ref="N52:O52"/>
    <mergeCell ref="AH41:AH44"/>
    <mergeCell ref="C42:C50"/>
    <mergeCell ref="M42:M44"/>
    <mergeCell ref="AE42:AE44"/>
    <mergeCell ref="M45:M47"/>
    <mergeCell ref="Z45:Z47"/>
    <mergeCell ref="AC45:AC47"/>
    <mergeCell ref="AE45:AE47"/>
    <mergeCell ref="AF45:AF47"/>
    <mergeCell ref="M48:M50"/>
    <mergeCell ref="Z41:Z44"/>
    <mergeCell ref="AA41:AA44"/>
    <mergeCell ref="AB41:AB44"/>
    <mergeCell ref="AC41:AC44"/>
    <mergeCell ref="AF41:AF44"/>
    <mergeCell ref="AG41:AG47"/>
    <mergeCell ref="T41:T50"/>
    <mergeCell ref="U41:U50"/>
    <mergeCell ref="V41:V50"/>
    <mergeCell ref="W41:W50"/>
    <mergeCell ref="X41:X50"/>
    <mergeCell ref="Y41:Y50"/>
    <mergeCell ref="K41:K50"/>
    <mergeCell ref="N41:O50"/>
    <mergeCell ref="P41:P50"/>
    <mergeCell ref="Q41:Q50"/>
    <mergeCell ref="R41:R50"/>
    <mergeCell ref="S41:S50"/>
    <mergeCell ref="E39:F39"/>
    <mergeCell ref="N39:O39"/>
    <mergeCell ref="E40:F40"/>
    <mergeCell ref="B41:B52"/>
    <mergeCell ref="D41:D50"/>
    <mergeCell ref="E41:F50"/>
    <mergeCell ref="G41:G50"/>
    <mergeCell ref="H41:H50"/>
    <mergeCell ref="I41:I50"/>
    <mergeCell ref="J41:J50"/>
    <mergeCell ref="AG28:AG37"/>
    <mergeCell ref="AH28:AH37"/>
    <mergeCell ref="C29:C37"/>
    <mergeCell ref="M29:M31"/>
    <mergeCell ref="AE29:AE31"/>
    <mergeCell ref="M32:M34"/>
    <mergeCell ref="AE32:AE34"/>
    <mergeCell ref="M35:M37"/>
    <mergeCell ref="AE35:AE37"/>
    <mergeCell ref="Y28:Y37"/>
    <mergeCell ref="Z28:Z37"/>
    <mergeCell ref="AA28:AA37"/>
    <mergeCell ref="AB28:AB37"/>
    <mergeCell ref="AC28:AC37"/>
    <mergeCell ref="AF28:AF37"/>
    <mergeCell ref="S28:S37"/>
    <mergeCell ref="T28:T37"/>
    <mergeCell ref="U28:U37"/>
    <mergeCell ref="V28:V37"/>
    <mergeCell ref="W28:W37"/>
    <mergeCell ref="X28:X37"/>
    <mergeCell ref="J28:J37"/>
    <mergeCell ref="K28:K37"/>
    <mergeCell ref="N28:O37"/>
    <mergeCell ref="P28:P37"/>
    <mergeCell ref="Q28:Q37"/>
    <mergeCell ref="R28:R37"/>
    <mergeCell ref="B28:B38"/>
    <mergeCell ref="D28:D37"/>
    <mergeCell ref="E28:F37"/>
    <mergeCell ref="G28:G37"/>
    <mergeCell ref="H28:H37"/>
    <mergeCell ref="I28:I37"/>
    <mergeCell ref="AC22:AC24"/>
    <mergeCell ref="AE22:AE24"/>
    <mergeCell ref="AF22:AF24"/>
    <mergeCell ref="E26:F26"/>
    <mergeCell ref="N26:O26"/>
    <mergeCell ref="E27:F27"/>
    <mergeCell ref="AH16:AH18"/>
    <mergeCell ref="M19:M21"/>
    <mergeCell ref="Z19:Z21"/>
    <mergeCell ref="AC19:AC21"/>
    <mergeCell ref="AE19:AE21"/>
    <mergeCell ref="AF19:AF21"/>
    <mergeCell ref="AA16:AA18"/>
    <mergeCell ref="AB16:AB18"/>
    <mergeCell ref="AC16:AC18"/>
    <mergeCell ref="AE16:AE18"/>
    <mergeCell ref="AF16:AF18"/>
    <mergeCell ref="AG16:AG21"/>
    <mergeCell ref="U16:U24"/>
    <mergeCell ref="V16:V24"/>
    <mergeCell ref="W16:W24"/>
    <mergeCell ref="X16:X24"/>
    <mergeCell ref="Y16:Y24"/>
    <mergeCell ref="Z16:Z18"/>
    <mergeCell ref="E9:AH10"/>
    <mergeCell ref="E11:AH11"/>
    <mergeCell ref="E12:AH12"/>
    <mergeCell ref="E13:AH13"/>
    <mergeCell ref="B14:B26"/>
    <mergeCell ref="D14:D24"/>
    <mergeCell ref="E14:F14"/>
    <mergeCell ref="N14:O14"/>
    <mergeCell ref="C16:C24"/>
    <mergeCell ref="E16:F24"/>
    <mergeCell ref="Z22:Z24"/>
    <mergeCell ref="N16:O24"/>
    <mergeCell ref="P16:P24"/>
    <mergeCell ref="Q16:Q18"/>
    <mergeCell ref="R16:R24"/>
    <mergeCell ref="S16:S24"/>
    <mergeCell ref="T16:T24"/>
    <mergeCell ref="G16:G24"/>
    <mergeCell ref="H16:H24"/>
    <mergeCell ref="I16:I24"/>
    <mergeCell ref="J16:J24"/>
    <mergeCell ref="K16:K24"/>
    <mergeCell ref="M16:M18"/>
    <mergeCell ref="M22:M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79"/>
  <sheetViews>
    <sheetView topLeftCell="H18" zoomScale="40" zoomScaleNormal="40" workbookViewId="0">
      <selection activeCell="K14" sqref="K14"/>
    </sheetView>
  </sheetViews>
  <sheetFormatPr defaultRowHeight="15" x14ac:dyDescent="0.25"/>
  <cols>
    <col min="2" max="2" width="24.7109375" bestFit="1" customWidth="1"/>
    <col min="3" max="3" width="66.5703125" bestFit="1" customWidth="1"/>
    <col min="4" max="4" width="27.140625" customWidth="1"/>
    <col min="5" max="5" width="12.5703125" customWidth="1"/>
    <col min="6" max="6" width="21" customWidth="1"/>
    <col min="7" max="7" width="16.42578125" customWidth="1"/>
    <col min="8" max="8" width="33" customWidth="1"/>
    <col min="9" max="9" width="17.42578125" customWidth="1"/>
    <col min="10" max="10" width="26.5703125" bestFit="1" customWidth="1"/>
    <col min="11" max="11" width="29.42578125" bestFit="1" customWidth="1"/>
    <col min="12" max="12" width="2.85546875" hidden="1" customWidth="1"/>
    <col min="13" max="13" width="1.28515625" hidden="1" customWidth="1"/>
    <col min="14" max="14" width="31.28515625" customWidth="1"/>
    <col min="15" max="15" width="2.28515625" hidden="1" customWidth="1"/>
    <col min="16" max="16" width="23.28515625" customWidth="1"/>
    <col min="17" max="17" width="26" customWidth="1"/>
    <col min="18" max="18" width="33" customWidth="1"/>
    <col min="19" max="19" width="17.5703125" customWidth="1"/>
    <col min="20" max="20" width="26.7109375" customWidth="1"/>
    <col min="21" max="21" width="17.28515625" customWidth="1"/>
    <col min="22" max="22" width="27.5703125" customWidth="1"/>
    <col min="23" max="23" width="30.28515625" customWidth="1"/>
    <col min="24" max="24" width="21.7109375" customWidth="1"/>
    <col min="25" max="25" width="24" customWidth="1"/>
    <col min="26" max="26" width="26.85546875" customWidth="1"/>
    <col min="27" max="27" width="9.140625" hidden="1" customWidth="1"/>
    <col min="28" max="28" width="16.140625" hidden="1" customWidth="1"/>
    <col min="29" max="29" width="14.28515625" hidden="1" customWidth="1"/>
    <col min="30" max="30" width="17.85546875" customWidth="1"/>
    <col min="31" max="32" width="9.140625" customWidth="1"/>
  </cols>
  <sheetData>
    <row r="3" spans="2:34" x14ac:dyDescent="0.25">
      <c r="D3" s="1"/>
    </row>
    <row r="4" spans="2:34" x14ac:dyDescent="0.25">
      <c r="D4" s="11"/>
    </row>
    <row r="5" spans="2:34" ht="46.5" x14ac:dyDescent="0.7">
      <c r="B5" s="485" t="s">
        <v>52</v>
      </c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7"/>
    </row>
    <row r="6" spans="2:34" x14ac:dyDescent="0.25">
      <c r="B6" s="205"/>
      <c r="C6" s="10"/>
      <c r="D6" s="1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206"/>
    </row>
    <row r="7" spans="2:34" x14ac:dyDescent="0.25">
      <c r="B7" s="205"/>
      <c r="C7" s="10"/>
      <c r="D7" s="1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06"/>
    </row>
    <row r="8" spans="2:34" ht="28.5" x14ac:dyDescent="0.45">
      <c r="B8" s="164"/>
      <c r="C8" s="168"/>
      <c r="D8" s="16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68"/>
      <c r="AA8" s="19"/>
      <c r="AB8" s="19"/>
      <c r="AC8" s="19"/>
      <c r="AD8" s="19"/>
      <c r="AE8" s="19"/>
      <c r="AF8" s="19"/>
      <c r="AG8" s="19"/>
      <c r="AH8" s="19"/>
    </row>
    <row r="9" spans="2:34" s="3" customFormat="1" ht="26.25" customHeight="1" x14ac:dyDescent="0.45">
      <c r="B9" s="165"/>
      <c r="C9" s="192" t="s">
        <v>2</v>
      </c>
      <c r="D9" s="162"/>
      <c r="E9" s="378" t="s">
        <v>1</v>
      </c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80"/>
      <c r="AA9" s="18"/>
      <c r="AB9" s="18"/>
      <c r="AC9" s="18"/>
      <c r="AD9" s="18"/>
      <c r="AE9" s="18"/>
      <c r="AF9" s="18"/>
      <c r="AG9" s="18"/>
      <c r="AH9" s="18"/>
    </row>
    <row r="10" spans="2:34" s="3" customFormat="1" ht="33.75" customHeight="1" x14ac:dyDescent="0.45">
      <c r="B10" s="165"/>
      <c r="C10" s="192" t="s">
        <v>5</v>
      </c>
      <c r="D10" s="162"/>
      <c r="E10" s="381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3"/>
      <c r="AA10" s="18"/>
      <c r="AB10" s="18"/>
      <c r="AC10" s="18"/>
      <c r="AD10" s="18"/>
      <c r="AE10" s="18"/>
      <c r="AF10" s="18"/>
      <c r="AG10" s="18"/>
      <c r="AH10" s="18"/>
    </row>
    <row r="11" spans="2:34" s="3" customFormat="1" ht="28.5" x14ac:dyDescent="0.45">
      <c r="B11" s="4"/>
      <c r="C11" s="192"/>
      <c r="D11" s="193" t="s">
        <v>6</v>
      </c>
      <c r="E11" s="384" t="s">
        <v>33</v>
      </c>
      <c r="F11" s="385"/>
      <c r="G11" s="385"/>
      <c r="H11" s="385"/>
      <c r="I11" s="385"/>
      <c r="J11" s="385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6"/>
      <c r="AA11" s="15"/>
      <c r="AB11" s="15"/>
      <c r="AC11" s="15"/>
      <c r="AD11" s="15"/>
      <c r="AE11" s="535"/>
      <c r="AF11" s="535"/>
      <c r="AG11" s="535"/>
      <c r="AH11" s="535"/>
    </row>
    <row r="12" spans="2:34" s="3" customFormat="1" ht="30" customHeight="1" x14ac:dyDescent="0.45">
      <c r="B12" s="165"/>
      <c r="C12" s="192"/>
      <c r="D12" s="194"/>
      <c r="E12" s="387" t="s">
        <v>34</v>
      </c>
      <c r="F12" s="388"/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388"/>
      <c r="W12" s="388"/>
      <c r="X12" s="388"/>
      <c r="Y12" s="388"/>
      <c r="Z12" s="389"/>
      <c r="AA12" s="536"/>
      <c r="AB12" s="536"/>
      <c r="AC12" s="536"/>
      <c r="AD12" s="536"/>
      <c r="AE12" s="16"/>
      <c r="AF12" s="16"/>
      <c r="AG12" s="12"/>
      <c r="AH12" s="12"/>
    </row>
    <row r="13" spans="2:34" s="3" customFormat="1" ht="30.75" customHeight="1" x14ac:dyDescent="0.45">
      <c r="B13" s="165"/>
      <c r="C13" s="207" t="s">
        <v>11</v>
      </c>
      <c r="D13" s="194"/>
      <c r="E13" s="492" t="s">
        <v>35</v>
      </c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4"/>
      <c r="AA13" s="537"/>
      <c r="AB13" s="537"/>
      <c r="AC13" s="537"/>
      <c r="AD13" s="537"/>
      <c r="AE13" s="128"/>
      <c r="AF13" s="128"/>
      <c r="AG13" s="12"/>
      <c r="AH13" s="12"/>
    </row>
    <row r="14" spans="2:34" ht="51.75" customHeight="1" x14ac:dyDescent="0.45">
      <c r="B14" s="530" t="s">
        <v>26</v>
      </c>
      <c r="C14" s="35" t="s">
        <v>3</v>
      </c>
      <c r="D14" s="531" t="s">
        <v>43</v>
      </c>
      <c r="E14" s="396" t="s">
        <v>36</v>
      </c>
      <c r="F14" s="340"/>
      <c r="G14" s="71" t="s">
        <v>21</v>
      </c>
      <c r="H14" s="71" t="s">
        <v>37</v>
      </c>
      <c r="I14" s="71" t="s">
        <v>38</v>
      </c>
      <c r="J14" s="71" t="s">
        <v>39</v>
      </c>
      <c r="K14" s="157" t="s">
        <v>79</v>
      </c>
      <c r="L14" s="158"/>
      <c r="M14" s="158"/>
      <c r="N14" s="387" t="s">
        <v>20</v>
      </c>
      <c r="O14" s="389"/>
      <c r="P14" s="159" t="s">
        <v>41</v>
      </c>
      <c r="Q14" s="159" t="s">
        <v>42</v>
      </c>
      <c r="R14" s="211" t="s">
        <v>36</v>
      </c>
      <c r="S14" s="71" t="s">
        <v>21</v>
      </c>
      <c r="T14" s="71" t="s">
        <v>37</v>
      </c>
      <c r="U14" s="71" t="s">
        <v>38</v>
      </c>
      <c r="V14" s="71" t="s">
        <v>39</v>
      </c>
      <c r="W14" s="157" t="s">
        <v>79</v>
      </c>
      <c r="X14" s="71" t="s">
        <v>20</v>
      </c>
      <c r="Y14" s="71" t="s">
        <v>41</v>
      </c>
      <c r="Z14" s="135" t="s">
        <v>42</v>
      </c>
      <c r="AA14" s="212"/>
      <c r="AB14" s="212"/>
      <c r="AC14" s="213"/>
      <c r="AD14" s="13"/>
      <c r="AE14" s="13"/>
      <c r="AF14" s="13"/>
      <c r="AG14" s="17"/>
      <c r="AH14" s="17"/>
    </row>
    <row r="15" spans="2:34" ht="45" customHeight="1" x14ac:dyDescent="0.45">
      <c r="B15" s="411"/>
      <c r="C15" s="140"/>
      <c r="D15" s="394"/>
      <c r="E15" s="396" t="s">
        <v>71</v>
      </c>
      <c r="F15" s="340"/>
      <c r="G15" s="131" t="s">
        <v>72</v>
      </c>
      <c r="H15" s="131" t="s">
        <v>72</v>
      </c>
      <c r="I15" s="131" t="s">
        <v>72</v>
      </c>
      <c r="J15" s="131" t="s">
        <v>72</v>
      </c>
      <c r="K15" s="131" t="s">
        <v>72</v>
      </c>
      <c r="L15" s="178"/>
      <c r="M15" s="144"/>
      <c r="N15" s="189" t="s">
        <v>72</v>
      </c>
      <c r="O15" s="148"/>
      <c r="P15" s="247" t="s">
        <v>73</v>
      </c>
      <c r="Q15" s="131" t="s">
        <v>72</v>
      </c>
      <c r="R15" s="195" t="s">
        <v>71</v>
      </c>
      <c r="S15" s="131" t="s">
        <v>72</v>
      </c>
      <c r="T15" s="131" t="s">
        <v>72</v>
      </c>
      <c r="U15" s="131" t="s">
        <v>72</v>
      </c>
      <c r="V15" s="156" t="s">
        <v>72</v>
      </c>
      <c r="W15" s="156" t="s">
        <v>72</v>
      </c>
      <c r="X15" s="156" t="s">
        <v>72</v>
      </c>
      <c r="Y15" s="247" t="s">
        <v>73</v>
      </c>
      <c r="Z15" s="156" t="s">
        <v>72</v>
      </c>
      <c r="AA15" s="10"/>
      <c r="AB15" s="10"/>
      <c r="AC15" s="214"/>
      <c r="AD15" s="13"/>
      <c r="AE15" s="13"/>
      <c r="AF15" s="13"/>
      <c r="AG15" s="17"/>
      <c r="AH15" s="17"/>
    </row>
    <row r="16" spans="2:34" ht="28.5" x14ac:dyDescent="0.25">
      <c r="B16" s="530"/>
      <c r="C16" s="397" t="s">
        <v>9</v>
      </c>
      <c r="D16" s="394"/>
      <c r="E16" s="398" t="s">
        <v>74</v>
      </c>
      <c r="F16" s="348"/>
      <c r="G16" s="407">
        <v>0.36</v>
      </c>
      <c r="H16" s="337">
        <v>7.4999999999999997E-2</v>
      </c>
      <c r="I16" s="337">
        <v>517</v>
      </c>
      <c r="J16" s="337" t="s">
        <v>75</v>
      </c>
      <c r="K16" s="337" t="s">
        <v>60</v>
      </c>
      <c r="L16" s="34" t="s">
        <v>0</v>
      </c>
      <c r="M16" s="415" t="s">
        <v>7</v>
      </c>
      <c r="N16" s="403">
        <v>3.3000000000000002E-2</v>
      </c>
      <c r="O16" s="404"/>
      <c r="P16" s="407">
        <v>46.2</v>
      </c>
      <c r="Q16" s="335">
        <v>1.0699999999999999E-2</v>
      </c>
      <c r="R16" s="349" t="s">
        <v>77</v>
      </c>
      <c r="S16" s="335">
        <v>0.52</v>
      </c>
      <c r="T16" s="335">
        <v>0.1</v>
      </c>
      <c r="U16" s="335">
        <v>442</v>
      </c>
      <c r="V16" s="335" t="s">
        <v>75</v>
      </c>
      <c r="W16" s="337" t="s">
        <v>60</v>
      </c>
      <c r="X16" s="431">
        <v>3.3000000000000002E-2</v>
      </c>
      <c r="Y16" s="539">
        <v>46.7</v>
      </c>
      <c r="Z16" s="334">
        <v>3.7000000000000002E-3</v>
      </c>
      <c r="AA16" s="137"/>
      <c r="AB16" s="498"/>
      <c r="AC16" s="215"/>
      <c r="AD16" s="498"/>
      <c r="AE16" s="517"/>
      <c r="AF16" s="517"/>
      <c r="AG16" s="137"/>
      <c r="AH16" s="137"/>
    </row>
    <row r="17" spans="2:34" ht="30" customHeight="1" x14ac:dyDescent="0.25">
      <c r="B17" s="530"/>
      <c r="C17" s="397"/>
      <c r="D17" s="394"/>
      <c r="E17" s="399"/>
      <c r="F17" s="400"/>
      <c r="G17" s="408"/>
      <c r="H17" s="354"/>
      <c r="I17" s="354"/>
      <c r="J17" s="354"/>
      <c r="K17" s="354"/>
      <c r="L17" s="34" t="s">
        <v>0</v>
      </c>
      <c r="M17" s="415"/>
      <c r="N17" s="405"/>
      <c r="O17" s="406"/>
      <c r="P17" s="408"/>
      <c r="Q17" s="352"/>
      <c r="R17" s="430"/>
      <c r="S17" s="352"/>
      <c r="T17" s="352"/>
      <c r="U17" s="352"/>
      <c r="V17" s="352"/>
      <c r="W17" s="354"/>
      <c r="X17" s="432"/>
      <c r="Y17" s="448"/>
      <c r="Z17" s="334"/>
      <c r="AA17" s="137"/>
      <c r="AB17" s="498"/>
      <c r="AC17" s="215"/>
      <c r="AD17" s="498"/>
      <c r="AE17" s="517"/>
      <c r="AF17" s="517"/>
      <c r="AG17" s="137"/>
      <c r="AH17" s="137"/>
    </row>
    <row r="18" spans="2:34" ht="28.5" customHeight="1" x14ac:dyDescent="0.25">
      <c r="B18" s="530"/>
      <c r="C18" s="397"/>
      <c r="D18" s="394"/>
      <c r="E18" s="399"/>
      <c r="F18" s="400"/>
      <c r="G18" s="408"/>
      <c r="H18" s="354"/>
      <c r="I18" s="354"/>
      <c r="J18" s="354"/>
      <c r="K18" s="354"/>
      <c r="L18" s="34" t="s">
        <v>0</v>
      </c>
      <c r="M18" s="415"/>
      <c r="N18" s="405"/>
      <c r="O18" s="406"/>
      <c r="P18" s="408"/>
      <c r="Q18" s="352"/>
      <c r="R18" s="430"/>
      <c r="S18" s="352"/>
      <c r="T18" s="352"/>
      <c r="U18" s="352"/>
      <c r="V18" s="352"/>
      <c r="W18" s="354"/>
      <c r="X18" s="432"/>
      <c r="Y18" s="448"/>
      <c r="Z18" s="334"/>
      <c r="AA18" s="137"/>
      <c r="AB18" s="498"/>
      <c r="AC18" s="215"/>
      <c r="AD18" s="498"/>
      <c r="AE18" s="517"/>
      <c r="AF18" s="517"/>
      <c r="AG18" s="137"/>
      <c r="AH18" s="137"/>
    </row>
    <row r="19" spans="2:34" ht="28.5" hidden="1" customHeight="1" x14ac:dyDescent="0.25">
      <c r="B19" s="530"/>
      <c r="C19" s="397"/>
      <c r="D19" s="394"/>
      <c r="E19" s="399"/>
      <c r="F19" s="400"/>
      <c r="G19" s="408"/>
      <c r="H19" s="354"/>
      <c r="I19" s="354"/>
      <c r="J19" s="354"/>
      <c r="K19" s="354"/>
      <c r="L19" s="34" t="s">
        <v>0</v>
      </c>
      <c r="M19" s="415" t="s">
        <v>7</v>
      </c>
      <c r="N19" s="405"/>
      <c r="O19" s="406"/>
      <c r="P19" s="408"/>
      <c r="Q19" s="352"/>
      <c r="R19" s="430"/>
      <c r="S19" s="352"/>
      <c r="T19" s="352"/>
      <c r="U19" s="352"/>
      <c r="V19" s="352"/>
      <c r="W19" s="354"/>
      <c r="X19" s="432"/>
      <c r="Y19" s="448"/>
      <c r="Z19" s="417"/>
      <c r="AA19" s="137"/>
      <c r="AB19" s="498"/>
      <c r="AC19" s="215"/>
      <c r="AD19" s="498"/>
      <c r="AE19" s="517"/>
      <c r="AF19" s="517"/>
      <c r="AG19" s="137"/>
      <c r="AH19" s="137"/>
    </row>
    <row r="20" spans="2:34" ht="28.5" hidden="1" customHeight="1" x14ac:dyDescent="0.25">
      <c r="B20" s="530"/>
      <c r="C20" s="397"/>
      <c r="D20" s="394"/>
      <c r="E20" s="399"/>
      <c r="F20" s="400"/>
      <c r="G20" s="408"/>
      <c r="H20" s="354"/>
      <c r="I20" s="354"/>
      <c r="J20" s="354"/>
      <c r="K20" s="354"/>
      <c r="L20" s="34" t="s">
        <v>0</v>
      </c>
      <c r="M20" s="415"/>
      <c r="N20" s="405"/>
      <c r="O20" s="406"/>
      <c r="P20" s="408"/>
      <c r="Q20" s="352"/>
      <c r="R20" s="430"/>
      <c r="S20" s="352"/>
      <c r="T20" s="352"/>
      <c r="U20" s="352"/>
      <c r="V20" s="352"/>
      <c r="W20" s="354"/>
      <c r="X20" s="432"/>
      <c r="Y20" s="448"/>
      <c r="Z20" s="417"/>
      <c r="AA20" s="137"/>
      <c r="AB20" s="498"/>
      <c r="AC20" s="215"/>
      <c r="AD20" s="498"/>
      <c r="AE20" s="517"/>
      <c r="AF20" s="517"/>
      <c r="AG20" s="137"/>
      <c r="AH20" s="137"/>
    </row>
    <row r="21" spans="2:34" ht="28.5" hidden="1" customHeight="1" x14ac:dyDescent="0.25">
      <c r="B21" s="530"/>
      <c r="C21" s="397"/>
      <c r="D21" s="394"/>
      <c r="E21" s="399"/>
      <c r="F21" s="400"/>
      <c r="G21" s="408"/>
      <c r="H21" s="354"/>
      <c r="I21" s="354"/>
      <c r="J21" s="354"/>
      <c r="K21" s="354"/>
      <c r="L21" s="34" t="s">
        <v>0</v>
      </c>
      <c r="M21" s="415"/>
      <c r="N21" s="405"/>
      <c r="O21" s="406"/>
      <c r="P21" s="408"/>
      <c r="Q21" s="352"/>
      <c r="R21" s="430"/>
      <c r="S21" s="352"/>
      <c r="T21" s="352"/>
      <c r="U21" s="352"/>
      <c r="V21" s="352"/>
      <c r="W21" s="354"/>
      <c r="X21" s="432"/>
      <c r="Y21" s="448"/>
      <c r="Z21" s="417"/>
      <c r="AA21" s="137"/>
      <c r="AB21" s="498"/>
      <c r="AC21" s="215"/>
      <c r="AD21" s="498"/>
      <c r="AE21" s="517"/>
      <c r="AF21" s="517"/>
      <c r="AG21" s="137"/>
      <c r="AH21" s="137"/>
    </row>
    <row r="22" spans="2:34" ht="28.5" hidden="1" customHeight="1" x14ac:dyDescent="0.25">
      <c r="B22" s="530"/>
      <c r="C22" s="397"/>
      <c r="D22" s="394"/>
      <c r="E22" s="399"/>
      <c r="F22" s="400"/>
      <c r="G22" s="408"/>
      <c r="H22" s="354"/>
      <c r="I22" s="354"/>
      <c r="J22" s="354"/>
      <c r="K22" s="354"/>
      <c r="L22" s="34" t="s">
        <v>0</v>
      </c>
      <c r="M22" s="415" t="s">
        <v>7</v>
      </c>
      <c r="N22" s="405"/>
      <c r="O22" s="406"/>
      <c r="P22" s="408"/>
      <c r="Q22" s="352"/>
      <c r="R22" s="430"/>
      <c r="S22" s="352"/>
      <c r="T22" s="352"/>
      <c r="U22" s="352"/>
      <c r="V22" s="352"/>
      <c r="W22" s="354"/>
      <c r="X22" s="432"/>
      <c r="Y22" s="448"/>
      <c r="Z22" s="417"/>
      <c r="AA22" s="137"/>
      <c r="AB22" s="498"/>
      <c r="AC22" s="215"/>
      <c r="AD22" s="498"/>
      <c r="AE22" s="517"/>
      <c r="AF22" s="137"/>
      <c r="AG22" s="137"/>
      <c r="AH22" s="137"/>
    </row>
    <row r="23" spans="2:34" ht="28.5" hidden="1" customHeight="1" x14ac:dyDescent="0.25">
      <c r="B23" s="530"/>
      <c r="C23" s="397"/>
      <c r="D23" s="394"/>
      <c r="E23" s="399"/>
      <c r="F23" s="400"/>
      <c r="G23" s="408"/>
      <c r="H23" s="354"/>
      <c r="I23" s="354"/>
      <c r="J23" s="354"/>
      <c r="K23" s="354"/>
      <c r="L23" s="34" t="s">
        <v>0</v>
      </c>
      <c r="M23" s="415"/>
      <c r="N23" s="405"/>
      <c r="O23" s="406"/>
      <c r="P23" s="408"/>
      <c r="Q23" s="352"/>
      <c r="R23" s="430"/>
      <c r="S23" s="352"/>
      <c r="T23" s="352"/>
      <c r="U23" s="352"/>
      <c r="V23" s="352"/>
      <c r="W23" s="354"/>
      <c r="X23" s="432"/>
      <c r="Y23" s="448"/>
      <c r="Z23" s="417"/>
      <c r="AA23" s="137"/>
      <c r="AB23" s="498"/>
      <c r="AC23" s="215"/>
      <c r="AD23" s="498"/>
      <c r="AE23" s="517"/>
      <c r="AF23" s="137"/>
      <c r="AG23" s="137"/>
      <c r="AH23" s="137"/>
    </row>
    <row r="24" spans="2:34" ht="28.5" hidden="1" customHeight="1" x14ac:dyDescent="0.25">
      <c r="B24" s="530"/>
      <c r="C24" s="397"/>
      <c r="D24" s="395"/>
      <c r="E24" s="401"/>
      <c r="F24" s="402"/>
      <c r="G24" s="518"/>
      <c r="H24" s="429"/>
      <c r="I24" s="429"/>
      <c r="J24" s="429"/>
      <c r="K24" s="429"/>
      <c r="L24" s="34" t="s">
        <v>0</v>
      </c>
      <c r="M24" s="415"/>
      <c r="N24" s="533"/>
      <c r="O24" s="534"/>
      <c r="P24" s="518"/>
      <c r="Q24" s="426"/>
      <c r="R24" s="523"/>
      <c r="S24" s="426"/>
      <c r="T24" s="426"/>
      <c r="U24" s="426"/>
      <c r="V24" s="426"/>
      <c r="W24" s="429"/>
      <c r="X24" s="538"/>
      <c r="Y24" s="540"/>
      <c r="Z24" s="417"/>
      <c r="AA24" s="137"/>
      <c r="AB24" s="498"/>
      <c r="AC24" s="215"/>
      <c r="AD24" s="498"/>
      <c r="AE24" s="517"/>
      <c r="AF24" s="137"/>
      <c r="AG24" s="137"/>
      <c r="AH24" s="137"/>
    </row>
    <row r="25" spans="2:34" ht="28.5" x14ac:dyDescent="0.45">
      <c r="B25" s="530"/>
      <c r="C25" s="35" t="s">
        <v>4</v>
      </c>
      <c r="D25" s="32">
        <v>8.75</v>
      </c>
      <c r="E25" s="528">
        <v>8121</v>
      </c>
      <c r="F25" s="529"/>
      <c r="G25" s="141"/>
      <c r="H25" s="141"/>
      <c r="I25" s="141"/>
      <c r="J25" s="34"/>
      <c r="K25" s="141"/>
      <c r="L25" s="34"/>
      <c r="M25" s="36"/>
      <c r="N25" s="33"/>
      <c r="O25" s="141"/>
      <c r="P25" s="141"/>
      <c r="Q25" s="141"/>
      <c r="R25" s="196">
        <v>8122</v>
      </c>
      <c r="S25" s="34"/>
      <c r="T25" s="141"/>
      <c r="U25" s="34"/>
      <c r="V25" s="36"/>
      <c r="W25" s="37"/>
      <c r="X25" s="141"/>
      <c r="Y25" s="141"/>
      <c r="Z25" s="129"/>
      <c r="AA25" s="137"/>
      <c r="AB25" s="137"/>
      <c r="AC25" s="215"/>
      <c r="AD25" s="137"/>
      <c r="AE25" s="137"/>
      <c r="AF25" s="137"/>
      <c r="AG25" s="137"/>
      <c r="AH25" s="137"/>
    </row>
    <row r="26" spans="2:34" ht="28.5" x14ac:dyDescent="0.45">
      <c r="B26" s="397"/>
      <c r="C26" s="216"/>
      <c r="D26" s="32"/>
      <c r="E26" s="495"/>
      <c r="F26" s="496"/>
      <c r="G26" s="496"/>
      <c r="H26" s="496"/>
      <c r="I26" s="496"/>
      <c r="J26" s="496"/>
      <c r="K26" s="496"/>
      <c r="L26" s="496"/>
      <c r="M26" s="496"/>
      <c r="N26" s="496"/>
      <c r="O26" s="496"/>
      <c r="P26" s="496"/>
      <c r="Q26" s="497"/>
      <c r="R26" s="495"/>
      <c r="S26" s="496"/>
      <c r="T26" s="496"/>
      <c r="U26" s="496"/>
      <c r="V26" s="496"/>
      <c r="W26" s="496"/>
      <c r="X26" s="496"/>
      <c r="Y26" s="496"/>
      <c r="Z26" s="496"/>
      <c r="AA26" s="496"/>
      <c r="AB26" s="496"/>
      <c r="AC26" s="497"/>
      <c r="AD26" s="137"/>
      <c r="AE26" s="137"/>
      <c r="AF26" s="137"/>
      <c r="AG26" s="137"/>
      <c r="AH26" s="137"/>
    </row>
    <row r="27" spans="2:34" ht="29.25" thickBot="1" x14ac:dyDescent="0.5">
      <c r="B27" s="208"/>
      <c r="C27" s="219"/>
      <c r="D27" s="209"/>
      <c r="E27" s="210"/>
      <c r="F27" s="169"/>
      <c r="G27" s="169"/>
      <c r="H27" s="169"/>
      <c r="I27" s="169"/>
      <c r="J27" s="210"/>
      <c r="K27" s="169"/>
      <c r="L27" s="210"/>
      <c r="M27" s="169"/>
      <c r="N27" s="210"/>
      <c r="O27" s="169"/>
      <c r="P27" s="169"/>
      <c r="Q27" s="169"/>
      <c r="R27" s="169"/>
      <c r="S27" s="210"/>
      <c r="T27" s="169"/>
      <c r="U27" s="210"/>
      <c r="V27" s="169"/>
      <c r="W27" s="210"/>
      <c r="X27" s="169"/>
      <c r="Y27" s="134"/>
      <c r="Z27" s="142"/>
      <c r="AA27" s="137"/>
      <c r="AB27" s="137"/>
      <c r="AC27" s="215"/>
      <c r="AD27" s="137"/>
      <c r="AE27" s="137"/>
      <c r="AF27" s="137"/>
      <c r="AG27" s="137"/>
      <c r="AH27" s="137"/>
    </row>
    <row r="28" spans="2:34" s="151" customFormat="1" ht="85.7" customHeight="1" x14ac:dyDescent="0.25">
      <c r="B28" s="532" t="s">
        <v>28</v>
      </c>
      <c r="C28" s="152" t="s">
        <v>3</v>
      </c>
      <c r="D28" s="393" t="s">
        <v>43</v>
      </c>
      <c r="E28" s="437" t="s">
        <v>74</v>
      </c>
      <c r="F28" s="438"/>
      <c r="G28" s="433">
        <v>0.65</v>
      </c>
      <c r="H28" s="433">
        <v>0.11</v>
      </c>
      <c r="I28" s="433">
        <v>624</v>
      </c>
      <c r="J28" s="441" t="s">
        <v>75</v>
      </c>
      <c r="K28" s="433" t="s">
        <v>60</v>
      </c>
      <c r="L28" s="153"/>
      <c r="M28" s="154"/>
      <c r="N28" s="443">
        <v>5.8000000000000003E-2</v>
      </c>
      <c r="O28" s="444"/>
      <c r="P28" s="433">
        <v>42.9</v>
      </c>
      <c r="Q28" s="433">
        <v>2.8E-3</v>
      </c>
      <c r="R28" s="522" t="s">
        <v>77</v>
      </c>
      <c r="S28" s="441">
        <v>0.94</v>
      </c>
      <c r="T28" s="433">
        <v>8.3000000000000004E-2</v>
      </c>
      <c r="U28" s="441">
        <v>479</v>
      </c>
      <c r="V28" s="433" t="s">
        <v>75</v>
      </c>
      <c r="W28" s="433" t="s">
        <v>60</v>
      </c>
      <c r="X28" s="442">
        <v>0.08</v>
      </c>
      <c r="Y28" s="442">
        <v>38</v>
      </c>
      <c r="Z28" s="334">
        <v>3.3999999999999998E-3</v>
      </c>
      <c r="AA28" s="137"/>
      <c r="AB28" s="137"/>
      <c r="AC28" s="215"/>
      <c r="AD28" s="137"/>
      <c r="AE28" s="137"/>
      <c r="AF28" s="137"/>
      <c r="AG28" s="137"/>
      <c r="AH28" s="137"/>
    </row>
    <row r="29" spans="2:34" s="151" customFormat="1" ht="8.25" customHeight="1" x14ac:dyDescent="0.25">
      <c r="B29" s="495"/>
      <c r="C29" s="397" t="s">
        <v>8</v>
      </c>
      <c r="D29" s="394"/>
      <c r="E29" s="399"/>
      <c r="F29" s="400"/>
      <c r="G29" s="344"/>
      <c r="H29" s="344"/>
      <c r="I29" s="344"/>
      <c r="J29" s="408"/>
      <c r="K29" s="344"/>
      <c r="L29" s="133"/>
      <c r="M29" s="334"/>
      <c r="N29" s="405"/>
      <c r="O29" s="406"/>
      <c r="P29" s="344"/>
      <c r="Q29" s="344"/>
      <c r="R29" s="430"/>
      <c r="S29" s="408"/>
      <c r="T29" s="344"/>
      <c r="U29" s="408"/>
      <c r="V29" s="344"/>
      <c r="W29" s="344"/>
      <c r="X29" s="442"/>
      <c r="Y29" s="442"/>
      <c r="Z29" s="334"/>
      <c r="AA29" s="137"/>
      <c r="AB29" s="498"/>
      <c r="AC29" s="215"/>
      <c r="AD29" s="498"/>
      <c r="AE29" s="517"/>
      <c r="AF29" s="517"/>
      <c r="AG29" s="137"/>
      <c r="AH29" s="137"/>
    </row>
    <row r="30" spans="2:34" s="151" customFormat="1" ht="1.5" customHeight="1" x14ac:dyDescent="0.25">
      <c r="B30" s="495"/>
      <c r="C30" s="397"/>
      <c r="D30" s="394"/>
      <c r="E30" s="399"/>
      <c r="F30" s="400"/>
      <c r="G30" s="344"/>
      <c r="H30" s="344"/>
      <c r="I30" s="344"/>
      <c r="J30" s="408"/>
      <c r="K30" s="344"/>
      <c r="L30" s="133"/>
      <c r="M30" s="334"/>
      <c r="N30" s="405"/>
      <c r="O30" s="406"/>
      <c r="P30" s="344"/>
      <c r="Q30" s="344"/>
      <c r="R30" s="430"/>
      <c r="S30" s="408"/>
      <c r="T30" s="344"/>
      <c r="U30" s="408"/>
      <c r="V30" s="344"/>
      <c r="W30" s="344"/>
      <c r="X30" s="442"/>
      <c r="Y30" s="442"/>
      <c r="Z30" s="334"/>
      <c r="AA30" s="137"/>
      <c r="AB30" s="498"/>
      <c r="AC30" s="215"/>
      <c r="AD30" s="498"/>
      <c r="AE30" s="517"/>
      <c r="AF30" s="517"/>
      <c r="AG30" s="137"/>
      <c r="AH30" s="137"/>
    </row>
    <row r="31" spans="2:34" s="151" customFormat="1" ht="28.5" hidden="1" customHeight="1" x14ac:dyDescent="0.25">
      <c r="B31" s="495"/>
      <c r="C31" s="397"/>
      <c r="D31" s="394"/>
      <c r="E31" s="399"/>
      <c r="F31" s="400"/>
      <c r="G31" s="344"/>
      <c r="H31" s="344"/>
      <c r="I31" s="344"/>
      <c r="J31" s="408"/>
      <c r="K31" s="344"/>
      <c r="L31" s="133"/>
      <c r="M31" s="334"/>
      <c r="N31" s="405"/>
      <c r="O31" s="406"/>
      <c r="P31" s="344"/>
      <c r="Q31" s="344"/>
      <c r="R31" s="430"/>
      <c r="S31" s="408"/>
      <c r="T31" s="344"/>
      <c r="U31" s="408"/>
      <c r="V31" s="344"/>
      <c r="W31" s="344"/>
      <c r="X31" s="442"/>
      <c r="Y31" s="442"/>
      <c r="Z31" s="334"/>
      <c r="AA31" s="137"/>
      <c r="AB31" s="498"/>
      <c r="AC31" s="215"/>
      <c r="AD31" s="498"/>
      <c r="AE31" s="517"/>
      <c r="AF31" s="517"/>
      <c r="AG31" s="137"/>
      <c r="AH31" s="137"/>
    </row>
    <row r="32" spans="2:34" s="151" customFormat="1" ht="28.5" hidden="1" customHeight="1" x14ac:dyDescent="0.25">
      <c r="B32" s="495"/>
      <c r="C32" s="397"/>
      <c r="D32" s="394"/>
      <c r="E32" s="399"/>
      <c r="F32" s="400"/>
      <c r="G32" s="344"/>
      <c r="H32" s="344"/>
      <c r="I32" s="344"/>
      <c r="J32" s="408"/>
      <c r="K32" s="344"/>
      <c r="L32" s="133"/>
      <c r="M32" s="334"/>
      <c r="N32" s="405"/>
      <c r="O32" s="406"/>
      <c r="P32" s="344"/>
      <c r="Q32" s="344"/>
      <c r="R32" s="430"/>
      <c r="S32" s="408"/>
      <c r="T32" s="344"/>
      <c r="U32" s="408"/>
      <c r="V32" s="344"/>
      <c r="W32" s="344"/>
      <c r="X32" s="442"/>
      <c r="Y32" s="442"/>
      <c r="Z32" s="334"/>
      <c r="AA32" s="137"/>
      <c r="AB32" s="498"/>
      <c r="AC32" s="215"/>
      <c r="AD32" s="498"/>
      <c r="AE32" s="517"/>
      <c r="AF32" s="517"/>
      <c r="AG32" s="137"/>
      <c r="AH32" s="137"/>
    </row>
    <row r="33" spans="2:34" s="151" customFormat="1" ht="28.5" hidden="1" customHeight="1" x14ac:dyDescent="0.25">
      <c r="B33" s="495"/>
      <c r="C33" s="397"/>
      <c r="D33" s="394"/>
      <c r="E33" s="399"/>
      <c r="F33" s="400"/>
      <c r="G33" s="344"/>
      <c r="H33" s="344"/>
      <c r="I33" s="344"/>
      <c r="J33" s="408"/>
      <c r="K33" s="344"/>
      <c r="L33" s="133"/>
      <c r="M33" s="334"/>
      <c r="N33" s="405"/>
      <c r="O33" s="406"/>
      <c r="P33" s="344"/>
      <c r="Q33" s="344"/>
      <c r="R33" s="430"/>
      <c r="S33" s="408"/>
      <c r="T33" s="344"/>
      <c r="U33" s="408"/>
      <c r="V33" s="344"/>
      <c r="W33" s="344"/>
      <c r="X33" s="442"/>
      <c r="Y33" s="442"/>
      <c r="Z33" s="334"/>
      <c r="AA33" s="137"/>
      <c r="AB33" s="498"/>
      <c r="AC33" s="215"/>
      <c r="AD33" s="498"/>
      <c r="AE33" s="517"/>
      <c r="AF33" s="517"/>
      <c r="AG33" s="137"/>
      <c r="AH33" s="137"/>
    </row>
    <row r="34" spans="2:34" s="151" customFormat="1" ht="28.5" hidden="1" customHeight="1" x14ac:dyDescent="0.25">
      <c r="B34" s="495"/>
      <c r="C34" s="397"/>
      <c r="D34" s="394"/>
      <c r="E34" s="399"/>
      <c r="F34" s="400"/>
      <c r="G34" s="344"/>
      <c r="H34" s="344"/>
      <c r="I34" s="344"/>
      <c r="J34" s="408"/>
      <c r="K34" s="344"/>
      <c r="L34" s="133"/>
      <c r="M34" s="334"/>
      <c r="N34" s="405"/>
      <c r="O34" s="406"/>
      <c r="P34" s="344"/>
      <c r="Q34" s="344"/>
      <c r="R34" s="430"/>
      <c r="S34" s="408"/>
      <c r="T34" s="344"/>
      <c r="U34" s="408"/>
      <c r="V34" s="344"/>
      <c r="W34" s="344"/>
      <c r="X34" s="442"/>
      <c r="Y34" s="442"/>
      <c r="Z34" s="334"/>
      <c r="AA34" s="137"/>
      <c r="AB34" s="498"/>
      <c r="AC34" s="215"/>
      <c r="AD34" s="498"/>
      <c r="AE34" s="517"/>
      <c r="AF34" s="517"/>
      <c r="AG34" s="137"/>
      <c r="AH34" s="137"/>
    </row>
    <row r="35" spans="2:34" s="151" customFormat="1" ht="28.5" hidden="1" customHeight="1" x14ac:dyDescent="0.25">
      <c r="B35" s="495"/>
      <c r="C35" s="397"/>
      <c r="D35" s="394"/>
      <c r="E35" s="399"/>
      <c r="F35" s="400"/>
      <c r="G35" s="344"/>
      <c r="H35" s="344"/>
      <c r="I35" s="344"/>
      <c r="J35" s="408"/>
      <c r="K35" s="344"/>
      <c r="L35" s="133"/>
      <c r="M35" s="334"/>
      <c r="N35" s="405"/>
      <c r="O35" s="406"/>
      <c r="P35" s="344"/>
      <c r="Q35" s="344"/>
      <c r="R35" s="430"/>
      <c r="S35" s="408"/>
      <c r="T35" s="344"/>
      <c r="U35" s="408"/>
      <c r="V35" s="344"/>
      <c r="W35" s="344"/>
      <c r="X35" s="442"/>
      <c r="Y35" s="442"/>
      <c r="Z35" s="334"/>
      <c r="AA35" s="137"/>
      <c r="AB35" s="498"/>
      <c r="AC35" s="215"/>
      <c r="AD35" s="498"/>
      <c r="AE35" s="517"/>
      <c r="AF35" s="137"/>
      <c r="AG35" s="137"/>
      <c r="AH35" s="137"/>
    </row>
    <row r="36" spans="2:34" s="151" customFormat="1" ht="28.5" hidden="1" customHeight="1" x14ac:dyDescent="0.25">
      <c r="B36" s="495"/>
      <c r="C36" s="397"/>
      <c r="D36" s="394"/>
      <c r="E36" s="399"/>
      <c r="F36" s="400"/>
      <c r="G36" s="344"/>
      <c r="H36" s="344"/>
      <c r="I36" s="344"/>
      <c r="J36" s="408"/>
      <c r="K36" s="344"/>
      <c r="L36" s="133"/>
      <c r="M36" s="334"/>
      <c r="N36" s="405"/>
      <c r="O36" s="406"/>
      <c r="P36" s="344"/>
      <c r="Q36" s="344"/>
      <c r="R36" s="430"/>
      <c r="S36" s="408"/>
      <c r="T36" s="344"/>
      <c r="U36" s="408"/>
      <c r="V36" s="344"/>
      <c r="W36" s="344"/>
      <c r="X36" s="442"/>
      <c r="Y36" s="442"/>
      <c r="Z36" s="334"/>
      <c r="AA36" s="137"/>
      <c r="AB36" s="498"/>
      <c r="AC36" s="215"/>
      <c r="AD36" s="498"/>
      <c r="AE36" s="517"/>
      <c r="AF36" s="137"/>
      <c r="AG36" s="137"/>
      <c r="AH36" s="137"/>
    </row>
    <row r="37" spans="2:34" s="151" customFormat="1" ht="16.5" customHeight="1" x14ac:dyDescent="0.25">
      <c r="B37" s="495"/>
      <c r="C37" s="397"/>
      <c r="D37" s="395"/>
      <c r="E37" s="401"/>
      <c r="F37" s="402"/>
      <c r="G37" s="345"/>
      <c r="H37" s="345"/>
      <c r="I37" s="345"/>
      <c r="J37" s="518"/>
      <c r="K37" s="345"/>
      <c r="L37" s="133"/>
      <c r="M37" s="334"/>
      <c r="N37" s="533"/>
      <c r="O37" s="534"/>
      <c r="P37" s="345"/>
      <c r="Q37" s="345"/>
      <c r="R37" s="523"/>
      <c r="S37" s="518"/>
      <c r="T37" s="345"/>
      <c r="U37" s="518"/>
      <c r="V37" s="345"/>
      <c r="W37" s="345"/>
      <c r="X37" s="442"/>
      <c r="Y37" s="442"/>
      <c r="Z37" s="334"/>
      <c r="AA37" s="137"/>
      <c r="AB37" s="498"/>
      <c r="AC37" s="215"/>
      <c r="AD37" s="498"/>
      <c r="AE37" s="517"/>
      <c r="AF37" s="137"/>
      <c r="AG37" s="137"/>
      <c r="AH37" s="137"/>
    </row>
    <row r="38" spans="2:34" ht="28.5" x14ac:dyDescent="0.45">
      <c r="B38" s="495"/>
      <c r="C38" s="35" t="s">
        <v>4</v>
      </c>
      <c r="D38" s="32">
        <v>8.75</v>
      </c>
      <c r="E38" s="528">
        <v>8123</v>
      </c>
      <c r="F38" s="529"/>
      <c r="G38" s="141"/>
      <c r="H38" s="141"/>
      <c r="I38" s="141"/>
      <c r="J38" s="34"/>
      <c r="K38" s="141"/>
      <c r="L38" s="34"/>
      <c r="M38" s="141"/>
      <c r="N38" s="33"/>
      <c r="O38" s="141"/>
      <c r="P38" s="141"/>
      <c r="Q38" s="141"/>
      <c r="R38" s="196">
        <v>8124</v>
      </c>
      <c r="S38" s="34"/>
      <c r="T38" s="141"/>
      <c r="U38" s="34"/>
      <c r="V38" s="141"/>
      <c r="W38" s="34"/>
      <c r="X38" s="141"/>
      <c r="Y38" s="141"/>
      <c r="Z38" s="129"/>
      <c r="AA38" s="137"/>
      <c r="AB38" s="137"/>
      <c r="AC38" s="215"/>
      <c r="AD38" s="137"/>
      <c r="AE38" s="137"/>
      <c r="AF38" s="137"/>
      <c r="AG38" s="137"/>
      <c r="AH38" s="137"/>
    </row>
    <row r="39" spans="2:34" ht="29.25" thickBot="1" x14ac:dyDescent="0.5">
      <c r="B39" s="217"/>
      <c r="C39" s="38"/>
      <c r="D39" s="39"/>
      <c r="E39" s="421"/>
      <c r="F39" s="422"/>
      <c r="G39" s="422"/>
      <c r="H39" s="422"/>
      <c r="I39" s="422"/>
      <c r="J39" s="422"/>
      <c r="K39" s="422"/>
      <c r="L39" s="422"/>
      <c r="M39" s="422"/>
      <c r="N39" s="422"/>
      <c r="O39" s="422"/>
      <c r="P39" s="422"/>
      <c r="Q39" s="499"/>
      <c r="R39" s="421"/>
      <c r="S39" s="422"/>
      <c r="T39" s="422"/>
      <c r="U39" s="422"/>
      <c r="V39" s="422"/>
      <c r="W39" s="422"/>
      <c r="X39" s="422"/>
      <c r="Y39" s="422"/>
      <c r="Z39" s="422"/>
      <c r="AA39" s="422"/>
      <c r="AB39" s="422"/>
      <c r="AC39" s="499"/>
      <c r="AD39" s="137"/>
      <c r="AE39" s="137"/>
      <c r="AF39" s="137"/>
      <c r="AG39" s="137"/>
      <c r="AH39" s="137"/>
    </row>
    <row r="40" spans="2:34" ht="29.25" thickBot="1" x14ac:dyDescent="0.5">
      <c r="B40" s="7"/>
      <c r="C40" s="220"/>
      <c r="D40" s="49"/>
      <c r="E40" s="50"/>
      <c r="F40" s="51"/>
      <c r="G40" s="51"/>
      <c r="H40" s="51"/>
      <c r="I40" s="51"/>
      <c r="J40" s="52"/>
      <c r="K40" s="51"/>
      <c r="L40" s="52"/>
      <c r="M40" s="53"/>
      <c r="N40" s="50"/>
      <c r="O40" s="51"/>
      <c r="P40" s="51"/>
      <c r="Q40" s="51"/>
      <c r="R40" s="51"/>
      <c r="S40" s="52"/>
      <c r="T40" s="51"/>
      <c r="U40" s="52"/>
      <c r="V40" s="53"/>
      <c r="W40" s="203"/>
      <c r="X40" s="51"/>
      <c r="Y40" s="51"/>
      <c r="Z40" s="204"/>
      <c r="AA40" s="137"/>
      <c r="AB40" s="137"/>
      <c r="AC40" s="215"/>
      <c r="AD40" s="137"/>
      <c r="AE40" s="137"/>
      <c r="AF40" s="137"/>
      <c r="AG40" s="137"/>
      <c r="AH40" s="137"/>
    </row>
    <row r="41" spans="2:34" ht="30" customHeight="1" x14ac:dyDescent="0.45">
      <c r="B41" s="460" t="s">
        <v>29</v>
      </c>
      <c r="C41" s="140" t="s">
        <v>3</v>
      </c>
      <c r="D41" s="393" t="s">
        <v>43</v>
      </c>
      <c r="E41" s="437" t="s">
        <v>74</v>
      </c>
      <c r="F41" s="438"/>
      <c r="G41" s="433">
        <v>0.17</v>
      </c>
      <c r="H41" s="433" t="s">
        <v>75</v>
      </c>
      <c r="I41" s="433">
        <v>477</v>
      </c>
      <c r="J41" s="441" t="s">
        <v>75</v>
      </c>
      <c r="K41" s="433" t="s">
        <v>60</v>
      </c>
      <c r="L41" s="130"/>
      <c r="M41" s="138"/>
      <c r="N41" s="449" t="s">
        <v>75</v>
      </c>
      <c r="O41" s="450"/>
      <c r="P41" s="433">
        <v>35.799999999999997</v>
      </c>
      <c r="Q41" s="433">
        <v>3.3999999999999998E-3</v>
      </c>
      <c r="R41" s="522" t="s">
        <v>77</v>
      </c>
      <c r="S41" s="441">
        <v>0.18</v>
      </c>
      <c r="T41" s="433">
        <v>9.1999999999999998E-2</v>
      </c>
      <c r="U41" s="441">
        <v>569</v>
      </c>
      <c r="V41" s="519" t="s">
        <v>75</v>
      </c>
      <c r="W41" s="433" t="s">
        <v>60</v>
      </c>
      <c r="X41" s="345">
        <v>0.1</v>
      </c>
      <c r="Y41" s="345">
        <v>37</v>
      </c>
      <c r="Z41" s="426">
        <v>2.8999999999999998E-3</v>
      </c>
      <c r="AA41" s="137"/>
      <c r="AB41" s="137"/>
      <c r="AC41" s="215"/>
      <c r="AD41" s="137"/>
      <c r="AE41" s="137"/>
      <c r="AF41" s="137"/>
      <c r="AG41" s="137"/>
      <c r="AH41" s="137"/>
    </row>
    <row r="42" spans="2:34" ht="28.5" x14ac:dyDescent="0.25">
      <c r="B42" s="460"/>
      <c r="C42" s="397" t="s">
        <v>9</v>
      </c>
      <c r="D42" s="394"/>
      <c r="E42" s="399"/>
      <c r="F42" s="400"/>
      <c r="G42" s="344"/>
      <c r="H42" s="344"/>
      <c r="I42" s="344"/>
      <c r="J42" s="408"/>
      <c r="K42" s="344"/>
      <c r="L42" s="133"/>
      <c r="M42" s="457"/>
      <c r="N42" s="451"/>
      <c r="O42" s="375"/>
      <c r="P42" s="344"/>
      <c r="Q42" s="344"/>
      <c r="R42" s="430"/>
      <c r="S42" s="408"/>
      <c r="T42" s="344"/>
      <c r="U42" s="408"/>
      <c r="V42" s="520"/>
      <c r="W42" s="344"/>
      <c r="X42" s="442"/>
      <c r="Y42" s="442"/>
      <c r="Z42" s="334"/>
      <c r="AA42" s="137"/>
      <c r="AB42" s="498"/>
      <c r="AC42" s="215"/>
      <c r="AD42" s="498"/>
      <c r="AE42" s="517"/>
      <c r="AF42" s="517"/>
      <c r="AG42" s="137"/>
      <c r="AH42" s="137"/>
    </row>
    <row r="43" spans="2:34" ht="28.5" x14ac:dyDescent="0.25">
      <c r="B43" s="460"/>
      <c r="C43" s="397"/>
      <c r="D43" s="394"/>
      <c r="E43" s="399"/>
      <c r="F43" s="400"/>
      <c r="G43" s="344"/>
      <c r="H43" s="344"/>
      <c r="I43" s="344"/>
      <c r="J43" s="408"/>
      <c r="K43" s="344"/>
      <c r="L43" s="133"/>
      <c r="M43" s="457"/>
      <c r="N43" s="451"/>
      <c r="O43" s="375"/>
      <c r="P43" s="344"/>
      <c r="Q43" s="344"/>
      <c r="R43" s="430"/>
      <c r="S43" s="408"/>
      <c r="T43" s="344"/>
      <c r="U43" s="408"/>
      <c r="V43" s="520"/>
      <c r="W43" s="344"/>
      <c r="X43" s="442"/>
      <c r="Y43" s="442"/>
      <c r="Z43" s="334"/>
      <c r="AA43" s="137"/>
      <c r="AB43" s="498"/>
      <c r="AC43" s="215"/>
      <c r="AD43" s="498"/>
      <c r="AE43" s="517"/>
      <c r="AF43" s="517"/>
      <c r="AG43" s="137"/>
      <c r="AH43" s="137"/>
    </row>
    <row r="44" spans="2:34" ht="22.7" customHeight="1" x14ac:dyDescent="0.25">
      <c r="B44" s="460"/>
      <c r="C44" s="397"/>
      <c r="D44" s="394"/>
      <c r="E44" s="399"/>
      <c r="F44" s="400"/>
      <c r="G44" s="344"/>
      <c r="H44" s="344"/>
      <c r="I44" s="344"/>
      <c r="J44" s="408"/>
      <c r="K44" s="344"/>
      <c r="L44" s="133"/>
      <c r="M44" s="457"/>
      <c r="N44" s="451"/>
      <c r="O44" s="375"/>
      <c r="P44" s="344"/>
      <c r="Q44" s="344"/>
      <c r="R44" s="430"/>
      <c r="S44" s="408"/>
      <c r="T44" s="344"/>
      <c r="U44" s="408"/>
      <c r="V44" s="520"/>
      <c r="W44" s="344"/>
      <c r="X44" s="442"/>
      <c r="Y44" s="442"/>
      <c r="Z44" s="334"/>
      <c r="AA44" s="137"/>
      <c r="AB44" s="498"/>
      <c r="AC44" s="215"/>
      <c r="AD44" s="498"/>
      <c r="AE44" s="517"/>
      <c r="AF44" s="517"/>
      <c r="AG44" s="137"/>
      <c r="AH44" s="137"/>
    </row>
    <row r="45" spans="2:34" ht="28.5" hidden="1" customHeight="1" x14ac:dyDescent="0.25">
      <c r="B45" s="460"/>
      <c r="C45" s="397"/>
      <c r="D45" s="394"/>
      <c r="E45" s="399"/>
      <c r="F45" s="400"/>
      <c r="G45" s="344"/>
      <c r="H45" s="344"/>
      <c r="I45" s="344"/>
      <c r="J45" s="408"/>
      <c r="K45" s="344"/>
      <c r="L45" s="133"/>
      <c r="M45" s="457"/>
      <c r="N45" s="451"/>
      <c r="O45" s="375"/>
      <c r="P45" s="344"/>
      <c r="Q45" s="344"/>
      <c r="R45" s="430"/>
      <c r="S45" s="408"/>
      <c r="T45" s="344"/>
      <c r="U45" s="408"/>
      <c r="V45" s="520"/>
      <c r="W45" s="344"/>
      <c r="X45" s="442"/>
      <c r="Y45" s="442"/>
      <c r="Z45" s="417"/>
      <c r="AA45" s="137"/>
      <c r="AB45" s="498"/>
      <c r="AC45" s="215"/>
      <c r="AD45" s="498"/>
      <c r="AE45" s="517"/>
      <c r="AF45" s="517"/>
      <c r="AG45" s="137"/>
      <c r="AH45" s="137"/>
    </row>
    <row r="46" spans="2:34" ht="28.5" hidden="1" customHeight="1" x14ac:dyDescent="0.25">
      <c r="B46" s="460"/>
      <c r="C46" s="397"/>
      <c r="D46" s="394"/>
      <c r="E46" s="399"/>
      <c r="F46" s="400"/>
      <c r="G46" s="344"/>
      <c r="H46" s="344"/>
      <c r="I46" s="344"/>
      <c r="J46" s="408"/>
      <c r="K46" s="344"/>
      <c r="L46" s="133"/>
      <c r="M46" s="457"/>
      <c r="N46" s="451"/>
      <c r="O46" s="375"/>
      <c r="P46" s="344"/>
      <c r="Q46" s="344"/>
      <c r="R46" s="430"/>
      <c r="S46" s="408"/>
      <c r="T46" s="344"/>
      <c r="U46" s="408"/>
      <c r="V46" s="520"/>
      <c r="W46" s="344"/>
      <c r="X46" s="442"/>
      <c r="Y46" s="442"/>
      <c r="Z46" s="417"/>
      <c r="AA46" s="137"/>
      <c r="AB46" s="498"/>
      <c r="AC46" s="215"/>
      <c r="AD46" s="498"/>
      <c r="AE46" s="517"/>
      <c r="AF46" s="517"/>
      <c r="AG46" s="137"/>
      <c r="AH46" s="137"/>
    </row>
    <row r="47" spans="2:34" ht="28.5" hidden="1" customHeight="1" x14ac:dyDescent="0.25">
      <c r="B47" s="460"/>
      <c r="C47" s="397"/>
      <c r="D47" s="394"/>
      <c r="E47" s="399"/>
      <c r="F47" s="400"/>
      <c r="G47" s="344"/>
      <c r="H47" s="344"/>
      <c r="I47" s="344"/>
      <c r="J47" s="408"/>
      <c r="K47" s="344"/>
      <c r="L47" s="133"/>
      <c r="M47" s="457"/>
      <c r="N47" s="451"/>
      <c r="O47" s="375"/>
      <c r="P47" s="344"/>
      <c r="Q47" s="344"/>
      <c r="R47" s="430"/>
      <c r="S47" s="408"/>
      <c r="T47" s="344"/>
      <c r="U47" s="408"/>
      <c r="V47" s="520"/>
      <c r="W47" s="344"/>
      <c r="X47" s="442"/>
      <c r="Y47" s="442"/>
      <c r="Z47" s="417"/>
      <c r="AA47" s="137"/>
      <c r="AB47" s="498"/>
      <c r="AC47" s="215"/>
      <c r="AD47" s="498"/>
      <c r="AE47" s="517"/>
      <c r="AF47" s="517"/>
      <c r="AG47" s="137"/>
      <c r="AH47" s="137"/>
    </row>
    <row r="48" spans="2:34" ht="28.5" hidden="1" customHeight="1" x14ac:dyDescent="0.25">
      <c r="B48" s="460"/>
      <c r="C48" s="397"/>
      <c r="D48" s="394"/>
      <c r="E48" s="399"/>
      <c r="F48" s="400"/>
      <c r="G48" s="344"/>
      <c r="H48" s="344"/>
      <c r="I48" s="344"/>
      <c r="J48" s="408"/>
      <c r="K48" s="344"/>
      <c r="L48" s="133"/>
      <c r="M48" s="457"/>
      <c r="N48" s="451"/>
      <c r="O48" s="375"/>
      <c r="P48" s="344"/>
      <c r="Q48" s="344"/>
      <c r="R48" s="430"/>
      <c r="S48" s="408"/>
      <c r="T48" s="344"/>
      <c r="U48" s="408"/>
      <c r="V48" s="520"/>
      <c r="W48" s="344"/>
      <c r="X48" s="442"/>
      <c r="Y48" s="442"/>
      <c r="Z48" s="417"/>
      <c r="AA48" s="137"/>
      <c r="AB48" s="498"/>
      <c r="AC48" s="215"/>
      <c r="AD48" s="498"/>
      <c r="AE48" s="517"/>
      <c r="AF48" s="137"/>
      <c r="AG48" s="137"/>
      <c r="AH48" s="137"/>
    </row>
    <row r="49" spans="2:34" ht="28.5" hidden="1" customHeight="1" x14ac:dyDescent="0.25">
      <c r="B49" s="460"/>
      <c r="C49" s="397"/>
      <c r="D49" s="394"/>
      <c r="E49" s="399"/>
      <c r="F49" s="400"/>
      <c r="G49" s="344"/>
      <c r="H49" s="344"/>
      <c r="I49" s="344"/>
      <c r="J49" s="408"/>
      <c r="K49" s="344"/>
      <c r="L49" s="133"/>
      <c r="M49" s="457"/>
      <c r="N49" s="451"/>
      <c r="O49" s="375"/>
      <c r="P49" s="344"/>
      <c r="Q49" s="344"/>
      <c r="R49" s="430"/>
      <c r="S49" s="408"/>
      <c r="T49" s="344"/>
      <c r="U49" s="408"/>
      <c r="V49" s="520"/>
      <c r="W49" s="344"/>
      <c r="X49" s="442"/>
      <c r="Y49" s="442"/>
      <c r="Z49" s="417"/>
      <c r="AA49" s="137"/>
      <c r="AB49" s="498"/>
      <c r="AC49" s="215"/>
      <c r="AD49" s="498"/>
      <c r="AE49" s="517"/>
      <c r="AF49" s="137"/>
      <c r="AG49" s="137"/>
      <c r="AH49" s="137"/>
    </row>
    <row r="50" spans="2:34" ht="28.5" hidden="1" customHeight="1" thickBot="1" x14ac:dyDescent="0.3">
      <c r="B50" s="460"/>
      <c r="C50" s="397"/>
      <c r="D50" s="395"/>
      <c r="E50" s="401"/>
      <c r="F50" s="402"/>
      <c r="G50" s="345"/>
      <c r="H50" s="345"/>
      <c r="I50" s="345"/>
      <c r="J50" s="518"/>
      <c r="K50" s="345"/>
      <c r="L50" s="133"/>
      <c r="M50" s="457"/>
      <c r="N50" s="524"/>
      <c r="O50" s="525"/>
      <c r="P50" s="345"/>
      <c r="Q50" s="345"/>
      <c r="R50" s="523"/>
      <c r="S50" s="518"/>
      <c r="T50" s="345"/>
      <c r="U50" s="518"/>
      <c r="V50" s="521"/>
      <c r="W50" s="345"/>
      <c r="X50" s="442"/>
      <c r="Y50" s="442"/>
      <c r="Z50" s="417"/>
      <c r="AA50" s="137"/>
      <c r="AB50" s="498"/>
      <c r="AC50" s="215"/>
      <c r="AD50" s="498"/>
      <c r="AE50" s="517"/>
      <c r="AF50" s="137"/>
      <c r="AG50" s="137"/>
      <c r="AH50" s="137"/>
    </row>
    <row r="51" spans="2:34" ht="29.25" thickBot="1" x14ac:dyDescent="0.5">
      <c r="B51" s="460"/>
      <c r="C51" s="139" t="s">
        <v>4</v>
      </c>
      <c r="D51" s="39">
        <v>8.75</v>
      </c>
      <c r="E51" s="526">
        <v>8125</v>
      </c>
      <c r="F51" s="527"/>
      <c r="G51" s="56"/>
      <c r="H51" s="56"/>
      <c r="I51" s="56"/>
      <c r="J51" s="56"/>
      <c r="K51" s="56"/>
      <c r="L51" s="56"/>
      <c r="M51" s="57"/>
      <c r="N51" s="58"/>
      <c r="O51" s="40"/>
      <c r="P51" s="40"/>
      <c r="Q51" s="56"/>
      <c r="R51" s="197">
        <v>8126</v>
      </c>
      <c r="S51" s="40"/>
      <c r="T51" s="40"/>
      <c r="U51" s="40"/>
      <c r="V51" s="100"/>
      <c r="W51" s="141"/>
      <c r="X51" s="141"/>
      <c r="Y51" s="141"/>
      <c r="Z51" s="73"/>
      <c r="AA51" s="14"/>
      <c r="AB51" s="14"/>
      <c r="AC51" s="221"/>
      <c r="AD51" s="14"/>
      <c r="AE51" s="14"/>
      <c r="AF51" s="14"/>
      <c r="AG51" s="14"/>
      <c r="AH51" s="14"/>
    </row>
    <row r="52" spans="2:34" ht="29.25" thickBot="1" x14ac:dyDescent="0.5">
      <c r="B52" s="460"/>
      <c r="C52" s="222"/>
      <c r="D52" s="43"/>
      <c r="E52" s="421"/>
      <c r="F52" s="422"/>
      <c r="G52" s="422"/>
      <c r="H52" s="422"/>
      <c r="I52" s="422"/>
      <c r="J52" s="422"/>
      <c r="K52" s="422"/>
      <c r="L52" s="422"/>
      <c r="M52" s="422"/>
      <c r="N52" s="422"/>
      <c r="O52" s="422"/>
      <c r="P52" s="422"/>
      <c r="Q52" s="499"/>
      <c r="R52" s="421"/>
      <c r="S52" s="422"/>
      <c r="T52" s="422"/>
      <c r="U52" s="422"/>
      <c r="V52" s="422"/>
      <c r="W52" s="515"/>
      <c r="X52" s="515"/>
      <c r="Y52" s="515"/>
      <c r="Z52" s="515"/>
      <c r="AA52" s="422"/>
      <c r="AB52" s="422"/>
      <c r="AC52" s="499"/>
      <c r="AD52" s="14"/>
      <c r="AE52" s="14"/>
      <c r="AF52" s="14"/>
      <c r="AG52" s="14"/>
      <c r="AH52" s="14"/>
    </row>
    <row r="53" spans="2:34" ht="29.25" thickBot="1" x14ac:dyDescent="0.5">
      <c r="B53" s="218"/>
      <c r="C53" s="223"/>
      <c r="D53" s="63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129"/>
      <c r="AA53" s="137"/>
      <c r="AB53" s="137"/>
      <c r="AC53" s="215"/>
      <c r="AD53" s="137"/>
      <c r="AE53" s="137"/>
      <c r="AF53" s="137"/>
      <c r="AG53" s="137"/>
      <c r="AH53" s="137"/>
    </row>
    <row r="54" spans="2:34" s="151" customFormat="1" ht="29.25" thickBot="1" x14ac:dyDescent="0.3">
      <c r="B54" s="459" t="s">
        <v>31</v>
      </c>
      <c r="C54" s="53" t="s">
        <v>3</v>
      </c>
      <c r="D54" s="462" t="s">
        <v>43</v>
      </c>
      <c r="E54" s="347" t="s">
        <v>74</v>
      </c>
      <c r="F54" s="347"/>
      <c r="G54" s="334">
        <v>0.42</v>
      </c>
      <c r="H54" s="334">
        <v>0.12</v>
      </c>
      <c r="I54" s="334">
        <v>625</v>
      </c>
      <c r="J54" s="334" t="s">
        <v>75</v>
      </c>
      <c r="K54" s="334" t="s">
        <v>60</v>
      </c>
      <c r="L54" s="133"/>
      <c r="M54" s="133"/>
      <c r="N54" s="334">
        <v>7.4999999999999997E-2</v>
      </c>
      <c r="O54" s="334"/>
      <c r="P54" s="334">
        <v>39.6</v>
      </c>
      <c r="Q54" s="334">
        <v>3.8E-3</v>
      </c>
      <c r="R54" s="347" t="s">
        <v>77</v>
      </c>
      <c r="S54" s="334">
        <v>0.52</v>
      </c>
      <c r="T54" s="334">
        <v>7.4999999999999997E-2</v>
      </c>
      <c r="U54" s="334">
        <v>490</v>
      </c>
      <c r="V54" s="334" t="s">
        <v>75</v>
      </c>
      <c r="W54" s="334" t="s">
        <v>60</v>
      </c>
      <c r="X54" s="334">
        <v>0.13</v>
      </c>
      <c r="Y54" s="458">
        <v>45.1</v>
      </c>
      <c r="Z54" s="334">
        <v>2.5000000000000001E-3</v>
      </c>
      <c r="AA54" s="20"/>
      <c r="AB54" s="20"/>
      <c r="AC54" s="224"/>
      <c r="AD54" s="20"/>
      <c r="AE54" s="20"/>
      <c r="AF54" s="20"/>
      <c r="AG54" s="127"/>
      <c r="AH54" s="137"/>
    </row>
    <row r="55" spans="2:34" s="151" customFormat="1" ht="28.5" x14ac:dyDescent="0.25">
      <c r="B55" s="460"/>
      <c r="C55" s="475" t="s">
        <v>9</v>
      </c>
      <c r="D55" s="463"/>
      <c r="E55" s="347"/>
      <c r="F55" s="347"/>
      <c r="G55" s="334"/>
      <c r="H55" s="334"/>
      <c r="I55" s="334"/>
      <c r="J55" s="334"/>
      <c r="K55" s="334"/>
      <c r="L55" s="133"/>
      <c r="M55" s="133"/>
      <c r="N55" s="334"/>
      <c r="O55" s="334"/>
      <c r="P55" s="334"/>
      <c r="Q55" s="334"/>
      <c r="R55" s="347"/>
      <c r="S55" s="334"/>
      <c r="T55" s="334"/>
      <c r="U55" s="334"/>
      <c r="V55" s="334"/>
      <c r="W55" s="334"/>
      <c r="X55" s="334"/>
      <c r="Y55" s="458"/>
      <c r="Z55" s="334"/>
      <c r="AA55" s="20"/>
      <c r="AB55" s="20"/>
      <c r="AC55" s="224"/>
      <c r="AD55" s="20"/>
      <c r="AE55" s="20"/>
      <c r="AF55" s="20"/>
      <c r="AG55" s="127"/>
      <c r="AH55" s="137"/>
    </row>
    <row r="56" spans="2:34" s="151" customFormat="1" ht="28.5" x14ac:dyDescent="0.25">
      <c r="B56" s="460"/>
      <c r="C56" s="374"/>
      <c r="D56" s="463"/>
      <c r="E56" s="347"/>
      <c r="F56" s="347"/>
      <c r="G56" s="334"/>
      <c r="H56" s="334"/>
      <c r="I56" s="334"/>
      <c r="J56" s="334"/>
      <c r="K56" s="334"/>
      <c r="L56" s="133"/>
      <c r="M56" s="133"/>
      <c r="N56" s="334"/>
      <c r="O56" s="334"/>
      <c r="P56" s="334"/>
      <c r="Q56" s="334"/>
      <c r="R56" s="347"/>
      <c r="S56" s="334"/>
      <c r="T56" s="334"/>
      <c r="U56" s="334"/>
      <c r="V56" s="334"/>
      <c r="W56" s="334"/>
      <c r="X56" s="334"/>
      <c r="Y56" s="334"/>
      <c r="Z56" s="334"/>
      <c r="AA56" s="17"/>
      <c r="AB56" s="17"/>
      <c r="AC56" s="225"/>
      <c r="AD56" s="17"/>
      <c r="AE56" s="190"/>
      <c r="AF56" s="190"/>
      <c r="AG56" s="127"/>
      <c r="AH56" s="137"/>
    </row>
    <row r="57" spans="2:34" s="151" customFormat="1" ht="15.75" customHeight="1" thickBot="1" x14ac:dyDescent="0.3">
      <c r="B57" s="460"/>
      <c r="C57" s="476"/>
      <c r="D57" s="464"/>
      <c r="E57" s="347"/>
      <c r="F57" s="347"/>
      <c r="G57" s="335"/>
      <c r="H57" s="335"/>
      <c r="I57" s="335"/>
      <c r="J57" s="335"/>
      <c r="K57" s="335"/>
      <c r="L57" s="177"/>
      <c r="M57" s="177"/>
      <c r="N57" s="335"/>
      <c r="O57" s="335"/>
      <c r="P57" s="335"/>
      <c r="Q57" s="335"/>
      <c r="R57" s="347"/>
      <c r="S57" s="335"/>
      <c r="T57" s="335"/>
      <c r="U57" s="335"/>
      <c r="V57" s="335"/>
      <c r="W57" s="335"/>
      <c r="X57" s="335"/>
      <c r="Y57" s="335"/>
      <c r="Z57" s="335"/>
      <c r="AA57" s="191"/>
      <c r="AB57" s="191"/>
      <c r="AC57" s="226"/>
      <c r="AD57" s="191"/>
      <c r="AE57" s="190"/>
      <c r="AF57" s="190"/>
      <c r="AG57" s="127"/>
      <c r="AH57" s="137"/>
    </row>
    <row r="58" spans="2:34" ht="15.75" x14ac:dyDescent="0.25">
      <c r="B58" s="460"/>
      <c r="C58" s="508" t="s">
        <v>4</v>
      </c>
      <c r="D58" s="479" t="s">
        <v>30</v>
      </c>
      <c r="E58" s="488">
        <v>8127</v>
      </c>
      <c r="F58" s="489"/>
      <c r="G58" s="106"/>
      <c r="H58" s="172"/>
      <c r="I58" s="172"/>
      <c r="J58" s="172"/>
      <c r="K58" s="172"/>
      <c r="L58" s="172"/>
      <c r="M58" s="172"/>
      <c r="N58" s="172"/>
      <c r="O58" s="172"/>
      <c r="P58" s="172"/>
      <c r="Q58" s="201"/>
      <c r="R58" s="489">
        <v>8128</v>
      </c>
      <c r="S58" s="106"/>
      <c r="T58" s="172"/>
      <c r="U58" s="172"/>
      <c r="V58" s="172"/>
      <c r="W58" s="172"/>
      <c r="X58" s="172"/>
      <c r="Y58" s="172"/>
      <c r="Z58" s="511"/>
      <c r="AA58" s="21"/>
      <c r="AB58" s="21"/>
      <c r="AC58" s="227"/>
      <c r="AD58" s="21"/>
      <c r="AE58" s="21"/>
      <c r="AF58" s="21"/>
      <c r="AG58" s="127"/>
      <c r="AH58" s="128"/>
    </row>
    <row r="59" spans="2:34" ht="15.75" x14ac:dyDescent="0.25">
      <c r="B59" s="460"/>
      <c r="C59" s="509"/>
      <c r="D59" s="510"/>
      <c r="E59" s="490"/>
      <c r="F59" s="491"/>
      <c r="G59" s="107"/>
      <c r="H59" s="199"/>
      <c r="I59" s="199"/>
      <c r="J59" s="199"/>
      <c r="K59" s="199"/>
      <c r="L59" s="199"/>
      <c r="M59" s="199"/>
      <c r="N59" s="199"/>
      <c r="O59" s="199"/>
      <c r="P59" s="199"/>
      <c r="Q59" s="202"/>
      <c r="R59" s="491"/>
      <c r="S59" s="107"/>
      <c r="T59" s="199"/>
      <c r="U59" s="199"/>
      <c r="V59" s="199"/>
      <c r="W59" s="199"/>
      <c r="X59" s="199"/>
      <c r="Y59" s="199"/>
      <c r="Z59" s="512"/>
      <c r="AA59" s="9"/>
      <c r="AB59" s="9"/>
      <c r="AC59" s="228"/>
      <c r="AD59" s="9"/>
      <c r="AE59" s="9"/>
      <c r="AF59" s="9"/>
      <c r="AG59" s="2"/>
      <c r="AH59" s="2"/>
    </row>
    <row r="60" spans="2:34" ht="15" customHeight="1" x14ac:dyDescent="0.25">
      <c r="B60" s="460"/>
      <c r="C60" s="500"/>
      <c r="D60" s="501"/>
      <c r="E60" s="503"/>
      <c r="F60" s="504"/>
      <c r="G60" s="472"/>
      <c r="H60" s="472"/>
      <c r="I60" s="472"/>
      <c r="J60" s="472"/>
      <c r="K60" s="472"/>
      <c r="L60" s="472"/>
      <c r="M60" s="472"/>
      <c r="N60" s="472"/>
      <c r="O60" s="472"/>
      <c r="P60" s="472"/>
      <c r="Q60" s="440"/>
      <c r="R60" s="503"/>
      <c r="S60" s="472"/>
      <c r="T60" s="472"/>
      <c r="U60" s="472"/>
      <c r="V60" s="472"/>
      <c r="W60" s="472"/>
      <c r="X60" s="472"/>
      <c r="Y60" s="472"/>
      <c r="Z60" s="472"/>
      <c r="AA60" s="504"/>
      <c r="AB60" s="504"/>
      <c r="AC60" s="507"/>
      <c r="AD60" s="8"/>
      <c r="AE60" s="8"/>
    </row>
    <row r="61" spans="2:34" ht="15.75" customHeight="1" thickBot="1" x14ac:dyDescent="0.3">
      <c r="B61" s="461"/>
      <c r="C61" s="470"/>
      <c r="D61" s="513"/>
      <c r="E61" s="514"/>
      <c r="F61" s="515"/>
      <c r="G61" s="515"/>
      <c r="H61" s="515"/>
      <c r="I61" s="515"/>
      <c r="J61" s="515"/>
      <c r="K61" s="515"/>
      <c r="L61" s="515"/>
      <c r="M61" s="515"/>
      <c r="N61" s="515"/>
      <c r="O61" s="515"/>
      <c r="P61" s="515"/>
      <c r="Q61" s="516"/>
      <c r="R61" s="514"/>
      <c r="S61" s="515"/>
      <c r="T61" s="515"/>
      <c r="U61" s="515"/>
      <c r="V61" s="515"/>
      <c r="W61" s="515"/>
      <c r="X61" s="515"/>
      <c r="Y61" s="515"/>
      <c r="Z61" s="515"/>
      <c r="AA61" s="515"/>
      <c r="AB61" s="515"/>
      <c r="AC61" s="516"/>
    </row>
    <row r="62" spans="2:34" x14ac:dyDescent="0.25">
      <c r="B62">
        <f ca="1">B62:Y63</f>
        <v>0</v>
      </c>
      <c r="C62" s="205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206"/>
    </row>
    <row r="63" spans="2:34" ht="15.75" thickBot="1" x14ac:dyDescent="0.3">
      <c r="C63" s="205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206"/>
    </row>
    <row r="64" spans="2:34" s="151" customFormat="1" ht="29.25" customHeight="1" thickBot="1" x14ac:dyDescent="0.3">
      <c r="B64" s="459" t="s">
        <v>32</v>
      </c>
      <c r="C64" s="53" t="s">
        <v>3</v>
      </c>
      <c r="D64" s="462" t="s">
        <v>43</v>
      </c>
      <c r="E64" s="347" t="s">
        <v>74</v>
      </c>
      <c r="F64" s="347"/>
      <c r="G64" s="334">
        <v>0.38</v>
      </c>
      <c r="H64" s="334">
        <v>9.1999999999999998E-2</v>
      </c>
      <c r="I64" s="334">
        <v>422</v>
      </c>
      <c r="J64" s="334" t="s">
        <v>75</v>
      </c>
      <c r="K64" s="334" t="s">
        <v>76</v>
      </c>
      <c r="L64" s="133"/>
      <c r="M64" s="133"/>
      <c r="N64" s="334">
        <v>3.3000000000000002E-2</v>
      </c>
      <c r="O64" s="334"/>
      <c r="P64" s="334">
        <v>36.6</v>
      </c>
      <c r="Q64" s="334">
        <v>3.0999999999999999E-3</v>
      </c>
      <c r="R64" s="347" t="s">
        <v>77</v>
      </c>
      <c r="S64" s="334">
        <v>0.35</v>
      </c>
      <c r="T64" s="334">
        <v>0.05</v>
      </c>
      <c r="U64" s="334">
        <v>432</v>
      </c>
      <c r="V64" s="334" t="s">
        <v>75</v>
      </c>
      <c r="W64" s="334" t="s">
        <v>76</v>
      </c>
      <c r="X64" s="334">
        <v>0.1</v>
      </c>
      <c r="Y64" s="334">
        <v>38.5</v>
      </c>
      <c r="Z64" s="442">
        <v>3.5000000000000001E-3</v>
      </c>
      <c r="AA64" s="229"/>
      <c r="AB64" s="229"/>
      <c r="AC64" s="230"/>
    </row>
    <row r="65" spans="2:29" s="151" customFormat="1" ht="28.5" x14ac:dyDescent="0.25">
      <c r="B65" s="460"/>
      <c r="C65" s="475" t="s">
        <v>9</v>
      </c>
      <c r="D65" s="463"/>
      <c r="E65" s="347"/>
      <c r="F65" s="347"/>
      <c r="G65" s="334"/>
      <c r="H65" s="334"/>
      <c r="I65" s="334"/>
      <c r="J65" s="334"/>
      <c r="K65" s="334"/>
      <c r="L65" s="133"/>
      <c r="M65" s="133"/>
      <c r="N65" s="334"/>
      <c r="O65" s="334"/>
      <c r="P65" s="334"/>
      <c r="Q65" s="334"/>
      <c r="R65" s="347"/>
      <c r="S65" s="334"/>
      <c r="T65" s="334"/>
      <c r="U65" s="334"/>
      <c r="V65" s="334"/>
      <c r="W65" s="334"/>
      <c r="X65" s="334"/>
      <c r="Y65" s="334"/>
      <c r="Z65" s="442"/>
      <c r="AA65" s="229"/>
      <c r="AB65" s="229"/>
      <c r="AC65" s="230"/>
    </row>
    <row r="66" spans="2:29" s="151" customFormat="1" ht="28.5" x14ac:dyDescent="0.25">
      <c r="B66" s="460"/>
      <c r="C66" s="374"/>
      <c r="D66" s="463"/>
      <c r="E66" s="347"/>
      <c r="F66" s="347"/>
      <c r="G66" s="334"/>
      <c r="H66" s="334"/>
      <c r="I66" s="334"/>
      <c r="J66" s="334"/>
      <c r="K66" s="334"/>
      <c r="L66" s="133"/>
      <c r="M66" s="133"/>
      <c r="N66" s="334"/>
      <c r="O66" s="334"/>
      <c r="P66" s="334"/>
      <c r="Q66" s="334"/>
      <c r="R66" s="347"/>
      <c r="S66" s="334"/>
      <c r="T66" s="334"/>
      <c r="U66" s="334"/>
      <c r="V66" s="334"/>
      <c r="W66" s="334"/>
      <c r="X66" s="334"/>
      <c r="Y66" s="334"/>
      <c r="Z66" s="442"/>
      <c r="AA66" s="229"/>
      <c r="AB66" s="229"/>
      <c r="AC66" s="230"/>
    </row>
    <row r="67" spans="2:29" s="151" customFormat="1" ht="16.5" customHeight="1" thickBot="1" x14ac:dyDescent="0.3">
      <c r="B67" s="460"/>
      <c r="C67" s="476"/>
      <c r="D67" s="464"/>
      <c r="E67" s="347"/>
      <c r="F67" s="347"/>
      <c r="G67" s="335"/>
      <c r="H67" s="335"/>
      <c r="I67" s="335"/>
      <c r="J67" s="335"/>
      <c r="K67" s="335"/>
      <c r="L67" s="177"/>
      <c r="M67" s="177"/>
      <c r="N67" s="335"/>
      <c r="O67" s="335"/>
      <c r="P67" s="335"/>
      <c r="Q67" s="335"/>
      <c r="R67" s="347"/>
      <c r="S67" s="335"/>
      <c r="T67" s="335"/>
      <c r="U67" s="335"/>
      <c r="V67" s="335"/>
      <c r="W67" s="335"/>
      <c r="X67" s="335"/>
      <c r="Y67" s="335"/>
      <c r="Z67" s="343"/>
      <c r="AA67" s="229"/>
      <c r="AB67" s="229"/>
      <c r="AC67" s="230"/>
    </row>
    <row r="68" spans="2:29" ht="15" customHeight="1" x14ac:dyDescent="0.25">
      <c r="B68" s="460"/>
      <c r="C68" s="508" t="s">
        <v>4</v>
      </c>
      <c r="D68" s="479" t="s">
        <v>30</v>
      </c>
      <c r="E68" s="488">
        <v>8129</v>
      </c>
      <c r="F68" s="489"/>
      <c r="G68" s="106"/>
      <c r="H68" s="172"/>
      <c r="I68" s="172"/>
      <c r="J68" s="172"/>
      <c r="K68" s="172"/>
      <c r="L68" s="172"/>
      <c r="M68" s="172"/>
      <c r="N68" s="361"/>
      <c r="O68" s="361"/>
      <c r="P68" s="172"/>
      <c r="Q68" s="201"/>
      <c r="R68" s="489">
        <v>8130</v>
      </c>
      <c r="S68" s="106"/>
      <c r="T68" s="172"/>
      <c r="U68" s="172"/>
      <c r="V68" s="172"/>
      <c r="W68" s="172"/>
      <c r="X68" s="172"/>
      <c r="Y68" s="172"/>
      <c r="Z68" s="198"/>
      <c r="AA68" s="10"/>
      <c r="AB68" s="10"/>
      <c r="AC68" s="206"/>
    </row>
    <row r="69" spans="2:29" ht="15" customHeight="1" x14ac:dyDescent="0.25">
      <c r="B69" s="460"/>
      <c r="C69" s="509"/>
      <c r="D69" s="510"/>
      <c r="E69" s="490"/>
      <c r="F69" s="491"/>
      <c r="G69" s="107"/>
      <c r="H69" s="199"/>
      <c r="I69" s="199"/>
      <c r="J69" s="199"/>
      <c r="K69" s="199"/>
      <c r="L69" s="199"/>
      <c r="M69" s="199"/>
      <c r="N69" s="471"/>
      <c r="O69" s="471"/>
      <c r="P69" s="199"/>
      <c r="Q69" s="202"/>
      <c r="R69" s="491"/>
      <c r="S69" s="107"/>
      <c r="T69" s="199"/>
      <c r="U69" s="199"/>
      <c r="V69" s="199"/>
      <c r="W69" s="199"/>
      <c r="X69" s="199"/>
      <c r="Y69" s="199"/>
      <c r="Z69" s="200"/>
      <c r="AA69" s="10"/>
      <c r="AB69" s="10"/>
      <c r="AC69" s="206"/>
    </row>
    <row r="70" spans="2:29" ht="15" customHeight="1" x14ac:dyDescent="0.25">
      <c r="B70" s="460"/>
      <c r="C70" s="500"/>
      <c r="D70" s="501"/>
      <c r="E70" s="503"/>
      <c r="F70" s="504"/>
      <c r="G70" s="472"/>
      <c r="H70" s="472"/>
      <c r="I70" s="472"/>
      <c r="J70" s="472"/>
      <c r="K70" s="472"/>
      <c r="L70" s="472"/>
      <c r="M70" s="472"/>
      <c r="N70" s="472"/>
      <c r="O70" s="472"/>
      <c r="P70" s="472"/>
      <c r="Q70" s="440"/>
      <c r="R70" s="503"/>
      <c r="S70" s="472"/>
      <c r="T70" s="472"/>
      <c r="U70" s="472"/>
      <c r="V70" s="472"/>
      <c r="W70" s="472"/>
      <c r="X70" s="472"/>
      <c r="Y70" s="472"/>
      <c r="Z70" s="472"/>
      <c r="AA70" s="504"/>
      <c r="AB70" s="504"/>
      <c r="AC70" s="507"/>
    </row>
    <row r="71" spans="2:29" ht="15.75" customHeight="1" thickBot="1" x14ac:dyDescent="0.3">
      <c r="B71" s="461"/>
      <c r="C71" s="470"/>
      <c r="D71" s="502"/>
      <c r="E71" s="50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506"/>
      <c r="R71" s="50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506"/>
    </row>
    <row r="76" spans="2:29" s="309" customFormat="1" ht="31.5" x14ac:dyDescent="0.5">
      <c r="F76" s="309" t="s">
        <v>112</v>
      </c>
      <c r="G76" s="309">
        <f>AVERAGE(G16,G28,G41,G54,G64,S16,S28,S41,S54,S64)</f>
        <v>0.44900000000000001</v>
      </c>
      <c r="H76" s="309">
        <f>AVERAGE(H16,H28,H41,H54,H64,T16,T28,T41,T54,T64)</f>
        <v>8.8555555555555554E-2</v>
      </c>
      <c r="I76" s="309">
        <f>AVERAGE(I16,I28,I41,I54,I64,U16,U28,U41,U54,U64)</f>
        <v>507.7</v>
      </c>
      <c r="J76" s="312" t="s">
        <v>75</v>
      </c>
      <c r="K76" s="312" t="s">
        <v>60</v>
      </c>
      <c r="L76" s="309">
        <f t="shared" ref="L76:O76" si="0">AVERAGE(L16,L28,L41,L54,L64,X16,X28,X41,X54,X64)</f>
        <v>8.8600000000000012E-2</v>
      </c>
      <c r="M76" s="309">
        <f t="shared" si="0"/>
        <v>41.06</v>
      </c>
      <c r="N76" s="309">
        <f>AVERAGE(N16,N28,N41,N54,N64,X16,X28,X41,X54,X64)</f>
        <v>7.1333333333333332E-2</v>
      </c>
      <c r="O76" s="309" t="e">
        <f t="shared" si="0"/>
        <v>#DIV/0!</v>
      </c>
      <c r="P76" s="309">
        <f>AVERAGE(P16,P28,P41,P54,P64,Y16,Y28,Y41:Y44,Y54,Y64)</f>
        <v>40.64</v>
      </c>
      <c r="Q76" s="309">
        <f>AVERAGE(Q16,Q28,Q41,Q54,Q64,Z16,Z28,Z41,Z54,Z64)</f>
        <v>3.98E-3</v>
      </c>
      <c r="V76" s="312"/>
      <c r="W76" s="312"/>
    </row>
    <row r="77" spans="2:29" ht="14.1" customHeight="1" x14ac:dyDescent="0.25">
      <c r="J77" s="312"/>
      <c r="K77" s="312"/>
      <c r="V77" s="312"/>
      <c r="W77" s="312"/>
    </row>
    <row r="78" spans="2:29" ht="14.1" customHeight="1" x14ac:dyDescent="0.25">
      <c r="J78" s="312"/>
      <c r="K78" s="312"/>
      <c r="V78" s="312"/>
      <c r="W78" s="312"/>
    </row>
    <row r="79" spans="2:29" ht="14.1" customHeight="1" x14ac:dyDescent="0.25">
      <c r="J79" s="313"/>
      <c r="K79" s="313"/>
      <c r="V79" s="313"/>
      <c r="W79" s="313"/>
    </row>
  </sheetData>
  <mergeCells count="189">
    <mergeCell ref="C55:C57"/>
    <mergeCell ref="C58:C59"/>
    <mergeCell ref="D58:D59"/>
    <mergeCell ref="H16:H24"/>
    <mergeCell ref="I16:I24"/>
    <mergeCell ref="J16:J24"/>
    <mergeCell ref="E38:F38"/>
    <mergeCell ref="K16:K24"/>
    <mergeCell ref="M16:M18"/>
    <mergeCell ref="M35:M37"/>
    <mergeCell ref="H28:H37"/>
    <mergeCell ref="I28:I37"/>
    <mergeCell ref="J28:J37"/>
    <mergeCell ref="K28:K37"/>
    <mergeCell ref="C29:C37"/>
    <mergeCell ref="AE11:AF11"/>
    <mergeCell ref="AG11:AH11"/>
    <mergeCell ref="AA12:AB12"/>
    <mergeCell ref="AC12:AD12"/>
    <mergeCell ref="AA13:AB13"/>
    <mergeCell ref="AC13:AD13"/>
    <mergeCell ref="N14:O14"/>
    <mergeCell ref="U16:U24"/>
    <mergeCell ref="V16:V24"/>
    <mergeCell ref="W16:W24"/>
    <mergeCell ref="X16:X24"/>
    <mergeCell ref="Y16:Y24"/>
    <mergeCell ref="Z16:Z18"/>
    <mergeCell ref="AB16:AB18"/>
    <mergeCell ref="AD16:AD18"/>
    <mergeCell ref="AE16:AE18"/>
    <mergeCell ref="AF16:AF21"/>
    <mergeCell ref="AB22:AB24"/>
    <mergeCell ref="Z19:Z21"/>
    <mergeCell ref="AB19:AB21"/>
    <mergeCell ref="AD22:AD24"/>
    <mergeCell ref="AE22:AE24"/>
    <mergeCell ref="AD19:AD21"/>
    <mergeCell ref="AE19:AE21"/>
    <mergeCell ref="Z22:Z24"/>
    <mergeCell ref="M32:M34"/>
    <mergeCell ref="AD32:AD34"/>
    <mergeCell ref="N16:O24"/>
    <mergeCell ref="P16:P24"/>
    <mergeCell ref="R16:R24"/>
    <mergeCell ref="S16:S24"/>
    <mergeCell ref="M19:M21"/>
    <mergeCell ref="M22:M24"/>
    <mergeCell ref="N28:O37"/>
    <mergeCell ref="M29:M31"/>
    <mergeCell ref="E14:F14"/>
    <mergeCell ref="T16:T24"/>
    <mergeCell ref="E25:F25"/>
    <mergeCell ref="B14:B26"/>
    <mergeCell ref="D14:D24"/>
    <mergeCell ref="C16:C24"/>
    <mergeCell ref="E16:F24"/>
    <mergeCell ref="G16:G24"/>
    <mergeCell ref="B28:B38"/>
    <mergeCell ref="D28:D37"/>
    <mergeCell ref="E28:F37"/>
    <mergeCell ref="G28:G37"/>
    <mergeCell ref="AF29:AF34"/>
    <mergeCell ref="AE32:AE34"/>
    <mergeCell ref="AE35:AE37"/>
    <mergeCell ref="P28:P37"/>
    <mergeCell ref="Q28:Q37"/>
    <mergeCell ref="R28:R37"/>
    <mergeCell ref="S28:S37"/>
    <mergeCell ref="T28:T37"/>
    <mergeCell ref="U28:U37"/>
    <mergeCell ref="V28:V37"/>
    <mergeCell ref="W28:W37"/>
    <mergeCell ref="X28:X37"/>
    <mergeCell ref="Y28:Y37"/>
    <mergeCell ref="Z28:Z37"/>
    <mergeCell ref="AD29:AD31"/>
    <mergeCell ref="AD35:AD37"/>
    <mergeCell ref="AE29:AE31"/>
    <mergeCell ref="B41:B52"/>
    <mergeCell ref="D41:D50"/>
    <mergeCell ref="E41:F50"/>
    <mergeCell ref="G41:G50"/>
    <mergeCell ref="H41:H50"/>
    <mergeCell ref="I41:I50"/>
    <mergeCell ref="J41:J50"/>
    <mergeCell ref="K41:K50"/>
    <mergeCell ref="N41:O50"/>
    <mergeCell ref="E51:F51"/>
    <mergeCell ref="C42:C50"/>
    <mergeCell ref="AE45:AE47"/>
    <mergeCell ref="M48:M50"/>
    <mergeCell ref="Z48:Z50"/>
    <mergeCell ref="AB48:AB50"/>
    <mergeCell ref="AD48:AD50"/>
    <mergeCell ref="AE48:AE50"/>
    <mergeCell ref="AE42:AE44"/>
    <mergeCell ref="AF42:AF47"/>
    <mergeCell ref="S41:S50"/>
    <mergeCell ref="T41:T50"/>
    <mergeCell ref="U41:U50"/>
    <mergeCell ref="V41:V50"/>
    <mergeCell ref="W41:W50"/>
    <mergeCell ref="X41:X50"/>
    <mergeCell ref="Y41:Y50"/>
    <mergeCell ref="Z41:Z44"/>
    <mergeCell ref="P41:P50"/>
    <mergeCell ref="Q41:Q50"/>
    <mergeCell ref="R41:R50"/>
    <mergeCell ref="M42:M44"/>
    <mergeCell ref="AD42:AD44"/>
    <mergeCell ref="M45:M47"/>
    <mergeCell ref="Z45:Z47"/>
    <mergeCell ref="AB45:AB47"/>
    <mergeCell ref="AD45:AD47"/>
    <mergeCell ref="X54:X57"/>
    <mergeCell ref="Y54:Y57"/>
    <mergeCell ref="Z54:Z57"/>
    <mergeCell ref="N54:O57"/>
    <mergeCell ref="P54:P57"/>
    <mergeCell ref="Q54:Q57"/>
    <mergeCell ref="R54:R57"/>
    <mergeCell ref="S54:S57"/>
    <mergeCell ref="T54:T57"/>
    <mergeCell ref="U54:U57"/>
    <mergeCell ref="V54:V57"/>
    <mergeCell ref="W54:W57"/>
    <mergeCell ref="E52:Q52"/>
    <mergeCell ref="R52:AC52"/>
    <mergeCell ref="J54:J57"/>
    <mergeCell ref="K54:K57"/>
    <mergeCell ref="Z58:Z59"/>
    <mergeCell ref="C60:C61"/>
    <mergeCell ref="D60:D61"/>
    <mergeCell ref="P64:P67"/>
    <mergeCell ref="Q64:Q67"/>
    <mergeCell ref="R64:R67"/>
    <mergeCell ref="S64:S67"/>
    <mergeCell ref="T64:T67"/>
    <mergeCell ref="U64:U67"/>
    <mergeCell ref="V64:V67"/>
    <mergeCell ref="E60:Q61"/>
    <mergeCell ref="R60:AC61"/>
    <mergeCell ref="E58:F59"/>
    <mergeCell ref="R58:R59"/>
    <mergeCell ref="B64:B71"/>
    <mergeCell ref="D64:D67"/>
    <mergeCell ref="E64:F67"/>
    <mergeCell ref="G64:G67"/>
    <mergeCell ref="W64:W67"/>
    <mergeCell ref="X64:X67"/>
    <mergeCell ref="Y64:Y67"/>
    <mergeCell ref="Z64:Z67"/>
    <mergeCell ref="C70:C71"/>
    <mergeCell ref="D70:D71"/>
    <mergeCell ref="H64:H67"/>
    <mergeCell ref="I64:I67"/>
    <mergeCell ref="J64:J67"/>
    <mergeCell ref="K64:K67"/>
    <mergeCell ref="N64:O67"/>
    <mergeCell ref="C65:C67"/>
    <mergeCell ref="E70:Q71"/>
    <mergeCell ref="R70:AC71"/>
    <mergeCell ref="C68:C69"/>
    <mergeCell ref="D68:D69"/>
    <mergeCell ref="B54:B61"/>
    <mergeCell ref="D54:D57"/>
    <mergeCell ref="E54:F57"/>
    <mergeCell ref="G54:G57"/>
    <mergeCell ref="H54:H57"/>
    <mergeCell ref="I54:I57"/>
    <mergeCell ref="B5:Z5"/>
    <mergeCell ref="E68:F69"/>
    <mergeCell ref="N68:O69"/>
    <mergeCell ref="R68:R69"/>
    <mergeCell ref="E9:Z10"/>
    <mergeCell ref="E11:Z11"/>
    <mergeCell ref="E12:Z12"/>
    <mergeCell ref="E13:Z13"/>
    <mergeCell ref="E15:F15"/>
    <mergeCell ref="Q16:Q24"/>
    <mergeCell ref="E26:Q26"/>
    <mergeCell ref="R26:AC26"/>
    <mergeCell ref="AB29:AB31"/>
    <mergeCell ref="AB32:AB34"/>
    <mergeCell ref="AB35:AB37"/>
    <mergeCell ref="E39:Q39"/>
    <mergeCell ref="R39:AC39"/>
    <mergeCell ref="AB42:AB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86"/>
  <sheetViews>
    <sheetView topLeftCell="E59" zoomScale="40" zoomScaleNormal="40" workbookViewId="0">
      <selection activeCell="Q79" sqref="Q79"/>
    </sheetView>
  </sheetViews>
  <sheetFormatPr defaultRowHeight="15" x14ac:dyDescent="0.25"/>
  <cols>
    <col min="2" max="2" width="24.7109375" bestFit="1" customWidth="1"/>
    <col min="3" max="4" width="59.140625" customWidth="1"/>
    <col min="5" max="5" width="19.140625" customWidth="1"/>
    <col min="6" max="6" width="12.5703125" customWidth="1"/>
    <col min="7" max="7" width="14.28515625" customWidth="1"/>
    <col min="8" max="8" width="16.42578125" customWidth="1"/>
    <col min="9" max="9" width="18.7109375" customWidth="1"/>
    <col min="10" max="10" width="17.42578125" customWidth="1"/>
    <col min="11" max="12" width="17.140625" customWidth="1"/>
    <col min="13" max="14" width="0" hidden="1" customWidth="1"/>
    <col min="15" max="15" width="30.7109375" customWidth="1"/>
    <col min="16" max="16" width="18.140625" customWidth="1"/>
    <col min="17" max="17" width="12.140625" customWidth="1"/>
    <col min="18" max="18" width="19.5703125" customWidth="1"/>
    <col min="19" max="19" width="20.85546875" customWidth="1"/>
    <col min="20" max="20" width="20" customWidth="1"/>
    <col min="21" max="21" width="17.5703125" customWidth="1"/>
    <col min="22" max="22" width="17.42578125" customWidth="1"/>
  </cols>
  <sheetData>
    <row r="3" spans="2:22" x14ac:dyDescent="0.25">
      <c r="E3" s="1"/>
    </row>
    <row r="4" spans="2:22" ht="15.75" thickBot="1" x14ac:dyDescent="0.3">
      <c r="E4" s="11"/>
    </row>
    <row r="5" spans="2:22" ht="46.5" x14ac:dyDescent="0.7">
      <c r="B5" s="108"/>
      <c r="C5" s="109"/>
      <c r="D5" s="109"/>
      <c r="E5" s="110"/>
      <c r="F5" s="111" t="s">
        <v>52</v>
      </c>
      <c r="G5" s="111"/>
      <c r="H5" s="111"/>
      <c r="I5" s="111"/>
      <c r="J5" s="111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12"/>
    </row>
    <row r="6" spans="2:22" x14ac:dyDescent="0.25">
      <c r="B6" s="113"/>
      <c r="C6" s="10"/>
      <c r="D6" s="10"/>
      <c r="E6" s="11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5"/>
    </row>
    <row r="7" spans="2:22" x14ac:dyDescent="0.25">
      <c r="B7" s="113"/>
      <c r="C7" s="10"/>
      <c r="D7" s="10"/>
      <c r="E7" s="11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5"/>
    </row>
    <row r="8" spans="2:22" ht="28.5" x14ac:dyDescent="0.45">
      <c r="B8" s="113"/>
      <c r="C8" s="22"/>
      <c r="D8" s="22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116"/>
    </row>
    <row r="9" spans="2:22" s="3" customFormat="1" ht="26.25" customHeight="1" x14ac:dyDescent="0.45">
      <c r="B9" s="117"/>
      <c r="C9" s="31" t="s">
        <v>2</v>
      </c>
      <c r="D9" s="31"/>
      <c r="E9" s="25"/>
      <c r="F9" s="541" t="s">
        <v>1</v>
      </c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3"/>
    </row>
    <row r="10" spans="2:22" s="3" customFormat="1" ht="33.75" customHeight="1" x14ac:dyDescent="0.45">
      <c r="B10" s="117"/>
      <c r="C10" s="31" t="s">
        <v>5</v>
      </c>
      <c r="D10" s="31"/>
      <c r="E10" s="25"/>
      <c r="F10" s="381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544"/>
    </row>
    <row r="11" spans="2:22" s="3" customFormat="1" ht="28.5" x14ac:dyDescent="0.45">
      <c r="B11" s="118"/>
      <c r="C11" s="31"/>
      <c r="D11" s="31"/>
      <c r="E11" s="26" t="s">
        <v>6</v>
      </c>
      <c r="F11" s="545" t="s">
        <v>17</v>
      </c>
      <c r="G11" s="546"/>
      <c r="H11" s="546"/>
      <c r="I11" s="546"/>
      <c r="J11" s="546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547"/>
    </row>
    <row r="12" spans="2:22" s="3" customFormat="1" ht="30" customHeight="1" x14ac:dyDescent="0.45">
      <c r="B12" s="119"/>
      <c r="C12" s="27"/>
      <c r="D12" s="31"/>
      <c r="E12" s="25"/>
      <c r="F12" s="387" t="s">
        <v>16</v>
      </c>
      <c r="G12" s="388"/>
      <c r="H12" s="388"/>
      <c r="I12" s="388"/>
      <c r="J12" s="388"/>
      <c r="K12" s="388"/>
      <c r="L12" s="388"/>
      <c r="M12" s="388"/>
      <c r="N12" s="388"/>
      <c r="O12" s="388"/>
      <c r="P12" s="388"/>
      <c r="Q12" s="388"/>
      <c r="R12" s="388"/>
      <c r="S12" s="388"/>
      <c r="T12" s="388"/>
      <c r="U12" s="388"/>
      <c r="V12" s="548"/>
    </row>
    <row r="13" spans="2:22" s="3" customFormat="1" ht="30.75" customHeight="1" thickBot="1" x14ac:dyDescent="0.5">
      <c r="B13" s="119"/>
      <c r="C13" s="28" t="s">
        <v>11</v>
      </c>
      <c r="D13" s="31"/>
      <c r="E13" s="25"/>
      <c r="F13" s="384" t="s">
        <v>18</v>
      </c>
      <c r="G13" s="385"/>
      <c r="H13" s="385"/>
      <c r="I13" s="385"/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549"/>
    </row>
    <row r="14" spans="2:22" ht="45" customHeight="1" x14ac:dyDescent="0.45">
      <c r="B14" s="435" t="s">
        <v>26</v>
      </c>
      <c r="C14" s="29" t="s">
        <v>3</v>
      </c>
      <c r="D14" s="88" t="s">
        <v>53</v>
      </c>
      <c r="E14" s="556" t="s">
        <v>22</v>
      </c>
      <c r="F14" s="562" t="s">
        <v>24</v>
      </c>
      <c r="G14" s="386"/>
      <c r="H14" s="30" t="s">
        <v>12</v>
      </c>
      <c r="I14" s="30" t="s">
        <v>13</v>
      </c>
      <c r="J14" s="30" t="s">
        <v>19</v>
      </c>
      <c r="K14" s="30" t="s">
        <v>14</v>
      </c>
      <c r="L14" s="30" t="s">
        <v>15</v>
      </c>
      <c r="M14" s="30"/>
      <c r="N14" s="30"/>
      <c r="O14" s="88" t="s">
        <v>53</v>
      </c>
      <c r="P14" s="384" t="s">
        <v>25</v>
      </c>
      <c r="Q14" s="386"/>
      <c r="R14" s="30" t="s">
        <v>12</v>
      </c>
      <c r="S14" s="30" t="s">
        <v>13</v>
      </c>
      <c r="T14" s="30" t="s">
        <v>19</v>
      </c>
      <c r="U14" s="30" t="s">
        <v>14</v>
      </c>
      <c r="V14" s="120" t="s">
        <v>15</v>
      </c>
    </row>
    <row r="15" spans="2:22" ht="28.5" x14ac:dyDescent="0.25">
      <c r="B15" s="391"/>
      <c r="C15" s="397" t="s">
        <v>9</v>
      </c>
      <c r="D15" s="563">
        <v>8111</v>
      </c>
      <c r="E15" s="557"/>
      <c r="F15" s="559" t="s">
        <v>23</v>
      </c>
      <c r="G15" s="404"/>
      <c r="H15" s="553">
        <v>7.04</v>
      </c>
      <c r="I15" s="567">
        <v>20.100000000000001</v>
      </c>
      <c r="J15" s="553">
        <v>12</v>
      </c>
      <c r="K15" s="553">
        <v>11.759999999999998</v>
      </c>
      <c r="L15" s="553">
        <v>6.4197530864197541</v>
      </c>
      <c r="M15" s="34" t="s">
        <v>0</v>
      </c>
      <c r="N15" s="415" t="s">
        <v>7</v>
      </c>
      <c r="O15" s="572">
        <v>8112</v>
      </c>
      <c r="P15" s="403" t="s">
        <v>23</v>
      </c>
      <c r="Q15" s="404"/>
      <c r="R15" s="553">
        <v>7.2</v>
      </c>
      <c r="S15" s="567">
        <v>10</v>
      </c>
      <c r="T15" s="553">
        <v>6</v>
      </c>
      <c r="U15" s="553">
        <v>5.8800000000000008</v>
      </c>
      <c r="V15" s="550">
        <v>4.8888888888888893</v>
      </c>
    </row>
    <row r="16" spans="2:22" ht="28.5" x14ac:dyDescent="0.25">
      <c r="B16" s="391"/>
      <c r="C16" s="397"/>
      <c r="D16" s="563"/>
      <c r="E16" s="557"/>
      <c r="F16" s="560"/>
      <c r="G16" s="406"/>
      <c r="H16" s="554"/>
      <c r="I16" s="568"/>
      <c r="J16" s="554"/>
      <c r="K16" s="554"/>
      <c r="L16" s="554"/>
      <c r="M16" s="34" t="s">
        <v>0</v>
      </c>
      <c r="N16" s="415"/>
      <c r="O16" s="573"/>
      <c r="P16" s="405"/>
      <c r="Q16" s="406"/>
      <c r="R16" s="554"/>
      <c r="S16" s="568"/>
      <c r="T16" s="554"/>
      <c r="U16" s="554"/>
      <c r="V16" s="551"/>
    </row>
    <row r="17" spans="2:22" ht="16.5" customHeight="1" x14ac:dyDescent="0.25">
      <c r="B17" s="391"/>
      <c r="C17" s="397"/>
      <c r="D17" s="563"/>
      <c r="E17" s="557"/>
      <c r="F17" s="560"/>
      <c r="G17" s="406"/>
      <c r="H17" s="555"/>
      <c r="I17" s="569"/>
      <c r="J17" s="555"/>
      <c r="K17" s="555"/>
      <c r="L17" s="555"/>
      <c r="M17" s="34" t="s">
        <v>0</v>
      </c>
      <c r="N17" s="415"/>
      <c r="O17" s="573"/>
      <c r="P17" s="405"/>
      <c r="Q17" s="406"/>
      <c r="R17" s="555"/>
      <c r="S17" s="569"/>
      <c r="T17" s="555"/>
      <c r="U17" s="555"/>
      <c r="V17" s="552"/>
    </row>
    <row r="18" spans="2:22" ht="28.5" hidden="1" customHeight="1" x14ac:dyDescent="0.25">
      <c r="B18" s="391"/>
      <c r="C18" s="397"/>
      <c r="D18" s="89"/>
      <c r="E18" s="557"/>
      <c r="F18" s="560"/>
      <c r="G18" s="406"/>
      <c r="H18" s="86">
        <v>7.04</v>
      </c>
      <c r="I18" s="87">
        <v>20.100000000000001</v>
      </c>
      <c r="J18" s="86">
        <v>12</v>
      </c>
      <c r="K18" s="86">
        <v>11.759999999999998</v>
      </c>
      <c r="L18" s="86">
        <v>6.4197530864197541</v>
      </c>
      <c r="M18" s="34" t="s">
        <v>0</v>
      </c>
      <c r="N18" s="415" t="s">
        <v>7</v>
      </c>
      <c r="O18" s="95"/>
      <c r="P18" s="405"/>
      <c r="Q18" s="406"/>
      <c r="R18" s="86">
        <v>7.2</v>
      </c>
      <c r="S18" s="87">
        <v>10</v>
      </c>
      <c r="T18" s="86">
        <v>6</v>
      </c>
      <c r="U18" s="86">
        <v>5.8800000000000008</v>
      </c>
      <c r="V18" s="121">
        <v>4.8888888888888893</v>
      </c>
    </row>
    <row r="19" spans="2:22" ht="28.5" hidden="1" customHeight="1" x14ac:dyDescent="0.25">
      <c r="B19" s="391"/>
      <c r="C19" s="397"/>
      <c r="D19" s="89"/>
      <c r="E19" s="557"/>
      <c r="F19" s="560"/>
      <c r="G19" s="406"/>
      <c r="H19" s="86">
        <v>7.04</v>
      </c>
      <c r="I19" s="87">
        <v>20.100000000000001</v>
      </c>
      <c r="J19" s="86">
        <v>12</v>
      </c>
      <c r="K19" s="86">
        <v>11.759999999999998</v>
      </c>
      <c r="L19" s="86">
        <v>6.4197530864197541</v>
      </c>
      <c r="M19" s="34" t="s">
        <v>0</v>
      </c>
      <c r="N19" s="415"/>
      <c r="O19" s="95"/>
      <c r="P19" s="405"/>
      <c r="Q19" s="406"/>
      <c r="R19" s="86">
        <v>7.2</v>
      </c>
      <c r="S19" s="87">
        <v>10</v>
      </c>
      <c r="T19" s="86">
        <v>6</v>
      </c>
      <c r="U19" s="86">
        <v>5.8800000000000008</v>
      </c>
      <c r="V19" s="121">
        <v>4.8888888888888893</v>
      </c>
    </row>
    <row r="20" spans="2:22" ht="28.5" hidden="1" customHeight="1" x14ac:dyDescent="0.25">
      <c r="B20" s="391"/>
      <c r="C20" s="397"/>
      <c r="D20" s="89"/>
      <c r="E20" s="557"/>
      <c r="F20" s="560"/>
      <c r="G20" s="406"/>
      <c r="H20" s="86">
        <v>7.04</v>
      </c>
      <c r="I20" s="87">
        <v>20.100000000000001</v>
      </c>
      <c r="J20" s="86">
        <v>12</v>
      </c>
      <c r="K20" s="86">
        <v>11.759999999999998</v>
      </c>
      <c r="L20" s="86">
        <v>6.4197530864197541</v>
      </c>
      <c r="M20" s="34" t="s">
        <v>0</v>
      </c>
      <c r="N20" s="415"/>
      <c r="O20" s="95"/>
      <c r="P20" s="405"/>
      <c r="Q20" s="406"/>
      <c r="R20" s="86">
        <v>7.2</v>
      </c>
      <c r="S20" s="87">
        <v>10</v>
      </c>
      <c r="T20" s="86">
        <v>6</v>
      </c>
      <c r="U20" s="86">
        <v>5.8800000000000008</v>
      </c>
      <c r="V20" s="121">
        <v>4.8888888888888893</v>
      </c>
    </row>
    <row r="21" spans="2:22" ht="28.5" hidden="1" customHeight="1" x14ac:dyDescent="0.25">
      <c r="B21" s="391"/>
      <c r="C21" s="397"/>
      <c r="D21" s="89"/>
      <c r="E21" s="557"/>
      <c r="F21" s="560"/>
      <c r="G21" s="406"/>
      <c r="H21" s="86">
        <v>7.04</v>
      </c>
      <c r="I21" s="87">
        <v>20.100000000000001</v>
      </c>
      <c r="J21" s="86">
        <v>12</v>
      </c>
      <c r="K21" s="86">
        <v>11.759999999999998</v>
      </c>
      <c r="L21" s="86">
        <v>6.4197530864197541</v>
      </c>
      <c r="M21" s="34" t="s">
        <v>0</v>
      </c>
      <c r="N21" s="415" t="s">
        <v>7</v>
      </c>
      <c r="O21" s="95"/>
      <c r="P21" s="405"/>
      <c r="Q21" s="406"/>
      <c r="R21" s="86">
        <v>7.2</v>
      </c>
      <c r="S21" s="87">
        <v>10</v>
      </c>
      <c r="T21" s="86">
        <v>6</v>
      </c>
      <c r="U21" s="86">
        <v>5.8800000000000008</v>
      </c>
      <c r="V21" s="121">
        <v>4.8888888888888893</v>
      </c>
    </row>
    <row r="22" spans="2:22" ht="28.5" hidden="1" customHeight="1" x14ac:dyDescent="0.25">
      <c r="B22" s="391"/>
      <c r="C22" s="397"/>
      <c r="D22" s="89"/>
      <c r="E22" s="557"/>
      <c r="F22" s="560"/>
      <c r="G22" s="406"/>
      <c r="H22" s="86">
        <v>7.04</v>
      </c>
      <c r="I22" s="87">
        <v>20.100000000000001</v>
      </c>
      <c r="J22" s="86">
        <v>12</v>
      </c>
      <c r="K22" s="86">
        <v>11.759999999999998</v>
      </c>
      <c r="L22" s="86">
        <v>6.4197530864197541</v>
      </c>
      <c r="M22" s="34" t="s">
        <v>0</v>
      </c>
      <c r="N22" s="415"/>
      <c r="O22" s="95"/>
      <c r="P22" s="405"/>
      <c r="Q22" s="406"/>
      <c r="R22" s="86">
        <v>7.2</v>
      </c>
      <c r="S22" s="87">
        <v>10</v>
      </c>
      <c r="T22" s="86">
        <v>6</v>
      </c>
      <c r="U22" s="86">
        <v>5.8800000000000008</v>
      </c>
      <c r="V22" s="121">
        <v>4.8888888888888893</v>
      </c>
    </row>
    <row r="23" spans="2:22" ht="28.5" hidden="1" customHeight="1" x14ac:dyDescent="0.25">
      <c r="B23" s="391"/>
      <c r="C23" s="397"/>
      <c r="D23" s="90"/>
      <c r="E23" s="558"/>
      <c r="F23" s="561"/>
      <c r="G23" s="534"/>
      <c r="H23" s="86">
        <v>7.04</v>
      </c>
      <c r="I23" s="87">
        <v>20.100000000000001</v>
      </c>
      <c r="J23" s="86">
        <v>12</v>
      </c>
      <c r="K23" s="86">
        <v>11.759999999999998</v>
      </c>
      <c r="L23" s="86">
        <v>6.4197530864197541</v>
      </c>
      <c r="M23" s="34" t="s">
        <v>0</v>
      </c>
      <c r="N23" s="415"/>
      <c r="O23" s="96"/>
      <c r="P23" s="533"/>
      <c r="Q23" s="534"/>
      <c r="R23" s="86">
        <v>7.2</v>
      </c>
      <c r="S23" s="87">
        <v>10</v>
      </c>
      <c r="T23" s="86">
        <v>6</v>
      </c>
      <c r="U23" s="86">
        <v>5.8800000000000008</v>
      </c>
      <c r="V23" s="121">
        <v>4.8888888888888893</v>
      </c>
    </row>
    <row r="24" spans="2:22" ht="28.5" x14ac:dyDescent="0.45">
      <c r="B24" s="391"/>
      <c r="C24" s="35" t="s">
        <v>4</v>
      </c>
      <c r="D24" s="91"/>
      <c r="E24" s="32">
        <v>8.75</v>
      </c>
      <c r="F24" s="33"/>
      <c r="G24" s="85"/>
      <c r="H24" s="85"/>
      <c r="I24" s="85"/>
      <c r="J24" s="85"/>
      <c r="K24" s="34"/>
      <c r="L24" s="85"/>
      <c r="M24" s="34"/>
      <c r="N24" s="36"/>
      <c r="O24" s="97"/>
      <c r="P24" s="33"/>
      <c r="Q24" s="85"/>
      <c r="R24" s="85"/>
      <c r="S24" s="85"/>
      <c r="T24" s="85"/>
      <c r="U24" s="34"/>
      <c r="V24" s="36"/>
    </row>
    <row r="25" spans="2:22" ht="29.25" thickBot="1" x14ac:dyDescent="0.5">
      <c r="B25" s="392"/>
      <c r="C25" s="38" t="s">
        <v>10</v>
      </c>
      <c r="D25" s="92"/>
      <c r="E25" s="39"/>
      <c r="F25" s="421">
        <v>1</v>
      </c>
      <c r="G25" s="499"/>
      <c r="H25" s="40"/>
      <c r="I25" s="40"/>
      <c r="J25" s="40"/>
      <c r="K25" s="75"/>
      <c r="L25" s="40"/>
      <c r="M25" s="75"/>
      <c r="N25" s="41"/>
      <c r="O25" s="98"/>
      <c r="P25" s="570">
        <v>1</v>
      </c>
      <c r="Q25" s="571"/>
      <c r="R25" s="40"/>
      <c r="S25" s="40"/>
      <c r="T25" s="40"/>
      <c r="U25" s="75"/>
      <c r="V25" s="41"/>
    </row>
    <row r="26" spans="2:22" ht="29.25" thickBot="1" x14ac:dyDescent="0.5">
      <c r="B26" s="6"/>
      <c r="C26" s="42"/>
      <c r="D26" s="42"/>
      <c r="E26" s="43"/>
      <c r="F26" s="44"/>
      <c r="G26" s="45"/>
      <c r="H26" s="45"/>
      <c r="I26" s="45"/>
      <c r="J26" s="45"/>
      <c r="K26" s="44"/>
      <c r="L26" s="45"/>
      <c r="M26" s="44"/>
      <c r="N26" s="45"/>
      <c r="O26" s="45"/>
      <c r="P26" s="44"/>
      <c r="Q26" s="45"/>
      <c r="R26" s="45"/>
      <c r="S26" s="45"/>
      <c r="T26" s="45"/>
      <c r="U26" s="44"/>
      <c r="V26" s="122"/>
    </row>
    <row r="27" spans="2:22" ht="85.7" customHeight="1" x14ac:dyDescent="0.45">
      <c r="B27" s="435" t="s">
        <v>28</v>
      </c>
      <c r="C27" s="29" t="s">
        <v>3</v>
      </c>
      <c r="D27" s="564">
        <v>8113</v>
      </c>
      <c r="E27" s="556" t="s">
        <v>27</v>
      </c>
      <c r="F27" s="449" t="s">
        <v>23</v>
      </c>
      <c r="G27" s="450"/>
      <c r="H27" s="553">
        <v>7.2</v>
      </c>
      <c r="I27" s="567">
        <v>70.27999999999993</v>
      </c>
      <c r="J27" s="553">
        <v>21.000000000000046</v>
      </c>
      <c r="K27" s="553">
        <v>35.350000000000016</v>
      </c>
      <c r="L27" s="553">
        <v>15.901234567901234</v>
      </c>
      <c r="M27" s="47"/>
      <c r="N27" s="46"/>
      <c r="O27" s="594">
        <v>8114</v>
      </c>
      <c r="P27" s="443" t="s">
        <v>23</v>
      </c>
      <c r="Q27" s="444"/>
      <c r="R27" s="553">
        <v>7.4</v>
      </c>
      <c r="S27" s="567">
        <v>60.240000000000137</v>
      </c>
      <c r="T27" s="553">
        <v>13.999999999999984</v>
      </c>
      <c r="U27" s="553">
        <v>5.8800000000000008</v>
      </c>
      <c r="V27" s="550">
        <v>7.4567901234567895</v>
      </c>
    </row>
    <row r="28" spans="2:22" ht="8.25" customHeight="1" x14ac:dyDescent="0.25">
      <c r="B28" s="436"/>
      <c r="C28" s="397" t="s">
        <v>8</v>
      </c>
      <c r="D28" s="565"/>
      <c r="E28" s="557"/>
      <c r="F28" s="451"/>
      <c r="G28" s="375"/>
      <c r="H28" s="554"/>
      <c r="I28" s="568"/>
      <c r="J28" s="554"/>
      <c r="K28" s="554"/>
      <c r="L28" s="554"/>
      <c r="M28" s="79"/>
      <c r="N28" s="334"/>
      <c r="O28" s="573"/>
      <c r="P28" s="405"/>
      <c r="Q28" s="406"/>
      <c r="R28" s="554"/>
      <c r="S28" s="568"/>
      <c r="T28" s="554"/>
      <c r="U28" s="554"/>
      <c r="V28" s="551"/>
    </row>
    <row r="29" spans="2:22" ht="1.5" customHeight="1" x14ac:dyDescent="0.25">
      <c r="B29" s="436"/>
      <c r="C29" s="397"/>
      <c r="D29" s="565"/>
      <c r="E29" s="557"/>
      <c r="F29" s="451"/>
      <c r="G29" s="375"/>
      <c r="H29" s="554"/>
      <c r="I29" s="568"/>
      <c r="J29" s="554"/>
      <c r="K29" s="554"/>
      <c r="L29" s="554"/>
      <c r="M29" s="79"/>
      <c r="N29" s="334"/>
      <c r="O29" s="573"/>
      <c r="P29" s="405"/>
      <c r="Q29" s="406"/>
      <c r="R29" s="554"/>
      <c r="S29" s="568"/>
      <c r="T29" s="554"/>
      <c r="U29" s="554"/>
      <c r="V29" s="551"/>
    </row>
    <row r="30" spans="2:22" ht="28.5" hidden="1" customHeight="1" x14ac:dyDescent="0.25">
      <c r="B30" s="436"/>
      <c r="C30" s="397"/>
      <c r="D30" s="565"/>
      <c r="E30" s="557"/>
      <c r="F30" s="451"/>
      <c r="G30" s="375"/>
      <c r="H30" s="554"/>
      <c r="I30" s="568"/>
      <c r="J30" s="554"/>
      <c r="K30" s="554"/>
      <c r="L30" s="554"/>
      <c r="M30" s="79"/>
      <c r="N30" s="334"/>
      <c r="O30" s="573"/>
      <c r="P30" s="405"/>
      <c r="Q30" s="406"/>
      <c r="R30" s="554"/>
      <c r="S30" s="568"/>
      <c r="T30" s="554"/>
      <c r="U30" s="554"/>
      <c r="V30" s="551"/>
    </row>
    <row r="31" spans="2:22" ht="28.5" hidden="1" customHeight="1" x14ac:dyDescent="0.25">
      <c r="B31" s="436"/>
      <c r="C31" s="397"/>
      <c r="D31" s="565"/>
      <c r="E31" s="557"/>
      <c r="F31" s="451"/>
      <c r="G31" s="375"/>
      <c r="H31" s="554"/>
      <c r="I31" s="568"/>
      <c r="J31" s="554"/>
      <c r="K31" s="554"/>
      <c r="L31" s="554"/>
      <c r="M31" s="79"/>
      <c r="N31" s="334"/>
      <c r="O31" s="573"/>
      <c r="P31" s="405"/>
      <c r="Q31" s="406"/>
      <c r="R31" s="554"/>
      <c r="S31" s="568"/>
      <c r="T31" s="554"/>
      <c r="U31" s="554"/>
      <c r="V31" s="551"/>
    </row>
    <row r="32" spans="2:22" ht="28.5" hidden="1" customHeight="1" x14ac:dyDescent="0.25">
      <c r="B32" s="436"/>
      <c r="C32" s="397"/>
      <c r="D32" s="565"/>
      <c r="E32" s="557"/>
      <c r="F32" s="451"/>
      <c r="G32" s="375"/>
      <c r="H32" s="554"/>
      <c r="I32" s="568"/>
      <c r="J32" s="554"/>
      <c r="K32" s="554"/>
      <c r="L32" s="554"/>
      <c r="M32" s="79"/>
      <c r="N32" s="334"/>
      <c r="O32" s="573"/>
      <c r="P32" s="405"/>
      <c r="Q32" s="406"/>
      <c r="R32" s="554"/>
      <c r="S32" s="568"/>
      <c r="T32" s="554"/>
      <c r="U32" s="554"/>
      <c r="V32" s="551"/>
    </row>
    <row r="33" spans="2:22" ht="28.5" hidden="1" customHeight="1" x14ac:dyDescent="0.25">
      <c r="B33" s="436"/>
      <c r="C33" s="397"/>
      <c r="D33" s="565"/>
      <c r="E33" s="557"/>
      <c r="F33" s="451"/>
      <c r="G33" s="375"/>
      <c r="H33" s="554"/>
      <c r="I33" s="568"/>
      <c r="J33" s="554"/>
      <c r="K33" s="554"/>
      <c r="L33" s="554"/>
      <c r="M33" s="79"/>
      <c r="N33" s="334"/>
      <c r="O33" s="573"/>
      <c r="P33" s="405"/>
      <c r="Q33" s="406"/>
      <c r="R33" s="554"/>
      <c r="S33" s="568"/>
      <c r="T33" s="554"/>
      <c r="U33" s="554"/>
      <c r="V33" s="551"/>
    </row>
    <row r="34" spans="2:22" ht="28.5" hidden="1" customHeight="1" x14ac:dyDescent="0.25">
      <c r="B34" s="436"/>
      <c r="C34" s="397"/>
      <c r="D34" s="565"/>
      <c r="E34" s="557"/>
      <c r="F34" s="451"/>
      <c r="G34" s="375"/>
      <c r="H34" s="554"/>
      <c r="I34" s="568"/>
      <c r="J34" s="554"/>
      <c r="K34" s="554"/>
      <c r="L34" s="554"/>
      <c r="M34" s="79"/>
      <c r="N34" s="334"/>
      <c r="O34" s="573"/>
      <c r="P34" s="405"/>
      <c r="Q34" s="406"/>
      <c r="R34" s="554"/>
      <c r="S34" s="568"/>
      <c r="T34" s="554"/>
      <c r="U34" s="554"/>
      <c r="V34" s="551"/>
    </row>
    <row r="35" spans="2:22" ht="28.5" hidden="1" customHeight="1" x14ac:dyDescent="0.25">
      <c r="B35" s="436"/>
      <c r="C35" s="397"/>
      <c r="D35" s="565"/>
      <c r="E35" s="557"/>
      <c r="F35" s="451"/>
      <c r="G35" s="375"/>
      <c r="H35" s="554"/>
      <c r="I35" s="568"/>
      <c r="J35" s="554"/>
      <c r="K35" s="554"/>
      <c r="L35" s="554"/>
      <c r="M35" s="79"/>
      <c r="N35" s="334"/>
      <c r="O35" s="573"/>
      <c r="P35" s="405"/>
      <c r="Q35" s="406"/>
      <c r="R35" s="554"/>
      <c r="S35" s="568"/>
      <c r="T35" s="554"/>
      <c r="U35" s="554"/>
      <c r="V35" s="551"/>
    </row>
    <row r="36" spans="2:22" ht="16.5" customHeight="1" x14ac:dyDescent="0.25">
      <c r="B36" s="436"/>
      <c r="C36" s="397"/>
      <c r="D36" s="566"/>
      <c r="E36" s="558"/>
      <c r="F36" s="524"/>
      <c r="G36" s="525"/>
      <c r="H36" s="555"/>
      <c r="I36" s="569"/>
      <c r="J36" s="555"/>
      <c r="K36" s="555"/>
      <c r="L36" s="555"/>
      <c r="M36" s="79"/>
      <c r="N36" s="334"/>
      <c r="O36" s="591"/>
      <c r="P36" s="533"/>
      <c r="Q36" s="534"/>
      <c r="R36" s="555"/>
      <c r="S36" s="569"/>
      <c r="T36" s="555"/>
      <c r="U36" s="555"/>
      <c r="V36" s="552"/>
    </row>
    <row r="37" spans="2:22" ht="28.5" x14ac:dyDescent="0.45">
      <c r="B37" s="436"/>
      <c r="C37" s="35" t="s">
        <v>4</v>
      </c>
      <c r="D37" s="91"/>
      <c r="E37" s="32">
        <v>8.75</v>
      </c>
      <c r="F37" s="33"/>
      <c r="G37" s="85"/>
      <c r="H37" s="85"/>
      <c r="I37" s="85"/>
      <c r="J37" s="85"/>
      <c r="K37" s="34"/>
      <c r="L37" s="85"/>
      <c r="M37" s="34"/>
      <c r="N37" s="85"/>
      <c r="O37" s="99"/>
      <c r="P37" s="33"/>
      <c r="Q37" s="85"/>
      <c r="R37" s="85"/>
      <c r="S37" s="85"/>
      <c r="T37" s="85"/>
      <c r="U37" s="34"/>
      <c r="V37" s="36"/>
    </row>
    <row r="38" spans="2:22" ht="29.25" thickBot="1" x14ac:dyDescent="0.5">
      <c r="B38" s="5"/>
      <c r="C38" s="38" t="s">
        <v>10</v>
      </c>
      <c r="D38" s="92"/>
      <c r="E38" s="39"/>
      <c r="F38" s="421">
        <v>1</v>
      </c>
      <c r="G38" s="499"/>
      <c r="H38" s="40"/>
      <c r="I38" s="40"/>
      <c r="J38" s="40"/>
      <c r="K38" s="75"/>
      <c r="L38" s="40"/>
      <c r="M38" s="75"/>
      <c r="N38" s="40"/>
      <c r="O38" s="100"/>
      <c r="P38" s="595">
        <v>1</v>
      </c>
      <c r="Q38" s="571"/>
      <c r="R38" s="40"/>
      <c r="S38" s="40"/>
      <c r="T38" s="40"/>
      <c r="U38" s="75"/>
      <c r="V38" s="41"/>
    </row>
    <row r="39" spans="2:22" ht="29.25" thickBot="1" x14ac:dyDescent="0.5">
      <c r="B39" s="7"/>
      <c r="C39" s="48"/>
      <c r="D39" s="48"/>
      <c r="E39" s="49"/>
      <c r="F39" s="50"/>
      <c r="G39" s="51"/>
      <c r="H39" s="51"/>
      <c r="I39" s="51"/>
      <c r="J39" s="51"/>
      <c r="K39" s="52"/>
      <c r="L39" s="51"/>
      <c r="M39" s="52"/>
      <c r="N39" s="53"/>
      <c r="O39" s="101"/>
      <c r="P39" s="50"/>
      <c r="Q39" s="51"/>
      <c r="R39" s="51"/>
      <c r="S39" s="51"/>
      <c r="T39" s="51"/>
      <c r="U39" s="52"/>
      <c r="V39" s="123"/>
    </row>
    <row r="40" spans="2:22" ht="30" customHeight="1" x14ac:dyDescent="0.45">
      <c r="B40" s="359" t="s">
        <v>29</v>
      </c>
      <c r="C40" s="54" t="s">
        <v>3</v>
      </c>
      <c r="D40" s="564">
        <v>8115</v>
      </c>
      <c r="E40" s="556" t="s">
        <v>27</v>
      </c>
      <c r="F40" s="449" t="s">
        <v>23</v>
      </c>
      <c r="G40" s="450"/>
      <c r="H40" s="580">
        <v>7.16</v>
      </c>
      <c r="I40" s="583">
        <v>90.4</v>
      </c>
      <c r="J40" s="580">
        <v>35</v>
      </c>
      <c r="K40" s="580">
        <v>55.9</v>
      </c>
      <c r="L40" s="580">
        <v>17.827160493827158</v>
      </c>
      <c r="M40" s="76"/>
      <c r="N40" s="83"/>
      <c r="O40" s="592">
        <v>8116</v>
      </c>
      <c r="P40" s="449" t="s">
        <v>23</v>
      </c>
      <c r="Q40" s="450"/>
      <c r="R40" s="580">
        <v>7.45</v>
      </c>
      <c r="S40" s="583">
        <v>70.3</v>
      </c>
      <c r="T40" s="580">
        <v>17</v>
      </c>
      <c r="U40" s="580">
        <v>25.62</v>
      </c>
      <c r="V40" s="579">
        <v>15.407407407407408</v>
      </c>
    </row>
    <row r="41" spans="2:22" ht="28.5" x14ac:dyDescent="0.25">
      <c r="B41" s="359"/>
      <c r="C41" s="456" t="s">
        <v>9</v>
      </c>
      <c r="D41" s="565"/>
      <c r="E41" s="557"/>
      <c r="F41" s="451"/>
      <c r="G41" s="375"/>
      <c r="H41" s="554"/>
      <c r="I41" s="568"/>
      <c r="J41" s="554"/>
      <c r="K41" s="554"/>
      <c r="L41" s="554"/>
      <c r="M41" s="79"/>
      <c r="N41" s="457"/>
      <c r="O41" s="593"/>
      <c r="P41" s="451"/>
      <c r="Q41" s="375"/>
      <c r="R41" s="554"/>
      <c r="S41" s="568"/>
      <c r="T41" s="554"/>
      <c r="U41" s="554"/>
      <c r="V41" s="551"/>
    </row>
    <row r="42" spans="2:22" ht="28.5" x14ac:dyDescent="0.25">
      <c r="B42" s="359"/>
      <c r="C42" s="456"/>
      <c r="D42" s="565"/>
      <c r="E42" s="557"/>
      <c r="F42" s="451"/>
      <c r="G42" s="375"/>
      <c r="H42" s="554"/>
      <c r="I42" s="568"/>
      <c r="J42" s="554"/>
      <c r="K42" s="554"/>
      <c r="L42" s="554"/>
      <c r="M42" s="79"/>
      <c r="N42" s="457"/>
      <c r="O42" s="593"/>
      <c r="P42" s="451"/>
      <c r="Q42" s="375"/>
      <c r="R42" s="554"/>
      <c r="S42" s="568"/>
      <c r="T42" s="554"/>
      <c r="U42" s="554"/>
      <c r="V42" s="551"/>
    </row>
    <row r="43" spans="2:22" ht="22.7" customHeight="1" x14ac:dyDescent="0.25">
      <c r="B43" s="359"/>
      <c r="C43" s="456"/>
      <c r="D43" s="565"/>
      <c r="E43" s="557"/>
      <c r="F43" s="451"/>
      <c r="G43" s="375"/>
      <c r="H43" s="555"/>
      <c r="I43" s="569"/>
      <c r="J43" s="555"/>
      <c r="K43" s="555"/>
      <c r="L43" s="555"/>
      <c r="M43" s="79"/>
      <c r="N43" s="457"/>
      <c r="O43" s="593"/>
      <c r="P43" s="451"/>
      <c r="Q43" s="375"/>
      <c r="R43" s="555"/>
      <c r="S43" s="569"/>
      <c r="T43" s="555"/>
      <c r="U43" s="555"/>
      <c r="V43" s="552"/>
    </row>
    <row r="44" spans="2:22" ht="28.5" hidden="1" customHeight="1" x14ac:dyDescent="0.25">
      <c r="B44" s="359"/>
      <c r="C44" s="456"/>
      <c r="D44" s="89"/>
      <c r="E44" s="557"/>
      <c r="F44" s="451"/>
      <c r="G44" s="375"/>
      <c r="H44" s="86">
        <v>7.16</v>
      </c>
      <c r="I44" s="87">
        <v>90.4</v>
      </c>
      <c r="J44" s="86">
        <v>35</v>
      </c>
      <c r="K44" s="86">
        <v>55.9</v>
      </c>
      <c r="L44" s="86">
        <v>17.827160493827158</v>
      </c>
      <c r="M44" s="79"/>
      <c r="N44" s="457"/>
      <c r="O44" s="102"/>
      <c r="P44" s="451"/>
      <c r="Q44" s="375"/>
      <c r="R44" s="86">
        <v>7.45</v>
      </c>
      <c r="S44" s="87">
        <v>70.3</v>
      </c>
      <c r="T44" s="86">
        <v>17</v>
      </c>
      <c r="U44" s="86">
        <v>25.62</v>
      </c>
      <c r="V44" s="121">
        <v>15.407407407407408</v>
      </c>
    </row>
    <row r="45" spans="2:22" ht="28.5" hidden="1" customHeight="1" x14ac:dyDescent="0.25">
      <c r="B45" s="359"/>
      <c r="C45" s="456"/>
      <c r="D45" s="89"/>
      <c r="E45" s="557"/>
      <c r="F45" s="451"/>
      <c r="G45" s="375"/>
      <c r="H45" s="86">
        <v>7.16</v>
      </c>
      <c r="I45" s="87">
        <v>90.4</v>
      </c>
      <c r="J45" s="86">
        <v>35</v>
      </c>
      <c r="K45" s="86">
        <v>55.9</v>
      </c>
      <c r="L45" s="86">
        <v>17.827160493827158</v>
      </c>
      <c r="M45" s="79"/>
      <c r="N45" s="457"/>
      <c r="O45" s="102"/>
      <c r="P45" s="451"/>
      <c r="Q45" s="375"/>
      <c r="R45" s="86">
        <v>7.45</v>
      </c>
      <c r="S45" s="87">
        <v>70.3</v>
      </c>
      <c r="T45" s="86">
        <v>17</v>
      </c>
      <c r="U45" s="86">
        <v>25.62</v>
      </c>
      <c r="V45" s="121">
        <v>15.407407407407408</v>
      </c>
    </row>
    <row r="46" spans="2:22" ht="28.5" hidden="1" customHeight="1" x14ac:dyDescent="0.25">
      <c r="B46" s="359"/>
      <c r="C46" s="456"/>
      <c r="D46" s="89"/>
      <c r="E46" s="557"/>
      <c r="F46" s="451"/>
      <c r="G46" s="375"/>
      <c r="H46" s="86">
        <v>7.16</v>
      </c>
      <c r="I46" s="87">
        <v>90.4</v>
      </c>
      <c r="J46" s="86">
        <v>35</v>
      </c>
      <c r="K46" s="86">
        <v>55.9</v>
      </c>
      <c r="L46" s="86">
        <v>17.827160493827158</v>
      </c>
      <c r="M46" s="79"/>
      <c r="N46" s="457"/>
      <c r="O46" s="102"/>
      <c r="P46" s="451"/>
      <c r="Q46" s="375"/>
      <c r="R46" s="86">
        <v>7.45</v>
      </c>
      <c r="S46" s="87">
        <v>70.3</v>
      </c>
      <c r="T46" s="86">
        <v>17</v>
      </c>
      <c r="U46" s="86">
        <v>25.62</v>
      </c>
      <c r="V46" s="121">
        <v>15.407407407407408</v>
      </c>
    </row>
    <row r="47" spans="2:22" ht="28.5" hidden="1" customHeight="1" x14ac:dyDescent="0.25">
      <c r="B47" s="359"/>
      <c r="C47" s="456"/>
      <c r="D47" s="89"/>
      <c r="E47" s="557"/>
      <c r="F47" s="451"/>
      <c r="G47" s="375"/>
      <c r="H47" s="86">
        <v>7.16</v>
      </c>
      <c r="I47" s="87">
        <v>90.4</v>
      </c>
      <c r="J47" s="86">
        <v>35</v>
      </c>
      <c r="K47" s="86">
        <v>55.9</v>
      </c>
      <c r="L47" s="86">
        <v>17.827160493827158</v>
      </c>
      <c r="M47" s="79"/>
      <c r="N47" s="457"/>
      <c r="O47" s="102"/>
      <c r="P47" s="451"/>
      <c r="Q47" s="375"/>
      <c r="R47" s="86">
        <v>7.45</v>
      </c>
      <c r="S47" s="87">
        <v>70.3</v>
      </c>
      <c r="T47" s="86">
        <v>17</v>
      </c>
      <c r="U47" s="86">
        <v>25.62</v>
      </c>
      <c r="V47" s="121">
        <v>15.407407407407408</v>
      </c>
    </row>
    <row r="48" spans="2:22" ht="28.5" hidden="1" customHeight="1" x14ac:dyDescent="0.25">
      <c r="B48" s="359"/>
      <c r="C48" s="456"/>
      <c r="D48" s="89"/>
      <c r="E48" s="557"/>
      <c r="F48" s="451"/>
      <c r="G48" s="375"/>
      <c r="H48" s="86">
        <v>7.16</v>
      </c>
      <c r="I48" s="87">
        <v>90.4</v>
      </c>
      <c r="J48" s="86">
        <v>35</v>
      </c>
      <c r="K48" s="86">
        <v>55.9</v>
      </c>
      <c r="L48" s="86">
        <v>17.827160493827158</v>
      </c>
      <c r="M48" s="79"/>
      <c r="N48" s="457"/>
      <c r="O48" s="102"/>
      <c r="P48" s="451"/>
      <c r="Q48" s="375"/>
      <c r="R48" s="86">
        <v>7.45</v>
      </c>
      <c r="S48" s="87">
        <v>70.3</v>
      </c>
      <c r="T48" s="86">
        <v>17</v>
      </c>
      <c r="U48" s="86">
        <v>25.62</v>
      </c>
      <c r="V48" s="121">
        <v>15.407407407407408</v>
      </c>
    </row>
    <row r="49" spans="2:22" ht="28.5" hidden="1" customHeight="1" x14ac:dyDescent="0.25">
      <c r="B49" s="359"/>
      <c r="C49" s="456"/>
      <c r="D49" s="90"/>
      <c r="E49" s="558"/>
      <c r="F49" s="524"/>
      <c r="G49" s="525"/>
      <c r="H49" s="86">
        <v>7.16</v>
      </c>
      <c r="I49" s="87">
        <v>90.4</v>
      </c>
      <c r="J49" s="86">
        <v>35</v>
      </c>
      <c r="K49" s="86">
        <v>55.9</v>
      </c>
      <c r="L49" s="86">
        <v>17.827160493827158</v>
      </c>
      <c r="M49" s="79"/>
      <c r="N49" s="457"/>
      <c r="O49" s="103"/>
      <c r="P49" s="524"/>
      <c r="Q49" s="525"/>
      <c r="R49" s="86">
        <v>7.45</v>
      </c>
      <c r="S49" s="87">
        <v>70.3</v>
      </c>
      <c r="T49" s="86">
        <v>17</v>
      </c>
      <c r="U49" s="86">
        <v>25.62</v>
      </c>
      <c r="V49" s="121">
        <v>15.407407407407408</v>
      </c>
    </row>
    <row r="50" spans="2:22" ht="29.25" thickBot="1" x14ac:dyDescent="0.5">
      <c r="B50" s="359"/>
      <c r="C50" s="55" t="s">
        <v>4</v>
      </c>
      <c r="D50" s="55"/>
      <c r="E50" s="39">
        <v>8.75</v>
      </c>
      <c r="F50" s="77"/>
      <c r="G50" s="56"/>
      <c r="H50" s="56"/>
      <c r="I50" s="56"/>
      <c r="J50" s="56"/>
      <c r="K50" s="56"/>
      <c r="L50" s="56"/>
      <c r="M50" s="56"/>
      <c r="N50" s="57"/>
      <c r="O50" s="98"/>
      <c r="P50" s="58"/>
      <c r="Q50" s="40"/>
      <c r="R50" s="40"/>
      <c r="S50" s="56"/>
      <c r="T50" s="40"/>
      <c r="U50" s="40"/>
      <c r="V50" s="41"/>
    </row>
    <row r="51" spans="2:22" ht="29.25" thickBot="1" x14ac:dyDescent="0.5">
      <c r="B51" s="359"/>
      <c r="C51" s="60" t="s">
        <v>10</v>
      </c>
      <c r="D51" s="60"/>
      <c r="E51" s="43"/>
      <c r="F51" s="453">
        <v>1</v>
      </c>
      <c r="G51" s="596"/>
      <c r="H51" s="78"/>
      <c r="I51" s="78"/>
      <c r="J51" s="78"/>
      <c r="K51" s="78"/>
      <c r="L51" s="78"/>
      <c r="M51" s="78"/>
      <c r="N51" s="80">
        <v>3</v>
      </c>
      <c r="O51" s="45"/>
      <c r="P51" s="453">
        <v>1</v>
      </c>
      <c r="Q51" s="596"/>
      <c r="R51" s="78"/>
      <c r="S51" s="78"/>
      <c r="T51" s="78"/>
      <c r="U51" s="78"/>
      <c r="V51" s="82"/>
    </row>
    <row r="52" spans="2:22" ht="29.25" thickBot="1" x14ac:dyDescent="0.5">
      <c r="B52" s="61"/>
      <c r="C52" s="62"/>
      <c r="D52" s="62"/>
      <c r="E52" s="63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7"/>
    </row>
    <row r="53" spans="2:22" ht="29.25" thickBot="1" x14ac:dyDescent="0.5">
      <c r="B53" s="358" t="s">
        <v>31</v>
      </c>
      <c r="C53" s="65" t="s">
        <v>3</v>
      </c>
      <c r="D53" s="564">
        <v>8118</v>
      </c>
      <c r="E53" s="576" t="s">
        <v>27</v>
      </c>
      <c r="F53" s="334" t="s">
        <v>23</v>
      </c>
      <c r="G53" s="334"/>
      <c r="H53" s="553">
        <v>7.2</v>
      </c>
      <c r="I53" s="567">
        <v>180.72000000000008</v>
      </c>
      <c r="J53" s="553">
        <v>95.999999999999986</v>
      </c>
      <c r="K53" s="553">
        <v>89.46</v>
      </c>
      <c r="L53" s="553">
        <v>31.456790123456791</v>
      </c>
      <c r="M53" s="79"/>
      <c r="N53" s="79"/>
      <c r="O53" s="572">
        <v>8117</v>
      </c>
      <c r="P53" s="334" t="s">
        <v>23</v>
      </c>
      <c r="Q53" s="334"/>
      <c r="R53" s="553">
        <v>7.54</v>
      </c>
      <c r="S53" s="567">
        <v>100.4</v>
      </c>
      <c r="T53" s="553">
        <v>68.999999999999886</v>
      </c>
      <c r="U53" s="553">
        <v>32.799999999999997</v>
      </c>
      <c r="V53" s="550">
        <v>27.358024691358025</v>
      </c>
    </row>
    <row r="54" spans="2:22" ht="28.5" x14ac:dyDescent="0.25">
      <c r="B54" s="460"/>
      <c r="C54" s="574" t="s">
        <v>9</v>
      </c>
      <c r="D54" s="565"/>
      <c r="E54" s="577"/>
      <c r="F54" s="334"/>
      <c r="G54" s="334"/>
      <c r="H54" s="554"/>
      <c r="I54" s="568"/>
      <c r="J54" s="554"/>
      <c r="K54" s="554"/>
      <c r="L54" s="554"/>
      <c r="M54" s="79"/>
      <c r="N54" s="79"/>
      <c r="O54" s="573"/>
      <c r="P54" s="334"/>
      <c r="Q54" s="334"/>
      <c r="R54" s="554"/>
      <c r="S54" s="568"/>
      <c r="T54" s="554"/>
      <c r="U54" s="554"/>
      <c r="V54" s="551"/>
    </row>
    <row r="55" spans="2:22" ht="28.5" x14ac:dyDescent="0.45">
      <c r="B55" s="460"/>
      <c r="C55" s="575"/>
      <c r="D55" s="565"/>
      <c r="E55" s="577"/>
      <c r="F55" s="334"/>
      <c r="G55" s="334"/>
      <c r="H55" s="554"/>
      <c r="I55" s="568"/>
      <c r="J55" s="554"/>
      <c r="K55" s="554"/>
      <c r="L55" s="554"/>
      <c r="M55" s="81"/>
      <c r="N55" s="81"/>
      <c r="O55" s="573"/>
      <c r="P55" s="334"/>
      <c r="Q55" s="334"/>
      <c r="R55" s="554"/>
      <c r="S55" s="568"/>
      <c r="T55" s="554"/>
      <c r="U55" s="554"/>
      <c r="V55" s="551"/>
    </row>
    <row r="56" spans="2:22" ht="15.75" customHeight="1" thickBot="1" x14ac:dyDescent="0.3">
      <c r="B56" s="460"/>
      <c r="C56" s="509"/>
      <c r="D56" s="565"/>
      <c r="E56" s="578"/>
      <c r="F56" s="334"/>
      <c r="G56" s="334"/>
      <c r="H56" s="555"/>
      <c r="I56" s="569"/>
      <c r="J56" s="555"/>
      <c r="K56" s="555"/>
      <c r="L56" s="555"/>
      <c r="M56" s="84"/>
      <c r="N56" s="84"/>
      <c r="O56" s="591"/>
      <c r="P56" s="334"/>
      <c r="Q56" s="334"/>
      <c r="R56" s="555"/>
      <c r="S56" s="569"/>
      <c r="T56" s="555"/>
      <c r="U56" s="555"/>
      <c r="V56" s="552"/>
    </row>
    <row r="57" spans="2:22" ht="28.5" x14ac:dyDescent="0.45">
      <c r="B57" s="460"/>
      <c r="C57" s="508" t="s">
        <v>4</v>
      </c>
      <c r="D57" s="94"/>
      <c r="E57" s="479" t="s">
        <v>30</v>
      </c>
      <c r="F57" s="581"/>
      <c r="G57" s="581"/>
      <c r="H57" s="581"/>
      <c r="I57" s="581"/>
      <c r="J57" s="581"/>
      <c r="K57" s="581"/>
      <c r="L57" s="581"/>
      <c r="M57" s="581"/>
      <c r="N57" s="581"/>
      <c r="O57" s="581"/>
      <c r="P57" s="581"/>
      <c r="Q57" s="581"/>
      <c r="R57" s="581"/>
      <c r="S57" s="581"/>
      <c r="T57" s="581"/>
      <c r="U57" s="581"/>
      <c r="V57" s="582"/>
    </row>
    <row r="58" spans="2:22" ht="28.5" x14ac:dyDescent="0.45">
      <c r="B58" s="460"/>
      <c r="C58" s="509"/>
      <c r="D58" s="94"/>
      <c r="E58" s="510"/>
      <c r="F58" s="581"/>
      <c r="G58" s="581"/>
      <c r="H58" s="581"/>
      <c r="I58" s="581"/>
      <c r="J58" s="581"/>
      <c r="K58" s="581"/>
      <c r="L58" s="581"/>
      <c r="M58" s="581"/>
      <c r="N58" s="581"/>
      <c r="O58" s="581"/>
      <c r="P58" s="581"/>
      <c r="Q58" s="581"/>
      <c r="R58" s="581"/>
      <c r="S58" s="581"/>
      <c r="T58" s="581"/>
      <c r="U58" s="581"/>
      <c r="V58" s="582"/>
    </row>
    <row r="59" spans="2:22" ht="28.5" x14ac:dyDescent="0.45">
      <c r="B59" s="460"/>
      <c r="C59" s="500" t="s">
        <v>10</v>
      </c>
      <c r="D59" s="55"/>
      <c r="E59" s="501"/>
      <c r="F59" s="500">
        <v>1</v>
      </c>
      <c r="G59" s="589"/>
      <c r="H59" s="68"/>
      <c r="I59" s="68"/>
      <c r="J59" s="68"/>
      <c r="K59" s="68"/>
      <c r="L59" s="68"/>
      <c r="M59" s="68"/>
      <c r="N59" s="68"/>
      <c r="O59" s="104"/>
      <c r="P59" s="500">
        <v>1</v>
      </c>
      <c r="Q59" s="589"/>
      <c r="R59" s="68"/>
      <c r="S59" s="68"/>
      <c r="T59" s="68"/>
      <c r="U59" s="68"/>
      <c r="V59" s="124"/>
    </row>
    <row r="60" spans="2:22" ht="29.25" thickBot="1" x14ac:dyDescent="0.5">
      <c r="B60" s="461"/>
      <c r="C60" s="470"/>
      <c r="D60" s="93"/>
      <c r="E60" s="513"/>
      <c r="F60" s="470"/>
      <c r="G60" s="590"/>
      <c r="H60" s="68"/>
      <c r="I60" s="68"/>
      <c r="J60" s="68"/>
      <c r="K60" s="68"/>
      <c r="L60" s="68"/>
      <c r="M60" s="68"/>
      <c r="N60" s="68"/>
      <c r="O60" s="105"/>
      <c r="P60" s="470"/>
      <c r="Q60" s="590"/>
      <c r="R60" s="68"/>
      <c r="S60" s="68"/>
      <c r="T60" s="68"/>
      <c r="U60" s="68"/>
      <c r="V60" s="124"/>
    </row>
    <row r="61" spans="2:22" x14ac:dyDescent="0.25">
      <c r="B61" s="113">
        <f ca="1">B61:V62</f>
        <v>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5"/>
    </row>
    <row r="62" spans="2:22" ht="15.75" thickBot="1" x14ac:dyDescent="0.3">
      <c r="B62" s="11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5"/>
    </row>
    <row r="63" spans="2:22" ht="29.25" thickBot="1" x14ac:dyDescent="0.5">
      <c r="B63" s="358" t="s">
        <v>32</v>
      </c>
      <c r="C63" s="65" t="s">
        <v>3</v>
      </c>
      <c r="D63" s="564">
        <v>8120</v>
      </c>
      <c r="E63" s="576" t="s">
        <v>27</v>
      </c>
      <c r="F63" s="334" t="s">
        <v>23</v>
      </c>
      <c r="G63" s="334"/>
      <c r="H63" s="553">
        <v>7.5</v>
      </c>
      <c r="I63" s="567">
        <v>130.52000000000007</v>
      </c>
      <c r="J63" s="553">
        <v>68.999999999999886</v>
      </c>
      <c r="K63" s="553">
        <v>74.8</v>
      </c>
      <c r="L63" s="553">
        <v>26.814814814814817</v>
      </c>
      <c r="M63" s="79"/>
      <c r="N63" s="79"/>
      <c r="O63" s="572">
        <v>8119</v>
      </c>
      <c r="P63" s="334" t="s">
        <v>23</v>
      </c>
      <c r="Q63" s="334"/>
      <c r="R63" s="553">
        <v>7.23</v>
      </c>
      <c r="S63" s="567">
        <v>80.320000000000078</v>
      </c>
      <c r="T63" s="553">
        <v>26.99999999999994</v>
      </c>
      <c r="U63" s="553">
        <v>62.2</v>
      </c>
      <c r="V63" s="550">
        <v>22.123456790123456</v>
      </c>
    </row>
    <row r="64" spans="2:22" ht="28.5" x14ac:dyDescent="0.25">
      <c r="B64" s="460"/>
      <c r="C64" s="574" t="s">
        <v>9</v>
      </c>
      <c r="D64" s="565"/>
      <c r="E64" s="577"/>
      <c r="F64" s="334"/>
      <c r="G64" s="334"/>
      <c r="H64" s="554"/>
      <c r="I64" s="568"/>
      <c r="J64" s="554"/>
      <c r="K64" s="554"/>
      <c r="L64" s="554"/>
      <c r="M64" s="79"/>
      <c r="N64" s="79"/>
      <c r="O64" s="573"/>
      <c r="P64" s="334"/>
      <c r="Q64" s="334"/>
      <c r="R64" s="554"/>
      <c r="S64" s="568"/>
      <c r="T64" s="554"/>
      <c r="U64" s="554"/>
      <c r="V64" s="551"/>
    </row>
    <row r="65" spans="2:22" ht="28.5" x14ac:dyDescent="0.45">
      <c r="B65" s="460"/>
      <c r="C65" s="575"/>
      <c r="D65" s="565"/>
      <c r="E65" s="577"/>
      <c r="F65" s="334"/>
      <c r="G65" s="334"/>
      <c r="H65" s="554"/>
      <c r="I65" s="568"/>
      <c r="J65" s="554"/>
      <c r="K65" s="554"/>
      <c r="L65" s="554"/>
      <c r="M65" s="81"/>
      <c r="N65" s="81"/>
      <c r="O65" s="573"/>
      <c r="P65" s="334"/>
      <c r="Q65" s="334"/>
      <c r="R65" s="554"/>
      <c r="S65" s="568"/>
      <c r="T65" s="554"/>
      <c r="U65" s="554"/>
      <c r="V65" s="551"/>
    </row>
    <row r="66" spans="2:22" ht="16.5" customHeight="1" thickBot="1" x14ac:dyDescent="0.3">
      <c r="B66" s="460"/>
      <c r="C66" s="509"/>
      <c r="D66" s="565"/>
      <c r="E66" s="578"/>
      <c r="F66" s="334"/>
      <c r="G66" s="334"/>
      <c r="H66" s="555"/>
      <c r="I66" s="569"/>
      <c r="J66" s="555"/>
      <c r="K66" s="555"/>
      <c r="L66" s="555"/>
      <c r="M66" s="84"/>
      <c r="N66" s="84"/>
      <c r="O66" s="591"/>
      <c r="P66" s="334"/>
      <c r="Q66" s="334"/>
      <c r="R66" s="555"/>
      <c r="S66" s="569"/>
      <c r="T66" s="555"/>
      <c r="U66" s="555"/>
      <c r="V66" s="552"/>
    </row>
    <row r="67" spans="2:22" ht="15" customHeight="1" x14ac:dyDescent="0.45">
      <c r="B67" s="460"/>
      <c r="C67" s="508" t="s">
        <v>4</v>
      </c>
      <c r="D67" s="94"/>
      <c r="E67" s="479" t="s">
        <v>30</v>
      </c>
      <c r="F67" s="500">
        <v>1</v>
      </c>
      <c r="G67" s="589"/>
      <c r="H67" s="69"/>
      <c r="I67" s="69"/>
      <c r="J67" s="69"/>
      <c r="K67" s="69"/>
      <c r="L67" s="69"/>
      <c r="M67" s="69"/>
      <c r="N67" s="69"/>
      <c r="O67" s="106"/>
      <c r="P67" s="500">
        <v>1</v>
      </c>
      <c r="Q67" s="589"/>
      <c r="R67" s="69"/>
      <c r="S67" s="69"/>
      <c r="T67" s="69"/>
      <c r="U67" s="69"/>
      <c r="V67" s="125"/>
    </row>
    <row r="68" spans="2:22" ht="15" customHeight="1" x14ac:dyDescent="0.45">
      <c r="B68" s="460"/>
      <c r="C68" s="509"/>
      <c r="D68" s="94"/>
      <c r="E68" s="510"/>
      <c r="F68" s="470"/>
      <c r="G68" s="590"/>
      <c r="H68" s="69"/>
      <c r="I68" s="69"/>
      <c r="J68" s="69"/>
      <c r="K68" s="69"/>
      <c r="L68" s="69"/>
      <c r="M68" s="69"/>
      <c r="N68" s="69"/>
      <c r="O68" s="107"/>
      <c r="P68" s="470"/>
      <c r="Q68" s="590"/>
      <c r="R68" s="69"/>
      <c r="S68" s="69"/>
      <c r="T68" s="69"/>
      <c r="U68" s="69"/>
      <c r="V68" s="125"/>
    </row>
    <row r="69" spans="2:22" ht="28.5" x14ac:dyDescent="0.45">
      <c r="B69" s="460"/>
      <c r="C69" s="500" t="s">
        <v>10</v>
      </c>
      <c r="D69" s="55"/>
      <c r="E69" s="501"/>
      <c r="F69" s="585"/>
      <c r="G69" s="585"/>
      <c r="H69" s="585"/>
      <c r="I69" s="585"/>
      <c r="J69" s="585"/>
      <c r="K69" s="585"/>
      <c r="L69" s="585"/>
      <c r="M69" s="585"/>
      <c r="N69" s="585"/>
      <c r="O69" s="585"/>
      <c r="P69" s="585"/>
      <c r="Q69" s="585"/>
      <c r="R69" s="585"/>
      <c r="S69" s="585"/>
      <c r="T69" s="585"/>
      <c r="U69" s="585"/>
      <c r="V69" s="586"/>
    </row>
    <row r="70" spans="2:22" ht="29.25" thickBot="1" x14ac:dyDescent="0.5">
      <c r="B70" s="461"/>
      <c r="C70" s="584"/>
      <c r="D70" s="126"/>
      <c r="E70" s="513"/>
      <c r="F70" s="587"/>
      <c r="G70" s="587"/>
      <c r="H70" s="587"/>
      <c r="I70" s="587"/>
      <c r="J70" s="587"/>
      <c r="K70" s="587"/>
      <c r="L70" s="587"/>
      <c r="M70" s="587"/>
      <c r="N70" s="587"/>
      <c r="O70" s="587"/>
      <c r="P70" s="587"/>
      <c r="Q70" s="587"/>
      <c r="R70" s="587"/>
      <c r="S70" s="587"/>
      <c r="T70" s="587"/>
      <c r="U70" s="587"/>
      <c r="V70" s="588"/>
    </row>
    <row r="75" spans="2:22" ht="28.5" x14ac:dyDescent="0.45">
      <c r="H75" s="30" t="s">
        <v>12</v>
      </c>
      <c r="I75" s="30" t="s">
        <v>13</v>
      </c>
      <c r="J75" s="30" t="s">
        <v>19</v>
      </c>
      <c r="K75" s="30" t="s">
        <v>14</v>
      </c>
      <c r="L75" s="30" t="s">
        <v>15</v>
      </c>
      <c r="R75" s="30" t="s">
        <v>12</v>
      </c>
      <c r="S75" s="30" t="s">
        <v>13</v>
      </c>
      <c r="T75" s="30" t="s">
        <v>19</v>
      </c>
      <c r="U75" s="30" t="s">
        <v>14</v>
      </c>
      <c r="V75" s="30" t="s">
        <v>15</v>
      </c>
    </row>
    <row r="76" spans="2:22" ht="36" x14ac:dyDescent="0.55000000000000004">
      <c r="G76" s="311" t="s">
        <v>112</v>
      </c>
      <c r="H76" s="310">
        <f>AVERAGE(H63,H53,H40,H27,H15)</f>
        <v>7.2200000000000006</v>
      </c>
      <c r="I76" s="310">
        <f t="shared" ref="I76:V76" si="0">AVERAGE(I63,I53,I40,I27,I15)</f>
        <v>98.404000000000011</v>
      </c>
      <c r="J76" s="310">
        <f t="shared" si="0"/>
        <v>46.599999999999987</v>
      </c>
      <c r="K76" s="310">
        <f t="shared" si="0"/>
        <v>53.454000000000008</v>
      </c>
      <c r="L76" s="310">
        <f t="shared" si="0"/>
        <v>19.683950617283951</v>
      </c>
      <c r="M76" s="310" t="e">
        <f t="shared" si="0"/>
        <v>#DIV/0!</v>
      </c>
      <c r="N76" s="310" t="e">
        <f t="shared" si="0"/>
        <v>#DIV/0!</v>
      </c>
      <c r="O76" s="310"/>
      <c r="P76" s="310"/>
      <c r="Q76" s="310"/>
      <c r="R76" s="310">
        <f t="shared" si="0"/>
        <v>7.3639999999999999</v>
      </c>
      <c r="S76" s="310">
        <f t="shared" si="0"/>
        <v>64.252000000000038</v>
      </c>
      <c r="T76" s="310">
        <f t="shared" si="0"/>
        <v>26.599999999999966</v>
      </c>
      <c r="U76" s="310">
        <f t="shared" si="0"/>
        <v>26.475999999999999</v>
      </c>
      <c r="V76" s="310">
        <f t="shared" si="0"/>
        <v>15.44691358024691</v>
      </c>
    </row>
    <row r="79" spans="2:22" ht="31.5" x14ac:dyDescent="0.5">
      <c r="Q79" s="310" t="s">
        <v>113</v>
      </c>
      <c r="S79" s="310">
        <f t="shared" ref="S79:T79" si="1">I15-S15/I15</f>
        <v>19.602487562189054</v>
      </c>
      <c r="T79" s="310">
        <f t="shared" si="1"/>
        <v>11.5</v>
      </c>
      <c r="U79" s="310">
        <f>K15-U15/K15</f>
        <v>11.259999999999998</v>
      </c>
      <c r="V79" s="310">
        <f>L15-V15/L15</f>
        <v>5.6582146248812926</v>
      </c>
    </row>
    <row r="80" spans="2:22" ht="31.5" x14ac:dyDescent="0.5">
      <c r="S80" s="310">
        <f t="shared" ref="S80:T80" si="2">I27-S27/I27</f>
        <v>69.422857142857069</v>
      </c>
      <c r="T80" s="310">
        <f t="shared" si="2"/>
        <v>20.333333333333382</v>
      </c>
      <c r="U80" s="310">
        <f>K27-U27/K27</f>
        <v>35.183663366336653</v>
      </c>
      <c r="V80" s="310">
        <f>L27-V27/L27</f>
        <v>15.432290468522352</v>
      </c>
    </row>
    <row r="81" spans="17:22" ht="31.5" x14ac:dyDescent="0.5">
      <c r="S81" s="310">
        <f t="shared" ref="S81:T81" si="3">I40-S40/I40</f>
        <v>89.622345132743362</v>
      </c>
      <c r="T81" s="310">
        <f t="shared" si="3"/>
        <v>34.514285714285712</v>
      </c>
      <c r="U81" s="310">
        <f>K40-U40/K40</f>
        <v>55.441681574239709</v>
      </c>
      <c r="V81" s="310">
        <f>L40-V40/L40</f>
        <v>16.962894565849318</v>
      </c>
    </row>
    <row r="82" spans="17:22" ht="31.5" x14ac:dyDescent="0.5">
      <c r="S82" s="310">
        <f t="shared" ref="S82:T82" si="4">I53-S53/I53</f>
        <v>180.16444444444454</v>
      </c>
      <c r="T82" s="310">
        <f t="shared" si="4"/>
        <v>95.281249999999986</v>
      </c>
      <c r="U82" s="310">
        <f>K53-U53/K53</f>
        <v>89.093355689693709</v>
      </c>
      <c r="V82" s="310">
        <f>L53-V53/L53</f>
        <v>30.587088396612206</v>
      </c>
    </row>
    <row r="83" spans="17:22" ht="31.5" x14ac:dyDescent="0.5">
      <c r="S83" s="310">
        <f t="shared" ref="S83:T83" si="5">I63-S63/I63</f>
        <v>129.90461538461545</v>
      </c>
      <c r="T83" s="310">
        <f t="shared" si="5"/>
        <v>68.608695652173793</v>
      </c>
      <c r="U83" s="310">
        <f>K63-U63/K63</f>
        <v>73.968449197860963</v>
      </c>
      <c r="V83" s="310">
        <f>L63-V63/L63</f>
        <v>25.989768774299161</v>
      </c>
    </row>
    <row r="84" spans="17:22" ht="31.5" x14ac:dyDescent="0.5">
      <c r="Q84" s="310" t="s">
        <v>112</v>
      </c>
      <c r="S84" s="310">
        <f t="shared" ref="S84:T84" si="6">AVERAGE(S79:S83)</f>
        <v>97.743349933369899</v>
      </c>
      <c r="T84" s="310">
        <f t="shared" si="6"/>
        <v>46.047512939958573</v>
      </c>
      <c r="U84" s="310">
        <f>AVERAGE(U79:U83)</f>
        <v>52.989429965626208</v>
      </c>
      <c r="V84" s="310">
        <f>AVERAGE(V79:V83)</f>
        <v>18.926051366032866</v>
      </c>
    </row>
    <row r="85" spans="17:22" ht="31.5" x14ac:dyDescent="0.5">
      <c r="U85" s="310"/>
    </row>
    <row r="86" spans="17:22" ht="31.5" x14ac:dyDescent="0.5">
      <c r="U86" s="310"/>
    </row>
  </sheetData>
  <mergeCells count="120">
    <mergeCell ref="O53:O56"/>
    <mergeCell ref="O63:O66"/>
    <mergeCell ref="O40:O43"/>
    <mergeCell ref="O27:O36"/>
    <mergeCell ref="E27:E36"/>
    <mergeCell ref="F27:G36"/>
    <mergeCell ref="P38:Q38"/>
    <mergeCell ref="F51:G51"/>
    <mergeCell ref="P51:Q51"/>
    <mergeCell ref="F59:G60"/>
    <mergeCell ref="P59:Q60"/>
    <mergeCell ref="B63:B70"/>
    <mergeCell ref="E63:E66"/>
    <mergeCell ref="F63:G66"/>
    <mergeCell ref="H63:H66"/>
    <mergeCell ref="I63:I66"/>
    <mergeCell ref="J63:J66"/>
    <mergeCell ref="K63:K66"/>
    <mergeCell ref="L63:L66"/>
    <mergeCell ref="P63:Q66"/>
    <mergeCell ref="C64:C66"/>
    <mergeCell ref="C67:C68"/>
    <mergeCell ref="E67:E68"/>
    <mergeCell ref="C69:C70"/>
    <mergeCell ref="E69:E70"/>
    <mergeCell ref="F69:V70"/>
    <mergeCell ref="T63:T66"/>
    <mergeCell ref="U63:U66"/>
    <mergeCell ref="V63:V66"/>
    <mergeCell ref="F67:G68"/>
    <mergeCell ref="P67:Q68"/>
    <mergeCell ref="R63:R66"/>
    <mergeCell ref="S63:S66"/>
    <mergeCell ref="D63:D66"/>
    <mergeCell ref="V40:V43"/>
    <mergeCell ref="U40:U43"/>
    <mergeCell ref="T40:T43"/>
    <mergeCell ref="D40:D43"/>
    <mergeCell ref="D53:D56"/>
    <mergeCell ref="U53:U56"/>
    <mergeCell ref="V53:V56"/>
    <mergeCell ref="F57:V58"/>
    <mergeCell ref="I53:I56"/>
    <mergeCell ref="J53:J56"/>
    <mergeCell ref="K53:K56"/>
    <mergeCell ref="L53:L56"/>
    <mergeCell ref="P53:Q56"/>
    <mergeCell ref="R53:R56"/>
    <mergeCell ref="S53:S56"/>
    <mergeCell ref="T53:T56"/>
    <mergeCell ref="H40:H43"/>
    <mergeCell ref="I40:I43"/>
    <mergeCell ref="J40:J43"/>
    <mergeCell ref="K40:K43"/>
    <mergeCell ref="L40:L43"/>
    <mergeCell ref="S40:S43"/>
    <mergeCell ref="R40:R43"/>
    <mergeCell ref="P40:Q49"/>
    <mergeCell ref="B53:B60"/>
    <mergeCell ref="C54:C56"/>
    <mergeCell ref="C57:C58"/>
    <mergeCell ref="C59:C60"/>
    <mergeCell ref="E53:E56"/>
    <mergeCell ref="E57:E58"/>
    <mergeCell ref="E59:E60"/>
    <mergeCell ref="F53:G56"/>
    <mergeCell ref="H53:H56"/>
    <mergeCell ref="R27:R36"/>
    <mergeCell ref="S27:S36"/>
    <mergeCell ref="T27:T36"/>
    <mergeCell ref="U27:U36"/>
    <mergeCell ref="V27:V36"/>
    <mergeCell ref="P14:Q14"/>
    <mergeCell ref="F25:G25"/>
    <mergeCell ref="P25:Q25"/>
    <mergeCell ref="H15:H17"/>
    <mergeCell ref="I15:I17"/>
    <mergeCell ref="J15:J17"/>
    <mergeCell ref="K15:K17"/>
    <mergeCell ref="L15:L17"/>
    <mergeCell ref="R15:R17"/>
    <mergeCell ref="T15:T17"/>
    <mergeCell ref="S15:S17"/>
    <mergeCell ref="H27:H36"/>
    <mergeCell ref="I27:I36"/>
    <mergeCell ref="J27:J36"/>
    <mergeCell ref="K27:K36"/>
    <mergeCell ref="L27:L36"/>
    <mergeCell ref="P27:Q36"/>
    <mergeCell ref="O15:O17"/>
    <mergeCell ref="B40:B51"/>
    <mergeCell ref="C41:C49"/>
    <mergeCell ref="N41:N43"/>
    <mergeCell ref="N34:N36"/>
    <mergeCell ref="N31:N33"/>
    <mergeCell ref="B27:B37"/>
    <mergeCell ref="C28:C36"/>
    <mergeCell ref="N28:N30"/>
    <mergeCell ref="N44:N46"/>
    <mergeCell ref="E40:E49"/>
    <mergeCell ref="N47:N49"/>
    <mergeCell ref="F40:G49"/>
    <mergeCell ref="F38:G38"/>
    <mergeCell ref="D27:D36"/>
    <mergeCell ref="F9:V10"/>
    <mergeCell ref="F11:V11"/>
    <mergeCell ref="F12:V12"/>
    <mergeCell ref="F13:V13"/>
    <mergeCell ref="V15:V17"/>
    <mergeCell ref="U15:U17"/>
    <mergeCell ref="P15:Q23"/>
    <mergeCell ref="B14:B25"/>
    <mergeCell ref="C15:C23"/>
    <mergeCell ref="N15:N17"/>
    <mergeCell ref="N21:N23"/>
    <mergeCell ref="E14:E23"/>
    <mergeCell ref="F15:G23"/>
    <mergeCell ref="F14:G14"/>
    <mergeCell ref="N18:N20"/>
    <mergeCell ref="D15:D1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3"/>
  <sheetViews>
    <sheetView workbookViewId="0">
      <selection activeCell="I21" sqref="I21"/>
    </sheetView>
  </sheetViews>
  <sheetFormatPr defaultRowHeight="15" x14ac:dyDescent="0.25"/>
  <cols>
    <col min="3" max="3" width="10" customWidth="1"/>
    <col min="5" max="5" width="10.5703125" style="250" customWidth="1"/>
    <col min="6" max="6" width="10.5703125" customWidth="1"/>
    <col min="7" max="7" width="18.7109375" bestFit="1" customWidth="1"/>
    <col min="8" max="8" width="11.7109375" style="2" customWidth="1"/>
  </cols>
  <sheetData>
    <row r="2" spans="3:9" ht="15.75" thickBot="1" x14ac:dyDescent="0.3"/>
    <row r="3" spans="3:9" s="3" customFormat="1" x14ac:dyDescent="0.25">
      <c r="C3" s="252" t="s">
        <v>2</v>
      </c>
      <c r="D3" s="253" t="s">
        <v>81</v>
      </c>
      <c r="E3" s="254" t="s">
        <v>82</v>
      </c>
      <c r="F3" s="253" t="s">
        <v>83</v>
      </c>
      <c r="G3" s="253" t="s">
        <v>6</v>
      </c>
      <c r="H3" s="255" t="s">
        <v>84</v>
      </c>
    </row>
    <row r="4" spans="3:9" x14ac:dyDescent="0.25">
      <c r="C4" s="605"/>
      <c r="D4" s="606"/>
      <c r="E4" s="606"/>
      <c r="F4" s="606"/>
      <c r="G4" s="606"/>
      <c r="H4" s="607"/>
      <c r="I4" t="s">
        <v>112</v>
      </c>
    </row>
    <row r="5" spans="3:9" x14ac:dyDescent="0.25">
      <c r="C5" s="608" t="s">
        <v>85</v>
      </c>
      <c r="D5" s="609" t="s">
        <v>86</v>
      </c>
      <c r="E5" s="251">
        <v>8147</v>
      </c>
      <c r="F5" s="64" t="s">
        <v>87</v>
      </c>
      <c r="G5" s="64" t="s">
        <v>88</v>
      </c>
      <c r="H5" s="248">
        <v>55.4</v>
      </c>
      <c r="I5">
        <f>AVERAGE(H5:H7)</f>
        <v>58.966666666666661</v>
      </c>
    </row>
    <row r="6" spans="3:9" x14ac:dyDescent="0.25">
      <c r="C6" s="608"/>
      <c r="D6" s="609"/>
      <c r="E6" s="251">
        <v>8148</v>
      </c>
      <c r="F6" s="64" t="s">
        <v>89</v>
      </c>
      <c r="G6" s="64" t="s">
        <v>90</v>
      </c>
      <c r="H6" s="248">
        <v>64.8</v>
      </c>
    </row>
    <row r="7" spans="3:9" x14ac:dyDescent="0.25">
      <c r="C7" s="608"/>
      <c r="D7" s="609"/>
      <c r="E7" s="251">
        <v>8149</v>
      </c>
      <c r="F7" s="64" t="s">
        <v>91</v>
      </c>
      <c r="G7" s="64" t="s">
        <v>92</v>
      </c>
      <c r="H7" s="248">
        <v>56.7</v>
      </c>
    </row>
    <row r="8" spans="3:9" x14ac:dyDescent="0.25">
      <c r="C8" s="117"/>
      <c r="D8" s="258"/>
      <c r="E8" s="256"/>
      <c r="F8" s="10"/>
      <c r="G8" s="10"/>
      <c r="H8" s="257"/>
    </row>
    <row r="9" spans="3:9" x14ac:dyDescent="0.25">
      <c r="C9" s="600" t="s">
        <v>93</v>
      </c>
      <c r="D9" s="601" t="s">
        <v>94</v>
      </c>
      <c r="E9" s="251">
        <v>8135</v>
      </c>
      <c r="F9" s="64" t="s">
        <v>87</v>
      </c>
      <c r="G9" s="64" t="s">
        <v>95</v>
      </c>
      <c r="H9" s="248">
        <v>64.400000000000006</v>
      </c>
      <c r="I9">
        <f>AVERAGE(H9:H11)</f>
        <v>63.4</v>
      </c>
    </row>
    <row r="10" spans="3:9" x14ac:dyDescent="0.25">
      <c r="C10" s="600"/>
      <c r="D10" s="601"/>
      <c r="E10" s="251">
        <v>8139</v>
      </c>
      <c r="F10" s="64" t="s">
        <v>89</v>
      </c>
      <c r="G10" s="64" t="s">
        <v>96</v>
      </c>
      <c r="H10" s="121">
        <v>68</v>
      </c>
    </row>
    <row r="11" spans="3:9" x14ac:dyDescent="0.25">
      <c r="C11" s="600"/>
      <c r="D11" s="601"/>
      <c r="E11" s="251">
        <v>8143</v>
      </c>
      <c r="F11" s="64" t="s">
        <v>91</v>
      </c>
      <c r="G11" s="64" t="s">
        <v>97</v>
      </c>
      <c r="H11" s="248">
        <v>57.8</v>
      </c>
    </row>
    <row r="12" spans="3:9" x14ac:dyDescent="0.25">
      <c r="C12" s="597"/>
      <c r="D12" s="598"/>
      <c r="E12" s="598"/>
      <c r="F12" s="598"/>
      <c r="G12" s="598"/>
      <c r="H12" s="599"/>
    </row>
    <row r="13" spans="3:9" x14ac:dyDescent="0.25">
      <c r="C13" s="600" t="s">
        <v>98</v>
      </c>
      <c r="D13" s="603" t="s">
        <v>99</v>
      </c>
      <c r="E13" s="251">
        <v>8136</v>
      </c>
      <c r="F13" s="64" t="s">
        <v>87</v>
      </c>
      <c r="G13" s="64" t="s">
        <v>95</v>
      </c>
      <c r="H13" s="248">
        <v>71.099999999999994</v>
      </c>
      <c r="I13">
        <f>AVERAGE(H13:H15)</f>
        <v>66</v>
      </c>
    </row>
    <row r="14" spans="3:9" x14ac:dyDescent="0.25">
      <c r="C14" s="600"/>
      <c r="D14" s="603"/>
      <c r="E14" s="251">
        <v>8140</v>
      </c>
      <c r="F14" s="64" t="s">
        <v>89</v>
      </c>
      <c r="G14" s="64" t="s">
        <v>100</v>
      </c>
      <c r="H14" s="248">
        <v>64.400000000000006</v>
      </c>
    </row>
    <row r="15" spans="3:9" x14ac:dyDescent="0.25">
      <c r="C15" s="600"/>
      <c r="D15" s="603"/>
      <c r="E15" s="251">
        <v>8144</v>
      </c>
      <c r="F15" s="64" t="s">
        <v>91</v>
      </c>
      <c r="G15" s="64" t="s">
        <v>101</v>
      </c>
      <c r="H15" s="248">
        <v>62.5</v>
      </c>
    </row>
    <row r="16" spans="3:9" x14ac:dyDescent="0.25">
      <c r="C16" s="597"/>
      <c r="D16" s="598"/>
      <c r="E16" s="598"/>
      <c r="F16" s="598"/>
      <c r="G16" s="598"/>
      <c r="H16" s="599"/>
    </row>
    <row r="17" spans="3:9" x14ac:dyDescent="0.25">
      <c r="C17" s="600" t="s">
        <v>102</v>
      </c>
      <c r="D17" s="601" t="s">
        <v>103</v>
      </c>
      <c r="E17" s="251">
        <v>8137</v>
      </c>
      <c r="F17" s="64" t="s">
        <v>87</v>
      </c>
      <c r="G17" s="64" t="s">
        <v>95</v>
      </c>
      <c r="H17" s="248">
        <v>64.900000000000006</v>
      </c>
      <c r="I17">
        <f>AVERAGE(H17:H19)</f>
        <v>65.733333333333334</v>
      </c>
    </row>
    <row r="18" spans="3:9" x14ac:dyDescent="0.25">
      <c r="C18" s="600"/>
      <c r="D18" s="601"/>
      <c r="E18" s="251">
        <v>8141</v>
      </c>
      <c r="F18" s="64" t="s">
        <v>89</v>
      </c>
      <c r="G18" s="64" t="s">
        <v>104</v>
      </c>
      <c r="H18" s="121">
        <v>68</v>
      </c>
    </row>
    <row r="19" spans="3:9" x14ac:dyDescent="0.25">
      <c r="C19" s="600"/>
      <c r="D19" s="601"/>
      <c r="E19" s="251">
        <v>8145</v>
      </c>
      <c r="F19" s="64" t="s">
        <v>91</v>
      </c>
      <c r="G19" s="64" t="s">
        <v>105</v>
      </c>
      <c r="H19" s="248">
        <v>64.3</v>
      </c>
    </row>
    <row r="20" spans="3:9" x14ac:dyDescent="0.25">
      <c r="C20" s="597"/>
      <c r="D20" s="598"/>
      <c r="E20" s="598"/>
      <c r="F20" s="598"/>
      <c r="G20" s="598"/>
      <c r="H20" s="599"/>
    </row>
    <row r="21" spans="3:9" x14ac:dyDescent="0.25">
      <c r="C21" s="600" t="s">
        <v>106</v>
      </c>
      <c r="D21" s="603" t="s">
        <v>107</v>
      </c>
      <c r="E21" s="251">
        <v>8138</v>
      </c>
      <c r="F21" s="64" t="s">
        <v>87</v>
      </c>
      <c r="G21" s="64" t="s">
        <v>95</v>
      </c>
      <c r="H21" s="248">
        <v>65.599999999999994</v>
      </c>
      <c r="I21">
        <f>AVERAGE(H21:H23)</f>
        <v>66.233333333333334</v>
      </c>
    </row>
    <row r="22" spans="3:9" x14ac:dyDescent="0.25">
      <c r="C22" s="600"/>
      <c r="D22" s="603"/>
      <c r="E22" s="251">
        <v>8142</v>
      </c>
      <c r="F22" s="64" t="s">
        <v>89</v>
      </c>
      <c r="G22" s="64" t="s">
        <v>108</v>
      </c>
      <c r="H22" s="248">
        <v>73.2</v>
      </c>
    </row>
    <row r="23" spans="3:9" ht="15.75" thickBot="1" x14ac:dyDescent="0.3">
      <c r="C23" s="602"/>
      <c r="D23" s="604"/>
      <c r="E23" s="259">
        <v>8146</v>
      </c>
      <c r="F23" s="260" t="s">
        <v>91</v>
      </c>
      <c r="G23" s="260" t="s">
        <v>109</v>
      </c>
      <c r="H23" s="249">
        <v>59.9</v>
      </c>
    </row>
  </sheetData>
  <mergeCells count="14">
    <mergeCell ref="C13:C15"/>
    <mergeCell ref="D13:D15"/>
    <mergeCell ref="C4:H4"/>
    <mergeCell ref="C5:C7"/>
    <mergeCell ref="D5:D7"/>
    <mergeCell ref="C9:C11"/>
    <mergeCell ref="D9:D11"/>
    <mergeCell ref="C12:H12"/>
    <mergeCell ref="C16:H16"/>
    <mergeCell ref="C17:C19"/>
    <mergeCell ref="D17:D19"/>
    <mergeCell ref="C20:H20"/>
    <mergeCell ref="C21:C23"/>
    <mergeCell ref="D21:D2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WZ Emission</vt:lpstr>
      <vt:lpstr>Stack Emission</vt:lpstr>
      <vt:lpstr>Indoor Air</vt:lpstr>
      <vt:lpstr>Effluent Water</vt:lpstr>
      <vt:lpstr>Ambient Noise (Indoor &amp; 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Chris</dc:creator>
  <cp:lastModifiedBy>Windows User</cp:lastModifiedBy>
  <dcterms:created xsi:type="dcterms:W3CDTF">2018-10-23T09:12:48Z</dcterms:created>
  <dcterms:modified xsi:type="dcterms:W3CDTF">2020-09-28T11:35:02Z</dcterms:modified>
</cp:coreProperties>
</file>