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25.xml" ContentType="application/vnd.openxmlformats-officedocument.drawingml.chart+xml"/>
  <Override PartName="/xl/charts/colors24.xml" ContentType="application/vnd.ms-office.chartcolorstyle+xml"/>
  <Override PartName="/xl/charts/style24.xml" ContentType="application/vnd.ms-office.chartstyle+xml"/>
  <Override PartName="/xl/charts/chart24.xml" ContentType="application/vnd.openxmlformats-officedocument.drawingml.chart+xml"/>
  <Override PartName="/xl/charts/colors23.xml" ContentType="application/vnd.ms-office.chartcolorstyle+xml"/>
  <Override PartName="/xl/charts/style23.xml" ContentType="application/vnd.ms-office.chartstyle+xml"/>
  <Override PartName="/xl/charts/style25.xml" ContentType="application/vnd.ms-office.chartstyle+xml"/>
  <Override PartName="/xl/charts/colors25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olors22.xml" ContentType="application/vnd.ms-office.chartcolorstyle+xml"/>
  <Override PartName="/xl/charts/colors19.xml" ContentType="application/vnd.ms-office.chartcolorstyle+xml"/>
  <Override PartName="/xl/charts/style19.xml" ContentType="application/vnd.ms-office.chartstyle+xml"/>
  <Override PartName="/xl/charts/chart19.xml" ContentType="application/vnd.openxmlformats-officedocument.drawingml.chart+xml"/>
  <Override PartName="/xl/charts/colors18.xml" ContentType="application/vnd.ms-office.chartcolorstyle+xml"/>
  <Override PartName="/xl/worksheets/sheet1.xml" ContentType="application/vnd.openxmlformats-officedocument.spreadsheetml.worksheet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style22.xml" ContentType="application/vnd.ms-office.chartstyle+xml"/>
  <Override PartName="/xl/charts/chart22.xml" ContentType="application/vnd.openxmlformats-officedocument.drawingml.chart+xml"/>
  <Override PartName="/xl/charts/colors21.xml" ContentType="application/vnd.ms-office.chartcolorstyle+xml"/>
  <Override PartName="/xl/charts/style21.xml" ContentType="application/vnd.ms-office.chartstyle+xml"/>
  <Override PartName="/xl/charts/chart21.xml" ContentType="application/vnd.openxmlformats-officedocument.drawingml.chart+xml"/>
  <Override PartName="/xl/charts/chart18.xml" ContentType="application/vnd.openxmlformats-officedocument.drawingml.chart+xml"/>
  <Override PartName="/xl/charts/style18.xml" ContentType="application/vnd.ms-office.chartstyle+xml"/>
  <Override PartName="/xl/charts/style17.xml" ContentType="application/vnd.ms-office.chartstyle+xml"/>
  <Override PartName="/xl/charts/style6.xml" ContentType="application/vnd.ms-office.chartstyle+xml"/>
  <Override PartName="/xl/charts/chart6.xml" ContentType="application/vnd.openxmlformats-officedocument.drawingml.chart+xml"/>
  <Override PartName="/xl/charts/colors5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charts/colors4.xml" ContentType="application/vnd.ms-office.chartcolor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olors8.xml" ContentType="application/vnd.ms-office.chartcolorstyle+xml"/>
  <Override PartName="/xl/charts/style8.xml" ContentType="application/vnd.ms-office.chartstyle+xml"/>
  <Override PartName="/xl/charts/chart8.xml" ContentType="application/vnd.openxmlformats-officedocument.drawingml.chart+xml"/>
  <Override PartName="/xl/charts/colors7.xml" ContentType="application/vnd.ms-office.chartcolorstyle+xml"/>
  <Override PartName="/xl/charts/style7.xml" ContentType="application/vnd.ms-office.chartstyle+xml"/>
  <Override PartName="/xl/charts/style4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7.xml" ContentType="application/vnd.ms-office.chartcolorstyle+xml"/>
  <Override PartName="/xl/charts/chart9.xml" ContentType="application/vnd.openxmlformats-officedocument.drawingml.chart+xml"/>
  <Override PartName="/xl/charts/colors9.xml" ContentType="application/vnd.ms-office.chartcolorstyle+xml"/>
  <Override PartName="/xl/charts/colors14.xml" ContentType="application/vnd.ms-office.chartcolorstyle+xml"/>
  <Override PartName="/xl/charts/style14.xml" ContentType="application/vnd.ms-office.chartstyle+xml"/>
  <Override PartName="/xl/charts/chart14.xml" ContentType="application/vnd.openxmlformats-officedocument.drawingml.chart+xml"/>
  <Override PartName="/xl/charts/colors13.xml" ContentType="application/vnd.ms-office.chartcolorstyle+xml"/>
  <Override PartName="/xl/charts/style13.xml" ContentType="application/vnd.ms-office.chart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hart17.xml" ContentType="application/vnd.openxmlformats-officedocument.drawingml.chart+xml"/>
  <Override PartName="/xl/charts/colors16.xml" ContentType="application/vnd.ms-office.chartcolorstyle+xml"/>
  <Override PartName="/xl/charts/style16.xml" ContentType="application/vnd.ms-office.chartstyle+xml"/>
  <Override PartName="/xl/charts/chart16.xml" ContentType="application/vnd.openxmlformats-officedocument.drawingml.chart+xml"/>
  <Override PartName="/xl/charts/colors15.xml" ContentType="application/vnd.ms-office.chartcolorstyle+xml"/>
  <Override PartName="/xl/charts/style9.xml" ContentType="application/vnd.ms-office.chartstyle+xml"/>
  <Override PartName="/xl/charts/chart13.xml" ContentType="application/vnd.openxmlformats-officedocument.drawingml.chart+xml"/>
  <Override PartName="/xl/charts/style10.xml" ContentType="application/vnd.ms-office.chart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olors10.xml" ContentType="application/vnd.ms-office.chartcolorstyle+xml"/>
  <Override PartName="/xl/charts/style11.xml" ContentType="application/vnd.ms-office.chart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olors11.xml" ContentType="application/vnd.ms-office.chartcolorsty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3" activeTab="4"/>
  </bookViews>
  <sheets>
    <sheet name="Raw G' " sheetId="1" r:id="rId1"/>
    <sheet name="Raw G'' " sheetId="7" r:id="rId2"/>
    <sheet name="Composition" sheetId="14" r:id="rId3"/>
    <sheet name="Average" sheetId="2" r:id="rId4"/>
    <sheet name="Summary" sheetId="15" r:id="rId5"/>
  </sheets>
  <calcPr calcId="162913"/>
</workbook>
</file>

<file path=xl/calcChain.xml><?xml version="1.0" encoding="utf-8"?>
<calcChain xmlns="http://schemas.openxmlformats.org/spreadsheetml/2006/main">
  <c r="P8" i="14" l="1"/>
  <c r="F23" i="14"/>
  <c r="F22" i="14"/>
  <c r="F21" i="14"/>
  <c r="F20" i="14"/>
  <c r="F19" i="14"/>
  <c r="F18" i="14"/>
  <c r="J23" i="14"/>
  <c r="O23" i="14" s="1"/>
  <c r="J22" i="14"/>
  <c r="J21" i="14"/>
  <c r="J20" i="14"/>
  <c r="J19" i="14"/>
  <c r="O19" i="14" s="1"/>
  <c r="J18" i="14"/>
  <c r="N23" i="14"/>
  <c r="N22" i="14"/>
  <c r="N21" i="14"/>
  <c r="N20" i="14"/>
  <c r="N19" i="14"/>
  <c r="N18" i="14"/>
  <c r="N11" i="14"/>
  <c r="N10" i="14"/>
  <c r="N9" i="14"/>
  <c r="N8" i="14"/>
  <c r="N7" i="14"/>
  <c r="N6" i="14"/>
  <c r="J11" i="14"/>
  <c r="J10" i="14"/>
  <c r="J9" i="14"/>
  <c r="J8" i="14"/>
  <c r="O8" i="14" s="1"/>
  <c r="J7" i="14"/>
  <c r="J6" i="14"/>
  <c r="F11" i="14"/>
  <c r="F10" i="14"/>
  <c r="O10" i="14" s="1"/>
  <c r="X2" i="2" s="1"/>
  <c r="F9" i="14"/>
  <c r="F8" i="14"/>
  <c r="F7" i="14"/>
  <c r="O7" i="14" s="1"/>
  <c r="I2" i="2" s="1"/>
  <c r="F6" i="14"/>
  <c r="O6" i="14" s="1"/>
  <c r="D2" i="2" s="1"/>
  <c r="P6" i="14"/>
  <c r="P7" i="14"/>
  <c r="O9" i="14"/>
  <c r="S2" i="2" s="1"/>
  <c r="P9" i="14"/>
  <c r="P10" i="14"/>
  <c r="O11" i="14"/>
  <c r="AC2" i="2" s="1"/>
  <c r="P11" i="14"/>
  <c r="P23" i="14"/>
  <c r="P22" i="14"/>
  <c r="O22" i="14"/>
  <c r="P21" i="14"/>
  <c r="O21" i="14"/>
  <c r="P20" i="14"/>
  <c r="P19" i="14"/>
  <c r="P18" i="14"/>
  <c r="O18" i="14"/>
  <c r="O20" i="14" l="1"/>
  <c r="B6" i="2" l="1"/>
  <c r="B147" i="7"/>
  <c r="B118" i="7"/>
  <c r="B89" i="7"/>
  <c r="B60" i="7"/>
  <c r="B31" i="7"/>
  <c r="B2" i="7"/>
  <c r="H7" i="7"/>
  <c r="E7" i="7"/>
  <c r="B7" i="7"/>
  <c r="H36" i="7"/>
  <c r="E36" i="7"/>
  <c r="B36" i="7"/>
  <c r="H65" i="7"/>
  <c r="E65" i="7"/>
  <c r="B65" i="7"/>
  <c r="B158" i="7" l="1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57" i="7"/>
  <c r="E157" i="7"/>
  <c r="B157" i="7"/>
  <c r="H152" i="7"/>
  <c r="E152" i="7"/>
  <c r="B152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H128" i="7"/>
  <c r="E128" i="7"/>
  <c r="B128" i="7"/>
  <c r="H123" i="7"/>
  <c r="E123" i="7"/>
  <c r="B123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99" i="7"/>
  <c r="E99" i="7"/>
  <c r="B99" i="7"/>
  <c r="H94" i="7"/>
  <c r="E94" i="7"/>
  <c r="B94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70" i="7"/>
  <c r="E70" i="7"/>
  <c r="B70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41" i="7"/>
  <c r="E41" i="7"/>
  <c r="B41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B24" i="7"/>
  <c r="B25" i="7"/>
  <c r="B26" i="7"/>
  <c r="B27" i="7"/>
  <c r="B13" i="7"/>
  <c r="B14" i="7"/>
  <c r="B15" i="7"/>
  <c r="B16" i="7"/>
  <c r="B17" i="7"/>
  <c r="B18" i="7"/>
  <c r="B19" i="7"/>
  <c r="B20" i="7"/>
  <c r="B21" i="7"/>
  <c r="B22" i="7"/>
  <c r="B23" i="7"/>
  <c r="H12" i="7"/>
  <c r="E12" i="7"/>
  <c r="B12" i="7"/>
  <c r="AC7" i="2" l="1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E19" i="2" l="1"/>
  <c r="E15" i="2"/>
  <c r="E11" i="2"/>
  <c r="E7" i="2"/>
  <c r="E20" i="2"/>
  <c r="E16" i="2"/>
  <c r="E12" i="2"/>
  <c r="E8" i="2"/>
  <c r="E6" i="2"/>
  <c r="E21" i="2"/>
  <c r="E17" i="2"/>
  <c r="E13" i="2"/>
  <c r="E9" i="2"/>
  <c r="E18" i="2"/>
  <c r="E14" i="2"/>
  <c r="E10" i="2"/>
  <c r="AA7" i="2" l="1"/>
  <c r="AB7" i="2"/>
  <c r="AD7" i="2" s="1"/>
  <c r="AA8" i="2"/>
  <c r="AB8" i="2"/>
  <c r="AD8" i="2" s="1"/>
  <c r="AA9" i="2"/>
  <c r="AB9" i="2"/>
  <c r="AD9" i="2" s="1"/>
  <c r="AA10" i="2"/>
  <c r="AB10" i="2"/>
  <c r="AD10" i="2" s="1"/>
  <c r="AA11" i="2"/>
  <c r="AB11" i="2"/>
  <c r="AD11" i="2" s="1"/>
  <c r="AA12" i="2"/>
  <c r="AB12" i="2"/>
  <c r="AD12" i="2" s="1"/>
  <c r="AA13" i="2"/>
  <c r="AB13" i="2"/>
  <c r="AD13" i="2" s="1"/>
  <c r="AA14" i="2"/>
  <c r="AB14" i="2"/>
  <c r="AD14" i="2" s="1"/>
  <c r="AA15" i="2"/>
  <c r="AB15" i="2"/>
  <c r="AD15" i="2" s="1"/>
  <c r="AA16" i="2"/>
  <c r="AB16" i="2"/>
  <c r="AD16" i="2" s="1"/>
  <c r="AA17" i="2"/>
  <c r="AB17" i="2"/>
  <c r="AD17" i="2" s="1"/>
  <c r="AA18" i="2"/>
  <c r="AB18" i="2"/>
  <c r="AD18" i="2" s="1"/>
  <c r="AA19" i="2"/>
  <c r="AB19" i="2"/>
  <c r="AD19" i="2" s="1"/>
  <c r="AA20" i="2"/>
  <c r="AB20" i="2"/>
  <c r="AD20" i="2" s="1"/>
  <c r="AA21" i="2"/>
  <c r="AB21" i="2"/>
  <c r="AD21" i="2" s="1"/>
  <c r="AB6" i="2"/>
  <c r="AD6" i="2" s="1"/>
  <c r="AA6" i="2"/>
  <c r="V7" i="2"/>
  <c r="W7" i="2"/>
  <c r="Y7" i="2" s="1"/>
  <c r="V8" i="2"/>
  <c r="W8" i="2"/>
  <c r="Y8" i="2" s="1"/>
  <c r="V9" i="2"/>
  <c r="W9" i="2"/>
  <c r="Y9" i="2" s="1"/>
  <c r="V10" i="2"/>
  <c r="W10" i="2"/>
  <c r="Y10" i="2" s="1"/>
  <c r="V11" i="2"/>
  <c r="W11" i="2"/>
  <c r="Y11" i="2" s="1"/>
  <c r="V12" i="2"/>
  <c r="W12" i="2"/>
  <c r="Y12" i="2" s="1"/>
  <c r="V13" i="2"/>
  <c r="W13" i="2"/>
  <c r="Y13" i="2" s="1"/>
  <c r="V14" i="2"/>
  <c r="W14" i="2"/>
  <c r="Y14" i="2" s="1"/>
  <c r="V15" i="2"/>
  <c r="W15" i="2"/>
  <c r="Y15" i="2" s="1"/>
  <c r="V16" i="2"/>
  <c r="W16" i="2"/>
  <c r="Y16" i="2" s="1"/>
  <c r="V17" i="2"/>
  <c r="W17" i="2"/>
  <c r="Y17" i="2" s="1"/>
  <c r="V18" i="2"/>
  <c r="W18" i="2"/>
  <c r="Y18" i="2" s="1"/>
  <c r="V19" i="2"/>
  <c r="W19" i="2"/>
  <c r="Y19" i="2" s="1"/>
  <c r="V20" i="2"/>
  <c r="W20" i="2"/>
  <c r="Y20" i="2" s="1"/>
  <c r="V21" i="2"/>
  <c r="W21" i="2"/>
  <c r="Y21" i="2" s="1"/>
  <c r="W6" i="2"/>
  <c r="Y6" i="2" s="1"/>
  <c r="V6" i="2"/>
  <c r="Q7" i="2"/>
  <c r="R7" i="2"/>
  <c r="T7" i="2" s="1"/>
  <c r="Q8" i="2"/>
  <c r="R8" i="2"/>
  <c r="T8" i="2" s="1"/>
  <c r="Q9" i="2"/>
  <c r="R9" i="2"/>
  <c r="T9" i="2" s="1"/>
  <c r="Q10" i="2"/>
  <c r="R10" i="2"/>
  <c r="T10" i="2" s="1"/>
  <c r="Q11" i="2"/>
  <c r="R11" i="2"/>
  <c r="T11" i="2" s="1"/>
  <c r="Q12" i="2"/>
  <c r="R12" i="2"/>
  <c r="T12" i="2" s="1"/>
  <c r="Q13" i="2"/>
  <c r="R13" i="2"/>
  <c r="T13" i="2" s="1"/>
  <c r="Q14" i="2"/>
  <c r="R14" i="2"/>
  <c r="T14" i="2" s="1"/>
  <c r="Q15" i="2"/>
  <c r="R15" i="2"/>
  <c r="T15" i="2" s="1"/>
  <c r="Q16" i="2"/>
  <c r="R16" i="2"/>
  <c r="T16" i="2" s="1"/>
  <c r="Q17" i="2"/>
  <c r="R17" i="2"/>
  <c r="T17" i="2" s="1"/>
  <c r="Q18" i="2"/>
  <c r="R18" i="2"/>
  <c r="T18" i="2" s="1"/>
  <c r="Q19" i="2"/>
  <c r="R19" i="2"/>
  <c r="T19" i="2" s="1"/>
  <c r="Q20" i="2"/>
  <c r="R20" i="2"/>
  <c r="T20" i="2" s="1"/>
  <c r="Q21" i="2"/>
  <c r="R21" i="2"/>
  <c r="T21" i="2" s="1"/>
  <c r="R6" i="2"/>
  <c r="T6" i="2" s="1"/>
  <c r="Q6" i="2"/>
  <c r="L7" i="2"/>
  <c r="M7" i="2"/>
  <c r="O7" i="2" s="1"/>
  <c r="L8" i="2"/>
  <c r="M8" i="2"/>
  <c r="O8" i="2" s="1"/>
  <c r="L9" i="2"/>
  <c r="M9" i="2"/>
  <c r="O9" i="2" s="1"/>
  <c r="L10" i="2"/>
  <c r="M10" i="2"/>
  <c r="O10" i="2" s="1"/>
  <c r="L11" i="2"/>
  <c r="M11" i="2"/>
  <c r="O11" i="2" s="1"/>
  <c r="L12" i="2"/>
  <c r="M12" i="2"/>
  <c r="O12" i="2" s="1"/>
  <c r="L13" i="2"/>
  <c r="M13" i="2"/>
  <c r="O13" i="2" s="1"/>
  <c r="L14" i="2"/>
  <c r="M14" i="2"/>
  <c r="O14" i="2" s="1"/>
  <c r="L15" i="2"/>
  <c r="M15" i="2"/>
  <c r="O15" i="2" s="1"/>
  <c r="L16" i="2"/>
  <c r="M16" i="2"/>
  <c r="O16" i="2" s="1"/>
  <c r="L17" i="2"/>
  <c r="M17" i="2"/>
  <c r="O17" i="2" s="1"/>
  <c r="L18" i="2"/>
  <c r="M18" i="2"/>
  <c r="O18" i="2" s="1"/>
  <c r="L19" i="2"/>
  <c r="M19" i="2"/>
  <c r="O19" i="2" s="1"/>
  <c r="L20" i="2"/>
  <c r="M20" i="2"/>
  <c r="O20" i="2" s="1"/>
  <c r="L21" i="2"/>
  <c r="M21" i="2"/>
  <c r="O21" i="2" s="1"/>
  <c r="M6" i="2"/>
  <c r="O6" i="2" s="1"/>
  <c r="L6" i="2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6" i="2"/>
  <c r="J6" i="2" s="1"/>
</calcChain>
</file>

<file path=xl/sharedStrings.xml><?xml version="1.0" encoding="utf-8"?>
<sst xmlns="http://schemas.openxmlformats.org/spreadsheetml/2006/main" count="313" uniqueCount="53">
  <si>
    <t>Exp 1</t>
  </si>
  <si>
    <t>[1/s]</t>
  </si>
  <si>
    <r>
      <t>[Pa</t>
    </r>
    <r>
      <rPr>
        <sz val="11"/>
        <color theme="1"/>
        <rFont val="Calibri"/>
        <family val="2"/>
      </rPr>
      <t>·s]</t>
    </r>
  </si>
  <si>
    <t>Exp 2</t>
  </si>
  <si>
    <t>Exp 3</t>
  </si>
  <si>
    <t>Strain</t>
  </si>
  <si>
    <t>[%]</t>
  </si>
  <si>
    <t>Storage G'</t>
  </si>
  <si>
    <t>Loss G''</t>
  </si>
  <si>
    <r>
      <t xml:space="preserve">Dumping </t>
    </r>
    <r>
      <rPr>
        <b/>
        <sz val="11"/>
        <color theme="1"/>
        <rFont val="Calibri"/>
        <family val="2"/>
      </rPr>
      <t>δ</t>
    </r>
  </si>
  <si>
    <t>Frequency</t>
  </si>
  <si>
    <t>Moisture content 1</t>
  </si>
  <si>
    <t>2015/04/04; 02:17 PM</t>
  </si>
  <si>
    <t>2015/04/04; 02:47 PM</t>
  </si>
  <si>
    <t>2015/04/04; 03:18 PM</t>
  </si>
  <si>
    <t>Moisture content 2</t>
  </si>
  <si>
    <t>2015/04/06; 12:09 PM</t>
  </si>
  <si>
    <t>2015/04/06; 12:41 PM</t>
  </si>
  <si>
    <t>2015/04/06; 01:14 PM</t>
  </si>
  <si>
    <t>Moisture content 3</t>
  </si>
  <si>
    <t>2015/03/03; 11:29 AM</t>
  </si>
  <si>
    <t>2015/03/03; 12:21 PM</t>
  </si>
  <si>
    <t>2015/03/03; 01:06 PM</t>
  </si>
  <si>
    <t>Moisture content 4</t>
  </si>
  <si>
    <t>2015/03/05; 10:53 AM</t>
  </si>
  <si>
    <t>2015/03/05; 12:07 PM</t>
  </si>
  <si>
    <t>2015/03/05; 12:56 PM</t>
  </si>
  <si>
    <t>Moisture content 5</t>
  </si>
  <si>
    <t>2015/03/31; 11:03 AM</t>
  </si>
  <si>
    <t>2015/03/31; 11:50 AM</t>
  </si>
  <si>
    <t>2015/03/31; 12:39 PM</t>
  </si>
  <si>
    <t>Moisture content 6</t>
  </si>
  <si>
    <t>2015/04/03; 07:45 AM</t>
  </si>
  <si>
    <t>2015/04/03; 08:37 AM</t>
  </si>
  <si>
    <t>2015/04/03; 09:27 AM</t>
  </si>
  <si>
    <t>`</t>
  </si>
  <si>
    <t>Moisture content analysis (%)</t>
  </si>
  <si>
    <t>Bucket 1</t>
  </si>
  <si>
    <t>Bucket 2</t>
  </si>
  <si>
    <t>Bucket 3</t>
  </si>
  <si>
    <t>Average</t>
  </si>
  <si>
    <t>Deviation</t>
  </si>
  <si>
    <t>Replicate 1</t>
  </si>
  <si>
    <t>Replicate 2</t>
  </si>
  <si>
    <t>Replicate 3</t>
  </si>
  <si>
    <t>Ash content analysis (mg/g)</t>
  </si>
  <si>
    <t>Mositure content 1</t>
  </si>
  <si>
    <t>Mositure content 2</t>
  </si>
  <si>
    <t>Mositure content 3</t>
  </si>
  <si>
    <t>Mositure content 4</t>
  </si>
  <si>
    <t>Mositure content 5</t>
  </si>
  <si>
    <t>Mositure content 6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</si>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</sst>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E+00"/>
    <numFmt numFmtId="165" formatCode="0.00000"/>
    <numFmt numFmtId="166" formatCode="0.0"/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 applyFont="1"/>
    <xf numFmtId="1" fontId="1" fillId="0" borderId="2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" fillId="0" borderId="7" xfId="0" applyFont="1" applyBorder="1" applyAlignment="1">
      <alignment horizontal="center" vertical="center"/>
    </xf>
    <xf numFmtId="166" fontId="0" fillId="0" borderId="12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0" fillId="0" borderId="8" xfId="0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166" fontId="0" fillId="2" borderId="9" xfId="0" applyNumberFormat="1" applyFill="1" applyBorder="1" applyAlignment="1">
      <alignment horizontal="center" vertic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6" fontId="9" fillId="0" borderId="7" xfId="0" applyNumberFormat="1" applyFont="1" applyBorder="1" applyAlignment="1">
      <alignment horizontal="center" vertical="center"/>
    </xf>
    <xf numFmtId="166" fontId="0" fillId="0" borderId="7" xfId="0" applyNumberFormat="1" applyFont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166" fontId="0" fillId="2" borderId="14" xfId="0" applyNumberFormat="1" applyFill="1" applyBorder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6" fontId="8" fillId="0" borderId="0" xfId="0" applyNumberFormat="1" applyFont="1"/>
    <xf numFmtId="166" fontId="0" fillId="0" borderId="11" xfId="0" applyNumberFormat="1" applyFont="1" applyBorder="1" applyAlignment="1">
      <alignment horizontal="center" vertical="center"/>
    </xf>
    <xf numFmtId="166" fontId="0" fillId="0" borderId="1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 '!$B$12:$B$30</c:f>
              <c:numCache>
                <c:formatCode>0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'!$C$12:$C$30</c:f>
              <c:numCache>
                <c:formatCode>0</c:formatCode>
                <c:ptCount val="19"/>
                <c:pt idx="0">
                  <c:v>2440</c:v>
                </c:pt>
                <c:pt idx="1">
                  <c:v>2490</c:v>
                </c:pt>
                <c:pt idx="2">
                  <c:v>2450</c:v>
                </c:pt>
                <c:pt idx="3">
                  <c:v>2400</c:v>
                </c:pt>
                <c:pt idx="4">
                  <c:v>2320</c:v>
                </c:pt>
                <c:pt idx="5">
                  <c:v>2250</c:v>
                </c:pt>
                <c:pt idx="6">
                  <c:v>2180</c:v>
                </c:pt>
                <c:pt idx="7">
                  <c:v>2120</c:v>
                </c:pt>
                <c:pt idx="8">
                  <c:v>2050</c:v>
                </c:pt>
                <c:pt idx="9">
                  <c:v>1990</c:v>
                </c:pt>
                <c:pt idx="10">
                  <c:v>1940</c:v>
                </c:pt>
                <c:pt idx="11">
                  <c:v>1880</c:v>
                </c:pt>
                <c:pt idx="12">
                  <c:v>1830</c:v>
                </c:pt>
                <c:pt idx="13">
                  <c:v>1780</c:v>
                </c:pt>
                <c:pt idx="14">
                  <c:v>1730</c:v>
                </c:pt>
                <c:pt idx="15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7-445D-9D79-2CAA43A52E5C}"/>
            </c:ext>
          </c:extLst>
        </c:ser>
        <c:ser>
          <c:idx val="1"/>
          <c:order val="1"/>
          <c:tx>
            <c:strRef>
              <c:f>'Raw G''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 '!$E$12:$E$30</c:f>
              <c:numCache>
                <c:formatCode>0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'!$F$12:$F$30</c:f>
              <c:numCache>
                <c:formatCode>0</c:formatCode>
                <c:ptCount val="19"/>
                <c:pt idx="0">
                  <c:v>2530</c:v>
                </c:pt>
                <c:pt idx="1">
                  <c:v>2570</c:v>
                </c:pt>
                <c:pt idx="2">
                  <c:v>2530</c:v>
                </c:pt>
                <c:pt idx="3">
                  <c:v>2480</c:v>
                </c:pt>
                <c:pt idx="4">
                  <c:v>2410</c:v>
                </c:pt>
                <c:pt idx="5">
                  <c:v>2340</c:v>
                </c:pt>
                <c:pt idx="6">
                  <c:v>2270</c:v>
                </c:pt>
                <c:pt idx="7">
                  <c:v>2200</c:v>
                </c:pt>
                <c:pt idx="8">
                  <c:v>2150</c:v>
                </c:pt>
                <c:pt idx="9">
                  <c:v>2090</c:v>
                </c:pt>
                <c:pt idx="10">
                  <c:v>2050</c:v>
                </c:pt>
                <c:pt idx="11">
                  <c:v>1980</c:v>
                </c:pt>
                <c:pt idx="12">
                  <c:v>1940</c:v>
                </c:pt>
                <c:pt idx="13">
                  <c:v>1870</c:v>
                </c:pt>
                <c:pt idx="14">
                  <c:v>1800</c:v>
                </c:pt>
                <c:pt idx="15">
                  <c:v>1770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7-445D-9D79-2CAA43A52E5C}"/>
            </c:ext>
          </c:extLst>
        </c:ser>
        <c:ser>
          <c:idx val="2"/>
          <c:order val="2"/>
          <c:tx>
            <c:strRef>
              <c:f>'Raw G''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 '!$H$12:$H$30</c:f>
              <c:numCache>
                <c:formatCode>0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'!$I$12:$I$30</c:f>
              <c:numCache>
                <c:formatCode>0</c:formatCode>
                <c:ptCount val="19"/>
                <c:pt idx="0">
                  <c:v>1960</c:v>
                </c:pt>
                <c:pt idx="1">
                  <c:v>2170</c:v>
                </c:pt>
                <c:pt idx="2">
                  <c:v>2150</c:v>
                </c:pt>
                <c:pt idx="3">
                  <c:v>2110</c:v>
                </c:pt>
                <c:pt idx="4">
                  <c:v>2030</c:v>
                </c:pt>
                <c:pt idx="5">
                  <c:v>1960</c:v>
                </c:pt>
                <c:pt idx="6">
                  <c:v>1870</c:v>
                </c:pt>
                <c:pt idx="7">
                  <c:v>1790</c:v>
                </c:pt>
                <c:pt idx="8">
                  <c:v>1710</c:v>
                </c:pt>
                <c:pt idx="9">
                  <c:v>1640</c:v>
                </c:pt>
                <c:pt idx="10">
                  <c:v>1580</c:v>
                </c:pt>
                <c:pt idx="11">
                  <c:v>1520</c:v>
                </c:pt>
                <c:pt idx="12">
                  <c:v>1460</c:v>
                </c:pt>
                <c:pt idx="13">
                  <c:v>1420</c:v>
                </c:pt>
                <c:pt idx="14">
                  <c:v>1380</c:v>
                </c:pt>
                <c:pt idx="15">
                  <c:v>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7-445D-9D79-2CAA43A5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712480"/>
        <c:axId val="1955713024"/>
      </c:scatterChart>
      <c:valAx>
        <c:axId val="1955712480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13024"/>
        <c:crosses val="autoZero"/>
        <c:crossBetween val="midCat"/>
      </c:valAx>
      <c:valAx>
        <c:axId val="195571302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 modulus</a:t>
                </a:r>
                <a:r>
                  <a:rPr lang="en-ZA" baseline="0"/>
                  <a:t>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25486475648877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G'''' '!$B$99:$B$117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'!$C$99:$C$117</c:f>
              <c:numCache>
                <c:formatCode>General</c:formatCode>
                <c:ptCount val="19"/>
                <c:pt idx="0">
                  <c:v>561</c:v>
                </c:pt>
                <c:pt idx="1">
                  <c:v>473</c:v>
                </c:pt>
                <c:pt idx="2">
                  <c:v>428</c:v>
                </c:pt>
                <c:pt idx="3">
                  <c:v>403</c:v>
                </c:pt>
                <c:pt idx="4">
                  <c:v>387</c:v>
                </c:pt>
                <c:pt idx="5">
                  <c:v>372</c:v>
                </c:pt>
                <c:pt idx="6">
                  <c:v>361</c:v>
                </c:pt>
                <c:pt idx="7">
                  <c:v>354</c:v>
                </c:pt>
                <c:pt idx="8">
                  <c:v>346</c:v>
                </c:pt>
                <c:pt idx="9">
                  <c:v>343</c:v>
                </c:pt>
                <c:pt idx="10">
                  <c:v>348</c:v>
                </c:pt>
                <c:pt idx="11">
                  <c:v>340</c:v>
                </c:pt>
                <c:pt idx="12">
                  <c:v>344</c:v>
                </c:pt>
                <c:pt idx="13">
                  <c:v>346</c:v>
                </c:pt>
                <c:pt idx="14">
                  <c:v>353</c:v>
                </c:pt>
                <c:pt idx="15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D-417A-A769-60DEF8A61E43}"/>
            </c:ext>
          </c:extLst>
        </c:ser>
        <c:ser>
          <c:idx val="1"/>
          <c:order val="1"/>
          <c:tx>
            <c:strRef>
              <c:f>'Raw G''''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G'''' '!$E$99:$E$117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'!$F$99:$F$117</c:f>
              <c:numCache>
                <c:formatCode>General</c:formatCode>
                <c:ptCount val="19"/>
                <c:pt idx="0">
                  <c:v>793</c:v>
                </c:pt>
                <c:pt idx="1">
                  <c:v>687</c:v>
                </c:pt>
                <c:pt idx="2">
                  <c:v>666</c:v>
                </c:pt>
                <c:pt idx="3">
                  <c:v>672</c:v>
                </c:pt>
                <c:pt idx="4">
                  <c:v>620</c:v>
                </c:pt>
                <c:pt idx="5">
                  <c:v>599</c:v>
                </c:pt>
                <c:pt idx="6">
                  <c:v>572</c:v>
                </c:pt>
                <c:pt idx="7">
                  <c:v>560</c:v>
                </c:pt>
                <c:pt idx="8">
                  <c:v>592</c:v>
                </c:pt>
                <c:pt idx="9">
                  <c:v>600</c:v>
                </c:pt>
                <c:pt idx="10">
                  <c:v>587</c:v>
                </c:pt>
                <c:pt idx="11">
                  <c:v>553</c:v>
                </c:pt>
                <c:pt idx="12">
                  <c:v>565</c:v>
                </c:pt>
                <c:pt idx="13">
                  <c:v>611</c:v>
                </c:pt>
                <c:pt idx="14">
                  <c:v>556</c:v>
                </c:pt>
                <c:pt idx="15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D-417A-A769-60DEF8A61E43}"/>
            </c:ext>
          </c:extLst>
        </c:ser>
        <c:ser>
          <c:idx val="2"/>
          <c:order val="2"/>
          <c:tx>
            <c:strRef>
              <c:f>'Raw G''''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G'''' '!$H$99:$H$117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'!$I$99:$I$117</c:f>
              <c:numCache>
                <c:formatCode>0.000E+00</c:formatCode>
                <c:ptCount val="19"/>
                <c:pt idx="0">
                  <c:v>597</c:v>
                </c:pt>
                <c:pt idx="1">
                  <c:v>540</c:v>
                </c:pt>
                <c:pt idx="2">
                  <c:v>500</c:v>
                </c:pt>
                <c:pt idx="3">
                  <c:v>476</c:v>
                </c:pt>
                <c:pt idx="4">
                  <c:v>461</c:v>
                </c:pt>
                <c:pt idx="5">
                  <c:v>445</c:v>
                </c:pt>
                <c:pt idx="6">
                  <c:v>431</c:v>
                </c:pt>
                <c:pt idx="7">
                  <c:v>422</c:v>
                </c:pt>
                <c:pt idx="8">
                  <c:v>417</c:v>
                </c:pt>
                <c:pt idx="9">
                  <c:v>413</c:v>
                </c:pt>
                <c:pt idx="10">
                  <c:v>411</c:v>
                </c:pt>
                <c:pt idx="11">
                  <c:v>411</c:v>
                </c:pt>
                <c:pt idx="12">
                  <c:v>416</c:v>
                </c:pt>
                <c:pt idx="13">
                  <c:v>422</c:v>
                </c:pt>
                <c:pt idx="14">
                  <c:v>428</c:v>
                </c:pt>
                <c:pt idx="15">
                  <c:v>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D-417A-A769-60DEF8A61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17712"/>
        <c:axId val="1870524784"/>
      </c:scatterChart>
      <c:valAx>
        <c:axId val="187051771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24784"/>
        <c:crosses val="autoZero"/>
        <c:crossBetween val="midCat"/>
      </c:valAx>
      <c:valAx>
        <c:axId val="187052478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Loss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G'''' '!$B$128:$B$146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'!$C$128:$C$146</c:f>
              <c:numCache>
                <c:formatCode>General</c:formatCode>
                <c:ptCount val="19"/>
                <c:pt idx="0">
                  <c:v>484</c:v>
                </c:pt>
                <c:pt idx="1">
                  <c:v>230</c:v>
                </c:pt>
                <c:pt idx="2">
                  <c:v>202</c:v>
                </c:pt>
                <c:pt idx="3">
                  <c:v>185</c:v>
                </c:pt>
                <c:pt idx="4">
                  <c:v>174</c:v>
                </c:pt>
                <c:pt idx="5">
                  <c:v>167</c:v>
                </c:pt>
                <c:pt idx="6">
                  <c:v>160</c:v>
                </c:pt>
                <c:pt idx="7">
                  <c:v>154</c:v>
                </c:pt>
                <c:pt idx="8">
                  <c:v>150</c:v>
                </c:pt>
                <c:pt idx="9">
                  <c:v>146</c:v>
                </c:pt>
                <c:pt idx="10">
                  <c:v>145</c:v>
                </c:pt>
                <c:pt idx="11">
                  <c:v>144</c:v>
                </c:pt>
                <c:pt idx="12">
                  <c:v>145</c:v>
                </c:pt>
                <c:pt idx="13">
                  <c:v>148</c:v>
                </c:pt>
                <c:pt idx="14">
                  <c:v>150</c:v>
                </c:pt>
                <c:pt idx="15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F-4FB5-9835-70EAD585887A}"/>
            </c:ext>
          </c:extLst>
        </c:ser>
        <c:ser>
          <c:idx val="1"/>
          <c:order val="1"/>
          <c:tx>
            <c:strRef>
              <c:f>'Raw G''''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G'''' '!$E$128:$E$146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'!$F$128:$F$146</c:f>
              <c:numCache>
                <c:formatCode>General</c:formatCode>
                <c:ptCount val="19"/>
                <c:pt idx="0">
                  <c:v>504</c:v>
                </c:pt>
                <c:pt idx="1">
                  <c:v>248</c:v>
                </c:pt>
                <c:pt idx="2">
                  <c:v>204</c:v>
                </c:pt>
                <c:pt idx="3">
                  <c:v>186</c:v>
                </c:pt>
                <c:pt idx="4">
                  <c:v>176</c:v>
                </c:pt>
                <c:pt idx="5">
                  <c:v>167</c:v>
                </c:pt>
                <c:pt idx="6">
                  <c:v>160</c:v>
                </c:pt>
                <c:pt idx="7">
                  <c:v>152</c:v>
                </c:pt>
                <c:pt idx="8">
                  <c:v>147</c:v>
                </c:pt>
                <c:pt idx="9">
                  <c:v>145</c:v>
                </c:pt>
                <c:pt idx="10">
                  <c:v>147</c:v>
                </c:pt>
                <c:pt idx="11">
                  <c:v>149</c:v>
                </c:pt>
                <c:pt idx="12">
                  <c:v>151</c:v>
                </c:pt>
                <c:pt idx="13">
                  <c:v>150</c:v>
                </c:pt>
                <c:pt idx="14">
                  <c:v>146</c:v>
                </c:pt>
                <c:pt idx="15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F-4FB5-9835-70EAD585887A}"/>
            </c:ext>
          </c:extLst>
        </c:ser>
        <c:ser>
          <c:idx val="2"/>
          <c:order val="2"/>
          <c:tx>
            <c:strRef>
              <c:f>'Raw G''''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G'''' '!$H$128:$H$146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'!$I$128:$I$146</c:f>
              <c:numCache>
                <c:formatCode>0.000E+00</c:formatCode>
                <c:ptCount val="19"/>
                <c:pt idx="0">
                  <c:v>630</c:v>
                </c:pt>
                <c:pt idx="1">
                  <c:v>225</c:v>
                </c:pt>
                <c:pt idx="2">
                  <c:v>169</c:v>
                </c:pt>
                <c:pt idx="3">
                  <c:v>156</c:v>
                </c:pt>
                <c:pt idx="4">
                  <c:v>146</c:v>
                </c:pt>
                <c:pt idx="5">
                  <c:v>138</c:v>
                </c:pt>
                <c:pt idx="6">
                  <c:v>132</c:v>
                </c:pt>
                <c:pt idx="7">
                  <c:v>126</c:v>
                </c:pt>
                <c:pt idx="8">
                  <c:v>120</c:v>
                </c:pt>
                <c:pt idx="9">
                  <c:v>115</c:v>
                </c:pt>
                <c:pt idx="10">
                  <c:v>112</c:v>
                </c:pt>
                <c:pt idx="11">
                  <c:v>111</c:v>
                </c:pt>
                <c:pt idx="12">
                  <c:v>112</c:v>
                </c:pt>
                <c:pt idx="13">
                  <c:v>116</c:v>
                </c:pt>
                <c:pt idx="14">
                  <c:v>124</c:v>
                </c:pt>
                <c:pt idx="15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CF-4FB5-9835-70EAD585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20432"/>
        <c:axId val="1870523152"/>
      </c:scatterChart>
      <c:valAx>
        <c:axId val="187052043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23152"/>
        <c:crosses val="autoZero"/>
        <c:crossBetween val="midCat"/>
      </c:valAx>
      <c:valAx>
        <c:axId val="187052315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Loss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204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G'''' '!$B$157:$B$174</c:f>
              <c:numCache>
                <c:formatCode>General</c:formatCode>
                <c:ptCount val="18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'!$C$157:$C$174</c:f>
              <c:numCache>
                <c:formatCode>General</c:formatCode>
                <c:ptCount val="18"/>
                <c:pt idx="0">
                  <c:v>508</c:v>
                </c:pt>
                <c:pt idx="1">
                  <c:v>413</c:v>
                </c:pt>
                <c:pt idx="2">
                  <c:v>386</c:v>
                </c:pt>
                <c:pt idx="3">
                  <c:v>357</c:v>
                </c:pt>
                <c:pt idx="4">
                  <c:v>341</c:v>
                </c:pt>
                <c:pt idx="5">
                  <c:v>328</c:v>
                </c:pt>
                <c:pt idx="6">
                  <c:v>315</c:v>
                </c:pt>
                <c:pt idx="7">
                  <c:v>301</c:v>
                </c:pt>
                <c:pt idx="8">
                  <c:v>289</c:v>
                </c:pt>
                <c:pt idx="9">
                  <c:v>279</c:v>
                </c:pt>
                <c:pt idx="10">
                  <c:v>271</c:v>
                </c:pt>
                <c:pt idx="11">
                  <c:v>260</c:v>
                </c:pt>
                <c:pt idx="12">
                  <c:v>260</c:v>
                </c:pt>
                <c:pt idx="13">
                  <c:v>258</c:v>
                </c:pt>
                <c:pt idx="14">
                  <c:v>259</c:v>
                </c:pt>
                <c:pt idx="15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BB1-B487-AB756FD92AE7}"/>
            </c:ext>
          </c:extLst>
        </c:ser>
        <c:ser>
          <c:idx val="1"/>
          <c:order val="1"/>
          <c:tx>
            <c:strRef>
              <c:f>'Raw G''''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G'''' '!$E$157:$E$174</c:f>
              <c:numCache>
                <c:formatCode>General</c:formatCode>
                <c:ptCount val="18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'!$F$157:$F$174</c:f>
              <c:numCache>
                <c:formatCode>General</c:formatCode>
                <c:ptCount val="18"/>
                <c:pt idx="0">
                  <c:v>410</c:v>
                </c:pt>
                <c:pt idx="1">
                  <c:v>333</c:v>
                </c:pt>
                <c:pt idx="2">
                  <c:v>307</c:v>
                </c:pt>
                <c:pt idx="3">
                  <c:v>288</c:v>
                </c:pt>
                <c:pt idx="4">
                  <c:v>278</c:v>
                </c:pt>
                <c:pt idx="5">
                  <c:v>278</c:v>
                </c:pt>
                <c:pt idx="6">
                  <c:v>259</c:v>
                </c:pt>
                <c:pt idx="7">
                  <c:v>257</c:v>
                </c:pt>
                <c:pt idx="8">
                  <c:v>269</c:v>
                </c:pt>
                <c:pt idx="9">
                  <c:v>252</c:v>
                </c:pt>
                <c:pt idx="10">
                  <c:v>249</c:v>
                </c:pt>
                <c:pt idx="11">
                  <c:v>246</c:v>
                </c:pt>
                <c:pt idx="12">
                  <c:v>239</c:v>
                </c:pt>
                <c:pt idx="13">
                  <c:v>228</c:v>
                </c:pt>
                <c:pt idx="14">
                  <c:v>222</c:v>
                </c:pt>
                <c:pt idx="15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6-4BB1-B487-AB756FD92AE7}"/>
            </c:ext>
          </c:extLst>
        </c:ser>
        <c:ser>
          <c:idx val="2"/>
          <c:order val="2"/>
          <c:tx>
            <c:strRef>
              <c:f>'Raw G''''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G'''' '!$H$157:$H$174</c:f>
              <c:numCache>
                <c:formatCode>General</c:formatCode>
                <c:ptCount val="18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'!$I$157:$I$174</c:f>
              <c:numCache>
                <c:formatCode>0.000E+00</c:formatCode>
                <c:ptCount val="18"/>
                <c:pt idx="0">
                  <c:v>472</c:v>
                </c:pt>
                <c:pt idx="1">
                  <c:v>349</c:v>
                </c:pt>
                <c:pt idx="2">
                  <c:v>318</c:v>
                </c:pt>
                <c:pt idx="3">
                  <c:v>293</c:v>
                </c:pt>
                <c:pt idx="4">
                  <c:v>281</c:v>
                </c:pt>
                <c:pt idx="5">
                  <c:v>269</c:v>
                </c:pt>
                <c:pt idx="6">
                  <c:v>259</c:v>
                </c:pt>
                <c:pt idx="7">
                  <c:v>251</c:v>
                </c:pt>
                <c:pt idx="8">
                  <c:v>246</c:v>
                </c:pt>
                <c:pt idx="9">
                  <c:v>242</c:v>
                </c:pt>
                <c:pt idx="10">
                  <c:v>249</c:v>
                </c:pt>
                <c:pt idx="11">
                  <c:v>238</c:v>
                </c:pt>
                <c:pt idx="12">
                  <c:v>237</c:v>
                </c:pt>
                <c:pt idx="13">
                  <c:v>234</c:v>
                </c:pt>
                <c:pt idx="14">
                  <c:v>235</c:v>
                </c:pt>
                <c:pt idx="15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6-4BB1-B487-AB756FD9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23696"/>
        <c:axId val="1944192400"/>
      </c:scatterChart>
      <c:valAx>
        <c:axId val="187052369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92400"/>
        <c:crosses val="autoZero"/>
        <c:crossBetween val="midCat"/>
      </c:valAx>
      <c:valAx>
        <c:axId val="194419240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Loss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2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 content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30224729623354E-2"/>
          <c:y val="0.11242869641294836"/>
          <c:w val="0.89642657372746437"/>
          <c:h val="0.78672440944881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Composition!$C$3</c:f>
              <c:strCache>
                <c:ptCount val="1"/>
                <c:pt idx="0">
                  <c:v>Moisture content analysis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Composition!$P$6:$P$11</c:f>
                <c:numCache>
                  <c:formatCode>General</c:formatCode>
                  <c:ptCount val="6"/>
                  <c:pt idx="0">
                    <c:v>0.68089079094968752</c:v>
                  </c:pt>
                  <c:pt idx="1">
                    <c:v>0.70721428666088193</c:v>
                  </c:pt>
                  <c:pt idx="2">
                    <c:v>0.19726360964617171</c:v>
                  </c:pt>
                  <c:pt idx="3">
                    <c:v>0.34263353707606592</c:v>
                  </c:pt>
                  <c:pt idx="4">
                    <c:v>0.76893356547609359</c:v>
                  </c:pt>
                  <c:pt idx="5">
                    <c:v>8.1437309490196716E-2</c:v>
                  </c:pt>
                </c:numCache>
              </c:numRef>
            </c:plus>
            <c:minus>
              <c:numRef>
                <c:f>Composition!$P$6:$P$11</c:f>
                <c:numCache>
                  <c:formatCode>General</c:formatCode>
                  <c:ptCount val="6"/>
                  <c:pt idx="0">
                    <c:v>0.68089079094968752</c:v>
                  </c:pt>
                  <c:pt idx="1">
                    <c:v>0.70721428666088193</c:v>
                  </c:pt>
                  <c:pt idx="2">
                    <c:v>0.19726360964617171</c:v>
                  </c:pt>
                  <c:pt idx="3">
                    <c:v>0.34263353707606592</c:v>
                  </c:pt>
                  <c:pt idx="4">
                    <c:v>0.76893356547609359</c:v>
                  </c:pt>
                  <c:pt idx="5">
                    <c:v>8.1437309490196716E-2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Composition!$B$6:$B$11</c:f>
              <c:strCache>
                <c:ptCount val="6"/>
                <c:pt idx="0">
                  <c:v>Mositure content 1</c:v>
                </c:pt>
                <c:pt idx="1">
                  <c:v>Mositure content 2</c:v>
                </c:pt>
                <c:pt idx="2">
                  <c:v>Mositure content 3</c:v>
                </c:pt>
                <c:pt idx="3">
                  <c:v>Mositure content 4</c:v>
                </c:pt>
                <c:pt idx="4">
                  <c:v>Mositure content 5</c:v>
                </c:pt>
                <c:pt idx="5">
                  <c:v>Mositure content 6</c:v>
                </c:pt>
              </c:strCache>
            </c:strRef>
          </c:cat>
          <c:val>
            <c:numRef>
              <c:f>Composition!$O$6:$O$11</c:f>
              <c:numCache>
                <c:formatCode>0.0</c:formatCode>
                <c:ptCount val="6"/>
                <c:pt idx="0">
                  <c:v>74.930632796671503</c:v>
                </c:pt>
                <c:pt idx="1">
                  <c:v>68.804622985295111</c:v>
                </c:pt>
                <c:pt idx="2">
                  <c:v>77.050342770326367</c:v>
                </c:pt>
                <c:pt idx="3">
                  <c:v>80.761239444886925</c:v>
                </c:pt>
                <c:pt idx="4">
                  <c:v>83.846967976798268</c:v>
                </c:pt>
                <c:pt idx="5">
                  <c:v>82.439683592907144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F-40CE-825A-A2212A5B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190768"/>
        <c:axId val="1944193488"/>
      </c:barChart>
      <c:catAx>
        <c:axId val="19441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93488"/>
        <c:crosses val="autoZero"/>
        <c:auto val="1"/>
        <c:lblAlgn val="ctr"/>
        <c:lblOffset val="100"/>
        <c:noMultiLvlLbl val="0"/>
      </c:catAx>
      <c:valAx>
        <c:axId val="1944193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/>
                  <a:t>%</a:t>
                </a:r>
                <a:endParaRPr lang="es-419" sz="1400"/>
              </a:p>
            </c:rich>
          </c:tx>
          <c:layout>
            <c:manualLayout>
              <c:xMode val="edge"/>
              <c:yMode val="edge"/>
              <c:x val="8.0360012857602064E-3"/>
              <c:y val="0.43729883764529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 content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30224729623354E-2"/>
          <c:y val="0.11242869641294836"/>
          <c:w val="0.89642657372746437"/>
          <c:h val="0.78672440944881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Composition!$C$3</c:f>
              <c:strCache>
                <c:ptCount val="1"/>
                <c:pt idx="0">
                  <c:v>Moisture content analysis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Composition!#REF!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Composition!#REF!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Composition!$B$6:$B$11</c:f>
              <c:strCache>
                <c:ptCount val="6"/>
                <c:pt idx="0">
                  <c:v>Mositure content 1</c:v>
                </c:pt>
                <c:pt idx="1">
                  <c:v>Mositure content 2</c:v>
                </c:pt>
                <c:pt idx="2">
                  <c:v>Mositure content 3</c:v>
                </c:pt>
                <c:pt idx="3">
                  <c:v>Mositure content 4</c:v>
                </c:pt>
                <c:pt idx="4">
                  <c:v>Mositure content 5</c:v>
                </c:pt>
                <c:pt idx="5">
                  <c:v>Mositure content 6</c:v>
                </c:pt>
              </c:strCache>
            </c:strRef>
          </c:cat>
          <c:val>
            <c:numRef>
              <c:f>Composition!#REF!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B-4790-A0DE-653B83EC8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194576"/>
        <c:axId val="1944195120"/>
      </c:barChart>
      <c:catAx>
        <c:axId val="1944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95120"/>
        <c:crosses val="autoZero"/>
        <c:auto val="1"/>
        <c:lblAlgn val="ctr"/>
        <c:lblOffset val="100"/>
        <c:noMultiLvlLbl val="0"/>
      </c:catAx>
      <c:valAx>
        <c:axId val="194419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/>
                  <a:t>%</a:t>
                </a:r>
                <a:endParaRPr lang="es-419" sz="1400"/>
              </a:p>
            </c:rich>
          </c:tx>
          <c:layout>
            <c:manualLayout>
              <c:xMode val="edge"/>
              <c:yMode val="edge"/>
              <c:x val="8.0360012857602064E-3"/>
              <c:y val="0.43729883764529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7261751593591"/>
          <c:y val="5.0925788153026834E-2"/>
          <c:w val="0.67147563204575367"/>
          <c:h val="0.7746924856128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Moisture content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Average!$B$6:$B$21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Average!$C$6:$C$21</c:f>
              <c:numCache>
                <c:formatCode>0</c:formatCode>
                <c:ptCount val="16"/>
                <c:pt idx="0">
                  <c:v>2310</c:v>
                </c:pt>
                <c:pt idx="1">
                  <c:v>2410</c:v>
                </c:pt>
                <c:pt idx="2">
                  <c:v>2376.6666666666665</c:v>
                </c:pt>
                <c:pt idx="3">
                  <c:v>2330</c:v>
                </c:pt>
                <c:pt idx="4">
                  <c:v>2253.3333333333335</c:v>
                </c:pt>
                <c:pt idx="5">
                  <c:v>2183.3333333333335</c:v>
                </c:pt>
                <c:pt idx="6">
                  <c:v>2106.6666666666665</c:v>
                </c:pt>
                <c:pt idx="7">
                  <c:v>2036.6666666666667</c:v>
                </c:pt>
                <c:pt idx="8">
                  <c:v>1970</c:v>
                </c:pt>
                <c:pt idx="9">
                  <c:v>1906.6666666666667</c:v>
                </c:pt>
                <c:pt idx="10">
                  <c:v>1856.6666666666667</c:v>
                </c:pt>
                <c:pt idx="11">
                  <c:v>1793.3333333333333</c:v>
                </c:pt>
                <c:pt idx="12">
                  <c:v>1743.3333333333333</c:v>
                </c:pt>
                <c:pt idx="13">
                  <c:v>1690</c:v>
                </c:pt>
                <c:pt idx="14">
                  <c:v>1636.6666666666667</c:v>
                </c:pt>
                <c:pt idx="15">
                  <c:v>1613.3333333333333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6-4BF8-B729-6CB5ABA80A3B}"/>
            </c:ext>
          </c:extLst>
        </c:ser>
        <c:ser>
          <c:idx val="1"/>
          <c:order val="1"/>
          <c:tx>
            <c:strRef>
              <c:f>Average!$G$2</c:f>
              <c:strCache>
                <c:ptCount val="1"/>
                <c:pt idx="0">
                  <c:v>Moisture content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Average!$G$6:$G$21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Average!$H$6:$H$21</c:f>
              <c:numCache>
                <c:formatCode>0</c:formatCode>
                <c:ptCount val="16"/>
                <c:pt idx="0">
                  <c:v>7773.333333333333</c:v>
                </c:pt>
                <c:pt idx="1">
                  <c:v>7633.333333333333</c:v>
                </c:pt>
                <c:pt idx="2">
                  <c:v>7393.333333333333</c:v>
                </c:pt>
                <c:pt idx="3">
                  <c:v>7143.333333333333</c:v>
                </c:pt>
                <c:pt idx="4">
                  <c:v>6890</c:v>
                </c:pt>
                <c:pt idx="5">
                  <c:v>6660</c:v>
                </c:pt>
                <c:pt idx="6">
                  <c:v>6413.333333333333</c:v>
                </c:pt>
                <c:pt idx="7">
                  <c:v>6170</c:v>
                </c:pt>
                <c:pt idx="8">
                  <c:v>5946.666666666667</c:v>
                </c:pt>
                <c:pt idx="9">
                  <c:v>5740</c:v>
                </c:pt>
                <c:pt idx="10">
                  <c:v>5533.333333333333</c:v>
                </c:pt>
                <c:pt idx="11">
                  <c:v>5326.666666666667</c:v>
                </c:pt>
                <c:pt idx="12">
                  <c:v>5160</c:v>
                </c:pt>
                <c:pt idx="13">
                  <c:v>4986.666666666667</c:v>
                </c:pt>
                <c:pt idx="14">
                  <c:v>4850</c:v>
                </c:pt>
                <c:pt idx="15">
                  <c:v>4690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6-4BF8-B729-6CB5ABA80A3B}"/>
            </c:ext>
          </c:extLst>
        </c:ser>
        <c:ser>
          <c:idx val="2"/>
          <c:order val="2"/>
          <c:tx>
            <c:strRef>
              <c:f>Average!$L$2</c:f>
              <c:strCache>
                <c:ptCount val="1"/>
                <c:pt idx="0">
                  <c:v>Moisture content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Average!$L$6:$L$21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Average!$M$6:$M$21</c:f>
              <c:numCache>
                <c:formatCode>0</c:formatCode>
                <c:ptCount val="16"/>
                <c:pt idx="0">
                  <c:v>8233.3333333333339</c:v>
                </c:pt>
                <c:pt idx="1">
                  <c:v>8153.333333333333</c:v>
                </c:pt>
                <c:pt idx="2">
                  <c:v>7696.666666666667</c:v>
                </c:pt>
                <c:pt idx="3">
                  <c:v>7416.666666666667</c:v>
                </c:pt>
                <c:pt idx="4">
                  <c:v>7340</c:v>
                </c:pt>
                <c:pt idx="5">
                  <c:v>7203.333333333333</c:v>
                </c:pt>
                <c:pt idx="6">
                  <c:v>6840</c:v>
                </c:pt>
                <c:pt idx="7">
                  <c:v>6596.666666666667</c:v>
                </c:pt>
                <c:pt idx="8">
                  <c:v>6510</c:v>
                </c:pt>
                <c:pt idx="9">
                  <c:v>6280</c:v>
                </c:pt>
                <c:pt idx="10">
                  <c:v>5953.333333333333</c:v>
                </c:pt>
                <c:pt idx="11">
                  <c:v>5760</c:v>
                </c:pt>
                <c:pt idx="12">
                  <c:v>5673.333333333333</c:v>
                </c:pt>
                <c:pt idx="13">
                  <c:v>5380</c:v>
                </c:pt>
                <c:pt idx="14">
                  <c:v>5186.666666666667</c:v>
                </c:pt>
                <c:pt idx="15">
                  <c:v>4873.333333333333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66-4BF8-B729-6CB5ABA80A3B}"/>
            </c:ext>
          </c:extLst>
        </c:ser>
        <c:ser>
          <c:idx val="3"/>
          <c:order val="3"/>
          <c:tx>
            <c:strRef>
              <c:f>Average!$Q$2</c:f>
              <c:strCache>
                <c:ptCount val="1"/>
                <c:pt idx="0">
                  <c:v>Moisture content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Average!$Q$6:$Q$21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Average!$R$6:$R$21</c:f>
              <c:numCache>
                <c:formatCode>0</c:formatCode>
                <c:ptCount val="16"/>
                <c:pt idx="0">
                  <c:v>2063.3333333333335</c:v>
                </c:pt>
                <c:pt idx="1">
                  <c:v>2146.6666666666665</c:v>
                </c:pt>
                <c:pt idx="2">
                  <c:v>2153.3333333333335</c:v>
                </c:pt>
                <c:pt idx="3">
                  <c:v>2143.3333333333335</c:v>
                </c:pt>
                <c:pt idx="4">
                  <c:v>2056.6666666666665</c:v>
                </c:pt>
                <c:pt idx="5">
                  <c:v>1976.6666666666667</c:v>
                </c:pt>
                <c:pt idx="6">
                  <c:v>1893.3333333333333</c:v>
                </c:pt>
                <c:pt idx="7">
                  <c:v>1826.6666666666667</c:v>
                </c:pt>
                <c:pt idx="8">
                  <c:v>1810</c:v>
                </c:pt>
                <c:pt idx="9">
                  <c:v>1746.6666666666667</c:v>
                </c:pt>
                <c:pt idx="10">
                  <c:v>1673.3333333333333</c:v>
                </c:pt>
                <c:pt idx="11">
                  <c:v>1590</c:v>
                </c:pt>
                <c:pt idx="12">
                  <c:v>1540</c:v>
                </c:pt>
                <c:pt idx="13">
                  <c:v>1533.3333333333333</c:v>
                </c:pt>
                <c:pt idx="14">
                  <c:v>1440</c:v>
                </c:pt>
                <c:pt idx="15">
                  <c:v>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66-4BF8-B729-6CB5ABA80A3B}"/>
            </c:ext>
          </c:extLst>
        </c:ser>
        <c:ser>
          <c:idx val="4"/>
          <c:order val="4"/>
          <c:tx>
            <c:strRef>
              <c:f>Average!$V$2</c:f>
              <c:strCache>
                <c:ptCount val="1"/>
                <c:pt idx="0">
                  <c:v>Moisture content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Average!$V$6:$V$21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Average!$W$6:$W$21</c:f>
              <c:numCache>
                <c:formatCode>0</c:formatCode>
                <c:ptCount val="16"/>
                <c:pt idx="0">
                  <c:v>140</c:v>
                </c:pt>
                <c:pt idx="1">
                  <c:v>529.33333333333337</c:v>
                </c:pt>
                <c:pt idx="2">
                  <c:v>537.66666666666663</c:v>
                </c:pt>
                <c:pt idx="3">
                  <c:v>556.33333333333337</c:v>
                </c:pt>
                <c:pt idx="4">
                  <c:v>552.66666666666663</c:v>
                </c:pt>
                <c:pt idx="5">
                  <c:v>542.66666666666663</c:v>
                </c:pt>
                <c:pt idx="6">
                  <c:v>529.33333333333337</c:v>
                </c:pt>
                <c:pt idx="7">
                  <c:v>509</c:v>
                </c:pt>
                <c:pt idx="8">
                  <c:v>490.66666666666669</c:v>
                </c:pt>
                <c:pt idx="9">
                  <c:v>475.66666666666669</c:v>
                </c:pt>
                <c:pt idx="10">
                  <c:v>464</c:v>
                </c:pt>
                <c:pt idx="11">
                  <c:v>454.33333333333331</c:v>
                </c:pt>
                <c:pt idx="12">
                  <c:v>443.33333333333331</c:v>
                </c:pt>
                <c:pt idx="13">
                  <c:v>430</c:v>
                </c:pt>
                <c:pt idx="14">
                  <c:v>413.66666666666669</c:v>
                </c:pt>
                <c:pt idx="15">
                  <c:v>398.66666666666669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66-4BF8-B729-6CB5ABA80A3B}"/>
            </c:ext>
          </c:extLst>
        </c:ser>
        <c:ser>
          <c:idx val="5"/>
          <c:order val="5"/>
          <c:tx>
            <c:strRef>
              <c:f>Average!$AA$2</c:f>
              <c:strCache>
                <c:ptCount val="1"/>
                <c:pt idx="0">
                  <c:v>Moisture content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Average!$AA$6:$AA$21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Average!$AB$6:$AB$21</c:f>
              <c:numCache>
                <c:formatCode>0</c:formatCode>
                <c:ptCount val="16"/>
                <c:pt idx="0">
                  <c:v>801.33333333333337</c:v>
                </c:pt>
                <c:pt idx="1">
                  <c:v>1046.6666666666667</c:v>
                </c:pt>
                <c:pt idx="2">
                  <c:v>1076.6666666666667</c:v>
                </c:pt>
                <c:pt idx="3">
                  <c:v>1076.6666666666667</c:v>
                </c:pt>
                <c:pt idx="4">
                  <c:v>1056.6666666666667</c:v>
                </c:pt>
                <c:pt idx="5">
                  <c:v>1020.3333333333334</c:v>
                </c:pt>
                <c:pt idx="6">
                  <c:v>992.33333333333337</c:v>
                </c:pt>
                <c:pt idx="7">
                  <c:v>962.66666666666663</c:v>
                </c:pt>
                <c:pt idx="8">
                  <c:v>930.33333333333337</c:v>
                </c:pt>
                <c:pt idx="9">
                  <c:v>897.33333333333337</c:v>
                </c:pt>
                <c:pt idx="10">
                  <c:v>861.66666666666663</c:v>
                </c:pt>
                <c:pt idx="11">
                  <c:v>828</c:v>
                </c:pt>
                <c:pt idx="12">
                  <c:v>796.66666666666663</c:v>
                </c:pt>
                <c:pt idx="13">
                  <c:v>762.66666666666663</c:v>
                </c:pt>
                <c:pt idx="14">
                  <c:v>739.66666666666663</c:v>
                </c:pt>
                <c:pt idx="15">
                  <c:v>719.66666666666663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66-4BF8-B729-6CB5ABA8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89136"/>
        <c:axId val="1944189680"/>
      </c:scatterChart>
      <c:valAx>
        <c:axId val="1944189136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</a:t>
                </a:r>
                <a:r>
                  <a:rPr lang="en-ZA" baseline="0"/>
                  <a:t>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39871820297038829"/>
              <c:y val="0.91169665883014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89680"/>
        <c:crosses val="autoZero"/>
        <c:crossBetween val="midCat"/>
      </c:valAx>
      <c:valAx>
        <c:axId val="1944189680"/>
        <c:scaling>
          <c:logBase val="10"/>
          <c:orientation val="minMax"/>
          <c:max val="10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</a:t>
                </a:r>
                <a:r>
                  <a:rPr lang="en-ZA" baseline="0"/>
                  <a:t>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34433571928256"/>
          <c:y val="8.511153589720373E-2"/>
          <c:w val="0.17075217047877916"/>
          <c:h val="0.73979822168135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7261751593591"/>
          <c:y val="5.0925788153026834E-2"/>
          <c:w val="0.67147563204575367"/>
          <c:h val="0.7746924856128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Moisture content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Average!$B$6:$B$21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Average!$D$6:$D$21</c:f>
              <c:numCache>
                <c:formatCode>0</c:formatCode>
                <c:ptCount val="16"/>
                <c:pt idx="0">
                  <c:v>776.66666666666663</c:v>
                </c:pt>
                <c:pt idx="1">
                  <c:v>696.33333333333337</c:v>
                </c:pt>
                <c:pt idx="2">
                  <c:v>640.66666666666663</c:v>
                </c:pt>
                <c:pt idx="3">
                  <c:v>608.33333333333337</c:v>
                </c:pt>
                <c:pt idx="4">
                  <c:v>583.66666666666663</c:v>
                </c:pt>
                <c:pt idx="5">
                  <c:v>570</c:v>
                </c:pt>
                <c:pt idx="6">
                  <c:v>546</c:v>
                </c:pt>
                <c:pt idx="7">
                  <c:v>544.66666666666663</c:v>
                </c:pt>
                <c:pt idx="8">
                  <c:v>523.33333333333337</c:v>
                </c:pt>
                <c:pt idx="9">
                  <c:v>517</c:v>
                </c:pt>
                <c:pt idx="10">
                  <c:v>514.66666666666663</c:v>
                </c:pt>
                <c:pt idx="11">
                  <c:v>511.33333333333331</c:v>
                </c:pt>
                <c:pt idx="12">
                  <c:v>513</c:v>
                </c:pt>
                <c:pt idx="13">
                  <c:v>513.66666666666663</c:v>
                </c:pt>
                <c:pt idx="14">
                  <c:v>510.66666666666669</c:v>
                </c:pt>
                <c:pt idx="15">
                  <c:v>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6-46F2-B069-F31CA30A03E3}"/>
            </c:ext>
          </c:extLst>
        </c:ser>
        <c:ser>
          <c:idx val="1"/>
          <c:order val="1"/>
          <c:tx>
            <c:strRef>
              <c:f>Average!$G$2</c:f>
              <c:strCache>
                <c:ptCount val="1"/>
                <c:pt idx="0">
                  <c:v>Moisture content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Average!$G$6:$G$21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Average!$I$6:$I$21</c:f>
              <c:numCache>
                <c:formatCode>0</c:formatCode>
                <c:ptCount val="16"/>
                <c:pt idx="0">
                  <c:v>1576.6666666666667</c:v>
                </c:pt>
                <c:pt idx="1">
                  <c:v>1480</c:v>
                </c:pt>
                <c:pt idx="2">
                  <c:v>1436.6666666666667</c:v>
                </c:pt>
                <c:pt idx="3">
                  <c:v>1393.3333333333333</c:v>
                </c:pt>
                <c:pt idx="4">
                  <c:v>1363.3333333333333</c:v>
                </c:pt>
                <c:pt idx="5">
                  <c:v>1343.3333333333333</c:v>
                </c:pt>
                <c:pt idx="6">
                  <c:v>1326.6666666666667</c:v>
                </c:pt>
                <c:pt idx="7">
                  <c:v>1320</c:v>
                </c:pt>
                <c:pt idx="8">
                  <c:v>1303.3333333333333</c:v>
                </c:pt>
                <c:pt idx="9">
                  <c:v>1300</c:v>
                </c:pt>
                <c:pt idx="10">
                  <c:v>1286.6666666666667</c:v>
                </c:pt>
                <c:pt idx="11">
                  <c:v>1270</c:v>
                </c:pt>
                <c:pt idx="12">
                  <c:v>1270</c:v>
                </c:pt>
                <c:pt idx="13">
                  <c:v>1270</c:v>
                </c:pt>
                <c:pt idx="14">
                  <c:v>1270</c:v>
                </c:pt>
                <c:pt idx="15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6-46F2-B069-F31CA30A03E3}"/>
            </c:ext>
          </c:extLst>
        </c:ser>
        <c:ser>
          <c:idx val="2"/>
          <c:order val="2"/>
          <c:tx>
            <c:strRef>
              <c:f>Average!$L$2</c:f>
              <c:strCache>
                <c:ptCount val="1"/>
                <c:pt idx="0">
                  <c:v>Moisture content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Average!$L$6:$L$21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Average!$N$6:$N$21</c:f>
              <c:numCache>
                <c:formatCode>0</c:formatCode>
                <c:ptCount val="16"/>
                <c:pt idx="0">
                  <c:v>1360</c:v>
                </c:pt>
                <c:pt idx="1">
                  <c:v>1300</c:v>
                </c:pt>
                <c:pt idx="2">
                  <c:v>1240</c:v>
                </c:pt>
                <c:pt idx="3">
                  <c:v>1200</c:v>
                </c:pt>
                <c:pt idx="4">
                  <c:v>1216.6666666666667</c:v>
                </c:pt>
                <c:pt idx="5">
                  <c:v>1236.6666666666667</c:v>
                </c:pt>
                <c:pt idx="6">
                  <c:v>1213.3333333333333</c:v>
                </c:pt>
                <c:pt idx="7">
                  <c:v>1223.3333333333333</c:v>
                </c:pt>
                <c:pt idx="8">
                  <c:v>1200</c:v>
                </c:pt>
                <c:pt idx="9">
                  <c:v>1313.3333333333333</c:v>
                </c:pt>
                <c:pt idx="10">
                  <c:v>1290</c:v>
                </c:pt>
                <c:pt idx="11">
                  <c:v>1320</c:v>
                </c:pt>
                <c:pt idx="12">
                  <c:v>1393.3333333333333</c:v>
                </c:pt>
                <c:pt idx="13">
                  <c:v>1410</c:v>
                </c:pt>
                <c:pt idx="14">
                  <c:v>1480</c:v>
                </c:pt>
                <c:pt idx="15">
                  <c:v>1530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6-46F2-B069-F31CA30A03E3}"/>
            </c:ext>
          </c:extLst>
        </c:ser>
        <c:ser>
          <c:idx val="3"/>
          <c:order val="3"/>
          <c:tx>
            <c:strRef>
              <c:f>Average!$Q$2</c:f>
              <c:strCache>
                <c:ptCount val="1"/>
                <c:pt idx="0">
                  <c:v>Moisture content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Average!$Q$6:$Q$21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Average!$S$6:$S$21</c:f>
              <c:numCache>
                <c:formatCode>0</c:formatCode>
                <c:ptCount val="16"/>
                <c:pt idx="0">
                  <c:v>650.33333333333337</c:v>
                </c:pt>
                <c:pt idx="1">
                  <c:v>566.66666666666663</c:v>
                </c:pt>
                <c:pt idx="2">
                  <c:v>531.33333333333337</c:v>
                </c:pt>
                <c:pt idx="3">
                  <c:v>517</c:v>
                </c:pt>
                <c:pt idx="4">
                  <c:v>489.33333333333331</c:v>
                </c:pt>
                <c:pt idx="5">
                  <c:v>472</c:v>
                </c:pt>
                <c:pt idx="6">
                  <c:v>454.66666666666669</c:v>
                </c:pt>
                <c:pt idx="7">
                  <c:v>445.33333333333331</c:v>
                </c:pt>
                <c:pt idx="8">
                  <c:v>451.66666666666669</c:v>
                </c:pt>
                <c:pt idx="9">
                  <c:v>452</c:v>
                </c:pt>
                <c:pt idx="10">
                  <c:v>448.66666666666669</c:v>
                </c:pt>
                <c:pt idx="11">
                  <c:v>434.66666666666669</c:v>
                </c:pt>
                <c:pt idx="12">
                  <c:v>441.66666666666669</c:v>
                </c:pt>
                <c:pt idx="13">
                  <c:v>459.66666666666669</c:v>
                </c:pt>
                <c:pt idx="14">
                  <c:v>445.66666666666669</c:v>
                </c:pt>
                <c:pt idx="15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6-46F2-B069-F31CA30A03E3}"/>
            </c:ext>
          </c:extLst>
        </c:ser>
        <c:ser>
          <c:idx val="4"/>
          <c:order val="4"/>
          <c:tx>
            <c:strRef>
              <c:f>Average!$V$2</c:f>
              <c:strCache>
                <c:ptCount val="1"/>
                <c:pt idx="0">
                  <c:v>Moisture content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Average!$V$6:$V$21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Average!$X$6:$X$21</c:f>
              <c:numCache>
                <c:formatCode>0</c:formatCode>
                <c:ptCount val="16"/>
                <c:pt idx="0">
                  <c:v>539.33333333333337</c:v>
                </c:pt>
                <c:pt idx="1">
                  <c:v>234.33333333333334</c:v>
                </c:pt>
                <c:pt idx="2">
                  <c:v>191.66666666666666</c:v>
                </c:pt>
                <c:pt idx="3">
                  <c:v>175.66666666666666</c:v>
                </c:pt>
                <c:pt idx="4">
                  <c:v>165.33333333333334</c:v>
                </c:pt>
                <c:pt idx="5">
                  <c:v>157.33333333333334</c:v>
                </c:pt>
                <c:pt idx="6">
                  <c:v>150.66666666666666</c:v>
                </c:pt>
                <c:pt idx="7">
                  <c:v>144</c:v>
                </c:pt>
                <c:pt idx="8">
                  <c:v>139</c:v>
                </c:pt>
                <c:pt idx="9">
                  <c:v>135.33333333333334</c:v>
                </c:pt>
                <c:pt idx="10">
                  <c:v>134.66666666666666</c:v>
                </c:pt>
                <c:pt idx="11">
                  <c:v>134.66666666666666</c:v>
                </c:pt>
                <c:pt idx="12">
                  <c:v>136</c:v>
                </c:pt>
                <c:pt idx="13">
                  <c:v>138</c:v>
                </c:pt>
                <c:pt idx="14">
                  <c:v>140</c:v>
                </c:pt>
                <c:pt idx="1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96-46F2-B069-F31CA30A03E3}"/>
            </c:ext>
          </c:extLst>
        </c:ser>
        <c:ser>
          <c:idx val="5"/>
          <c:order val="5"/>
          <c:tx>
            <c:strRef>
              <c:f>Average!$AA$2</c:f>
              <c:strCache>
                <c:ptCount val="1"/>
                <c:pt idx="0">
                  <c:v>Moisture content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Average!$AA$6:$AA$21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Average!$AC$6:$AC$21</c:f>
              <c:numCache>
                <c:formatCode>0</c:formatCode>
                <c:ptCount val="16"/>
                <c:pt idx="0">
                  <c:v>463.33333333333331</c:v>
                </c:pt>
                <c:pt idx="1">
                  <c:v>365</c:v>
                </c:pt>
                <c:pt idx="2">
                  <c:v>337</c:v>
                </c:pt>
                <c:pt idx="3">
                  <c:v>312.66666666666669</c:v>
                </c:pt>
                <c:pt idx="4">
                  <c:v>300</c:v>
                </c:pt>
                <c:pt idx="5">
                  <c:v>291.66666666666669</c:v>
                </c:pt>
                <c:pt idx="6">
                  <c:v>277.66666666666669</c:v>
                </c:pt>
                <c:pt idx="7">
                  <c:v>269.66666666666669</c:v>
                </c:pt>
                <c:pt idx="8">
                  <c:v>268</c:v>
                </c:pt>
                <c:pt idx="9">
                  <c:v>257.66666666666669</c:v>
                </c:pt>
                <c:pt idx="10">
                  <c:v>256.33333333333331</c:v>
                </c:pt>
                <c:pt idx="11">
                  <c:v>248</c:v>
                </c:pt>
                <c:pt idx="12">
                  <c:v>245.33333333333334</c:v>
                </c:pt>
                <c:pt idx="13">
                  <c:v>240</c:v>
                </c:pt>
                <c:pt idx="14">
                  <c:v>238.66666666666666</c:v>
                </c:pt>
                <c:pt idx="15">
                  <c:v>239.66666666666666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6-46F2-B069-F31CA30A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01152"/>
        <c:axId val="1944202240"/>
      </c:scatterChart>
      <c:valAx>
        <c:axId val="1944201152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</a:t>
                </a:r>
                <a:r>
                  <a:rPr lang="en-ZA" baseline="0"/>
                  <a:t>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39871820297038829"/>
              <c:y val="0.91169665883014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02240"/>
        <c:crosses val="autoZero"/>
        <c:crossBetween val="midCat"/>
      </c:valAx>
      <c:valAx>
        <c:axId val="1944202240"/>
        <c:scaling>
          <c:logBase val="10"/>
          <c:orientation val="minMax"/>
          <c:max val="10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/>
                  <a:t>Loss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0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34433571928256"/>
          <c:y val="0.18160650188652724"/>
          <c:w val="0.17075217047877916"/>
          <c:h val="0.59907639628025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3205523671399"/>
          <c:y val="4.6905164570138345E-2"/>
          <c:w val="0.64280058840286403"/>
          <c:h val="0.7746924856128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Moisture content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Average!$B$6:$B$21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Average!$E$6:$E$21</c:f>
              <c:numCache>
                <c:formatCode>0.00</c:formatCode>
                <c:ptCount val="16"/>
                <c:pt idx="0">
                  <c:v>0.3362193362193362</c:v>
                </c:pt>
                <c:pt idx="1">
                  <c:v>0.28893499308437071</c:v>
                </c:pt>
                <c:pt idx="2">
                  <c:v>0.26956521739130435</c:v>
                </c:pt>
                <c:pt idx="3">
                  <c:v>0.2610872675250358</c:v>
                </c:pt>
                <c:pt idx="4">
                  <c:v>0.25902366863905324</c:v>
                </c:pt>
                <c:pt idx="5">
                  <c:v>0.26106870229007634</c:v>
                </c:pt>
                <c:pt idx="6">
                  <c:v>0.25917721518987341</c:v>
                </c:pt>
                <c:pt idx="7">
                  <c:v>0.26743044189852699</c:v>
                </c:pt>
                <c:pt idx="8">
                  <c:v>0.26565143824027077</c:v>
                </c:pt>
                <c:pt idx="9">
                  <c:v>0.27115384615384613</c:v>
                </c:pt>
                <c:pt idx="10">
                  <c:v>0.27719928186714538</c:v>
                </c:pt>
                <c:pt idx="11">
                  <c:v>0.28513011152416357</c:v>
                </c:pt>
                <c:pt idx="12">
                  <c:v>0.29426386233269602</c:v>
                </c:pt>
                <c:pt idx="13">
                  <c:v>0.30394477317554236</c:v>
                </c:pt>
                <c:pt idx="14">
                  <c:v>0.31201629327902242</c:v>
                </c:pt>
                <c:pt idx="15">
                  <c:v>0.3223140495867769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2-40B2-9F6B-0BF8D26B207A}"/>
            </c:ext>
          </c:extLst>
        </c:ser>
        <c:ser>
          <c:idx val="1"/>
          <c:order val="1"/>
          <c:tx>
            <c:strRef>
              <c:f>Average!$G$2</c:f>
              <c:strCache>
                <c:ptCount val="1"/>
                <c:pt idx="0">
                  <c:v>Moisture content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Average!$G$6:$G$21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Average!$J$6:$J$21</c:f>
              <c:numCache>
                <c:formatCode>0.00</c:formatCode>
                <c:ptCount val="16"/>
                <c:pt idx="0">
                  <c:v>0.20283018867924529</c:v>
                </c:pt>
                <c:pt idx="1">
                  <c:v>0.19388646288209607</c:v>
                </c:pt>
                <c:pt idx="2">
                  <c:v>0.19431920649233544</c:v>
                </c:pt>
                <c:pt idx="3">
                  <c:v>0.19505366308912739</c:v>
                </c:pt>
                <c:pt idx="4">
                  <c:v>0.19787131107885825</c:v>
                </c:pt>
                <c:pt idx="5">
                  <c:v>0.20170170170170168</c:v>
                </c:pt>
                <c:pt idx="6">
                  <c:v>0.20686070686070687</c:v>
                </c:pt>
                <c:pt idx="7">
                  <c:v>0.21393841166936792</c:v>
                </c:pt>
                <c:pt idx="8">
                  <c:v>0.21917040358744391</c:v>
                </c:pt>
                <c:pt idx="9">
                  <c:v>0.2264808362369338</c:v>
                </c:pt>
                <c:pt idx="10">
                  <c:v>0.23253012048192773</c:v>
                </c:pt>
                <c:pt idx="11">
                  <c:v>0.23842302878598245</c:v>
                </c:pt>
                <c:pt idx="12">
                  <c:v>0.24612403100775193</c:v>
                </c:pt>
                <c:pt idx="13">
                  <c:v>0.2546791443850267</c:v>
                </c:pt>
                <c:pt idx="14">
                  <c:v>0.2618556701030928</c:v>
                </c:pt>
                <c:pt idx="15">
                  <c:v>0.27078891257995735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2-40B2-9F6B-0BF8D26B207A}"/>
            </c:ext>
          </c:extLst>
        </c:ser>
        <c:ser>
          <c:idx val="2"/>
          <c:order val="2"/>
          <c:tx>
            <c:strRef>
              <c:f>Average!$L$2</c:f>
              <c:strCache>
                <c:ptCount val="1"/>
                <c:pt idx="0">
                  <c:v>Moisture content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Average!$L$6:$L$21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Average!$O$6:$O$21</c:f>
              <c:numCache>
                <c:formatCode>0.00</c:formatCode>
                <c:ptCount val="16"/>
                <c:pt idx="0">
                  <c:v>0.16518218623481781</c:v>
                </c:pt>
                <c:pt idx="1">
                  <c:v>0.15944399018806216</c:v>
                </c:pt>
                <c:pt idx="2">
                  <c:v>0.16110870506712863</c:v>
                </c:pt>
                <c:pt idx="3">
                  <c:v>0.16179775280898875</c:v>
                </c:pt>
                <c:pt idx="4">
                  <c:v>0.16575840145322435</c:v>
                </c:pt>
                <c:pt idx="5">
                  <c:v>0.17167977788061084</c:v>
                </c:pt>
                <c:pt idx="6">
                  <c:v>0.17738791423001948</c:v>
                </c:pt>
                <c:pt idx="7">
                  <c:v>0.18544719555330974</c:v>
                </c:pt>
                <c:pt idx="8">
                  <c:v>0.18433179723502305</c:v>
                </c:pt>
                <c:pt idx="9">
                  <c:v>0.20912951167728236</c:v>
                </c:pt>
                <c:pt idx="10">
                  <c:v>0.21668533034714446</c:v>
                </c:pt>
                <c:pt idx="11">
                  <c:v>0.22916666666666666</c:v>
                </c:pt>
                <c:pt idx="12">
                  <c:v>0.24559341950646299</c:v>
                </c:pt>
                <c:pt idx="13">
                  <c:v>0.26208178438661711</c:v>
                </c:pt>
                <c:pt idx="14">
                  <c:v>0.28534704370179947</c:v>
                </c:pt>
                <c:pt idx="15">
                  <c:v>0.31395348837209303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12-40B2-9F6B-0BF8D26B207A}"/>
            </c:ext>
          </c:extLst>
        </c:ser>
        <c:ser>
          <c:idx val="3"/>
          <c:order val="3"/>
          <c:tx>
            <c:strRef>
              <c:f>Average!$Q$2</c:f>
              <c:strCache>
                <c:ptCount val="1"/>
                <c:pt idx="0">
                  <c:v>Moisture content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Average!$Q$6:$Q$21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Average!$T$6:$T$21</c:f>
              <c:numCache>
                <c:formatCode>0.00</c:formatCode>
                <c:ptCount val="16"/>
                <c:pt idx="0">
                  <c:v>0.31518578352180937</c:v>
                </c:pt>
                <c:pt idx="1">
                  <c:v>0.2639751552795031</c:v>
                </c:pt>
                <c:pt idx="2">
                  <c:v>0.24674922600619195</c:v>
                </c:pt>
                <c:pt idx="3">
                  <c:v>0.24121306376360807</c:v>
                </c:pt>
                <c:pt idx="4">
                  <c:v>0.23792544570502433</c:v>
                </c:pt>
                <c:pt idx="5">
                  <c:v>0.2387858347386172</c:v>
                </c:pt>
                <c:pt idx="6">
                  <c:v>0.24014084507042255</c:v>
                </c:pt>
                <c:pt idx="7">
                  <c:v>0.24379562043795619</c:v>
                </c:pt>
                <c:pt idx="8">
                  <c:v>0.24953959484346225</c:v>
                </c:pt>
                <c:pt idx="9">
                  <c:v>0.25877862595419848</c:v>
                </c:pt>
                <c:pt idx="10">
                  <c:v>0.26812749003984065</c:v>
                </c:pt>
                <c:pt idx="11">
                  <c:v>0.27337526205450735</c:v>
                </c:pt>
                <c:pt idx="12">
                  <c:v>0.28679653679653683</c:v>
                </c:pt>
                <c:pt idx="13">
                  <c:v>0.29978260869565221</c:v>
                </c:pt>
                <c:pt idx="14">
                  <c:v>0.30949074074074073</c:v>
                </c:pt>
                <c:pt idx="15">
                  <c:v>0.32727272727272727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12-40B2-9F6B-0BF8D26B207A}"/>
            </c:ext>
          </c:extLst>
        </c:ser>
        <c:ser>
          <c:idx val="4"/>
          <c:order val="4"/>
          <c:tx>
            <c:strRef>
              <c:f>Average!$V$2</c:f>
              <c:strCache>
                <c:ptCount val="1"/>
                <c:pt idx="0">
                  <c:v>Moisture content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Average!$V$6:$V$21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Average!$Y$6:$Y$21</c:f>
              <c:numCache>
                <c:formatCode>0.00</c:formatCode>
                <c:ptCount val="16"/>
                <c:pt idx="0">
                  <c:v>3.8523809523809525</c:v>
                </c:pt>
                <c:pt idx="1">
                  <c:v>0.44269521410579343</c:v>
                </c:pt>
                <c:pt idx="2">
                  <c:v>0.35647861128332303</c:v>
                </c:pt>
                <c:pt idx="3">
                  <c:v>0.3157579388855602</c:v>
                </c:pt>
                <c:pt idx="4">
                  <c:v>0.29915560916767192</c:v>
                </c:pt>
                <c:pt idx="5">
                  <c:v>0.28992628992628994</c:v>
                </c:pt>
                <c:pt idx="6">
                  <c:v>0.28463476070528965</c:v>
                </c:pt>
                <c:pt idx="7">
                  <c:v>0.28290766208251472</c:v>
                </c:pt>
                <c:pt idx="8">
                  <c:v>0.28328804347826086</c:v>
                </c:pt>
                <c:pt idx="9">
                  <c:v>0.28451296426068678</c:v>
                </c:pt>
                <c:pt idx="10">
                  <c:v>0.29022988505747127</c:v>
                </c:pt>
                <c:pt idx="11">
                  <c:v>0.29640498899486428</c:v>
                </c:pt>
                <c:pt idx="12">
                  <c:v>0.30676691729323308</c:v>
                </c:pt>
                <c:pt idx="13">
                  <c:v>0.32093023255813952</c:v>
                </c:pt>
                <c:pt idx="14">
                  <c:v>0.338436744560838</c:v>
                </c:pt>
                <c:pt idx="15">
                  <c:v>0.35367892976588627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12-40B2-9F6B-0BF8D26B207A}"/>
            </c:ext>
          </c:extLst>
        </c:ser>
        <c:ser>
          <c:idx val="5"/>
          <c:order val="5"/>
          <c:tx>
            <c:strRef>
              <c:f>Average!$AA$2</c:f>
              <c:strCache>
                <c:ptCount val="1"/>
                <c:pt idx="0">
                  <c:v>Moisture content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Average!$AA$6:$AA$21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Average!$AD$6:$AD$21</c:f>
              <c:numCache>
                <c:formatCode>0.00</c:formatCode>
                <c:ptCount val="16"/>
                <c:pt idx="0">
                  <c:v>0.5782029950083194</c:v>
                </c:pt>
                <c:pt idx="1">
                  <c:v>0.34872611464968151</c:v>
                </c:pt>
                <c:pt idx="2">
                  <c:v>0.31300309597523218</c:v>
                </c:pt>
                <c:pt idx="3">
                  <c:v>0.29040247678018577</c:v>
                </c:pt>
                <c:pt idx="4">
                  <c:v>0.28391167192429018</c:v>
                </c:pt>
                <c:pt idx="5">
                  <c:v>0.28585429598170531</c:v>
                </c:pt>
                <c:pt idx="6">
                  <c:v>0.27981189116560296</c:v>
                </c:pt>
                <c:pt idx="7">
                  <c:v>0.28012465373961221</c:v>
                </c:pt>
                <c:pt idx="8">
                  <c:v>0.28806879254747403</c:v>
                </c:pt>
                <c:pt idx="9">
                  <c:v>0.28714710252600301</c:v>
                </c:pt>
                <c:pt idx="10">
                  <c:v>0.29748549323017409</c:v>
                </c:pt>
                <c:pt idx="11">
                  <c:v>0.29951690821256038</c:v>
                </c:pt>
                <c:pt idx="12">
                  <c:v>0.30794979079497908</c:v>
                </c:pt>
                <c:pt idx="13">
                  <c:v>0.31468531468531469</c:v>
                </c:pt>
                <c:pt idx="14">
                  <c:v>0.32266786840919331</c:v>
                </c:pt>
                <c:pt idx="15">
                  <c:v>0.33302454840203799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2-40B2-9F6B-0BF8D26B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98976"/>
        <c:axId val="1944197888"/>
      </c:scatterChart>
      <c:valAx>
        <c:axId val="1944198976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</a:t>
                </a:r>
                <a:r>
                  <a:rPr lang="en-ZA" baseline="0"/>
                  <a:t>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38438068114894353"/>
              <c:y val="0.91169665883014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97888"/>
        <c:crosses val="autoZero"/>
        <c:crossBetween val="midCat"/>
      </c:valAx>
      <c:valAx>
        <c:axId val="194419788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/>
                  <a:t>Dumping facor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989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34433571928256"/>
          <c:y val="0.18964774905230419"/>
          <c:w val="0.17075217047877916"/>
          <c:h val="0.63526200852625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7261751593591"/>
          <c:y val="5.0925788153026834E-2"/>
          <c:w val="0.67147563204575367"/>
          <c:h val="0.7746924856128159"/>
        </c:manualLayout>
      </c:layout>
      <c:scatterChart>
        <c:scatterStyle val="lineMarker"/>
        <c:varyColors val="0"/>
        <c:ser>
          <c:idx val="1"/>
          <c:order val="0"/>
          <c:tx>
            <c:strRef>
              <c:f>Average!$G$2</c:f>
              <c:strCache>
                <c:ptCount val="1"/>
                <c:pt idx="0">
                  <c:v>Moisture content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Average!$G$6:$G$21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Average!$H$6:$H$21</c:f>
              <c:numCache>
                <c:formatCode>0</c:formatCode>
                <c:ptCount val="16"/>
                <c:pt idx="0">
                  <c:v>7773.333333333333</c:v>
                </c:pt>
                <c:pt idx="1">
                  <c:v>7633.333333333333</c:v>
                </c:pt>
                <c:pt idx="2">
                  <c:v>7393.333333333333</c:v>
                </c:pt>
                <c:pt idx="3">
                  <c:v>7143.333333333333</c:v>
                </c:pt>
                <c:pt idx="4">
                  <c:v>6890</c:v>
                </c:pt>
                <c:pt idx="5">
                  <c:v>6660</c:v>
                </c:pt>
                <c:pt idx="6">
                  <c:v>6413.333333333333</c:v>
                </c:pt>
                <c:pt idx="7">
                  <c:v>6170</c:v>
                </c:pt>
                <c:pt idx="8">
                  <c:v>5946.666666666667</c:v>
                </c:pt>
                <c:pt idx="9">
                  <c:v>5740</c:v>
                </c:pt>
                <c:pt idx="10">
                  <c:v>5533.333333333333</c:v>
                </c:pt>
                <c:pt idx="11">
                  <c:v>5326.666666666667</c:v>
                </c:pt>
                <c:pt idx="12">
                  <c:v>5160</c:v>
                </c:pt>
                <c:pt idx="13">
                  <c:v>4986.666666666667</c:v>
                </c:pt>
                <c:pt idx="14">
                  <c:v>4850</c:v>
                </c:pt>
                <c:pt idx="15">
                  <c:v>4690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4068-AF8E-E7F41143072C}"/>
            </c:ext>
          </c:extLst>
        </c:ser>
        <c:ser>
          <c:idx val="3"/>
          <c:order val="1"/>
          <c:tx>
            <c:strRef>
              <c:f>Average!$Q$2</c:f>
              <c:strCache>
                <c:ptCount val="1"/>
                <c:pt idx="0">
                  <c:v>Moisture content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Average!$Q$6:$Q$21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Average!$R$6:$R$21</c:f>
              <c:numCache>
                <c:formatCode>0</c:formatCode>
                <c:ptCount val="16"/>
                <c:pt idx="0">
                  <c:v>2063.3333333333335</c:v>
                </c:pt>
                <c:pt idx="1">
                  <c:v>2146.6666666666665</c:v>
                </c:pt>
                <c:pt idx="2">
                  <c:v>2153.3333333333335</c:v>
                </c:pt>
                <c:pt idx="3">
                  <c:v>2143.3333333333335</c:v>
                </c:pt>
                <c:pt idx="4">
                  <c:v>2056.6666666666665</c:v>
                </c:pt>
                <c:pt idx="5">
                  <c:v>1976.6666666666667</c:v>
                </c:pt>
                <c:pt idx="6">
                  <c:v>1893.3333333333333</c:v>
                </c:pt>
                <c:pt idx="7">
                  <c:v>1826.6666666666667</c:v>
                </c:pt>
                <c:pt idx="8">
                  <c:v>1810</c:v>
                </c:pt>
                <c:pt idx="9">
                  <c:v>1746.6666666666667</c:v>
                </c:pt>
                <c:pt idx="10">
                  <c:v>1673.3333333333333</c:v>
                </c:pt>
                <c:pt idx="11">
                  <c:v>1590</c:v>
                </c:pt>
                <c:pt idx="12">
                  <c:v>1540</c:v>
                </c:pt>
                <c:pt idx="13">
                  <c:v>1533.3333333333333</c:v>
                </c:pt>
                <c:pt idx="14">
                  <c:v>1440</c:v>
                </c:pt>
                <c:pt idx="15">
                  <c:v>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E-4068-AF8E-E7F41143072C}"/>
            </c:ext>
          </c:extLst>
        </c:ser>
        <c:ser>
          <c:idx val="5"/>
          <c:order val="2"/>
          <c:tx>
            <c:strRef>
              <c:f>Average!$AA$2</c:f>
              <c:strCache>
                <c:ptCount val="1"/>
                <c:pt idx="0">
                  <c:v>Moisture content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Average!$AA$6:$AA$21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Average!$AB$6:$AB$21</c:f>
              <c:numCache>
                <c:formatCode>0</c:formatCode>
                <c:ptCount val="16"/>
                <c:pt idx="0">
                  <c:v>801.33333333333337</c:v>
                </c:pt>
                <c:pt idx="1">
                  <c:v>1046.6666666666667</c:v>
                </c:pt>
                <c:pt idx="2">
                  <c:v>1076.6666666666667</c:v>
                </c:pt>
                <c:pt idx="3">
                  <c:v>1076.6666666666667</c:v>
                </c:pt>
                <c:pt idx="4">
                  <c:v>1056.6666666666667</c:v>
                </c:pt>
                <c:pt idx="5">
                  <c:v>1020.3333333333334</c:v>
                </c:pt>
                <c:pt idx="6">
                  <c:v>992.33333333333337</c:v>
                </c:pt>
                <c:pt idx="7">
                  <c:v>962.66666666666663</c:v>
                </c:pt>
                <c:pt idx="8">
                  <c:v>930.33333333333337</c:v>
                </c:pt>
                <c:pt idx="9">
                  <c:v>897.33333333333337</c:v>
                </c:pt>
                <c:pt idx="10">
                  <c:v>861.66666666666663</c:v>
                </c:pt>
                <c:pt idx="11">
                  <c:v>828</c:v>
                </c:pt>
                <c:pt idx="12">
                  <c:v>796.66666666666663</c:v>
                </c:pt>
                <c:pt idx="13">
                  <c:v>762.66666666666663</c:v>
                </c:pt>
                <c:pt idx="14">
                  <c:v>739.66666666666663</c:v>
                </c:pt>
                <c:pt idx="15">
                  <c:v>719.66666666666663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E-4068-AF8E-E7F41143072C}"/>
            </c:ext>
          </c:extLst>
        </c:ser>
        <c:ser>
          <c:idx val="7"/>
          <c:order val="3"/>
          <c:tx>
            <c:strRef>
              <c:f>Average!#REF!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Average!#REF!</c:f>
            </c:numRef>
          </c:xVal>
          <c:y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AE-4068-AF8E-E7F41143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97344"/>
        <c:axId val="1944198432"/>
      </c:scatterChart>
      <c:valAx>
        <c:axId val="1944197344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</a:t>
                </a:r>
                <a:r>
                  <a:rPr lang="en-ZA" baseline="0"/>
                  <a:t>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39871820297038829"/>
              <c:y val="0.91169665883014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98432"/>
        <c:crosses val="autoZero"/>
        <c:crossBetween val="midCat"/>
      </c:valAx>
      <c:valAx>
        <c:axId val="1944198432"/>
        <c:scaling>
          <c:logBase val="10"/>
          <c:orientation val="minMax"/>
          <c:max val="10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</a:t>
                </a:r>
                <a:r>
                  <a:rPr lang="en-ZA" baseline="0"/>
                  <a:t>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9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34433571928256"/>
          <c:y val="0.18964774905230419"/>
          <c:w val="0.17075217047877916"/>
          <c:h val="0.5427878108661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7261751593591"/>
          <c:y val="5.0925788153026834E-2"/>
          <c:w val="0.67147563204575367"/>
          <c:h val="0.7746924856128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Moisture content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Average!$B$6:$B$21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Average!$C$6:$C$21</c:f>
              <c:numCache>
                <c:formatCode>0</c:formatCode>
                <c:ptCount val="16"/>
                <c:pt idx="0">
                  <c:v>2310</c:v>
                </c:pt>
                <c:pt idx="1">
                  <c:v>2410</c:v>
                </c:pt>
                <c:pt idx="2">
                  <c:v>2376.6666666666665</c:v>
                </c:pt>
                <c:pt idx="3">
                  <c:v>2330</c:v>
                </c:pt>
                <c:pt idx="4">
                  <c:v>2253.3333333333335</c:v>
                </c:pt>
                <c:pt idx="5">
                  <c:v>2183.3333333333335</c:v>
                </c:pt>
                <c:pt idx="6">
                  <c:v>2106.6666666666665</c:v>
                </c:pt>
                <c:pt idx="7">
                  <c:v>2036.6666666666667</c:v>
                </c:pt>
                <c:pt idx="8">
                  <c:v>1970</c:v>
                </c:pt>
                <c:pt idx="9">
                  <c:v>1906.6666666666667</c:v>
                </c:pt>
                <c:pt idx="10">
                  <c:v>1856.6666666666667</c:v>
                </c:pt>
                <c:pt idx="11">
                  <c:v>1793.3333333333333</c:v>
                </c:pt>
                <c:pt idx="12">
                  <c:v>1743.3333333333333</c:v>
                </c:pt>
                <c:pt idx="13">
                  <c:v>1690</c:v>
                </c:pt>
                <c:pt idx="14">
                  <c:v>1636.6666666666667</c:v>
                </c:pt>
                <c:pt idx="15">
                  <c:v>1613.3333333333333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6-409C-8F0F-EEB4C409426C}"/>
            </c:ext>
          </c:extLst>
        </c:ser>
        <c:ser>
          <c:idx val="1"/>
          <c:order val="1"/>
          <c:tx>
            <c:strRef>
              <c:f>Average!$G$2</c:f>
              <c:strCache>
                <c:ptCount val="1"/>
                <c:pt idx="0">
                  <c:v>Moisture content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Average!$G$6:$G$21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Average!$H$6:$H$21</c:f>
              <c:numCache>
                <c:formatCode>0</c:formatCode>
                <c:ptCount val="16"/>
                <c:pt idx="0">
                  <c:v>7773.333333333333</c:v>
                </c:pt>
                <c:pt idx="1">
                  <c:v>7633.333333333333</c:v>
                </c:pt>
                <c:pt idx="2">
                  <c:v>7393.333333333333</c:v>
                </c:pt>
                <c:pt idx="3">
                  <c:v>7143.333333333333</c:v>
                </c:pt>
                <c:pt idx="4">
                  <c:v>6890</c:v>
                </c:pt>
                <c:pt idx="5">
                  <c:v>6660</c:v>
                </c:pt>
                <c:pt idx="6">
                  <c:v>6413.333333333333</c:v>
                </c:pt>
                <c:pt idx="7">
                  <c:v>6170</c:v>
                </c:pt>
                <c:pt idx="8">
                  <c:v>5946.666666666667</c:v>
                </c:pt>
                <c:pt idx="9">
                  <c:v>5740</c:v>
                </c:pt>
                <c:pt idx="10">
                  <c:v>5533.333333333333</c:v>
                </c:pt>
                <c:pt idx="11">
                  <c:v>5326.666666666667</c:v>
                </c:pt>
                <c:pt idx="12">
                  <c:v>5160</c:v>
                </c:pt>
                <c:pt idx="13">
                  <c:v>4986.666666666667</c:v>
                </c:pt>
                <c:pt idx="14">
                  <c:v>4850</c:v>
                </c:pt>
                <c:pt idx="15">
                  <c:v>4690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6-409C-8F0F-EEB4C409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01696"/>
        <c:axId val="1950486288"/>
      </c:scatterChart>
      <c:valAx>
        <c:axId val="1944201696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</a:t>
                </a:r>
                <a:r>
                  <a:rPr lang="en-ZA" baseline="0"/>
                  <a:t>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39871820297038829"/>
              <c:y val="0.91169665883014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86288"/>
        <c:crosses val="autoZero"/>
        <c:crossBetween val="midCat"/>
      </c:valAx>
      <c:valAx>
        <c:axId val="1950486288"/>
        <c:scaling>
          <c:logBase val="10"/>
          <c:orientation val="minMax"/>
          <c:max val="10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</a:t>
                </a:r>
                <a:r>
                  <a:rPr lang="en-ZA" baseline="0"/>
                  <a:t>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0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34433571928256"/>
          <c:y val="0.18964774905230419"/>
          <c:w val="0.17075217047877916"/>
          <c:h val="0.5427878108661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 '!$B$41:$B$56</c:f>
              <c:numCache>
                <c:formatCode>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'!$C$41:$C$56</c:f>
              <c:numCache>
                <c:formatCode>0</c:formatCode>
                <c:ptCount val="16"/>
                <c:pt idx="0">
                  <c:v>7550</c:v>
                </c:pt>
                <c:pt idx="1">
                  <c:v>7410</c:v>
                </c:pt>
                <c:pt idx="2">
                  <c:v>7160</c:v>
                </c:pt>
                <c:pt idx="3">
                  <c:v>6900</c:v>
                </c:pt>
                <c:pt idx="4">
                  <c:v>6640</c:v>
                </c:pt>
                <c:pt idx="5">
                  <c:v>6410</c:v>
                </c:pt>
                <c:pt idx="6">
                  <c:v>6170</c:v>
                </c:pt>
                <c:pt idx="7">
                  <c:v>5930</c:v>
                </c:pt>
                <c:pt idx="8">
                  <c:v>5700</c:v>
                </c:pt>
                <c:pt idx="9">
                  <c:v>5490</c:v>
                </c:pt>
                <c:pt idx="10">
                  <c:v>5300</c:v>
                </c:pt>
                <c:pt idx="11">
                  <c:v>5100</c:v>
                </c:pt>
                <c:pt idx="12">
                  <c:v>4930</c:v>
                </c:pt>
                <c:pt idx="13">
                  <c:v>4800</c:v>
                </c:pt>
                <c:pt idx="14">
                  <c:v>4640</c:v>
                </c:pt>
                <c:pt idx="15">
                  <c:v>4510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7-4C17-97CB-2CFA1352E8BE}"/>
            </c:ext>
          </c:extLst>
        </c:ser>
        <c:ser>
          <c:idx val="1"/>
          <c:order val="1"/>
          <c:tx>
            <c:strRef>
              <c:f>'Raw G''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 '!$E$41:$E$56</c:f>
              <c:numCache>
                <c:formatCode>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'!$F$41:$F$56</c:f>
              <c:numCache>
                <c:formatCode>0</c:formatCode>
                <c:ptCount val="16"/>
                <c:pt idx="0">
                  <c:v>7820</c:v>
                </c:pt>
                <c:pt idx="1">
                  <c:v>7570</c:v>
                </c:pt>
                <c:pt idx="2">
                  <c:v>7330</c:v>
                </c:pt>
                <c:pt idx="3">
                  <c:v>7100</c:v>
                </c:pt>
                <c:pt idx="4">
                  <c:v>6870</c:v>
                </c:pt>
                <c:pt idx="5">
                  <c:v>6660</c:v>
                </c:pt>
                <c:pt idx="6">
                  <c:v>6420</c:v>
                </c:pt>
                <c:pt idx="7">
                  <c:v>6200</c:v>
                </c:pt>
                <c:pt idx="8">
                  <c:v>6010</c:v>
                </c:pt>
                <c:pt idx="9">
                  <c:v>5810</c:v>
                </c:pt>
                <c:pt idx="10">
                  <c:v>5640</c:v>
                </c:pt>
                <c:pt idx="11">
                  <c:v>5460</c:v>
                </c:pt>
                <c:pt idx="12">
                  <c:v>5300</c:v>
                </c:pt>
                <c:pt idx="13">
                  <c:v>5110</c:v>
                </c:pt>
                <c:pt idx="14">
                  <c:v>5030</c:v>
                </c:pt>
                <c:pt idx="15">
                  <c:v>4820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7-4C17-97CB-2CFA1352E8BE}"/>
            </c:ext>
          </c:extLst>
        </c:ser>
        <c:ser>
          <c:idx val="2"/>
          <c:order val="2"/>
          <c:tx>
            <c:strRef>
              <c:f>'Raw G''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 '!$H$41:$H$56</c:f>
              <c:numCache>
                <c:formatCode>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'!$I$41:$I$56</c:f>
              <c:numCache>
                <c:formatCode>0</c:formatCode>
                <c:ptCount val="16"/>
                <c:pt idx="0">
                  <c:v>7950</c:v>
                </c:pt>
                <c:pt idx="1">
                  <c:v>7920</c:v>
                </c:pt>
                <c:pt idx="2">
                  <c:v>7690</c:v>
                </c:pt>
                <c:pt idx="3">
                  <c:v>7430</c:v>
                </c:pt>
                <c:pt idx="4">
                  <c:v>7160</c:v>
                </c:pt>
                <c:pt idx="5">
                  <c:v>6910</c:v>
                </c:pt>
                <c:pt idx="6">
                  <c:v>6650</c:v>
                </c:pt>
                <c:pt idx="7">
                  <c:v>6380</c:v>
                </c:pt>
                <c:pt idx="8">
                  <c:v>6130</c:v>
                </c:pt>
                <c:pt idx="9">
                  <c:v>5920</c:v>
                </c:pt>
                <c:pt idx="10">
                  <c:v>5660</c:v>
                </c:pt>
                <c:pt idx="11">
                  <c:v>5420</c:v>
                </c:pt>
                <c:pt idx="12">
                  <c:v>5250</c:v>
                </c:pt>
                <c:pt idx="13">
                  <c:v>5050</c:v>
                </c:pt>
                <c:pt idx="14">
                  <c:v>4880</c:v>
                </c:pt>
                <c:pt idx="15">
                  <c:v>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07-4C17-97CB-2CFA1352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63680"/>
        <c:axId val="1869970208"/>
      </c:scatterChart>
      <c:valAx>
        <c:axId val="1869963680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70208"/>
        <c:crosses val="autoZero"/>
        <c:crossBetween val="midCat"/>
      </c:valAx>
      <c:valAx>
        <c:axId val="186997020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 modulus (Pa)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7261751593591"/>
          <c:y val="5.0925788153026834E-2"/>
          <c:w val="0.67147563204575367"/>
          <c:h val="0.7746924856128159"/>
        </c:manualLayout>
      </c:layout>
      <c:scatterChart>
        <c:scatterStyle val="lineMarker"/>
        <c:varyColors val="0"/>
        <c:ser>
          <c:idx val="2"/>
          <c:order val="0"/>
          <c:tx>
            <c:strRef>
              <c:f>Average!$L$2</c:f>
              <c:strCache>
                <c:ptCount val="1"/>
                <c:pt idx="0">
                  <c:v>Moisture content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Average!$L$6:$L$21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Average!$M$6:$M$21</c:f>
              <c:numCache>
                <c:formatCode>0</c:formatCode>
                <c:ptCount val="16"/>
                <c:pt idx="0">
                  <c:v>8233.3333333333339</c:v>
                </c:pt>
                <c:pt idx="1">
                  <c:v>8153.333333333333</c:v>
                </c:pt>
                <c:pt idx="2">
                  <c:v>7696.666666666667</c:v>
                </c:pt>
                <c:pt idx="3">
                  <c:v>7416.666666666667</c:v>
                </c:pt>
                <c:pt idx="4">
                  <c:v>7340</c:v>
                </c:pt>
                <c:pt idx="5">
                  <c:v>7203.333333333333</c:v>
                </c:pt>
                <c:pt idx="6">
                  <c:v>6840</c:v>
                </c:pt>
                <c:pt idx="7">
                  <c:v>6596.666666666667</c:v>
                </c:pt>
                <c:pt idx="8">
                  <c:v>6510</c:v>
                </c:pt>
                <c:pt idx="9">
                  <c:v>6280</c:v>
                </c:pt>
                <c:pt idx="10">
                  <c:v>5953.333333333333</c:v>
                </c:pt>
                <c:pt idx="11">
                  <c:v>5760</c:v>
                </c:pt>
                <c:pt idx="12">
                  <c:v>5673.333333333333</c:v>
                </c:pt>
                <c:pt idx="13">
                  <c:v>5380</c:v>
                </c:pt>
                <c:pt idx="14">
                  <c:v>5186.666666666667</c:v>
                </c:pt>
                <c:pt idx="15">
                  <c:v>4873.333333333333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3-4FD5-97FD-864D299D4747}"/>
            </c:ext>
          </c:extLst>
        </c:ser>
        <c:ser>
          <c:idx val="3"/>
          <c:order val="1"/>
          <c:tx>
            <c:strRef>
              <c:f>Average!$Q$2</c:f>
              <c:strCache>
                <c:ptCount val="1"/>
                <c:pt idx="0">
                  <c:v>Moisture content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Average!$Q$6:$Q$21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Average!$R$6:$R$21</c:f>
              <c:numCache>
                <c:formatCode>0</c:formatCode>
                <c:ptCount val="16"/>
                <c:pt idx="0">
                  <c:v>2063.3333333333335</c:v>
                </c:pt>
                <c:pt idx="1">
                  <c:v>2146.6666666666665</c:v>
                </c:pt>
                <c:pt idx="2">
                  <c:v>2153.3333333333335</c:v>
                </c:pt>
                <c:pt idx="3">
                  <c:v>2143.3333333333335</c:v>
                </c:pt>
                <c:pt idx="4">
                  <c:v>2056.6666666666665</c:v>
                </c:pt>
                <c:pt idx="5">
                  <c:v>1976.6666666666667</c:v>
                </c:pt>
                <c:pt idx="6">
                  <c:v>1893.3333333333333</c:v>
                </c:pt>
                <c:pt idx="7">
                  <c:v>1826.6666666666667</c:v>
                </c:pt>
                <c:pt idx="8">
                  <c:v>1810</c:v>
                </c:pt>
                <c:pt idx="9">
                  <c:v>1746.6666666666667</c:v>
                </c:pt>
                <c:pt idx="10">
                  <c:v>1673.3333333333333</c:v>
                </c:pt>
                <c:pt idx="11">
                  <c:v>1590</c:v>
                </c:pt>
                <c:pt idx="12">
                  <c:v>1540</c:v>
                </c:pt>
                <c:pt idx="13">
                  <c:v>1533.3333333333333</c:v>
                </c:pt>
                <c:pt idx="14">
                  <c:v>1440</c:v>
                </c:pt>
                <c:pt idx="15">
                  <c:v>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3-4FD5-97FD-864D299D4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85744"/>
        <c:axId val="1950486832"/>
      </c:scatterChart>
      <c:valAx>
        <c:axId val="1950485744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</a:t>
                </a:r>
                <a:r>
                  <a:rPr lang="en-ZA" baseline="0"/>
                  <a:t>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39871820297038829"/>
              <c:y val="0.91169665883014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86832"/>
        <c:crosses val="autoZero"/>
        <c:crossBetween val="midCat"/>
      </c:valAx>
      <c:valAx>
        <c:axId val="1950486832"/>
        <c:scaling>
          <c:logBase val="10"/>
          <c:orientation val="minMax"/>
          <c:max val="10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</a:t>
                </a:r>
                <a:r>
                  <a:rPr lang="en-ZA" baseline="0"/>
                  <a:t>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8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34433571928256"/>
          <c:y val="0.18964774905230419"/>
          <c:w val="0.17075217047877916"/>
          <c:h val="0.5427878108661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7261751593591"/>
          <c:y val="5.0925788153026834E-2"/>
          <c:w val="0.67147563204575367"/>
          <c:h val="0.7746924856128159"/>
        </c:manualLayout>
      </c:layout>
      <c:scatterChart>
        <c:scatterStyle val="lineMarker"/>
        <c:varyColors val="0"/>
        <c:ser>
          <c:idx val="4"/>
          <c:order val="0"/>
          <c:tx>
            <c:strRef>
              <c:f>Average!$V$2</c:f>
              <c:strCache>
                <c:ptCount val="1"/>
                <c:pt idx="0">
                  <c:v>Moisture content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Average!$V$6:$V$21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Average!$W$6:$W$21</c:f>
              <c:numCache>
                <c:formatCode>0</c:formatCode>
                <c:ptCount val="16"/>
                <c:pt idx="0">
                  <c:v>140</c:v>
                </c:pt>
                <c:pt idx="1">
                  <c:v>529.33333333333337</c:v>
                </c:pt>
                <c:pt idx="2">
                  <c:v>537.66666666666663</c:v>
                </c:pt>
                <c:pt idx="3">
                  <c:v>556.33333333333337</c:v>
                </c:pt>
                <c:pt idx="4">
                  <c:v>552.66666666666663</c:v>
                </c:pt>
                <c:pt idx="5">
                  <c:v>542.66666666666663</c:v>
                </c:pt>
                <c:pt idx="6">
                  <c:v>529.33333333333337</c:v>
                </c:pt>
                <c:pt idx="7">
                  <c:v>509</c:v>
                </c:pt>
                <c:pt idx="8">
                  <c:v>490.66666666666669</c:v>
                </c:pt>
                <c:pt idx="9">
                  <c:v>475.66666666666669</c:v>
                </c:pt>
                <c:pt idx="10">
                  <c:v>464</c:v>
                </c:pt>
                <c:pt idx="11">
                  <c:v>454.33333333333331</c:v>
                </c:pt>
                <c:pt idx="12">
                  <c:v>443.33333333333331</c:v>
                </c:pt>
                <c:pt idx="13">
                  <c:v>430</c:v>
                </c:pt>
                <c:pt idx="14">
                  <c:v>413.66666666666669</c:v>
                </c:pt>
                <c:pt idx="15">
                  <c:v>398.66666666666669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4FB0-84F9-663ACF88D39F}"/>
            </c:ext>
          </c:extLst>
        </c:ser>
        <c:ser>
          <c:idx val="5"/>
          <c:order val="1"/>
          <c:tx>
            <c:strRef>
              <c:f>Average!$AA$2</c:f>
              <c:strCache>
                <c:ptCount val="1"/>
                <c:pt idx="0">
                  <c:v>Moisture content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Average!$AA$6:$AA$21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Average!$AB$6:$AB$21</c:f>
              <c:numCache>
                <c:formatCode>0</c:formatCode>
                <c:ptCount val="16"/>
                <c:pt idx="0">
                  <c:v>801.33333333333337</c:v>
                </c:pt>
                <c:pt idx="1">
                  <c:v>1046.6666666666667</c:v>
                </c:pt>
                <c:pt idx="2">
                  <c:v>1076.6666666666667</c:v>
                </c:pt>
                <c:pt idx="3">
                  <c:v>1076.6666666666667</c:v>
                </c:pt>
                <c:pt idx="4">
                  <c:v>1056.6666666666667</c:v>
                </c:pt>
                <c:pt idx="5">
                  <c:v>1020.3333333333334</c:v>
                </c:pt>
                <c:pt idx="6">
                  <c:v>992.33333333333337</c:v>
                </c:pt>
                <c:pt idx="7">
                  <c:v>962.66666666666663</c:v>
                </c:pt>
                <c:pt idx="8">
                  <c:v>930.33333333333337</c:v>
                </c:pt>
                <c:pt idx="9">
                  <c:v>897.33333333333337</c:v>
                </c:pt>
                <c:pt idx="10">
                  <c:v>861.66666666666663</c:v>
                </c:pt>
                <c:pt idx="11">
                  <c:v>828</c:v>
                </c:pt>
                <c:pt idx="12">
                  <c:v>796.66666666666663</c:v>
                </c:pt>
                <c:pt idx="13">
                  <c:v>762.66666666666663</c:v>
                </c:pt>
                <c:pt idx="14">
                  <c:v>739.66666666666663</c:v>
                </c:pt>
                <c:pt idx="15">
                  <c:v>719.66666666666663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C-4FB0-84F9-663ACF88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91184"/>
        <c:axId val="1950484112"/>
      </c:scatterChart>
      <c:valAx>
        <c:axId val="1950491184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</a:t>
                </a:r>
                <a:r>
                  <a:rPr lang="en-ZA" baseline="0"/>
                  <a:t>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39871820297038829"/>
              <c:y val="0.91169665883014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84112"/>
        <c:crosses val="autoZero"/>
        <c:crossBetween val="midCat"/>
      </c:valAx>
      <c:valAx>
        <c:axId val="1950484112"/>
        <c:scaling>
          <c:logBase val="10"/>
          <c:orientation val="minMax"/>
          <c:max val="10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</a:t>
                </a:r>
                <a:r>
                  <a:rPr lang="en-ZA" baseline="0"/>
                  <a:t>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9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34433571928256"/>
          <c:y val="0.18964774905230419"/>
          <c:w val="0.17075217047877916"/>
          <c:h val="0.5427878108661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7261751593591"/>
          <c:y val="5.0925788153026834E-2"/>
          <c:w val="0.67147563204575367"/>
          <c:h val="0.7746924856128159"/>
        </c:manualLayout>
      </c:layout>
      <c:scatterChart>
        <c:scatterStyle val="lineMarker"/>
        <c:varyColors val="0"/>
        <c:ser>
          <c:idx val="6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Average!#REF!</c:f>
            </c:numRef>
          </c:xVal>
          <c:y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Average!#REF!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95-4A8A-9BB6-645174CB7192}"/>
            </c:ext>
          </c:extLst>
        </c:ser>
        <c:ser>
          <c:idx val="7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Average!#REF!</c:f>
            </c:numRef>
          </c:xVal>
          <c:yVal>
            <c:numRef>
              <c:f>Average!#REF!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Average!#REF!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395-4A8A-9BB6-645174CB7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90640"/>
        <c:axId val="1950490096"/>
      </c:scatterChart>
      <c:valAx>
        <c:axId val="1950490640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</a:t>
                </a:r>
                <a:r>
                  <a:rPr lang="en-ZA" baseline="0"/>
                  <a:t>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39871820297038829"/>
              <c:y val="0.91169665883014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90096"/>
        <c:crosses val="autoZero"/>
        <c:crossBetween val="midCat"/>
      </c:valAx>
      <c:valAx>
        <c:axId val="1950490096"/>
        <c:scaling>
          <c:logBase val="10"/>
          <c:orientation val="minMax"/>
          <c:max val="10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</a:t>
                </a:r>
                <a:r>
                  <a:rPr lang="en-ZA" baseline="0"/>
                  <a:t>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34433571928256"/>
          <c:y val="0.18964774905230419"/>
          <c:w val="0.17075217047877916"/>
          <c:h val="0.5427878108661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26848721834389"/>
          <c:y val="5.0925788153026834E-2"/>
          <c:w val="0.78617580661731201"/>
          <c:h val="0.7746924856128159"/>
        </c:manualLayout>
      </c:layout>
      <c:scatterChart>
        <c:scatterStyle val="lineMarker"/>
        <c:varyColors val="0"/>
        <c:ser>
          <c:idx val="1"/>
          <c:order val="0"/>
          <c:tx>
            <c:v>69%wt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Average!$G$6:$G$21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Average!$H$6:$H$21</c:f>
              <c:numCache>
                <c:formatCode>0</c:formatCode>
                <c:ptCount val="16"/>
                <c:pt idx="0">
                  <c:v>7773.333333333333</c:v>
                </c:pt>
                <c:pt idx="1">
                  <c:v>7633.333333333333</c:v>
                </c:pt>
                <c:pt idx="2">
                  <c:v>7393.333333333333</c:v>
                </c:pt>
                <c:pt idx="3">
                  <c:v>7143.333333333333</c:v>
                </c:pt>
                <c:pt idx="4">
                  <c:v>6890</c:v>
                </c:pt>
                <c:pt idx="5">
                  <c:v>6660</c:v>
                </c:pt>
                <c:pt idx="6">
                  <c:v>6413.333333333333</c:v>
                </c:pt>
                <c:pt idx="7">
                  <c:v>6170</c:v>
                </c:pt>
                <c:pt idx="8">
                  <c:v>5946.666666666667</c:v>
                </c:pt>
                <c:pt idx="9">
                  <c:v>5740</c:v>
                </c:pt>
                <c:pt idx="10">
                  <c:v>5533.333333333333</c:v>
                </c:pt>
                <c:pt idx="11">
                  <c:v>5326.666666666667</c:v>
                </c:pt>
                <c:pt idx="12">
                  <c:v>5160</c:v>
                </c:pt>
                <c:pt idx="13">
                  <c:v>4986.666666666667</c:v>
                </c:pt>
                <c:pt idx="14">
                  <c:v>4850</c:v>
                </c:pt>
                <c:pt idx="15">
                  <c:v>4690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2-430D-9D14-5999B100317C}"/>
            </c:ext>
          </c:extLst>
        </c:ser>
        <c:ser>
          <c:idx val="0"/>
          <c:order val="1"/>
          <c:tx>
            <c:v>75%wt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Average!$B$6:$B$21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Average!$C$6:$C$21</c:f>
              <c:numCache>
                <c:formatCode>0</c:formatCode>
                <c:ptCount val="16"/>
                <c:pt idx="0">
                  <c:v>2310</c:v>
                </c:pt>
                <c:pt idx="1">
                  <c:v>2410</c:v>
                </c:pt>
                <c:pt idx="2">
                  <c:v>2376.6666666666665</c:v>
                </c:pt>
                <c:pt idx="3">
                  <c:v>2330</c:v>
                </c:pt>
                <c:pt idx="4">
                  <c:v>2253.3333333333335</c:v>
                </c:pt>
                <c:pt idx="5">
                  <c:v>2183.3333333333335</c:v>
                </c:pt>
                <c:pt idx="6">
                  <c:v>2106.6666666666665</c:v>
                </c:pt>
                <c:pt idx="7">
                  <c:v>2036.6666666666667</c:v>
                </c:pt>
                <c:pt idx="8">
                  <c:v>1970</c:v>
                </c:pt>
                <c:pt idx="9">
                  <c:v>1906.6666666666667</c:v>
                </c:pt>
                <c:pt idx="10">
                  <c:v>1856.6666666666667</c:v>
                </c:pt>
                <c:pt idx="11">
                  <c:v>1793.3333333333333</c:v>
                </c:pt>
                <c:pt idx="12">
                  <c:v>1743.3333333333333</c:v>
                </c:pt>
                <c:pt idx="13">
                  <c:v>1690</c:v>
                </c:pt>
                <c:pt idx="14">
                  <c:v>1636.6666666666667</c:v>
                </c:pt>
                <c:pt idx="15">
                  <c:v>1613.3333333333333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2-430D-9D14-5999B100317C}"/>
            </c:ext>
          </c:extLst>
        </c:ser>
        <c:ser>
          <c:idx val="2"/>
          <c:order val="2"/>
          <c:tx>
            <c:v>77%wt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Average!$L$6:$L$21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Average!$M$6:$M$21</c:f>
              <c:numCache>
                <c:formatCode>0</c:formatCode>
                <c:ptCount val="16"/>
                <c:pt idx="0">
                  <c:v>8233.3333333333339</c:v>
                </c:pt>
                <c:pt idx="1">
                  <c:v>8153.333333333333</c:v>
                </c:pt>
                <c:pt idx="2">
                  <c:v>7696.666666666667</c:v>
                </c:pt>
                <c:pt idx="3">
                  <c:v>7416.666666666667</c:v>
                </c:pt>
                <c:pt idx="4">
                  <c:v>7340</c:v>
                </c:pt>
                <c:pt idx="5">
                  <c:v>7203.333333333333</c:v>
                </c:pt>
                <c:pt idx="6">
                  <c:v>6840</c:v>
                </c:pt>
                <c:pt idx="7">
                  <c:v>6596.666666666667</c:v>
                </c:pt>
                <c:pt idx="8">
                  <c:v>6510</c:v>
                </c:pt>
                <c:pt idx="9">
                  <c:v>6280</c:v>
                </c:pt>
                <c:pt idx="10">
                  <c:v>5953.333333333333</c:v>
                </c:pt>
                <c:pt idx="11">
                  <c:v>5760</c:v>
                </c:pt>
                <c:pt idx="12">
                  <c:v>5673.333333333333</c:v>
                </c:pt>
                <c:pt idx="13">
                  <c:v>5380</c:v>
                </c:pt>
                <c:pt idx="14">
                  <c:v>5186.666666666667</c:v>
                </c:pt>
                <c:pt idx="15">
                  <c:v>4873.333333333333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2-430D-9D14-5999B100317C}"/>
            </c:ext>
          </c:extLst>
        </c:ser>
        <c:ser>
          <c:idx val="3"/>
          <c:order val="3"/>
          <c:tx>
            <c:v>81%wt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Average!$Q$6:$Q$21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Average!$R$6:$R$21</c:f>
              <c:numCache>
                <c:formatCode>0</c:formatCode>
                <c:ptCount val="16"/>
                <c:pt idx="0">
                  <c:v>2063.3333333333335</c:v>
                </c:pt>
                <c:pt idx="1">
                  <c:v>2146.6666666666665</c:v>
                </c:pt>
                <c:pt idx="2">
                  <c:v>2153.3333333333335</c:v>
                </c:pt>
                <c:pt idx="3">
                  <c:v>2143.3333333333335</c:v>
                </c:pt>
                <c:pt idx="4">
                  <c:v>2056.6666666666665</c:v>
                </c:pt>
                <c:pt idx="5">
                  <c:v>1976.6666666666667</c:v>
                </c:pt>
                <c:pt idx="6">
                  <c:v>1893.3333333333333</c:v>
                </c:pt>
                <c:pt idx="7">
                  <c:v>1826.6666666666667</c:v>
                </c:pt>
                <c:pt idx="8">
                  <c:v>1810</c:v>
                </c:pt>
                <c:pt idx="9">
                  <c:v>1746.6666666666667</c:v>
                </c:pt>
                <c:pt idx="10">
                  <c:v>1673.3333333333333</c:v>
                </c:pt>
                <c:pt idx="11">
                  <c:v>1590</c:v>
                </c:pt>
                <c:pt idx="12">
                  <c:v>1540</c:v>
                </c:pt>
                <c:pt idx="13">
                  <c:v>1533.3333333333333</c:v>
                </c:pt>
                <c:pt idx="14">
                  <c:v>1440</c:v>
                </c:pt>
                <c:pt idx="15">
                  <c:v>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2-430D-9D14-5999B100317C}"/>
            </c:ext>
          </c:extLst>
        </c:ser>
        <c:ser>
          <c:idx val="5"/>
          <c:order val="4"/>
          <c:tx>
            <c:v>82%wt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Average!$AA$6:$AA$21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Average!$AB$6:$AB$21</c:f>
              <c:numCache>
                <c:formatCode>0</c:formatCode>
                <c:ptCount val="16"/>
                <c:pt idx="0">
                  <c:v>801.33333333333337</c:v>
                </c:pt>
                <c:pt idx="1">
                  <c:v>1046.6666666666667</c:v>
                </c:pt>
                <c:pt idx="2">
                  <c:v>1076.6666666666667</c:v>
                </c:pt>
                <c:pt idx="3">
                  <c:v>1076.6666666666667</c:v>
                </c:pt>
                <c:pt idx="4">
                  <c:v>1056.6666666666667</c:v>
                </c:pt>
                <c:pt idx="5">
                  <c:v>1020.3333333333334</c:v>
                </c:pt>
                <c:pt idx="6">
                  <c:v>992.33333333333337</c:v>
                </c:pt>
                <c:pt idx="7">
                  <c:v>962.66666666666663</c:v>
                </c:pt>
                <c:pt idx="8">
                  <c:v>930.33333333333337</c:v>
                </c:pt>
                <c:pt idx="9">
                  <c:v>897.33333333333337</c:v>
                </c:pt>
                <c:pt idx="10">
                  <c:v>861.66666666666663</c:v>
                </c:pt>
                <c:pt idx="11">
                  <c:v>828</c:v>
                </c:pt>
                <c:pt idx="12">
                  <c:v>796.66666666666663</c:v>
                </c:pt>
                <c:pt idx="13">
                  <c:v>762.66666666666663</c:v>
                </c:pt>
                <c:pt idx="14">
                  <c:v>739.66666666666663</c:v>
                </c:pt>
                <c:pt idx="15">
                  <c:v>719.66666666666663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A2-430D-9D14-5999B100317C}"/>
            </c:ext>
          </c:extLst>
        </c:ser>
        <c:ser>
          <c:idx val="4"/>
          <c:order val="5"/>
          <c:tx>
            <c:v>84%wt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Average!$V$6:$V$21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Average!$W$6:$W$21</c:f>
              <c:numCache>
                <c:formatCode>0</c:formatCode>
                <c:ptCount val="16"/>
                <c:pt idx="0">
                  <c:v>140</c:v>
                </c:pt>
                <c:pt idx="1">
                  <c:v>529.33333333333337</c:v>
                </c:pt>
                <c:pt idx="2">
                  <c:v>537.66666666666663</c:v>
                </c:pt>
                <c:pt idx="3">
                  <c:v>556.33333333333337</c:v>
                </c:pt>
                <c:pt idx="4">
                  <c:v>552.66666666666663</c:v>
                </c:pt>
                <c:pt idx="5">
                  <c:v>542.66666666666663</c:v>
                </c:pt>
                <c:pt idx="6">
                  <c:v>529.33333333333337</c:v>
                </c:pt>
                <c:pt idx="7">
                  <c:v>509</c:v>
                </c:pt>
                <c:pt idx="8">
                  <c:v>490.66666666666669</c:v>
                </c:pt>
                <c:pt idx="9">
                  <c:v>475.66666666666669</c:v>
                </c:pt>
                <c:pt idx="10">
                  <c:v>464</c:v>
                </c:pt>
                <c:pt idx="11">
                  <c:v>454.33333333333331</c:v>
                </c:pt>
                <c:pt idx="12">
                  <c:v>443.33333333333331</c:v>
                </c:pt>
                <c:pt idx="13">
                  <c:v>430</c:v>
                </c:pt>
                <c:pt idx="14">
                  <c:v>413.66666666666669</c:v>
                </c:pt>
                <c:pt idx="15">
                  <c:v>398.66666666666669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A2-430D-9D14-5999B100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68464"/>
        <c:axId val="1770563024"/>
      </c:scatterChart>
      <c:valAx>
        <c:axId val="177056846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Frequency</a:t>
                </a:r>
                <a:r>
                  <a:rPr lang="en-ZA" sz="14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(1/s)</a:t>
                </a:r>
                <a:endParaRPr lang="es-419" sz="14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28911631568591"/>
              <c:y val="0.91571728241303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3024"/>
        <c:crosses val="autoZero"/>
        <c:crossBetween val="midCat"/>
      </c:valAx>
      <c:valAx>
        <c:axId val="1770563024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Storage</a:t>
                </a:r>
                <a:r>
                  <a:rPr lang="en-ZA" sz="14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modulus (Pa)</a:t>
                </a:r>
                <a:endParaRPr lang="es-419" sz="14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49652945419952E-3"/>
              <c:y val="0.16848059051879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99605172496194"/>
          <c:y val="0.48717389418605167"/>
          <c:w val="0.32846491051467186"/>
          <c:h val="0.2774265096491799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26848721834389"/>
          <c:y val="5.0925788153026834E-2"/>
          <c:w val="0.78617580661731201"/>
          <c:h val="0.7746924856128159"/>
        </c:manualLayout>
      </c:layout>
      <c:scatterChart>
        <c:scatterStyle val="lineMarker"/>
        <c:varyColors val="0"/>
        <c:ser>
          <c:idx val="1"/>
          <c:order val="0"/>
          <c:tx>
            <c:v>69%wt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Average!$G$6:$G$21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Average!$I$6:$I$21</c:f>
              <c:numCache>
                <c:formatCode>0</c:formatCode>
                <c:ptCount val="16"/>
                <c:pt idx="0">
                  <c:v>1576.6666666666667</c:v>
                </c:pt>
                <c:pt idx="1">
                  <c:v>1480</c:v>
                </c:pt>
                <c:pt idx="2">
                  <c:v>1436.6666666666667</c:v>
                </c:pt>
                <c:pt idx="3">
                  <c:v>1393.3333333333333</c:v>
                </c:pt>
                <c:pt idx="4">
                  <c:v>1363.3333333333333</c:v>
                </c:pt>
                <c:pt idx="5">
                  <c:v>1343.3333333333333</c:v>
                </c:pt>
                <c:pt idx="6">
                  <c:v>1326.6666666666667</c:v>
                </c:pt>
                <c:pt idx="7">
                  <c:v>1320</c:v>
                </c:pt>
                <c:pt idx="8">
                  <c:v>1303.3333333333333</c:v>
                </c:pt>
                <c:pt idx="9">
                  <c:v>1300</c:v>
                </c:pt>
                <c:pt idx="10">
                  <c:v>1286.6666666666667</c:v>
                </c:pt>
                <c:pt idx="11">
                  <c:v>1270</c:v>
                </c:pt>
                <c:pt idx="12">
                  <c:v>1270</c:v>
                </c:pt>
                <c:pt idx="13">
                  <c:v>1270</c:v>
                </c:pt>
                <c:pt idx="14">
                  <c:v>1270</c:v>
                </c:pt>
                <c:pt idx="15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2-4830-B176-94B15D11FDFA}"/>
            </c:ext>
          </c:extLst>
        </c:ser>
        <c:ser>
          <c:idx val="0"/>
          <c:order val="1"/>
          <c:tx>
            <c:v>75%wt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Average!$B$6:$B$21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Average!$D$6:$D$21</c:f>
              <c:numCache>
                <c:formatCode>0</c:formatCode>
                <c:ptCount val="16"/>
                <c:pt idx="0">
                  <c:v>776.66666666666663</c:v>
                </c:pt>
                <c:pt idx="1">
                  <c:v>696.33333333333337</c:v>
                </c:pt>
                <c:pt idx="2">
                  <c:v>640.66666666666663</c:v>
                </c:pt>
                <c:pt idx="3">
                  <c:v>608.33333333333337</c:v>
                </c:pt>
                <c:pt idx="4">
                  <c:v>583.66666666666663</c:v>
                </c:pt>
                <c:pt idx="5">
                  <c:v>570</c:v>
                </c:pt>
                <c:pt idx="6">
                  <c:v>546</c:v>
                </c:pt>
                <c:pt idx="7">
                  <c:v>544.66666666666663</c:v>
                </c:pt>
                <c:pt idx="8">
                  <c:v>523.33333333333337</c:v>
                </c:pt>
                <c:pt idx="9">
                  <c:v>517</c:v>
                </c:pt>
                <c:pt idx="10">
                  <c:v>514.66666666666663</c:v>
                </c:pt>
                <c:pt idx="11">
                  <c:v>511.33333333333331</c:v>
                </c:pt>
                <c:pt idx="12">
                  <c:v>513</c:v>
                </c:pt>
                <c:pt idx="13">
                  <c:v>513.66666666666663</c:v>
                </c:pt>
                <c:pt idx="14">
                  <c:v>510.66666666666669</c:v>
                </c:pt>
                <c:pt idx="15">
                  <c:v>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2-4830-B176-94B15D11FDFA}"/>
            </c:ext>
          </c:extLst>
        </c:ser>
        <c:ser>
          <c:idx val="2"/>
          <c:order val="2"/>
          <c:tx>
            <c:v>77%wt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  <a:alpha val="99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Average!$L$6:$L$21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Average!$N$6:$N$21</c:f>
              <c:numCache>
                <c:formatCode>0</c:formatCode>
                <c:ptCount val="16"/>
                <c:pt idx="0">
                  <c:v>1360</c:v>
                </c:pt>
                <c:pt idx="1">
                  <c:v>1300</c:v>
                </c:pt>
                <c:pt idx="2">
                  <c:v>1240</c:v>
                </c:pt>
                <c:pt idx="3">
                  <c:v>1200</c:v>
                </c:pt>
                <c:pt idx="4">
                  <c:v>1216.6666666666667</c:v>
                </c:pt>
                <c:pt idx="5">
                  <c:v>1236.6666666666667</c:v>
                </c:pt>
                <c:pt idx="6">
                  <c:v>1213.3333333333333</c:v>
                </c:pt>
                <c:pt idx="7">
                  <c:v>1223.3333333333333</c:v>
                </c:pt>
                <c:pt idx="8">
                  <c:v>1200</c:v>
                </c:pt>
                <c:pt idx="9">
                  <c:v>1313.3333333333333</c:v>
                </c:pt>
                <c:pt idx="10">
                  <c:v>1290</c:v>
                </c:pt>
                <c:pt idx="11">
                  <c:v>1320</c:v>
                </c:pt>
                <c:pt idx="12">
                  <c:v>1393.3333333333333</c:v>
                </c:pt>
                <c:pt idx="13">
                  <c:v>1410</c:v>
                </c:pt>
                <c:pt idx="14">
                  <c:v>1480</c:v>
                </c:pt>
                <c:pt idx="15">
                  <c:v>1530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2-4830-B176-94B15D11FDFA}"/>
            </c:ext>
          </c:extLst>
        </c:ser>
        <c:ser>
          <c:idx val="3"/>
          <c:order val="3"/>
          <c:tx>
            <c:v>81%wt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Average!$Q$6:$Q$21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Average!$S$6:$S$21</c:f>
              <c:numCache>
                <c:formatCode>0</c:formatCode>
                <c:ptCount val="16"/>
                <c:pt idx="0">
                  <c:v>650.33333333333337</c:v>
                </c:pt>
                <c:pt idx="1">
                  <c:v>566.66666666666663</c:v>
                </c:pt>
                <c:pt idx="2">
                  <c:v>531.33333333333337</c:v>
                </c:pt>
                <c:pt idx="3">
                  <c:v>517</c:v>
                </c:pt>
                <c:pt idx="4">
                  <c:v>489.33333333333331</c:v>
                </c:pt>
                <c:pt idx="5">
                  <c:v>472</c:v>
                </c:pt>
                <c:pt idx="6">
                  <c:v>454.66666666666669</c:v>
                </c:pt>
                <c:pt idx="7">
                  <c:v>445.33333333333331</c:v>
                </c:pt>
                <c:pt idx="8">
                  <c:v>451.66666666666669</c:v>
                </c:pt>
                <c:pt idx="9">
                  <c:v>452</c:v>
                </c:pt>
                <c:pt idx="10">
                  <c:v>448.66666666666669</c:v>
                </c:pt>
                <c:pt idx="11">
                  <c:v>434.66666666666669</c:v>
                </c:pt>
                <c:pt idx="12">
                  <c:v>441.66666666666669</c:v>
                </c:pt>
                <c:pt idx="13">
                  <c:v>459.66666666666669</c:v>
                </c:pt>
                <c:pt idx="14">
                  <c:v>445.66666666666669</c:v>
                </c:pt>
                <c:pt idx="15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2-4830-B176-94B15D11FDFA}"/>
            </c:ext>
          </c:extLst>
        </c:ser>
        <c:ser>
          <c:idx val="5"/>
          <c:order val="4"/>
          <c:tx>
            <c:v>82%wt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Average!$AA$6:$AA$21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Average!$AC$6:$AC$21</c:f>
              <c:numCache>
                <c:formatCode>0</c:formatCode>
                <c:ptCount val="16"/>
                <c:pt idx="0">
                  <c:v>463.33333333333331</c:v>
                </c:pt>
                <c:pt idx="1">
                  <c:v>365</c:v>
                </c:pt>
                <c:pt idx="2">
                  <c:v>337</c:v>
                </c:pt>
                <c:pt idx="3">
                  <c:v>312.66666666666669</c:v>
                </c:pt>
                <c:pt idx="4">
                  <c:v>300</c:v>
                </c:pt>
                <c:pt idx="5">
                  <c:v>291.66666666666669</c:v>
                </c:pt>
                <c:pt idx="6">
                  <c:v>277.66666666666669</c:v>
                </c:pt>
                <c:pt idx="7">
                  <c:v>269.66666666666669</c:v>
                </c:pt>
                <c:pt idx="8">
                  <c:v>268</c:v>
                </c:pt>
                <c:pt idx="9">
                  <c:v>257.66666666666669</c:v>
                </c:pt>
                <c:pt idx="10">
                  <c:v>256.33333333333331</c:v>
                </c:pt>
                <c:pt idx="11">
                  <c:v>248</c:v>
                </c:pt>
                <c:pt idx="12">
                  <c:v>245.33333333333334</c:v>
                </c:pt>
                <c:pt idx="13">
                  <c:v>240</c:v>
                </c:pt>
                <c:pt idx="14">
                  <c:v>238.66666666666666</c:v>
                </c:pt>
                <c:pt idx="15">
                  <c:v>239.66666666666666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02-4830-B176-94B15D11FDFA}"/>
            </c:ext>
          </c:extLst>
        </c:ser>
        <c:ser>
          <c:idx val="4"/>
          <c:order val="5"/>
          <c:tx>
            <c:v>84%wt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Average!$V$6:$V$21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Average!$X$6:$X$21</c:f>
              <c:numCache>
                <c:formatCode>0</c:formatCode>
                <c:ptCount val="16"/>
                <c:pt idx="0">
                  <c:v>539.33333333333337</c:v>
                </c:pt>
                <c:pt idx="1">
                  <c:v>234.33333333333334</c:v>
                </c:pt>
                <c:pt idx="2">
                  <c:v>191.66666666666666</c:v>
                </c:pt>
                <c:pt idx="3">
                  <c:v>175.66666666666666</c:v>
                </c:pt>
                <c:pt idx="4">
                  <c:v>165.33333333333334</c:v>
                </c:pt>
                <c:pt idx="5">
                  <c:v>157.33333333333334</c:v>
                </c:pt>
                <c:pt idx="6">
                  <c:v>150.66666666666666</c:v>
                </c:pt>
                <c:pt idx="7">
                  <c:v>144</c:v>
                </c:pt>
                <c:pt idx="8">
                  <c:v>139</c:v>
                </c:pt>
                <c:pt idx="9">
                  <c:v>135.33333333333334</c:v>
                </c:pt>
                <c:pt idx="10">
                  <c:v>134.66666666666666</c:v>
                </c:pt>
                <c:pt idx="11">
                  <c:v>134.66666666666666</c:v>
                </c:pt>
                <c:pt idx="12">
                  <c:v>136</c:v>
                </c:pt>
                <c:pt idx="13">
                  <c:v>138</c:v>
                </c:pt>
                <c:pt idx="14">
                  <c:v>140</c:v>
                </c:pt>
                <c:pt idx="1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02-4830-B176-94B15D11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68464"/>
        <c:axId val="1770563024"/>
      </c:scatterChart>
      <c:valAx>
        <c:axId val="177056846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Frequency</a:t>
                </a:r>
                <a:r>
                  <a:rPr lang="en-ZA" sz="14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(1/s)</a:t>
                </a:r>
                <a:endParaRPr lang="es-419" sz="14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28911631568591"/>
              <c:y val="0.91571728241303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3024"/>
        <c:crosses val="autoZero"/>
        <c:crossBetween val="midCat"/>
      </c:valAx>
      <c:valAx>
        <c:axId val="1770563024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Loss</a:t>
                </a:r>
                <a:r>
                  <a:rPr lang="en-ZA" sz="14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modulus (Pa)</a:t>
                </a:r>
                <a:endParaRPr lang="es-419" sz="14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49652945419952E-3"/>
              <c:y val="0.23683119142790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50606823380923"/>
          <c:y val="0.5434626243464904"/>
          <c:w val="0.31173780172298632"/>
          <c:h val="0.2492821445689607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26848721834389"/>
          <c:y val="5.0925788153026834E-2"/>
          <c:w val="0.78617580661731201"/>
          <c:h val="0.7746924856128159"/>
        </c:manualLayout>
      </c:layout>
      <c:scatterChart>
        <c:scatterStyle val="lineMarker"/>
        <c:varyColors val="0"/>
        <c:ser>
          <c:idx val="1"/>
          <c:order val="0"/>
          <c:tx>
            <c:v>69%wt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Average!$G$6:$G$21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Average!$J$6:$J$21</c:f>
              <c:numCache>
                <c:formatCode>0.00</c:formatCode>
                <c:ptCount val="16"/>
                <c:pt idx="0">
                  <c:v>0.20283018867924529</c:v>
                </c:pt>
                <c:pt idx="1">
                  <c:v>0.19388646288209607</c:v>
                </c:pt>
                <c:pt idx="2">
                  <c:v>0.19431920649233544</c:v>
                </c:pt>
                <c:pt idx="3">
                  <c:v>0.19505366308912739</c:v>
                </c:pt>
                <c:pt idx="4">
                  <c:v>0.19787131107885825</c:v>
                </c:pt>
                <c:pt idx="5">
                  <c:v>0.20170170170170168</c:v>
                </c:pt>
                <c:pt idx="6">
                  <c:v>0.20686070686070687</c:v>
                </c:pt>
                <c:pt idx="7">
                  <c:v>0.21393841166936792</c:v>
                </c:pt>
                <c:pt idx="8">
                  <c:v>0.21917040358744391</c:v>
                </c:pt>
                <c:pt idx="9">
                  <c:v>0.2264808362369338</c:v>
                </c:pt>
                <c:pt idx="10">
                  <c:v>0.23253012048192773</c:v>
                </c:pt>
                <c:pt idx="11">
                  <c:v>0.23842302878598245</c:v>
                </c:pt>
                <c:pt idx="12">
                  <c:v>0.24612403100775193</c:v>
                </c:pt>
                <c:pt idx="13">
                  <c:v>0.2546791443850267</c:v>
                </c:pt>
                <c:pt idx="14">
                  <c:v>0.2618556701030928</c:v>
                </c:pt>
                <c:pt idx="15">
                  <c:v>0.27078891257995735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1-405E-A592-06254A1E9844}"/>
            </c:ext>
          </c:extLst>
        </c:ser>
        <c:ser>
          <c:idx val="0"/>
          <c:order val="1"/>
          <c:tx>
            <c:v>75%wt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Average!$B$6:$B$21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Average!$E$6:$E$21</c:f>
              <c:numCache>
                <c:formatCode>0.00</c:formatCode>
                <c:ptCount val="16"/>
                <c:pt idx="0">
                  <c:v>0.3362193362193362</c:v>
                </c:pt>
                <c:pt idx="1">
                  <c:v>0.28893499308437071</c:v>
                </c:pt>
                <c:pt idx="2">
                  <c:v>0.26956521739130435</c:v>
                </c:pt>
                <c:pt idx="3">
                  <c:v>0.2610872675250358</c:v>
                </c:pt>
                <c:pt idx="4">
                  <c:v>0.25902366863905324</c:v>
                </c:pt>
                <c:pt idx="5">
                  <c:v>0.26106870229007634</c:v>
                </c:pt>
                <c:pt idx="6">
                  <c:v>0.25917721518987341</c:v>
                </c:pt>
                <c:pt idx="7">
                  <c:v>0.26743044189852699</c:v>
                </c:pt>
                <c:pt idx="8">
                  <c:v>0.26565143824027077</c:v>
                </c:pt>
                <c:pt idx="9">
                  <c:v>0.27115384615384613</c:v>
                </c:pt>
                <c:pt idx="10">
                  <c:v>0.27719928186714538</c:v>
                </c:pt>
                <c:pt idx="11">
                  <c:v>0.28513011152416357</c:v>
                </c:pt>
                <c:pt idx="12">
                  <c:v>0.29426386233269602</c:v>
                </c:pt>
                <c:pt idx="13">
                  <c:v>0.30394477317554236</c:v>
                </c:pt>
                <c:pt idx="14">
                  <c:v>0.31201629327902242</c:v>
                </c:pt>
                <c:pt idx="15">
                  <c:v>0.3223140495867769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1-405E-A592-06254A1E9844}"/>
            </c:ext>
          </c:extLst>
        </c:ser>
        <c:ser>
          <c:idx val="2"/>
          <c:order val="2"/>
          <c:tx>
            <c:v>77%wt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Average!$L$6:$L$21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Average!$O$6:$O$21</c:f>
              <c:numCache>
                <c:formatCode>0.00</c:formatCode>
                <c:ptCount val="16"/>
                <c:pt idx="0">
                  <c:v>0.16518218623481781</c:v>
                </c:pt>
                <c:pt idx="1">
                  <c:v>0.15944399018806216</c:v>
                </c:pt>
                <c:pt idx="2">
                  <c:v>0.16110870506712863</c:v>
                </c:pt>
                <c:pt idx="3">
                  <c:v>0.16179775280898875</c:v>
                </c:pt>
                <c:pt idx="4">
                  <c:v>0.16575840145322435</c:v>
                </c:pt>
                <c:pt idx="5">
                  <c:v>0.17167977788061084</c:v>
                </c:pt>
                <c:pt idx="6">
                  <c:v>0.17738791423001948</c:v>
                </c:pt>
                <c:pt idx="7">
                  <c:v>0.18544719555330974</c:v>
                </c:pt>
                <c:pt idx="8">
                  <c:v>0.18433179723502305</c:v>
                </c:pt>
                <c:pt idx="9">
                  <c:v>0.20912951167728236</c:v>
                </c:pt>
                <c:pt idx="10">
                  <c:v>0.21668533034714446</c:v>
                </c:pt>
                <c:pt idx="11">
                  <c:v>0.22916666666666666</c:v>
                </c:pt>
                <c:pt idx="12">
                  <c:v>0.24559341950646299</c:v>
                </c:pt>
                <c:pt idx="13">
                  <c:v>0.26208178438661711</c:v>
                </c:pt>
                <c:pt idx="14">
                  <c:v>0.28534704370179947</c:v>
                </c:pt>
                <c:pt idx="15">
                  <c:v>0.31395348837209303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1-405E-A592-06254A1E9844}"/>
            </c:ext>
          </c:extLst>
        </c:ser>
        <c:ser>
          <c:idx val="3"/>
          <c:order val="3"/>
          <c:tx>
            <c:v>81%wt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Average!$Q$6:$Q$21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Average!$T$6:$T$21</c:f>
              <c:numCache>
                <c:formatCode>0.00</c:formatCode>
                <c:ptCount val="16"/>
                <c:pt idx="0">
                  <c:v>0.31518578352180937</c:v>
                </c:pt>
                <c:pt idx="1">
                  <c:v>0.2639751552795031</c:v>
                </c:pt>
                <c:pt idx="2">
                  <c:v>0.24674922600619195</c:v>
                </c:pt>
                <c:pt idx="3">
                  <c:v>0.24121306376360807</c:v>
                </c:pt>
                <c:pt idx="4">
                  <c:v>0.23792544570502433</c:v>
                </c:pt>
                <c:pt idx="5">
                  <c:v>0.2387858347386172</c:v>
                </c:pt>
                <c:pt idx="6">
                  <c:v>0.24014084507042255</c:v>
                </c:pt>
                <c:pt idx="7">
                  <c:v>0.24379562043795619</c:v>
                </c:pt>
                <c:pt idx="8">
                  <c:v>0.24953959484346225</c:v>
                </c:pt>
                <c:pt idx="9">
                  <c:v>0.25877862595419848</c:v>
                </c:pt>
                <c:pt idx="10">
                  <c:v>0.26812749003984065</c:v>
                </c:pt>
                <c:pt idx="11">
                  <c:v>0.27337526205450735</c:v>
                </c:pt>
                <c:pt idx="12">
                  <c:v>0.28679653679653683</c:v>
                </c:pt>
                <c:pt idx="13">
                  <c:v>0.29978260869565221</c:v>
                </c:pt>
                <c:pt idx="14">
                  <c:v>0.30949074074074073</c:v>
                </c:pt>
                <c:pt idx="15">
                  <c:v>0.32727272727272727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61-405E-A592-06254A1E9844}"/>
            </c:ext>
          </c:extLst>
        </c:ser>
        <c:ser>
          <c:idx val="5"/>
          <c:order val="4"/>
          <c:tx>
            <c:v>82%wt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Average!$AA$6:$AA$21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Average!$AD$6:$AD$21</c:f>
              <c:numCache>
                <c:formatCode>0.00</c:formatCode>
                <c:ptCount val="16"/>
                <c:pt idx="0">
                  <c:v>0.5782029950083194</c:v>
                </c:pt>
                <c:pt idx="1">
                  <c:v>0.34872611464968151</c:v>
                </c:pt>
                <c:pt idx="2">
                  <c:v>0.31300309597523218</c:v>
                </c:pt>
                <c:pt idx="3">
                  <c:v>0.29040247678018577</c:v>
                </c:pt>
                <c:pt idx="4">
                  <c:v>0.28391167192429018</c:v>
                </c:pt>
                <c:pt idx="5">
                  <c:v>0.28585429598170531</c:v>
                </c:pt>
                <c:pt idx="6">
                  <c:v>0.27981189116560296</c:v>
                </c:pt>
                <c:pt idx="7">
                  <c:v>0.28012465373961221</c:v>
                </c:pt>
                <c:pt idx="8">
                  <c:v>0.28806879254747403</c:v>
                </c:pt>
                <c:pt idx="9">
                  <c:v>0.28714710252600301</c:v>
                </c:pt>
                <c:pt idx="10">
                  <c:v>0.29748549323017409</c:v>
                </c:pt>
                <c:pt idx="11">
                  <c:v>0.29951690821256038</c:v>
                </c:pt>
                <c:pt idx="12">
                  <c:v>0.30794979079497908</c:v>
                </c:pt>
                <c:pt idx="13">
                  <c:v>0.31468531468531469</c:v>
                </c:pt>
                <c:pt idx="14">
                  <c:v>0.32266786840919331</c:v>
                </c:pt>
                <c:pt idx="15">
                  <c:v>0.33302454840203799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61-405E-A592-06254A1E9844}"/>
            </c:ext>
          </c:extLst>
        </c:ser>
        <c:ser>
          <c:idx val="4"/>
          <c:order val="5"/>
          <c:tx>
            <c:v>84%wt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Average!$V$6:$V$21</c:f>
              <c:numCache>
                <c:formatCode>0.00000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25.100000000000005</c:v>
                </c:pt>
                <c:pt idx="4">
                  <c:v>15.800000000000002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0.39799999999999996</c:v>
                </c:pt>
                <c:pt idx="13">
                  <c:v>0.251</c:v>
                </c:pt>
                <c:pt idx="14">
                  <c:v>0.158</c:v>
                </c:pt>
                <c:pt idx="15">
                  <c:v>0.10000000000000002</c:v>
                </c:pt>
              </c:numCache>
            </c:numRef>
          </c:xVal>
          <c:yVal>
            <c:numRef>
              <c:f>Average!$X$6:$X$21</c:f>
              <c:numCache>
                <c:formatCode>0</c:formatCode>
                <c:ptCount val="16"/>
                <c:pt idx="0">
                  <c:v>539.33333333333337</c:v>
                </c:pt>
                <c:pt idx="1">
                  <c:v>234.33333333333334</c:v>
                </c:pt>
                <c:pt idx="2">
                  <c:v>191.66666666666666</c:v>
                </c:pt>
                <c:pt idx="3">
                  <c:v>175.66666666666666</c:v>
                </c:pt>
                <c:pt idx="4">
                  <c:v>165.33333333333334</c:v>
                </c:pt>
                <c:pt idx="5">
                  <c:v>157.33333333333334</c:v>
                </c:pt>
                <c:pt idx="6">
                  <c:v>150.66666666666666</c:v>
                </c:pt>
                <c:pt idx="7">
                  <c:v>144</c:v>
                </c:pt>
                <c:pt idx="8">
                  <c:v>139</c:v>
                </c:pt>
                <c:pt idx="9">
                  <c:v>135.33333333333334</c:v>
                </c:pt>
                <c:pt idx="10">
                  <c:v>134.66666666666666</c:v>
                </c:pt>
                <c:pt idx="11">
                  <c:v>134.66666666666666</c:v>
                </c:pt>
                <c:pt idx="12">
                  <c:v>136</c:v>
                </c:pt>
                <c:pt idx="13">
                  <c:v>138</c:v>
                </c:pt>
                <c:pt idx="14">
                  <c:v>140</c:v>
                </c:pt>
                <c:pt idx="1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61-405E-A592-06254A1E9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68464"/>
        <c:axId val="1770563024"/>
      </c:scatterChart>
      <c:valAx>
        <c:axId val="177056846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Frequency</a:t>
                </a:r>
                <a:r>
                  <a:rPr lang="en-ZA" sz="14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(1/s)</a:t>
                </a:r>
                <a:endParaRPr lang="es-419" sz="14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128911631568591"/>
              <c:y val="0.91571728241303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3024"/>
        <c:crosses val="autoZero"/>
        <c:crossBetween val="midCat"/>
      </c:valAx>
      <c:valAx>
        <c:axId val="177056302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Damping factor (-)</a:t>
                </a:r>
                <a:endParaRPr lang="es-419" sz="14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49652945419952E-3"/>
              <c:y val="0.23683119142790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846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664596443918277"/>
          <c:y val="8.9132159480092218E-2"/>
          <c:w val="0.31173780172298632"/>
          <c:h val="0.2492821445689607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 '!$B$70:$B$88</c:f>
              <c:numCache>
                <c:formatCode>0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'!$C$70:$C$88</c:f>
              <c:numCache>
                <c:formatCode>0</c:formatCode>
                <c:ptCount val="19"/>
                <c:pt idx="0">
                  <c:v>7470</c:v>
                </c:pt>
                <c:pt idx="1">
                  <c:v>7280</c:v>
                </c:pt>
                <c:pt idx="2">
                  <c:v>7050</c:v>
                </c:pt>
                <c:pt idx="3">
                  <c:v>6840</c:v>
                </c:pt>
                <c:pt idx="4">
                  <c:v>6630</c:v>
                </c:pt>
                <c:pt idx="5">
                  <c:v>6430</c:v>
                </c:pt>
                <c:pt idx="6">
                  <c:v>6210</c:v>
                </c:pt>
                <c:pt idx="7">
                  <c:v>6000</c:v>
                </c:pt>
                <c:pt idx="8">
                  <c:v>5800</c:v>
                </c:pt>
                <c:pt idx="9">
                  <c:v>5600</c:v>
                </c:pt>
                <c:pt idx="10">
                  <c:v>5420</c:v>
                </c:pt>
                <c:pt idx="11">
                  <c:v>5180</c:v>
                </c:pt>
                <c:pt idx="12">
                  <c:v>4980</c:v>
                </c:pt>
                <c:pt idx="13">
                  <c:v>4850</c:v>
                </c:pt>
                <c:pt idx="14">
                  <c:v>4460</c:v>
                </c:pt>
                <c:pt idx="15">
                  <c:v>4290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6-42CC-B2A3-F17524DA4120}"/>
            </c:ext>
          </c:extLst>
        </c:ser>
        <c:ser>
          <c:idx val="1"/>
          <c:order val="1"/>
          <c:tx>
            <c:strRef>
              <c:f>'Raw G''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 '!$E$70:$E$88</c:f>
              <c:numCache>
                <c:formatCode>0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'!$F$70:$F$88</c:f>
              <c:numCache>
                <c:formatCode>0</c:formatCode>
                <c:ptCount val="19"/>
                <c:pt idx="0">
                  <c:v>7570</c:v>
                </c:pt>
                <c:pt idx="1">
                  <c:v>7280</c:v>
                </c:pt>
                <c:pt idx="2">
                  <c:v>7020</c:v>
                </c:pt>
                <c:pt idx="3">
                  <c:v>6790</c:v>
                </c:pt>
                <c:pt idx="4">
                  <c:v>6570</c:v>
                </c:pt>
                <c:pt idx="5">
                  <c:v>6350</c:v>
                </c:pt>
                <c:pt idx="6">
                  <c:v>6150</c:v>
                </c:pt>
                <c:pt idx="7">
                  <c:v>5950</c:v>
                </c:pt>
                <c:pt idx="8">
                  <c:v>5740</c:v>
                </c:pt>
                <c:pt idx="9">
                  <c:v>5550</c:v>
                </c:pt>
                <c:pt idx="10">
                  <c:v>5420</c:v>
                </c:pt>
                <c:pt idx="11">
                  <c:v>5250</c:v>
                </c:pt>
                <c:pt idx="12">
                  <c:v>5080</c:v>
                </c:pt>
                <c:pt idx="13">
                  <c:v>4920</c:v>
                </c:pt>
                <c:pt idx="14">
                  <c:v>4770</c:v>
                </c:pt>
                <c:pt idx="15">
                  <c:v>4550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6-42CC-B2A3-F17524DA4120}"/>
            </c:ext>
          </c:extLst>
        </c:ser>
        <c:ser>
          <c:idx val="2"/>
          <c:order val="2"/>
          <c:tx>
            <c:strRef>
              <c:f>'Raw G''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 '!$H$70:$H$88</c:f>
              <c:numCache>
                <c:formatCode>0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'!$I$70:$I$88</c:f>
              <c:numCache>
                <c:formatCode>0</c:formatCode>
                <c:ptCount val="19"/>
                <c:pt idx="0">
                  <c:v>9660</c:v>
                </c:pt>
                <c:pt idx="1">
                  <c:v>9900</c:v>
                </c:pt>
                <c:pt idx="2">
                  <c:v>9020</c:v>
                </c:pt>
                <c:pt idx="3">
                  <c:v>8620</c:v>
                </c:pt>
                <c:pt idx="4">
                  <c:v>8820</c:v>
                </c:pt>
                <c:pt idx="5">
                  <c:v>8830</c:v>
                </c:pt>
                <c:pt idx="6">
                  <c:v>8160</c:v>
                </c:pt>
                <c:pt idx="7">
                  <c:v>7840</c:v>
                </c:pt>
                <c:pt idx="8">
                  <c:v>7990</c:v>
                </c:pt>
                <c:pt idx="9">
                  <c:v>7690</c:v>
                </c:pt>
                <c:pt idx="10">
                  <c:v>7020</c:v>
                </c:pt>
                <c:pt idx="11">
                  <c:v>6850</c:v>
                </c:pt>
                <c:pt idx="12">
                  <c:v>6960</c:v>
                </c:pt>
                <c:pt idx="13">
                  <c:v>6370</c:v>
                </c:pt>
                <c:pt idx="14">
                  <c:v>6330</c:v>
                </c:pt>
                <c:pt idx="15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6-42CC-B2A3-F17524DA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64224"/>
        <c:axId val="1869966400"/>
      </c:scatterChart>
      <c:valAx>
        <c:axId val="186996422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6400"/>
        <c:crosses val="autoZero"/>
        <c:crossBetween val="midCat"/>
      </c:valAx>
      <c:valAx>
        <c:axId val="186996640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</a:t>
                </a:r>
                <a:r>
                  <a:rPr lang="en-ZA" baseline="0"/>
                  <a:t>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 '!$B$99:$B$114</c:f>
              <c:numCache>
                <c:formatCode>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'!$C$99:$C$114</c:f>
              <c:numCache>
                <c:formatCode>0</c:formatCode>
                <c:ptCount val="16"/>
                <c:pt idx="0">
                  <c:v>1360</c:v>
                </c:pt>
                <c:pt idx="1">
                  <c:v>1560</c:v>
                </c:pt>
                <c:pt idx="2">
                  <c:v>1570</c:v>
                </c:pt>
                <c:pt idx="3">
                  <c:v>1550</c:v>
                </c:pt>
                <c:pt idx="4">
                  <c:v>1510</c:v>
                </c:pt>
                <c:pt idx="5">
                  <c:v>1460</c:v>
                </c:pt>
                <c:pt idx="6">
                  <c:v>1410</c:v>
                </c:pt>
                <c:pt idx="7">
                  <c:v>1350</c:v>
                </c:pt>
                <c:pt idx="8">
                  <c:v>1310</c:v>
                </c:pt>
                <c:pt idx="9">
                  <c:v>1270</c:v>
                </c:pt>
                <c:pt idx="10">
                  <c:v>1220</c:v>
                </c:pt>
                <c:pt idx="11">
                  <c:v>1190</c:v>
                </c:pt>
                <c:pt idx="12">
                  <c:v>1150</c:v>
                </c:pt>
                <c:pt idx="13">
                  <c:v>1120</c:v>
                </c:pt>
                <c:pt idx="14">
                  <c:v>1090</c:v>
                </c:pt>
                <c:pt idx="15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E-415C-89F0-052FD6A73DF7}"/>
            </c:ext>
          </c:extLst>
        </c:ser>
        <c:ser>
          <c:idx val="1"/>
          <c:order val="1"/>
          <c:tx>
            <c:strRef>
              <c:f>'Raw G''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 '!$E$99:$E$114</c:f>
              <c:numCache>
                <c:formatCode>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'!$F$99:$F$114</c:f>
              <c:numCache>
                <c:formatCode>0</c:formatCode>
                <c:ptCount val="16"/>
                <c:pt idx="0">
                  <c:v>2910</c:v>
                </c:pt>
                <c:pt idx="1">
                  <c:v>2860</c:v>
                </c:pt>
                <c:pt idx="2">
                  <c:v>2890</c:v>
                </c:pt>
                <c:pt idx="3">
                  <c:v>2910</c:v>
                </c:pt>
                <c:pt idx="4">
                  <c:v>2740</c:v>
                </c:pt>
                <c:pt idx="5">
                  <c:v>2610</c:v>
                </c:pt>
                <c:pt idx="6">
                  <c:v>2470</c:v>
                </c:pt>
                <c:pt idx="7">
                  <c:v>2380</c:v>
                </c:pt>
                <c:pt idx="8">
                  <c:v>2430</c:v>
                </c:pt>
                <c:pt idx="9">
                  <c:v>2330</c:v>
                </c:pt>
                <c:pt idx="10">
                  <c:v>2200</c:v>
                </c:pt>
                <c:pt idx="11">
                  <c:v>2040</c:v>
                </c:pt>
                <c:pt idx="12">
                  <c:v>1960</c:v>
                </c:pt>
                <c:pt idx="13">
                  <c:v>2020</c:v>
                </c:pt>
                <c:pt idx="14">
                  <c:v>1830</c:v>
                </c:pt>
                <c:pt idx="15">
                  <c:v>1890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E-415C-89F0-052FD6A73DF7}"/>
            </c:ext>
          </c:extLst>
        </c:ser>
        <c:ser>
          <c:idx val="2"/>
          <c:order val="2"/>
          <c:tx>
            <c:strRef>
              <c:f>'Raw G''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 '!$H$99:$H$114</c:f>
              <c:numCache>
                <c:formatCode>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'!$I$99:$I$114</c:f>
              <c:numCache>
                <c:formatCode>0</c:formatCode>
                <c:ptCount val="16"/>
                <c:pt idx="0">
                  <c:v>1920</c:v>
                </c:pt>
                <c:pt idx="1">
                  <c:v>2020</c:v>
                </c:pt>
                <c:pt idx="2">
                  <c:v>2000</c:v>
                </c:pt>
                <c:pt idx="3">
                  <c:v>1970</c:v>
                </c:pt>
                <c:pt idx="4">
                  <c:v>1920</c:v>
                </c:pt>
                <c:pt idx="5">
                  <c:v>1860</c:v>
                </c:pt>
                <c:pt idx="6">
                  <c:v>1800</c:v>
                </c:pt>
                <c:pt idx="7">
                  <c:v>1750</c:v>
                </c:pt>
                <c:pt idx="8">
                  <c:v>1690</c:v>
                </c:pt>
                <c:pt idx="9">
                  <c:v>1640</c:v>
                </c:pt>
                <c:pt idx="10">
                  <c:v>1600</c:v>
                </c:pt>
                <c:pt idx="11">
                  <c:v>1540</c:v>
                </c:pt>
                <c:pt idx="12">
                  <c:v>1510</c:v>
                </c:pt>
                <c:pt idx="13">
                  <c:v>1460</c:v>
                </c:pt>
                <c:pt idx="14">
                  <c:v>1400</c:v>
                </c:pt>
                <c:pt idx="15">
                  <c:v>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E-415C-89F0-052FD6A73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64768"/>
        <c:axId val="1869968032"/>
      </c:scatterChart>
      <c:valAx>
        <c:axId val="186996476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</a:t>
                </a:r>
                <a:r>
                  <a:rPr lang="en-ZA" baseline="0"/>
                  <a:t>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8032"/>
        <c:crosses val="autoZero"/>
        <c:crossBetween val="midCat"/>
      </c:valAx>
      <c:valAx>
        <c:axId val="186996803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 '!$B$128:$B$146</c:f>
              <c:numCache>
                <c:formatCode>0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'!$C$128:$C$146</c:f>
              <c:numCache>
                <c:formatCode>0</c:formatCode>
                <c:ptCount val="19"/>
                <c:pt idx="0">
                  <c:v>206</c:v>
                </c:pt>
                <c:pt idx="1">
                  <c:v>550</c:v>
                </c:pt>
                <c:pt idx="2">
                  <c:v>606</c:v>
                </c:pt>
                <c:pt idx="3">
                  <c:v>612</c:v>
                </c:pt>
                <c:pt idx="4">
                  <c:v>605</c:v>
                </c:pt>
                <c:pt idx="5">
                  <c:v>593</c:v>
                </c:pt>
                <c:pt idx="6">
                  <c:v>580</c:v>
                </c:pt>
                <c:pt idx="7">
                  <c:v>562</c:v>
                </c:pt>
                <c:pt idx="8">
                  <c:v>545</c:v>
                </c:pt>
                <c:pt idx="9">
                  <c:v>529</c:v>
                </c:pt>
                <c:pt idx="10">
                  <c:v>514</c:v>
                </c:pt>
                <c:pt idx="11">
                  <c:v>499</c:v>
                </c:pt>
                <c:pt idx="12">
                  <c:v>484</c:v>
                </c:pt>
                <c:pt idx="13">
                  <c:v>469</c:v>
                </c:pt>
                <c:pt idx="14">
                  <c:v>452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5-4C3F-A108-6B30DF776CD2}"/>
            </c:ext>
          </c:extLst>
        </c:ser>
        <c:ser>
          <c:idx val="1"/>
          <c:order val="1"/>
          <c:tx>
            <c:strRef>
              <c:f>'Raw G''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 '!$E$128:$E$146</c:f>
              <c:numCache>
                <c:formatCode>0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'!$F$128:$F$146</c:f>
              <c:numCache>
                <c:formatCode>0</c:formatCode>
                <c:ptCount val="19"/>
                <c:pt idx="0">
                  <c:v>170</c:v>
                </c:pt>
                <c:pt idx="1">
                  <c:v>592</c:v>
                </c:pt>
                <c:pt idx="2">
                  <c:v>622</c:v>
                </c:pt>
                <c:pt idx="3">
                  <c:v>638</c:v>
                </c:pt>
                <c:pt idx="4">
                  <c:v>632</c:v>
                </c:pt>
                <c:pt idx="5">
                  <c:v>616</c:v>
                </c:pt>
                <c:pt idx="6">
                  <c:v>598</c:v>
                </c:pt>
                <c:pt idx="7">
                  <c:v>571</c:v>
                </c:pt>
                <c:pt idx="8">
                  <c:v>550</c:v>
                </c:pt>
                <c:pt idx="9">
                  <c:v>536</c:v>
                </c:pt>
                <c:pt idx="10">
                  <c:v>528</c:v>
                </c:pt>
                <c:pt idx="11">
                  <c:v>524</c:v>
                </c:pt>
                <c:pt idx="12">
                  <c:v>511</c:v>
                </c:pt>
                <c:pt idx="13">
                  <c:v>487</c:v>
                </c:pt>
                <c:pt idx="14">
                  <c:v>456</c:v>
                </c:pt>
                <c:pt idx="15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5-4C3F-A108-6B30DF776CD2}"/>
            </c:ext>
          </c:extLst>
        </c:ser>
        <c:ser>
          <c:idx val="2"/>
          <c:order val="2"/>
          <c:tx>
            <c:strRef>
              <c:f>'Raw G''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 '!$H$128:$H$146</c:f>
              <c:numCache>
                <c:formatCode>0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  <c:pt idx="16">
                  <c:v>2.23E-2</c:v>
                </c:pt>
                <c:pt idx="17">
                  <c:v>3.0700000000000002E-2</c:v>
                </c:pt>
                <c:pt idx="18">
                  <c:v>4.2299999999999997E-2</c:v>
                </c:pt>
              </c:numCache>
            </c:numRef>
          </c:xVal>
          <c:yVal>
            <c:numRef>
              <c:f>'Raw G'' '!$I$128:$I$146</c:f>
              <c:numCache>
                <c:formatCode>0</c:formatCode>
                <c:ptCount val="19"/>
                <c:pt idx="0">
                  <c:v>44</c:v>
                </c:pt>
                <c:pt idx="1">
                  <c:v>446</c:v>
                </c:pt>
                <c:pt idx="2">
                  <c:v>385</c:v>
                </c:pt>
                <c:pt idx="3">
                  <c:v>419</c:v>
                </c:pt>
                <c:pt idx="4">
                  <c:v>421</c:v>
                </c:pt>
                <c:pt idx="5">
                  <c:v>419</c:v>
                </c:pt>
                <c:pt idx="6">
                  <c:v>410</c:v>
                </c:pt>
                <c:pt idx="7">
                  <c:v>394</c:v>
                </c:pt>
                <c:pt idx="8">
                  <c:v>377</c:v>
                </c:pt>
                <c:pt idx="9">
                  <c:v>362</c:v>
                </c:pt>
                <c:pt idx="10">
                  <c:v>350</c:v>
                </c:pt>
                <c:pt idx="11">
                  <c:v>340</c:v>
                </c:pt>
                <c:pt idx="12">
                  <c:v>335</c:v>
                </c:pt>
                <c:pt idx="13">
                  <c:v>334</c:v>
                </c:pt>
                <c:pt idx="14">
                  <c:v>333</c:v>
                </c:pt>
                <c:pt idx="15">
                  <c:v>328</c:v>
                </c:pt>
                <c:pt idx="16">
                  <c:v>34.200000000000003</c:v>
                </c:pt>
                <c:pt idx="17">
                  <c:v>40.299999999999997</c:v>
                </c:pt>
                <c:pt idx="18">
                  <c:v>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5-4C3F-A108-6B30DF77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66944"/>
        <c:axId val="1948227584"/>
      </c:scatterChart>
      <c:valAx>
        <c:axId val="186996694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27584"/>
        <c:crosses val="autoZero"/>
        <c:crossBetween val="midCat"/>
      </c:valAx>
      <c:valAx>
        <c:axId val="194822758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69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 '!$B$157:$B$172</c:f>
              <c:numCache>
                <c:formatCode>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'!$C$157:$C$172</c:f>
              <c:numCache>
                <c:formatCode>0</c:formatCode>
                <c:ptCount val="16"/>
                <c:pt idx="0">
                  <c:v>827</c:v>
                </c:pt>
                <c:pt idx="1">
                  <c:v>1100</c:v>
                </c:pt>
                <c:pt idx="2">
                  <c:v>1140</c:v>
                </c:pt>
                <c:pt idx="3">
                  <c:v>1140</c:v>
                </c:pt>
                <c:pt idx="4">
                  <c:v>1130</c:v>
                </c:pt>
                <c:pt idx="5">
                  <c:v>1090</c:v>
                </c:pt>
                <c:pt idx="6">
                  <c:v>1060</c:v>
                </c:pt>
                <c:pt idx="7">
                  <c:v>1010</c:v>
                </c:pt>
                <c:pt idx="8">
                  <c:v>965</c:v>
                </c:pt>
                <c:pt idx="9">
                  <c:v>918</c:v>
                </c:pt>
                <c:pt idx="10">
                  <c:v>873</c:v>
                </c:pt>
                <c:pt idx="11">
                  <c:v>826</c:v>
                </c:pt>
                <c:pt idx="12">
                  <c:v>801</c:v>
                </c:pt>
                <c:pt idx="13">
                  <c:v>766</c:v>
                </c:pt>
                <c:pt idx="14">
                  <c:v>759</c:v>
                </c:pt>
                <c:pt idx="15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D-4CC3-8296-9328366B08E5}"/>
            </c:ext>
          </c:extLst>
        </c:ser>
        <c:ser>
          <c:idx val="1"/>
          <c:order val="1"/>
          <c:tx>
            <c:strRef>
              <c:f>'Raw G''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 '!$E$157:$E$172</c:f>
              <c:numCache>
                <c:formatCode>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'!$F$157:$F$172</c:f>
              <c:numCache>
                <c:formatCode>0</c:formatCode>
                <c:ptCount val="16"/>
                <c:pt idx="0">
                  <c:v>830</c:v>
                </c:pt>
                <c:pt idx="1">
                  <c:v>1030</c:v>
                </c:pt>
                <c:pt idx="2">
                  <c:v>1050</c:v>
                </c:pt>
                <c:pt idx="3">
                  <c:v>1050</c:v>
                </c:pt>
                <c:pt idx="4">
                  <c:v>1030</c:v>
                </c:pt>
                <c:pt idx="5">
                  <c:v>989</c:v>
                </c:pt>
                <c:pt idx="6">
                  <c:v>969</c:v>
                </c:pt>
                <c:pt idx="7">
                  <c:v>954</c:v>
                </c:pt>
                <c:pt idx="8">
                  <c:v>928</c:v>
                </c:pt>
                <c:pt idx="9">
                  <c:v>903</c:v>
                </c:pt>
                <c:pt idx="10">
                  <c:v>871</c:v>
                </c:pt>
                <c:pt idx="11">
                  <c:v>837</c:v>
                </c:pt>
                <c:pt idx="12">
                  <c:v>794</c:v>
                </c:pt>
                <c:pt idx="13">
                  <c:v>760</c:v>
                </c:pt>
                <c:pt idx="14">
                  <c:v>712</c:v>
                </c:pt>
                <c:pt idx="15">
                  <c:v>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D-4CC3-8296-9328366B08E5}"/>
            </c:ext>
          </c:extLst>
        </c:ser>
        <c:ser>
          <c:idx val="2"/>
          <c:order val="2"/>
          <c:tx>
            <c:strRef>
              <c:f>'Raw G''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 '!$H$157:$H$172</c:f>
              <c:numCache>
                <c:formatCode>0</c:formatCode>
                <c:ptCount val="16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 '!$I$157:$I$172</c:f>
              <c:numCache>
                <c:formatCode>0</c:formatCode>
                <c:ptCount val="16"/>
                <c:pt idx="0">
                  <c:v>747</c:v>
                </c:pt>
                <c:pt idx="1">
                  <c:v>1010</c:v>
                </c:pt>
                <c:pt idx="2">
                  <c:v>1040</c:v>
                </c:pt>
                <c:pt idx="3">
                  <c:v>1040</c:v>
                </c:pt>
                <c:pt idx="4">
                  <c:v>1010</c:v>
                </c:pt>
                <c:pt idx="5">
                  <c:v>982</c:v>
                </c:pt>
                <c:pt idx="6">
                  <c:v>948</c:v>
                </c:pt>
                <c:pt idx="7">
                  <c:v>924</c:v>
                </c:pt>
                <c:pt idx="8">
                  <c:v>898</c:v>
                </c:pt>
                <c:pt idx="9">
                  <c:v>871</c:v>
                </c:pt>
                <c:pt idx="10">
                  <c:v>841</c:v>
                </c:pt>
                <c:pt idx="11">
                  <c:v>821</c:v>
                </c:pt>
                <c:pt idx="12">
                  <c:v>795</c:v>
                </c:pt>
                <c:pt idx="13">
                  <c:v>762</c:v>
                </c:pt>
                <c:pt idx="14">
                  <c:v>748</c:v>
                </c:pt>
                <c:pt idx="15">
                  <c:v>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AD-4CC3-8296-9328366B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227040"/>
        <c:axId val="1948228128"/>
      </c:scatterChart>
      <c:valAx>
        <c:axId val="1948227040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28128"/>
        <c:crosses val="autoZero"/>
        <c:crossBetween val="midCat"/>
      </c:valAx>
      <c:valAx>
        <c:axId val="194822812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Storage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G'''' '!$B$12:$B$30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'!$C$12:$C$30</c:f>
              <c:numCache>
                <c:formatCode>General</c:formatCode>
                <c:ptCount val="19"/>
                <c:pt idx="0">
                  <c:v>775</c:v>
                </c:pt>
                <c:pt idx="1">
                  <c:v>699</c:v>
                </c:pt>
                <c:pt idx="2">
                  <c:v>640</c:v>
                </c:pt>
                <c:pt idx="3">
                  <c:v>613</c:v>
                </c:pt>
                <c:pt idx="4">
                  <c:v>591</c:v>
                </c:pt>
                <c:pt idx="5">
                  <c:v>572</c:v>
                </c:pt>
                <c:pt idx="6">
                  <c:v>558</c:v>
                </c:pt>
                <c:pt idx="7">
                  <c:v>547</c:v>
                </c:pt>
                <c:pt idx="8">
                  <c:v>539</c:v>
                </c:pt>
                <c:pt idx="9">
                  <c:v>535</c:v>
                </c:pt>
                <c:pt idx="10">
                  <c:v>534</c:v>
                </c:pt>
                <c:pt idx="11">
                  <c:v>531</c:v>
                </c:pt>
                <c:pt idx="12">
                  <c:v>532</c:v>
                </c:pt>
                <c:pt idx="13">
                  <c:v>536</c:v>
                </c:pt>
                <c:pt idx="14">
                  <c:v>536</c:v>
                </c:pt>
                <c:pt idx="15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2-4D18-9296-4B477B0CBEFE}"/>
            </c:ext>
          </c:extLst>
        </c:ser>
        <c:ser>
          <c:idx val="1"/>
          <c:order val="1"/>
          <c:tx>
            <c:strRef>
              <c:f>'Raw G''''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G'''' '!$E$12:$E$30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'!$F$12:$F$30</c:f>
              <c:numCache>
                <c:formatCode>General</c:formatCode>
                <c:ptCount val="19"/>
                <c:pt idx="0">
                  <c:v>775</c:v>
                </c:pt>
                <c:pt idx="1">
                  <c:v>702</c:v>
                </c:pt>
                <c:pt idx="2">
                  <c:v>648</c:v>
                </c:pt>
                <c:pt idx="3">
                  <c:v>627</c:v>
                </c:pt>
                <c:pt idx="4">
                  <c:v>605</c:v>
                </c:pt>
                <c:pt idx="5">
                  <c:v>588</c:v>
                </c:pt>
                <c:pt idx="6">
                  <c:v>574</c:v>
                </c:pt>
                <c:pt idx="7">
                  <c:v>600</c:v>
                </c:pt>
                <c:pt idx="8">
                  <c:v>561</c:v>
                </c:pt>
                <c:pt idx="9">
                  <c:v>559</c:v>
                </c:pt>
                <c:pt idx="10">
                  <c:v>559</c:v>
                </c:pt>
                <c:pt idx="11">
                  <c:v>560</c:v>
                </c:pt>
                <c:pt idx="12">
                  <c:v>564</c:v>
                </c:pt>
                <c:pt idx="13">
                  <c:v>565</c:v>
                </c:pt>
                <c:pt idx="14">
                  <c:v>559</c:v>
                </c:pt>
                <c:pt idx="15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2-4D18-9296-4B477B0CBEFE}"/>
            </c:ext>
          </c:extLst>
        </c:ser>
        <c:ser>
          <c:idx val="2"/>
          <c:order val="2"/>
          <c:tx>
            <c:strRef>
              <c:f>'Raw G''''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G'''' '!$H$12:$H$30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'!$I$12:$I$30</c:f>
              <c:numCache>
                <c:formatCode>0.000E+00</c:formatCode>
                <c:ptCount val="19"/>
                <c:pt idx="0">
                  <c:v>780</c:v>
                </c:pt>
                <c:pt idx="1">
                  <c:v>688</c:v>
                </c:pt>
                <c:pt idx="2">
                  <c:v>634</c:v>
                </c:pt>
                <c:pt idx="3">
                  <c:v>585</c:v>
                </c:pt>
                <c:pt idx="4">
                  <c:v>555</c:v>
                </c:pt>
                <c:pt idx="5">
                  <c:v>550</c:v>
                </c:pt>
                <c:pt idx="6">
                  <c:v>506</c:v>
                </c:pt>
                <c:pt idx="7">
                  <c:v>487</c:v>
                </c:pt>
                <c:pt idx="8">
                  <c:v>470</c:v>
                </c:pt>
                <c:pt idx="9">
                  <c:v>457</c:v>
                </c:pt>
                <c:pt idx="10">
                  <c:v>451</c:v>
                </c:pt>
                <c:pt idx="11">
                  <c:v>443</c:v>
                </c:pt>
                <c:pt idx="12">
                  <c:v>443</c:v>
                </c:pt>
                <c:pt idx="13">
                  <c:v>440</c:v>
                </c:pt>
                <c:pt idx="14">
                  <c:v>437</c:v>
                </c:pt>
                <c:pt idx="15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2-4D18-9296-4B477B0C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223232"/>
        <c:axId val="1948228672"/>
      </c:scatterChart>
      <c:valAx>
        <c:axId val="194822323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28672"/>
        <c:crosses val="autoZero"/>
        <c:crossBetween val="midCat"/>
      </c:valAx>
      <c:valAx>
        <c:axId val="19482286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Loss modulus</a:t>
                </a:r>
                <a:r>
                  <a:rPr lang="en-ZA" baseline="0"/>
                  <a:t>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25486475648877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G'''' '!$B$41:$B$59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'!$C$41:$C$59</c:f>
              <c:numCache>
                <c:formatCode>General</c:formatCode>
                <c:ptCount val="19"/>
                <c:pt idx="0">
                  <c:v>1590</c:v>
                </c:pt>
                <c:pt idx="1">
                  <c:v>1490</c:v>
                </c:pt>
                <c:pt idx="2">
                  <c:v>1430</c:v>
                </c:pt>
                <c:pt idx="3">
                  <c:v>1390</c:v>
                </c:pt>
                <c:pt idx="4">
                  <c:v>1350</c:v>
                </c:pt>
                <c:pt idx="5">
                  <c:v>1330</c:v>
                </c:pt>
                <c:pt idx="6">
                  <c:v>1310</c:v>
                </c:pt>
                <c:pt idx="7">
                  <c:v>1300</c:v>
                </c:pt>
                <c:pt idx="8">
                  <c:v>1280</c:v>
                </c:pt>
                <c:pt idx="9">
                  <c:v>1270</c:v>
                </c:pt>
                <c:pt idx="10">
                  <c:v>1250</c:v>
                </c:pt>
                <c:pt idx="11">
                  <c:v>1220</c:v>
                </c:pt>
                <c:pt idx="12">
                  <c:v>1220</c:v>
                </c:pt>
                <c:pt idx="13">
                  <c:v>1220</c:v>
                </c:pt>
                <c:pt idx="14">
                  <c:v>1220</c:v>
                </c:pt>
                <c:pt idx="15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A-42E6-AF62-7A9B0D1DD262}"/>
            </c:ext>
          </c:extLst>
        </c:ser>
        <c:ser>
          <c:idx val="1"/>
          <c:order val="1"/>
          <c:tx>
            <c:strRef>
              <c:f>'Raw G''''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G'''' '!$E$41:$E$59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'!$F$41:$F$59</c:f>
              <c:numCache>
                <c:formatCode>General</c:formatCode>
                <c:ptCount val="19"/>
                <c:pt idx="0">
                  <c:v>1530</c:v>
                </c:pt>
                <c:pt idx="1">
                  <c:v>1410</c:v>
                </c:pt>
                <c:pt idx="2">
                  <c:v>1380</c:v>
                </c:pt>
                <c:pt idx="3">
                  <c:v>1340</c:v>
                </c:pt>
                <c:pt idx="4">
                  <c:v>1320</c:v>
                </c:pt>
                <c:pt idx="5">
                  <c:v>1310</c:v>
                </c:pt>
                <c:pt idx="6">
                  <c:v>1300</c:v>
                </c:pt>
                <c:pt idx="7">
                  <c:v>1300</c:v>
                </c:pt>
                <c:pt idx="8">
                  <c:v>1290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1310</c:v>
                </c:pt>
                <c:pt idx="13">
                  <c:v>1300</c:v>
                </c:pt>
                <c:pt idx="14">
                  <c:v>1320</c:v>
                </c:pt>
                <c:pt idx="15">
                  <c:v>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A-42E6-AF62-7A9B0D1DD262}"/>
            </c:ext>
          </c:extLst>
        </c:ser>
        <c:ser>
          <c:idx val="2"/>
          <c:order val="2"/>
          <c:tx>
            <c:strRef>
              <c:f>'Raw G''''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G'''' '!$H$41:$H$59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'!$I$41:$I$59</c:f>
              <c:numCache>
                <c:formatCode>0.000E+00</c:formatCode>
                <c:ptCount val="19"/>
                <c:pt idx="0">
                  <c:v>1610</c:v>
                </c:pt>
                <c:pt idx="1">
                  <c:v>1540</c:v>
                </c:pt>
                <c:pt idx="2">
                  <c:v>1500</c:v>
                </c:pt>
                <c:pt idx="3">
                  <c:v>1450</c:v>
                </c:pt>
                <c:pt idx="4">
                  <c:v>1420</c:v>
                </c:pt>
                <c:pt idx="5">
                  <c:v>1390</c:v>
                </c:pt>
                <c:pt idx="6">
                  <c:v>1370</c:v>
                </c:pt>
                <c:pt idx="7">
                  <c:v>1360</c:v>
                </c:pt>
                <c:pt idx="8">
                  <c:v>1340</c:v>
                </c:pt>
                <c:pt idx="9">
                  <c:v>1330</c:v>
                </c:pt>
                <c:pt idx="10">
                  <c:v>1310</c:v>
                </c:pt>
                <c:pt idx="11">
                  <c:v>1290</c:v>
                </c:pt>
                <c:pt idx="12">
                  <c:v>1280</c:v>
                </c:pt>
                <c:pt idx="13">
                  <c:v>1290</c:v>
                </c:pt>
                <c:pt idx="14">
                  <c:v>1270</c:v>
                </c:pt>
                <c:pt idx="15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A-42E6-AF62-7A9B0D1DD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225952"/>
        <c:axId val="1948222688"/>
      </c:scatterChart>
      <c:valAx>
        <c:axId val="194822595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22688"/>
        <c:crosses val="autoZero"/>
        <c:crossBetween val="midCat"/>
      </c:valAx>
      <c:valAx>
        <c:axId val="194822268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Loss modulus (Pa)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7270341207352"/>
          <c:y val="5.0925925925925923E-2"/>
          <c:w val="0.760071741032370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G'''' '!$B$5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G'''' '!$B$70:$B$88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'!$C$70:$C$88</c:f>
              <c:numCache>
                <c:formatCode>General</c:formatCode>
                <c:ptCount val="19"/>
                <c:pt idx="0">
                  <c:v>1360</c:v>
                </c:pt>
                <c:pt idx="1">
                  <c:v>1280</c:v>
                </c:pt>
                <c:pt idx="2">
                  <c:v>1240</c:v>
                </c:pt>
                <c:pt idx="3">
                  <c:v>1200</c:v>
                </c:pt>
                <c:pt idx="4">
                  <c:v>1190</c:v>
                </c:pt>
                <c:pt idx="5">
                  <c:v>1180</c:v>
                </c:pt>
                <c:pt idx="6">
                  <c:v>1180</c:v>
                </c:pt>
                <c:pt idx="7">
                  <c:v>1180</c:v>
                </c:pt>
                <c:pt idx="8">
                  <c:v>1190</c:v>
                </c:pt>
                <c:pt idx="9">
                  <c:v>1210</c:v>
                </c:pt>
                <c:pt idx="10">
                  <c:v>1230</c:v>
                </c:pt>
                <c:pt idx="11">
                  <c:v>1250</c:v>
                </c:pt>
                <c:pt idx="12">
                  <c:v>1280</c:v>
                </c:pt>
                <c:pt idx="13">
                  <c:v>1330</c:v>
                </c:pt>
                <c:pt idx="14">
                  <c:v>1360</c:v>
                </c:pt>
                <c:pt idx="15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3-444D-A210-C7B3B11A7257}"/>
            </c:ext>
          </c:extLst>
        </c:ser>
        <c:ser>
          <c:idx val="1"/>
          <c:order val="1"/>
          <c:tx>
            <c:strRef>
              <c:f>'Raw G'''' '!$E$5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G'''' '!$E$70:$E$88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'!$F$70:$F$88</c:f>
              <c:numCache>
                <c:formatCode>General</c:formatCode>
                <c:ptCount val="19"/>
                <c:pt idx="0">
                  <c:v>1390</c:v>
                </c:pt>
                <c:pt idx="1">
                  <c:v>1280</c:v>
                </c:pt>
                <c:pt idx="2">
                  <c:v>1240</c:v>
                </c:pt>
                <c:pt idx="3">
                  <c:v>1210</c:v>
                </c:pt>
                <c:pt idx="4">
                  <c:v>1190</c:v>
                </c:pt>
                <c:pt idx="5">
                  <c:v>1190</c:v>
                </c:pt>
                <c:pt idx="6">
                  <c:v>1180</c:v>
                </c:pt>
                <c:pt idx="7">
                  <c:v>1190</c:v>
                </c:pt>
                <c:pt idx="8">
                  <c:v>1210</c:v>
                </c:pt>
                <c:pt idx="9">
                  <c:v>1240</c:v>
                </c:pt>
                <c:pt idx="10">
                  <c:v>1260</c:v>
                </c:pt>
                <c:pt idx="11">
                  <c:v>1280</c:v>
                </c:pt>
                <c:pt idx="12">
                  <c:v>1320</c:v>
                </c:pt>
                <c:pt idx="13">
                  <c:v>1380</c:v>
                </c:pt>
                <c:pt idx="14">
                  <c:v>1420</c:v>
                </c:pt>
                <c:pt idx="15">
                  <c:v>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3-444D-A210-C7B3B11A7257}"/>
            </c:ext>
          </c:extLst>
        </c:ser>
        <c:ser>
          <c:idx val="2"/>
          <c:order val="2"/>
          <c:tx>
            <c:strRef>
              <c:f>'Raw G'''' '!$H$5</c:f>
              <c:strCache>
                <c:ptCount val="1"/>
                <c:pt idx="0">
                  <c:v>Exp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G'''' '!$H$70:$H$88</c:f>
              <c:numCache>
                <c:formatCode>General</c:formatCode>
                <c:ptCount val="19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'Raw G'''' '!$I$70:$I$88</c:f>
              <c:numCache>
                <c:formatCode>0.000E+00</c:formatCode>
                <c:ptCount val="19"/>
                <c:pt idx="0">
                  <c:v>1330</c:v>
                </c:pt>
                <c:pt idx="1">
                  <c:v>1340</c:v>
                </c:pt>
                <c:pt idx="2">
                  <c:v>1240</c:v>
                </c:pt>
                <c:pt idx="3">
                  <c:v>1190</c:v>
                </c:pt>
                <c:pt idx="4">
                  <c:v>1270</c:v>
                </c:pt>
                <c:pt idx="5">
                  <c:v>1340</c:v>
                </c:pt>
                <c:pt idx="6">
                  <c:v>1280</c:v>
                </c:pt>
                <c:pt idx="7">
                  <c:v>1300</c:v>
                </c:pt>
                <c:pt idx="8">
                  <c:v>1200</c:v>
                </c:pt>
                <c:pt idx="9">
                  <c:v>1490</c:v>
                </c:pt>
                <c:pt idx="10">
                  <c:v>1380</c:v>
                </c:pt>
                <c:pt idx="11">
                  <c:v>1430</c:v>
                </c:pt>
                <c:pt idx="12">
                  <c:v>1580</c:v>
                </c:pt>
                <c:pt idx="13">
                  <c:v>1520</c:v>
                </c:pt>
                <c:pt idx="14">
                  <c:v>1660</c:v>
                </c:pt>
                <c:pt idx="15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3-444D-A210-C7B3B11A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22608"/>
        <c:axId val="1870519888"/>
      </c:scatterChart>
      <c:valAx>
        <c:axId val="187052260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 (1/s)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588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19888"/>
        <c:crosses val="autoZero"/>
        <c:crossBetween val="midCat"/>
      </c:valAx>
      <c:valAx>
        <c:axId val="187051988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Loss</a:t>
                </a:r>
                <a:r>
                  <a:rPr lang="en-ZA" baseline="0"/>
                  <a:t> modulus (Pa)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1.9444444444444445E-2"/>
              <c:y val="0.3011610527850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9</xdr:row>
      <xdr:rowOff>30480</xdr:rowOff>
    </xdr:from>
    <xdr:to>
      <xdr:col>17</xdr:col>
      <xdr:colOff>403860</xdr:colOff>
      <xdr:row>24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38</xdr:row>
      <xdr:rowOff>76200</xdr:rowOff>
    </xdr:from>
    <xdr:to>
      <xdr:col>18</xdr:col>
      <xdr:colOff>114300</xdr:colOff>
      <xdr:row>53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67</xdr:row>
      <xdr:rowOff>76200</xdr:rowOff>
    </xdr:from>
    <xdr:to>
      <xdr:col>18</xdr:col>
      <xdr:colOff>114300</xdr:colOff>
      <xdr:row>82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490818</xdr:colOff>
      <xdr:row>95</xdr:row>
      <xdr:rowOff>147917</xdr:rowOff>
    </xdr:from>
    <xdr:to>
      <xdr:col>18</xdr:col>
      <xdr:colOff>186018</xdr:colOff>
      <xdr:row>110</xdr:row>
      <xdr:rowOff>147917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490818</xdr:colOff>
      <xdr:row>124</xdr:row>
      <xdr:rowOff>147917</xdr:rowOff>
    </xdr:from>
    <xdr:to>
      <xdr:col>18</xdr:col>
      <xdr:colOff>186018</xdr:colOff>
      <xdr:row>139</xdr:row>
      <xdr:rowOff>147917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490818</xdr:colOff>
      <xdr:row>153</xdr:row>
      <xdr:rowOff>147917</xdr:rowOff>
    </xdr:from>
    <xdr:to>
      <xdr:col>18</xdr:col>
      <xdr:colOff>186018</xdr:colOff>
      <xdr:row>168</xdr:row>
      <xdr:rowOff>147917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9</xdr:row>
      <xdr:rowOff>30480</xdr:rowOff>
    </xdr:from>
    <xdr:to>
      <xdr:col>17</xdr:col>
      <xdr:colOff>403860</xdr:colOff>
      <xdr:row>24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38</xdr:row>
      <xdr:rowOff>76200</xdr:rowOff>
    </xdr:from>
    <xdr:to>
      <xdr:col>18</xdr:col>
      <xdr:colOff>114300</xdr:colOff>
      <xdr:row>53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67</xdr:row>
      <xdr:rowOff>76200</xdr:rowOff>
    </xdr:from>
    <xdr:to>
      <xdr:col>18</xdr:col>
      <xdr:colOff>114300</xdr:colOff>
      <xdr:row>82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490818</xdr:colOff>
      <xdr:row>95</xdr:row>
      <xdr:rowOff>147917</xdr:rowOff>
    </xdr:from>
    <xdr:to>
      <xdr:col>18</xdr:col>
      <xdr:colOff>186018</xdr:colOff>
      <xdr:row>110</xdr:row>
      <xdr:rowOff>147917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490818</xdr:colOff>
      <xdr:row>124</xdr:row>
      <xdr:rowOff>147917</xdr:rowOff>
    </xdr:from>
    <xdr:to>
      <xdr:col>18</xdr:col>
      <xdr:colOff>186018</xdr:colOff>
      <xdr:row>139</xdr:row>
      <xdr:rowOff>147917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490818</xdr:colOff>
      <xdr:row>153</xdr:row>
      <xdr:rowOff>147917</xdr:rowOff>
    </xdr:from>
    <xdr:to>
      <xdr:col>18</xdr:col>
      <xdr:colOff>186018</xdr:colOff>
      <xdr:row>168</xdr:row>
      <xdr:rowOff>147917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108066</xdr:colOff>
      <xdr:row>16</xdr:row>
      <xdr:rowOff>0</xdr:rowOff>
    </xdr:from>
    <xdr:to>
      <xdr:col>48</xdr:col>
      <xdr:colOff>330431</xdr:colOff>
      <xdr:row>33</xdr:row>
      <xdr:rowOff>69272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210589</xdr:colOff>
      <xdr:row>35</xdr:row>
      <xdr:rowOff>40179</xdr:rowOff>
    </xdr:from>
    <xdr:to>
      <xdr:col>48</xdr:col>
      <xdr:colOff>454429</xdr:colOff>
      <xdr:row>57</xdr:row>
      <xdr:rowOff>17319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26</xdr:row>
      <xdr:rowOff>121920</xdr:rowOff>
    </xdr:from>
    <xdr:to>
      <xdr:col>8</xdr:col>
      <xdr:colOff>190500</xdr:colOff>
      <xdr:row>44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510989</xdr:colOff>
      <xdr:row>26</xdr:row>
      <xdr:rowOff>89647</xdr:rowOff>
    </xdr:from>
    <xdr:to>
      <xdr:col>15</xdr:col>
      <xdr:colOff>473786</xdr:colOff>
      <xdr:row>44</xdr:row>
      <xdr:rowOff>21067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188259</xdr:colOff>
      <xdr:row>26</xdr:row>
      <xdr:rowOff>8964</xdr:rowOff>
    </xdr:from>
    <xdr:to>
      <xdr:col>22</xdr:col>
      <xdr:colOff>733761</xdr:colOff>
      <xdr:row>43</xdr:row>
      <xdr:rowOff>119678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295836</xdr:colOff>
      <xdr:row>65</xdr:row>
      <xdr:rowOff>0</xdr:rowOff>
    </xdr:from>
    <xdr:to>
      <xdr:col>8</xdr:col>
      <xdr:colOff>151056</xdr:colOff>
      <xdr:row>82</xdr:row>
      <xdr:rowOff>110714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268941</xdr:colOff>
      <xdr:row>83</xdr:row>
      <xdr:rowOff>161365</xdr:rowOff>
    </xdr:from>
    <xdr:to>
      <xdr:col>8</xdr:col>
      <xdr:colOff>124161</xdr:colOff>
      <xdr:row>101</xdr:row>
      <xdr:rowOff>92785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242047</xdr:colOff>
      <xdr:row>102</xdr:row>
      <xdr:rowOff>170329</xdr:rowOff>
    </xdr:from>
    <xdr:to>
      <xdr:col>8</xdr:col>
      <xdr:colOff>97267</xdr:colOff>
      <xdr:row>120</xdr:row>
      <xdr:rowOff>101749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215153</xdr:colOff>
      <xdr:row>121</xdr:row>
      <xdr:rowOff>152401</xdr:rowOff>
    </xdr:from>
    <xdr:to>
      <xdr:col>8</xdr:col>
      <xdr:colOff>70373</xdr:colOff>
      <xdr:row>139</xdr:row>
      <xdr:rowOff>83820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215153</xdr:colOff>
      <xdr:row>141</xdr:row>
      <xdr:rowOff>35859</xdr:rowOff>
    </xdr:from>
    <xdr:to>
      <xdr:col>8</xdr:col>
      <xdr:colOff>70373</xdr:colOff>
      <xdr:row>158</xdr:row>
      <xdr:rowOff>146573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</xdr:row>
      <xdr:rowOff>175260</xdr:rowOff>
    </xdr:from>
    <xdr:to>
      <xdr:col>9</xdr:col>
      <xdr:colOff>422686</xdr:colOff>
      <xdr:row>19</xdr:row>
      <xdr:rowOff>42134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437926</xdr:colOff>
      <xdr:row>40</xdr:row>
      <xdr:rowOff>49754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9</xdr:col>
      <xdr:colOff>437926</xdr:colOff>
      <xdr:row>60</xdr:row>
      <xdr:rowOff>49754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6"/>
  <sheetViews>
    <sheetView topLeftCell="A165" zoomScaleNormal="100" workbookViewId="0">
      <selection activeCell="C178" sqref="C178"/>
    </sheetView>
  </sheetViews>
  <sheetFormatPr defaultColWidth="8.88671875" defaultRowHeight="14.4" x14ac:dyDescent="0.3"/>
  <cols>
    <col min="1" max="1" width="8.88671875" style="14"/>
    <col min="2" max="2" width="11.88671875" style="14" customWidth="1"/>
    <col min="3" max="3" width="11.6640625" style="14" customWidth="1"/>
    <col min="4" max="4" width="8.88671875" style="14"/>
    <col min="5" max="5" width="10.6640625" style="14" customWidth="1"/>
    <col min="6" max="6" width="12" style="14" customWidth="1"/>
    <col min="7" max="7" width="8.88671875" style="14"/>
    <col min="8" max="8" width="12.6640625" style="14" customWidth="1"/>
    <col min="9" max="9" width="12.5546875" style="14" customWidth="1"/>
    <col min="10" max="16384" width="8.88671875" style="14"/>
  </cols>
  <sheetData>
    <row r="2" spans="2:9" x14ac:dyDescent="0.3">
      <c r="B2" s="17" t="s">
        <v>11</v>
      </c>
    </row>
    <row r="5" spans="2:9" x14ac:dyDescent="0.3">
      <c r="B5" s="18" t="s">
        <v>0</v>
      </c>
      <c r="E5" s="18" t="s">
        <v>3</v>
      </c>
      <c r="H5" s="18" t="s">
        <v>4</v>
      </c>
    </row>
    <row r="6" spans="2:9" x14ac:dyDescent="0.3">
      <c r="E6" s="18"/>
      <c r="H6" s="18"/>
    </row>
    <row r="7" spans="2:9" s="19" customFormat="1" x14ac:dyDescent="0.3">
      <c r="B7" s="14" t="s">
        <v>12</v>
      </c>
      <c r="E7" s="14" t="s">
        <v>13</v>
      </c>
      <c r="H7" s="14" t="s">
        <v>14</v>
      </c>
    </row>
    <row r="8" spans="2:9" x14ac:dyDescent="0.3">
      <c r="B8" s="18"/>
      <c r="E8" s="18"/>
      <c r="H8" s="18"/>
    </row>
    <row r="10" spans="2:9" x14ac:dyDescent="0.3">
      <c r="B10" s="20" t="s">
        <v>10</v>
      </c>
      <c r="C10" s="20" t="s">
        <v>7</v>
      </c>
      <c r="E10" s="20" t="s">
        <v>10</v>
      </c>
      <c r="F10" s="20" t="s">
        <v>7</v>
      </c>
      <c r="H10" s="20" t="s">
        <v>10</v>
      </c>
      <c r="I10" s="20" t="s">
        <v>7</v>
      </c>
    </row>
    <row r="11" spans="2:9" x14ac:dyDescent="0.3">
      <c r="B11" s="21" t="s">
        <v>1</v>
      </c>
      <c r="C11" s="21" t="s">
        <v>2</v>
      </c>
      <c r="E11" s="21" t="s">
        <v>1</v>
      </c>
      <c r="F11" s="21" t="s">
        <v>2</v>
      </c>
      <c r="H11" s="21" t="s">
        <v>1</v>
      </c>
      <c r="I11" s="21" t="s">
        <v>2</v>
      </c>
    </row>
    <row r="12" spans="2:9" x14ac:dyDescent="0.3">
      <c r="B12" s="22">
        <v>100</v>
      </c>
      <c r="C12" s="22">
        <v>2440</v>
      </c>
      <c r="D12" s="13"/>
      <c r="E12" s="14">
        <v>100</v>
      </c>
      <c r="F12" s="14">
        <v>2530</v>
      </c>
      <c r="G12" s="23"/>
      <c r="H12" s="14">
        <v>100</v>
      </c>
      <c r="I12" s="14">
        <v>1960</v>
      </c>
    </row>
    <row r="13" spans="2:9" x14ac:dyDescent="0.3">
      <c r="B13" s="22">
        <v>63.1</v>
      </c>
      <c r="C13" s="22">
        <v>2490</v>
      </c>
      <c r="D13" s="13"/>
      <c r="E13" s="14">
        <v>63.1</v>
      </c>
      <c r="F13" s="14">
        <v>2570</v>
      </c>
      <c r="G13" s="23"/>
      <c r="H13" s="14">
        <v>63.1</v>
      </c>
      <c r="I13" s="14">
        <v>2170</v>
      </c>
    </row>
    <row r="14" spans="2:9" x14ac:dyDescent="0.3">
      <c r="B14" s="13">
        <v>39.799999999999997</v>
      </c>
      <c r="C14" s="13">
        <v>2450</v>
      </c>
      <c r="D14" s="13"/>
      <c r="E14" s="14">
        <v>39.799999999999997</v>
      </c>
      <c r="F14" s="14">
        <v>2530</v>
      </c>
      <c r="G14" s="23"/>
      <c r="H14" s="14">
        <v>39.799999999999997</v>
      </c>
      <c r="I14" s="14">
        <v>2150</v>
      </c>
    </row>
    <row r="15" spans="2:9" x14ac:dyDescent="0.3">
      <c r="B15" s="13">
        <v>25.1</v>
      </c>
      <c r="C15" s="13">
        <v>2400</v>
      </c>
      <c r="D15" s="13"/>
      <c r="E15" s="14">
        <v>25.1</v>
      </c>
      <c r="F15" s="14">
        <v>2480</v>
      </c>
      <c r="G15" s="23"/>
      <c r="H15" s="14">
        <v>25.1</v>
      </c>
      <c r="I15" s="14">
        <v>2110</v>
      </c>
    </row>
    <row r="16" spans="2:9" x14ac:dyDescent="0.3">
      <c r="B16" s="13">
        <v>15.8</v>
      </c>
      <c r="C16" s="13">
        <v>2320</v>
      </c>
      <c r="D16" s="13"/>
      <c r="E16" s="14">
        <v>15.8</v>
      </c>
      <c r="F16" s="14">
        <v>2410</v>
      </c>
      <c r="G16" s="23"/>
      <c r="H16" s="14">
        <v>15.8</v>
      </c>
      <c r="I16" s="14">
        <v>2030</v>
      </c>
    </row>
    <row r="17" spans="2:9" x14ac:dyDescent="0.3">
      <c r="B17" s="13">
        <v>10</v>
      </c>
      <c r="C17" s="13">
        <v>2250</v>
      </c>
      <c r="D17" s="13"/>
      <c r="E17" s="14">
        <v>10</v>
      </c>
      <c r="F17" s="14">
        <v>2340</v>
      </c>
      <c r="G17" s="23"/>
      <c r="H17" s="14">
        <v>10</v>
      </c>
      <c r="I17" s="14">
        <v>1960</v>
      </c>
    </row>
    <row r="18" spans="2:9" x14ac:dyDescent="0.3">
      <c r="B18" s="13">
        <v>6.31</v>
      </c>
      <c r="C18" s="13">
        <v>2180</v>
      </c>
      <c r="D18" s="13"/>
      <c r="E18" s="14">
        <v>6.31</v>
      </c>
      <c r="F18" s="14">
        <v>2270</v>
      </c>
      <c r="G18" s="23"/>
      <c r="H18" s="14">
        <v>6.31</v>
      </c>
      <c r="I18" s="14">
        <v>1870</v>
      </c>
    </row>
    <row r="19" spans="2:9" x14ac:dyDescent="0.3">
      <c r="B19" s="13">
        <v>3.98</v>
      </c>
      <c r="C19" s="13">
        <v>2120</v>
      </c>
      <c r="D19" s="13"/>
      <c r="E19" s="14">
        <v>3.98</v>
      </c>
      <c r="F19" s="14">
        <v>2200</v>
      </c>
      <c r="G19" s="23"/>
      <c r="H19" s="14">
        <v>3.98</v>
      </c>
      <c r="I19" s="14">
        <v>1790</v>
      </c>
    </row>
    <row r="20" spans="2:9" x14ac:dyDescent="0.3">
      <c r="B20" s="13">
        <v>2.5099999999999998</v>
      </c>
      <c r="C20" s="13">
        <v>2050</v>
      </c>
      <c r="D20" s="13"/>
      <c r="E20" s="14">
        <v>2.5099999999999998</v>
      </c>
      <c r="F20" s="14">
        <v>2150</v>
      </c>
      <c r="G20" s="23"/>
      <c r="H20" s="14">
        <v>2.5099999999999998</v>
      </c>
      <c r="I20" s="14">
        <v>1710</v>
      </c>
    </row>
    <row r="21" spans="2:9" x14ac:dyDescent="0.3">
      <c r="B21" s="13">
        <v>1.58</v>
      </c>
      <c r="C21" s="13">
        <v>1990</v>
      </c>
      <c r="D21" s="13"/>
      <c r="E21" s="14">
        <v>1.58</v>
      </c>
      <c r="F21" s="14">
        <v>2090</v>
      </c>
      <c r="G21" s="23"/>
      <c r="H21" s="14">
        <v>1.58</v>
      </c>
      <c r="I21" s="14">
        <v>1640</v>
      </c>
    </row>
    <row r="22" spans="2:9" x14ac:dyDescent="0.3">
      <c r="B22" s="13">
        <v>1</v>
      </c>
      <c r="C22" s="13">
        <v>1940</v>
      </c>
      <c r="D22" s="13"/>
      <c r="E22" s="14">
        <v>1</v>
      </c>
      <c r="F22" s="14">
        <v>2050</v>
      </c>
      <c r="H22" s="14">
        <v>1</v>
      </c>
      <c r="I22" s="14">
        <v>1580</v>
      </c>
    </row>
    <row r="23" spans="2:9" x14ac:dyDescent="0.3">
      <c r="B23" s="13">
        <v>0.63100000000000001</v>
      </c>
      <c r="C23" s="13">
        <v>1880</v>
      </c>
      <c r="D23" s="13"/>
      <c r="E23" s="14">
        <v>0.63100000000000001</v>
      </c>
      <c r="F23" s="14">
        <v>1980</v>
      </c>
      <c r="H23" s="14">
        <v>0.63100000000000001</v>
      </c>
      <c r="I23" s="14">
        <v>1520</v>
      </c>
    </row>
    <row r="24" spans="2:9" x14ac:dyDescent="0.3">
      <c r="B24" s="13">
        <v>0.39800000000000002</v>
      </c>
      <c r="C24" s="13">
        <v>1830</v>
      </c>
      <c r="D24" s="13"/>
      <c r="E24" s="14">
        <v>0.39800000000000002</v>
      </c>
      <c r="F24" s="14">
        <v>1940</v>
      </c>
      <c r="H24" s="14">
        <v>0.39800000000000002</v>
      </c>
      <c r="I24" s="14">
        <v>1460</v>
      </c>
    </row>
    <row r="25" spans="2:9" x14ac:dyDescent="0.3">
      <c r="B25" s="13">
        <v>0.251</v>
      </c>
      <c r="C25" s="13">
        <v>1780</v>
      </c>
      <c r="D25" s="13"/>
      <c r="E25" s="14">
        <v>0.251</v>
      </c>
      <c r="F25" s="14">
        <v>1870</v>
      </c>
      <c r="H25" s="14">
        <v>0.251</v>
      </c>
      <c r="I25" s="14">
        <v>1420</v>
      </c>
    </row>
    <row r="26" spans="2:9" x14ac:dyDescent="0.3">
      <c r="B26" s="13">
        <v>0.158</v>
      </c>
      <c r="C26" s="13">
        <v>1730</v>
      </c>
      <c r="D26" s="13"/>
      <c r="E26" s="14">
        <v>0.158</v>
      </c>
      <c r="F26" s="14">
        <v>1800</v>
      </c>
      <c r="H26" s="14">
        <v>0.158</v>
      </c>
      <c r="I26" s="14">
        <v>1380</v>
      </c>
    </row>
    <row r="27" spans="2:9" x14ac:dyDescent="0.3">
      <c r="B27" s="13">
        <v>0.1</v>
      </c>
      <c r="C27" s="13">
        <v>1700</v>
      </c>
      <c r="D27" s="13"/>
      <c r="E27" s="14">
        <v>0.1</v>
      </c>
      <c r="F27" s="14">
        <v>1770</v>
      </c>
      <c r="H27" s="14">
        <v>0.1</v>
      </c>
      <c r="I27" s="14">
        <v>1370</v>
      </c>
    </row>
    <row r="28" spans="2:9" x14ac:dyDescent="0.3">
      <c r="B28" s="13"/>
      <c r="C28" s="13"/>
      <c r="D28" s="13"/>
      <c r="E28" s="13"/>
      <c r="F28" s="13"/>
      <c r="H28" s="13"/>
      <c r="I28" s="13"/>
    </row>
    <row r="29" spans="2:9" x14ac:dyDescent="0.3">
      <c r="B29" s="13"/>
      <c r="C29" s="13"/>
      <c r="D29" s="13"/>
      <c r="E29" s="13"/>
      <c r="F29" s="13"/>
      <c r="H29" s="13"/>
      <c r="I29" s="13"/>
    </row>
    <row r="30" spans="2:9" x14ac:dyDescent="0.3">
      <c r="B30" s="13"/>
      <c r="C30" s="13"/>
      <c r="D30" s="13"/>
      <c r="E30" s="13"/>
      <c r="F30" s="13"/>
      <c r="H30" s="13"/>
      <c r="I30" s="13"/>
    </row>
    <row r="31" spans="2:9" x14ac:dyDescent="0.3">
      <c r="B31" s="17" t="s">
        <v>15</v>
      </c>
    </row>
    <row r="34" spans="2:9" x14ac:dyDescent="0.3">
      <c r="B34" s="18" t="s">
        <v>0</v>
      </c>
      <c r="E34" s="18" t="s">
        <v>3</v>
      </c>
      <c r="H34" s="18" t="s">
        <v>4</v>
      </c>
    </row>
    <row r="35" spans="2:9" x14ac:dyDescent="0.3">
      <c r="B35" s="18"/>
      <c r="E35" s="18"/>
      <c r="H35" s="18"/>
    </row>
    <row r="36" spans="2:9" x14ac:dyDescent="0.3">
      <c r="B36" s="14" t="s">
        <v>16</v>
      </c>
      <c r="E36" s="14" t="s">
        <v>17</v>
      </c>
      <c r="H36" s="14" t="s">
        <v>18</v>
      </c>
    </row>
    <row r="37" spans="2:9" x14ac:dyDescent="0.3">
      <c r="B37" s="18"/>
      <c r="E37" s="18"/>
      <c r="H37" s="18"/>
    </row>
    <row r="39" spans="2:9" x14ac:dyDescent="0.3">
      <c r="B39" s="20" t="s">
        <v>10</v>
      </c>
      <c r="C39" s="20" t="s">
        <v>7</v>
      </c>
      <c r="E39" s="20" t="s">
        <v>10</v>
      </c>
      <c r="F39" s="20" t="s">
        <v>7</v>
      </c>
      <c r="H39" s="20" t="s">
        <v>10</v>
      </c>
      <c r="I39" s="20" t="s">
        <v>7</v>
      </c>
    </row>
    <row r="40" spans="2:9" x14ac:dyDescent="0.3">
      <c r="B40" s="21" t="s">
        <v>1</v>
      </c>
      <c r="C40" s="21" t="s">
        <v>2</v>
      </c>
      <c r="E40" s="21" t="s">
        <v>1</v>
      </c>
      <c r="F40" s="21" t="s">
        <v>2</v>
      </c>
      <c r="H40" s="21" t="s">
        <v>1</v>
      </c>
      <c r="I40" s="21" t="s">
        <v>2</v>
      </c>
    </row>
    <row r="41" spans="2:9" x14ac:dyDescent="0.3">
      <c r="B41" s="13">
        <v>100</v>
      </c>
      <c r="C41" s="13">
        <v>7550</v>
      </c>
      <c r="D41" s="13"/>
      <c r="E41" s="14">
        <v>100</v>
      </c>
      <c r="F41" s="14">
        <v>7820</v>
      </c>
      <c r="H41" s="14">
        <v>100</v>
      </c>
      <c r="I41" s="14">
        <v>7950</v>
      </c>
    </row>
    <row r="42" spans="2:9" x14ac:dyDescent="0.3">
      <c r="B42" s="13">
        <v>63.1</v>
      </c>
      <c r="C42" s="13">
        <v>7410</v>
      </c>
      <c r="D42" s="13"/>
      <c r="E42" s="14">
        <v>63.1</v>
      </c>
      <c r="F42" s="14">
        <v>7570</v>
      </c>
      <c r="H42" s="14">
        <v>63.1</v>
      </c>
      <c r="I42" s="14">
        <v>7920</v>
      </c>
    </row>
    <row r="43" spans="2:9" x14ac:dyDescent="0.3">
      <c r="B43" s="13">
        <v>39.799999999999997</v>
      </c>
      <c r="C43" s="13">
        <v>7160</v>
      </c>
      <c r="D43" s="13"/>
      <c r="E43" s="14">
        <v>39.799999999999997</v>
      </c>
      <c r="F43" s="14">
        <v>7330</v>
      </c>
      <c r="H43" s="14">
        <v>39.799999999999997</v>
      </c>
      <c r="I43" s="14">
        <v>7690</v>
      </c>
    </row>
    <row r="44" spans="2:9" x14ac:dyDescent="0.3">
      <c r="B44" s="13">
        <v>25.1</v>
      </c>
      <c r="C44" s="13">
        <v>6900</v>
      </c>
      <c r="D44" s="13"/>
      <c r="E44" s="14">
        <v>25.1</v>
      </c>
      <c r="F44" s="14">
        <v>7100</v>
      </c>
      <c r="H44" s="14">
        <v>25.1</v>
      </c>
      <c r="I44" s="14">
        <v>7430</v>
      </c>
    </row>
    <row r="45" spans="2:9" x14ac:dyDescent="0.3">
      <c r="B45" s="13">
        <v>15.8</v>
      </c>
      <c r="C45" s="13">
        <v>6640</v>
      </c>
      <c r="D45" s="13"/>
      <c r="E45" s="14">
        <v>15.8</v>
      </c>
      <c r="F45" s="14">
        <v>6870</v>
      </c>
      <c r="H45" s="14">
        <v>15.8</v>
      </c>
      <c r="I45" s="14">
        <v>7160</v>
      </c>
    </row>
    <row r="46" spans="2:9" x14ac:dyDescent="0.3">
      <c r="B46" s="13">
        <v>10</v>
      </c>
      <c r="C46" s="13">
        <v>6410</v>
      </c>
      <c r="D46" s="13"/>
      <c r="E46" s="14">
        <v>10</v>
      </c>
      <c r="F46" s="14">
        <v>6660</v>
      </c>
      <c r="H46" s="14">
        <v>10</v>
      </c>
      <c r="I46" s="14">
        <v>6910</v>
      </c>
    </row>
    <row r="47" spans="2:9" x14ac:dyDescent="0.3">
      <c r="B47" s="13">
        <v>6.31</v>
      </c>
      <c r="C47" s="13">
        <v>6170</v>
      </c>
      <c r="D47" s="13"/>
      <c r="E47" s="14">
        <v>6.31</v>
      </c>
      <c r="F47" s="14">
        <v>6420</v>
      </c>
      <c r="H47" s="14">
        <v>6.31</v>
      </c>
      <c r="I47" s="14">
        <v>6650</v>
      </c>
    </row>
    <row r="48" spans="2:9" x14ac:dyDescent="0.3">
      <c r="B48" s="13">
        <v>3.98</v>
      </c>
      <c r="C48" s="13">
        <v>5930</v>
      </c>
      <c r="D48" s="13"/>
      <c r="E48" s="14">
        <v>3.98</v>
      </c>
      <c r="F48" s="14">
        <v>6200</v>
      </c>
      <c r="H48" s="14">
        <v>3.98</v>
      </c>
      <c r="I48" s="14">
        <v>6380</v>
      </c>
    </row>
    <row r="49" spans="2:9" x14ac:dyDescent="0.3">
      <c r="B49" s="13">
        <v>2.5099999999999998</v>
      </c>
      <c r="C49" s="13">
        <v>5700</v>
      </c>
      <c r="D49" s="13"/>
      <c r="E49" s="14">
        <v>2.5099999999999998</v>
      </c>
      <c r="F49" s="14">
        <v>6010</v>
      </c>
      <c r="H49" s="14">
        <v>2.5099999999999998</v>
      </c>
      <c r="I49" s="14">
        <v>6130</v>
      </c>
    </row>
    <row r="50" spans="2:9" x14ac:dyDescent="0.3">
      <c r="B50" s="13">
        <v>1.58</v>
      </c>
      <c r="C50" s="13">
        <v>5490</v>
      </c>
      <c r="D50" s="13"/>
      <c r="E50" s="14">
        <v>1.58</v>
      </c>
      <c r="F50" s="14">
        <v>5810</v>
      </c>
      <c r="H50" s="14">
        <v>1.58</v>
      </c>
      <c r="I50" s="14">
        <v>5920</v>
      </c>
    </row>
    <row r="51" spans="2:9" x14ac:dyDescent="0.3">
      <c r="B51" s="13">
        <v>1</v>
      </c>
      <c r="C51" s="13">
        <v>5300</v>
      </c>
      <c r="D51" s="13"/>
      <c r="E51" s="14">
        <v>1</v>
      </c>
      <c r="F51" s="14">
        <v>5640</v>
      </c>
      <c r="H51" s="14">
        <v>1</v>
      </c>
      <c r="I51" s="14">
        <v>5660</v>
      </c>
    </row>
    <row r="52" spans="2:9" x14ac:dyDescent="0.3">
      <c r="B52" s="13">
        <v>0.63100000000000001</v>
      </c>
      <c r="C52" s="13">
        <v>5100</v>
      </c>
      <c r="D52" s="13"/>
      <c r="E52" s="14">
        <v>0.63100000000000001</v>
      </c>
      <c r="F52" s="14">
        <v>5460</v>
      </c>
      <c r="H52" s="14">
        <v>0.63100000000000001</v>
      </c>
      <c r="I52" s="14">
        <v>5420</v>
      </c>
    </row>
    <row r="53" spans="2:9" x14ac:dyDescent="0.3">
      <c r="B53" s="13">
        <v>0.39800000000000002</v>
      </c>
      <c r="C53" s="13">
        <v>4930</v>
      </c>
      <c r="D53" s="13"/>
      <c r="E53" s="14">
        <v>0.39800000000000002</v>
      </c>
      <c r="F53" s="14">
        <v>5300</v>
      </c>
      <c r="H53" s="14">
        <v>0.39800000000000002</v>
      </c>
      <c r="I53" s="14">
        <v>5250</v>
      </c>
    </row>
    <row r="54" spans="2:9" x14ac:dyDescent="0.3">
      <c r="B54" s="13">
        <v>0.251</v>
      </c>
      <c r="C54" s="13">
        <v>4800</v>
      </c>
      <c r="D54" s="13"/>
      <c r="E54" s="14">
        <v>0.251</v>
      </c>
      <c r="F54" s="14">
        <v>5110</v>
      </c>
      <c r="H54" s="14">
        <v>0.251</v>
      </c>
      <c r="I54" s="14">
        <v>5050</v>
      </c>
    </row>
    <row r="55" spans="2:9" x14ac:dyDescent="0.3">
      <c r="B55" s="13">
        <v>0.158</v>
      </c>
      <c r="C55" s="13">
        <v>4640</v>
      </c>
      <c r="D55" s="13"/>
      <c r="E55" s="14">
        <v>0.158</v>
      </c>
      <c r="F55" s="14">
        <v>5030</v>
      </c>
      <c r="H55" s="14">
        <v>0.158</v>
      </c>
      <c r="I55" s="14">
        <v>4880</v>
      </c>
    </row>
    <row r="56" spans="2:9" x14ac:dyDescent="0.3">
      <c r="B56" s="13">
        <v>0.1</v>
      </c>
      <c r="C56" s="13">
        <v>4510</v>
      </c>
      <c r="D56" s="13"/>
      <c r="E56" s="14">
        <v>0.1</v>
      </c>
      <c r="F56" s="14">
        <v>4820</v>
      </c>
      <c r="H56" s="14">
        <v>0.1</v>
      </c>
      <c r="I56" s="14">
        <v>4740</v>
      </c>
    </row>
    <row r="57" spans="2:9" x14ac:dyDescent="0.3">
      <c r="B57" s="17"/>
    </row>
    <row r="60" spans="2:9" x14ac:dyDescent="0.3">
      <c r="B60" s="17" t="s">
        <v>19</v>
      </c>
    </row>
    <row r="61" spans="2:9" x14ac:dyDescent="0.3">
      <c r="B61" s="17"/>
    </row>
    <row r="63" spans="2:9" x14ac:dyDescent="0.3">
      <c r="B63" s="18" t="s">
        <v>0</v>
      </c>
      <c r="E63" s="18" t="s">
        <v>3</v>
      </c>
      <c r="H63" s="18" t="s">
        <v>4</v>
      </c>
    </row>
    <row r="64" spans="2:9" x14ac:dyDescent="0.3">
      <c r="B64" s="18"/>
      <c r="E64" s="18"/>
      <c r="H64" s="18"/>
    </row>
    <row r="65" spans="2:9" x14ac:dyDescent="0.3">
      <c r="B65" s="14" t="s">
        <v>20</v>
      </c>
      <c r="E65" s="14" t="s">
        <v>21</v>
      </c>
      <c r="H65" s="14" t="s">
        <v>22</v>
      </c>
    </row>
    <row r="66" spans="2:9" x14ac:dyDescent="0.3">
      <c r="B66" s="18"/>
      <c r="E66" s="18"/>
      <c r="H66" s="18"/>
    </row>
    <row r="68" spans="2:9" x14ac:dyDescent="0.3">
      <c r="B68" s="20" t="s">
        <v>10</v>
      </c>
      <c r="C68" s="20" t="s">
        <v>7</v>
      </c>
      <c r="E68" s="20" t="s">
        <v>10</v>
      </c>
      <c r="F68" s="20" t="s">
        <v>7</v>
      </c>
      <c r="H68" s="20" t="s">
        <v>10</v>
      </c>
      <c r="I68" s="20" t="s">
        <v>7</v>
      </c>
    </row>
    <row r="69" spans="2:9" x14ac:dyDescent="0.3">
      <c r="B69" s="21" t="s">
        <v>1</v>
      </c>
      <c r="C69" s="21" t="s">
        <v>2</v>
      </c>
      <c r="E69" s="21" t="s">
        <v>1</v>
      </c>
      <c r="F69" s="21" t="s">
        <v>2</v>
      </c>
      <c r="H69" s="21" t="s">
        <v>1</v>
      </c>
      <c r="I69" s="21" t="s">
        <v>2</v>
      </c>
    </row>
    <row r="70" spans="2:9" x14ac:dyDescent="0.3">
      <c r="B70" s="13">
        <v>100</v>
      </c>
      <c r="C70" s="13">
        <v>7470</v>
      </c>
      <c r="D70" s="13"/>
      <c r="E70" s="13">
        <v>100</v>
      </c>
      <c r="F70" s="13">
        <v>7570</v>
      </c>
      <c r="H70" s="13">
        <v>100</v>
      </c>
      <c r="I70" s="13">
        <v>9660</v>
      </c>
    </row>
    <row r="71" spans="2:9" x14ac:dyDescent="0.3">
      <c r="B71" s="13">
        <v>63.1</v>
      </c>
      <c r="C71" s="13">
        <v>7280</v>
      </c>
      <c r="D71" s="13"/>
      <c r="E71" s="13">
        <v>63.1</v>
      </c>
      <c r="F71" s="13">
        <v>7280</v>
      </c>
      <c r="H71" s="13">
        <v>63.1</v>
      </c>
      <c r="I71" s="13">
        <v>9900</v>
      </c>
    </row>
    <row r="72" spans="2:9" x14ac:dyDescent="0.3">
      <c r="B72" s="13">
        <v>39.799999999999997</v>
      </c>
      <c r="C72" s="13">
        <v>7050</v>
      </c>
      <c r="D72" s="13"/>
      <c r="E72" s="13">
        <v>39.799999999999997</v>
      </c>
      <c r="F72" s="13">
        <v>7020</v>
      </c>
      <c r="H72" s="13">
        <v>39.799999999999997</v>
      </c>
      <c r="I72" s="13">
        <v>9020</v>
      </c>
    </row>
    <row r="73" spans="2:9" x14ac:dyDescent="0.3">
      <c r="B73" s="13">
        <v>25.1</v>
      </c>
      <c r="C73" s="13">
        <v>6840</v>
      </c>
      <c r="D73" s="13"/>
      <c r="E73" s="13">
        <v>25.1</v>
      </c>
      <c r="F73" s="13">
        <v>6790</v>
      </c>
      <c r="H73" s="13">
        <v>25.1</v>
      </c>
      <c r="I73" s="13">
        <v>8620</v>
      </c>
    </row>
    <row r="74" spans="2:9" x14ac:dyDescent="0.3">
      <c r="B74" s="13">
        <v>15.8</v>
      </c>
      <c r="C74" s="13">
        <v>6630</v>
      </c>
      <c r="D74" s="13"/>
      <c r="E74" s="13">
        <v>15.8</v>
      </c>
      <c r="F74" s="13">
        <v>6570</v>
      </c>
      <c r="H74" s="13">
        <v>15.8</v>
      </c>
      <c r="I74" s="13">
        <v>8820</v>
      </c>
    </row>
    <row r="75" spans="2:9" x14ac:dyDescent="0.3">
      <c r="B75" s="13">
        <v>10</v>
      </c>
      <c r="C75" s="13">
        <v>6430</v>
      </c>
      <c r="D75" s="13"/>
      <c r="E75" s="13">
        <v>10</v>
      </c>
      <c r="F75" s="13">
        <v>6350</v>
      </c>
      <c r="H75" s="13">
        <v>10</v>
      </c>
      <c r="I75" s="13">
        <v>8830</v>
      </c>
    </row>
    <row r="76" spans="2:9" x14ac:dyDescent="0.3">
      <c r="B76" s="13">
        <v>6.31</v>
      </c>
      <c r="C76" s="13">
        <v>6210</v>
      </c>
      <c r="D76" s="13"/>
      <c r="E76" s="13">
        <v>6.31</v>
      </c>
      <c r="F76" s="13">
        <v>6150</v>
      </c>
      <c r="H76" s="13">
        <v>6.31</v>
      </c>
      <c r="I76" s="13">
        <v>8160</v>
      </c>
    </row>
    <row r="77" spans="2:9" x14ac:dyDescent="0.3">
      <c r="B77" s="13">
        <v>3.98</v>
      </c>
      <c r="C77" s="13">
        <v>6000</v>
      </c>
      <c r="D77" s="13"/>
      <c r="E77" s="13">
        <v>3.98</v>
      </c>
      <c r="F77" s="13">
        <v>5950</v>
      </c>
      <c r="H77" s="13">
        <v>3.98</v>
      </c>
      <c r="I77" s="13">
        <v>7840</v>
      </c>
    </row>
    <row r="78" spans="2:9" x14ac:dyDescent="0.3">
      <c r="B78" s="13">
        <v>2.5099999999999998</v>
      </c>
      <c r="C78" s="13">
        <v>5800</v>
      </c>
      <c r="D78" s="13"/>
      <c r="E78" s="13">
        <v>2.5099999999999998</v>
      </c>
      <c r="F78" s="13">
        <v>5740</v>
      </c>
      <c r="H78" s="13">
        <v>2.5099999999999998</v>
      </c>
      <c r="I78" s="13">
        <v>7990</v>
      </c>
    </row>
    <row r="79" spans="2:9" x14ac:dyDescent="0.3">
      <c r="B79" s="13">
        <v>1.58</v>
      </c>
      <c r="C79" s="13">
        <v>5600</v>
      </c>
      <c r="D79" s="13"/>
      <c r="E79" s="13">
        <v>1.58</v>
      </c>
      <c r="F79" s="13">
        <v>5550</v>
      </c>
      <c r="H79" s="13">
        <v>1.58</v>
      </c>
      <c r="I79" s="13">
        <v>7690</v>
      </c>
    </row>
    <row r="80" spans="2:9" x14ac:dyDescent="0.3">
      <c r="B80" s="13">
        <v>1</v>
      </c>
      <c r="C80" s="13">
        <v>5420</v>
      </c>
      <c r="D80" s="13"/>
      <c r="E80" s="13">
        <v>1</v>
      </c>
      <c r="F80" s="13">
        <v>5420</v>
      </c>
      <c r="H80" s="13">
        <v>1</v>
      </c>
      <c r="I80" s="13">
        <v>7020</v>
      </c>
    </row>
    <row r="81" spans="2:9" x14ac:dyDescent="0.3">
      <c r="B81" s="13">
        <v>0.63100000000000001</v>
      </c>
      <c r="C81" s="13">
        <v>5180</v>
      </c>
      <c r="D81" s="13"/>
      <c r="E81" s="13">
        <v>0.63100000000000001</v>
      </c>
      <c r="F81" s="13">
        <v>5250</v>
      </c>
      <c r="H81" s="13">
        <v>0.63100000000000001</v>
      </c>
      <c r="I81" s="13">
        <v>6850</v>
      </c>
    </row>
    <row r="82" spans="2:9" x14ac:dyDescent="0.3">
      <c r="B82" s="13">
        <v>0.39800000000000002</v>
      </c>
      <c r="C82" s="13">
        <v>4980</v>
      </c>
      <c r="D82" s="13"/>
      <c r="E82" s="13">
        <v>0.39800000000000002</v>
      </c>
      <c r="F82" s="13">
        <v>5080</v>
      </c>
      <c r="H82" s="13">
        <v>0.39800000000000002</v>
      </c>
      <c r="I82" s="13">
        <v>6960</v>
      </c>
    </row>
    <row r="83" spans="2:9" x14ac:dyDescent="0.3">
      <c r="B83" s="13">
        <v>0.251</v>
      </c>
      <c r="C83" s="13">
        <v>4850</v>
      </c>
      <c r="D83" s="13"/>
      <c r="E83" s="13">
        <v>0.251</v>
      </c>
      <c r="F83" s="13">
        <v>4920</v>
      </c>
      <c r="H83" s="13">
        <v>0.251</v>
      </c>
      <c r="I83" s="13">
        <v>6370</v>
      </c>
    </row>
    <row r="84" spans="2:9" x14ac:dyDescent="0.3">
      <c r="B84" s="13">
        <v>0.158</v>
      </c>
      <c r="C84" s="13">
        <v>4460</v>
      </c>
      <c r="D84" s="13"/>
      <c r="E84" s="13">
        <v>0.158</v>
      </c>
      <c r="F84" s="13">
        <v>4770</v>
      </c>
      <c r="H84" s="13">
        <v>0.158</v>
      </c>
      <c r="I84" s="13">
        <v>6330</v>
      </c>
    </row>
    <row r="85" spans="2:9" x14ac:dyDescent="0.3">
      <c r="B85" s="13">
        <v>0.1</v>
      </c>
      <c r="C85" s="13">
        <v>4290</v>
      </c>
      <c r="D85" s="13"/>
      <c r="E85" s="13">
        <v>0.1</v>
      </c>
      <c r="F85" s="13">
        <v>4550</v>
      </c>
      <c r="H85" s="13">
        <v>0.1</v>
      </c>
      <c r="I85" s="13">
        <v>5780</v>
      </c>
    </row>
    <row r="86" spans="2:9" x14ac:dyDescent="0.3">
      <c r="B86" s="13"/>
      <c r="C86" s="13"/>
      <c r="D86" s="13"/>
      <c r="E86" s="13"/>
      <c r="F86" s="13"/>
      <c r="H86" s="13"/>
      <c r="I86" s="13"/>
    </row>
    <row r="87" spans="2:9" x14ac:dyDescent="0.3">
      <c r="B87" s="13"/>
      <c r="C87" s="13"/>
      <c r="D87" s="13"/>
      <c r="E87" s="13"/>
      <c r="F87" s="13"/>
      <c r="H87" s="13"/>
      <c r="I87" s="13"/>
    </row>
    <row r="88" spans="2:9" x14ac:dyDescent="0.3">
      <c r="B88" s="13"/>
      <c r="C88" s="13"/>
      <c r="D88" s="13"/>
      <c r="E88" s="13"/>
      <c r="F88" s="13"/>
      <c r="H88" s="13"/>
      <c r="I88" s="13"/>
    </row>
    <row r="89" spans="2:9" x14ac:dyDescent="0.3">
      <c r="B89" s="17" t="s">
        <v>23</v>
      </c>
    </row>
    <row r="92" spans="2:9" x14ac:dyDescent="0.3">
      <c r="B92" s="18" t="s">
        <v>0</v>
      </c>
      <c r="E92" s="18" t="s">
        <v>3</v>
      </c>
      <c r="H92" s="18" t="s">
        <v>4</v>
      </c>
    </row>
    <row r="93" spans="2:9" x14ac:dyDescent="0.3">
      <c r="B93" s="18"/>
      <c r="E93" s="18"/>
      <c r="H93" s="18"/>
    </row>
    <row r="94" spans="2:9" x14ac:dyDescent="0.3">
      <c r="B94" t="s">
        <v>24</v>
      </c>
      <c r="E94" t="s">
        <v>25</v>
      </c>
      <c r="H94" t="s">
        <v>26</v>
      </c>
    </row>
    <row r="95" spans="2:9" x14ac:dyDescent="0.3">
      <c r="B95" s="18"/>
      <c r="E95" s="18"/>
      <c r="H95" s="18"/>
    </row>
    <row r="97" spans="2:9" x14ac:dyDescent="0.3">
      <c r="B97" s="20" t="s">
        <v>10</v>
      </c>
      <c r="C97" s="20" t="s">
        <v>7</v>
      </c>
      <c r="E97" s="20" t="s">
        <v>10</v>
      </c>
      <c r="F97" s="20" t="s">
        <v>7</v>
      </c>
      <c r="H97" s="20" t="s">
        <v>10</v>
      </c>
      <c r="I97" s="20" t="s">
        <v>7</v>
      </c>
    </row>
    <row r="98" spans="2:9" x14ac:dyDescent="0.3">
      <c r="B98" s="21" t="s">
        <v>1</v>
      </c>
      <c r="C98" s="21" t="s">
        <v>2</v>
      </c>
      <c r="E98" s="21" t="s">
        <v>1</v>
      </c>
      <c r="F98" s="21" t="s">
        <v>2</v>
      </c>
      <c r="H98" s="21" t="s">
        <v>1</v>
      </c>
      <c r="I98" s="21" t="s">
        <v>2</v>
      </c>
    </row>
    <row r="99" spans="2:9" x14ac:dyDescent="0.3">
      <c r="B99" s="22">
        <v>100</v>
      </c>
      <c r="C99" s="22">
        <v>1360</v>
      </c>
      <c r="D99" s="22"/>
      <c r="E99" s="22">
        <v>100</v>
      </c>
      <c r="F99" s="22">
        <v>2910</v>
      </c>
      <c r="G99" s="23"/>
      <c r="H99" s="22">
        <v>100</v>
      </c>
      <c r="I99" s="22">
        <v>1920</v>
      </c>
    </row>
    <row r="100" spans="2:9" x14ac:dyDescent="0.3">
      <c r="B100" s="22">
        <v>63.1</v>
      </c>
      <c r="C100" s="22">
        <v>1560</v>
      </c>
      <c r="D100" s="22"/>
      <c r="E100" s="22">
        <v>63.1</v>
      </c>
      <c r="F100" s="22">
        <v>2860</v>
      </c>
      <c r="G100" s="23"/>
      <c r="H100" s="22">
        <v>63.1</v>
      </c>
      <c r="I100" s="22">
        <v>2020</v>
      </c>
    </row>
    <row r="101" spans="2:9" x14ac:dyDescent="0.3">
      <c r="B101" s="22">
        <v>39.799999999999997</v>
      </c>
      <c r="C101" s="22">
        <v>1570</v>
      </c>
      <c r="D101" s="22"/>
      <c r="E101" s="22">
        <v>39.799999999999997</v>
      </c>
      <c r="F101" s="22">
        <v>2890</v>
      </c>
      <c r="G101" s="23"/>
      <c r="H101" s="22">
        <v>39.799999999999997</v>
      </c>
      <c r="I101" s="22">
        <v>2000</v>
      </c>
    </row>
    <row r="102" spans="2:9" x14ac:dyDescent="0.3">
      <c r="B102" s="22">
        <v>25.1</v>
      </c>
      <c r="C102" s="22">
        <v>1550</v>
      </c>
      <c r="D102" s="22"/>
      <c r="E102" s="22">
        <v>25.1</v>
      </c>
      <c r="F102" s="22">
        <v>2910</v>
      </c>
      <c r="G102" s="23"/>
      <c r="H102" s="22">
        <v>25.1</v>
      </c>
      <c r="I102" s="22">
        <v>1970</v>
      </c>
    </row>
    <row r="103" spans="2:9" x14ac:dyDescent="0.3">
      <c r="B103" s="22">
        <v>15.8</v>
      </c>
      <c r="C103" s="22">
        <v>1510</v>
      </c>
      <c r="D103" s="22"/>
      <c r="E103" s="22">
        <v>15.8</v>
      </c>
      <c r="F103" s="22">
        <v>2740</v>
      </c>
      <c r="G103" s="23"/>
      <c r="H103" s="22">
        <v>15.8</v>
      </c>
      <c r="I103" s="22">
        <v>1920</v>
      </c>
    </row>
    <row r="104" spans="2:9" x14ac:dyDescent="0.3">
      <c r="B104" s="22">
        <v>10</v>
      </c>
      <c r="C104" s="22">
        <v>1460</v>
      </c>
      <c r="D104" s="22"/>
      <c r="E104" s="22">
        <v>10</v>
      </c>
      <c r="F104" s="22">
        <v>2610</v>
      </c>
      <c r="G104" s="23"/>
      <c r="H104" s="22">
        <v>10</v>
      </c>
      <c r="I104" s="22">
        <v>1860</v>
      </c>
    </row>
    <row r="105" spans="2:9" x14ac:dyDescent="0.3">
      <c r="B105" s="22">
        <v>6.31</v>
      </c>
      <c r="C105" s="22">
        <v>1410</v>
      </c>
      <c r="D105" s="22"/>
      <c r="E105" s="22">
        <v>6.31</v>
      </c>
      <c r="F105" s="22">
        <v>2470</v>
      </c>
      <c r="G105" s="23"/>
      <c r="H105" s="22">
        <v>6.31</v>
      </c>
      <c r="I105" s="22">
        <v>1800</v>
      </c>
    </row>
    <row r="106" spans="2:9" x14ac:dyDescent="0.3">
      <c r="B106" s="22">
        <v>3.98</v>
      </c>
      <c r="C106" s="22">
        <v>1350</v>
      </c>
      <c r="D106" s="22"/>
      <c r="E106" s="22">
        <v>3.98</v>
      </c>
      <c r="F106" s="22">
        <v>2380</v>
      </c>
      <c r="G106" s="23"/>
      <c r="H106" s="22">
        <v>3.98</v>
      </c>
      <c r="I106" s="22">
        <v>1750</v>
      </c>
    </row>
    <row r="107" spans="2:9" x14ac:dyDescent="0.3">
      <c r="B107" s="22">
        <v>2.5099999999999998</v>
      </c>
      <c r="C107" s="22">
        <v>1310</v>
      </c>
      <c r="D107" s="22"/>
      <c r="E107" s="22">
        <v>2.5099999999999998</v>
      </c>
      <c r="F107" s="22">
        <v>2430</v>
      </c>
      <c r="G107" s="23"/>
      <c r="H107" s="22">
        <v>2.5099999999999998</v>
      </c>
      <c r="I107" s="22">
        <v>1690</v>
      </c>
    </row>
    <row r="108" spans="2:9" x14ac:dyDescent="0.3">
      <c r="B108" s="22">
        <v>1.58</v>
      </c>
      <c r="C108" s="22">
        <v>1270</v>
      </c>
      <c r="D108" s="22"/>
      <c r="E108" s="22">
        <v>1.58</v>
      </c>
      <c r="F108" s="22">
        <v>2330</v>
      </c>
      <c r="G108" s="23"/>
      <c r="H108" s="22">
        <v>1.58</v>
      </c>
      <c r="I108" s="22">
        <v>1640</v>
      </c>
    </row>
    <row r="109" spans="2:9" x14ac:dyDescent="0.3">
      <c r="B109" s="22">
        <v>1</v>
      </c>
      <c r="C109" s="22">
        <v>1220</v>
      </c>
      <c r="D109" s="22"/>
      <c r="E109" s="22">
        <v>1</v>
      </c>
      <c r="F109" s="22">
        <v>2200</v>
      </c>
      <c r="G109" s="23"/>
      <c r="H109" s="22">
        <v>1</v>
      </c>
      <c r="I109" s="22">
        <v>1600</v>
      </c>
    </row>
    <row r="110" spans="2:9" x14ac:dyDescent="0.3">
      <c r="B110" s="22">
        <v>0.63100000000000001</v>
      </c>
      <c r="C110" s="22">
        <v>1190</v>
      </c>
      <c r="D110" s="22"/>
      <c r="E110" s="22">
        <v>0.63100000000000001</v>
      </c>
      <c r="F110" s="22">
        <v>2040</v>
      </c>
      <c r="G110" s="23"/>
      <c r="H110" s="22">
        <v>0.63100000000000001</v>
      </c>
      <c r="I110" s="22">
        <v>1540</v>
      </c>
    </row>
    <row r="111" spans="2:9" x14ac:dyDescent="0.3">
      <c r="B111" s="22">
        <v>0.39800000000000002</v>
      </c>
      <c r="C111" s="22">
        <v>1150</v>
      </c>
      <c r="D111" s="22"/>
      <c r="E111" s="22">
        <v>0.39800000000000002</v>
      </c>
      <c r="F111" s="22">
        <v>1960</v>
      </c>
      <c r="G111" s="23"/>
      <c r="H111" s="22">
        <v>0.39800000000000002</v>
      </c>
      <c r="I111" s="22">
        <v>1510</v>
      </c>
    </row>
    <row r="112" spans="2:9" x14ac:dyDescent="0.3">
      <c r="B112" s="22">
        <v>0.251</v>
      </c>
      <c r="C112" s="22">
        <v>1120</v>
      </c>
      <c r="D112" s="22"/>
      <c r="E112" s="22">
        <v>0.251</v>
      </c>
      <c r="F112" s="22">
        <v>2020</v>
      </c>
      <c r="G112" s="23"/>
      <c r="H112" s="22">
        <v>0.251</v>
      </c>
      <c r="I112" s="22">
        <v>1460</v>
      </c>
    </row>
    <row r="113" spans="2:9" x14ac:dyDescent="0.3">
      <c r="B113" s="22">
        <v>0.158</v>
      </c>
      <c r="C113" s="22">
        <v>1090</v>
      </c>
      <c r="D113" s="22"/>
      <c r="E113" s="22">
        <v>0.158</v>
      </c>
      <c r="F113" s="22">
        <v>1830</v>
      </c>
      <c r="G113" s="23"/>
      <c r="H113" s="22">
        <v>0.158</v>
      </c>
      <c r="I113" s="22">
        <v>1400</v>
      </c>
    </row>
    <row r="114" spans="2:9" x14ac:dyDescent="0.3">
      <c r="B114" s="22">
        <v>0.1</v>
      </c>
      <c r="C114" s="22">
        <v>1050</v>
      </c>
      <c r="D114" s="22"/>
      <c r="E114" s="22">
        <v>0.1</v>
      </c>
      <c r="F114" s="22">
        <v>1890</v>
      </c>
      <c r="G114" s="23"/>
      <c r="H114" s="22">
        <v>0.1</v>
      </c>
      <c r="I114" s="22">
        <v>1350</v>
      </c>
    </row>
    <row r="115" spans="2:9" x14ac:dyDescent="0.3">
      <c r="B115" s="22"/>
      <c r="C115" s="22"/>
      <c r="D115" s="22"/>
      <c r="E115" s="22"/>
      <c r="F115" s="22"/>
      <c r="G115" s="23"/>
      <c r="H115" s="22"/>
      <c r="I115" s="22"/>
    </row>
    <row r="117" spans="2:9" ht="15.6" customHeight="1" x14ac:dyDescent="0.3"/>
    <row r="118" spans="2:9" x14ac:dyDescent="0.3">
      <c r="B118" s="17" t="s">
        <v>27</v>
      </c>
    </row>
    <row r="121" spans="2:9" x14ac:dyDescent="0.3">
      <c r="B121" s="18" t="s">
        <v>0</v>
      </c>
      <c r="E121" s="18" t="s">
        <v>3</v>
      </c>
      <c r="H121" s="18" t="s">
        <v>4</v>
      </c>
    </row>
    <row r="122" spans="2:9" x14ac:dyDescent="0.3">
      <c r="B122" s="18"/>
      <c r="E122" s="18"/>
      <c r="H122" s="18"/>
    </row>
    <row r="123" spans="2:9" x14ac:dyDescent="0.3">
      <c r="B123" t="s">
        <v>28</v>
      </c>
      <c r="E123" t="s">
        <v>29</v>
      </c>
      <c r="H123" t="s">
        <v>30</v>
      </c>
    </row>
    <row r="124" spans="2:9" x14ac:dyDescent="0.3">
      <c r="B124" s="18"/>
      <c r="E124" s="18"/>
      <c r="H124" s="18"/>
    </row>
    <row r="126" spans="2:9" x14ac:dyDescent="0.3">
      <c r="B126" s="20" t="s">
        <v>10</v>
      </c>
      <c r="C126" s="20" t="s">
        <v>7</v>
      </c>
      <c r="E126" s="20" t="s">
        <v>10</v>
      </c>
      <c r="F126" s="20" t="s">
        <v>7</v>
      </c>
      <c r="H126" s="20" t="s">
        <v>10</v>
      </c>
      <c r="I126" s="20" t="s">
        <v>7</v>
      </c>
    </row>
    <row r="127" spans="2:9" x14ac:dyDescent="0.3">
      <c r="B127" s="21" t="s">
        <v>1</v>
      </c>
      <c r="C127" s="21" t="s">
        <v>2</v>
      </c>
      <c r="E127" s="21" t="s">
        <v>1</v>
      </c>
      <c r="F127" s="21" t="s">
        <v>2</v>
      </c>
      <c r="H127" s="21" t="s">
        <v>1</v>
      </c>
      <c r="I127" s="21" t="s">
        <v>2</v>
      </c>
    </row>
    <row r="128" spans="2:9" x14ac:dyDescent="0.3">
      <c r="B128" s="22">
        <v>100</v>
      </c>
      <c r="C128" s="22">
        <v>206</v>
      </c>
      <c r="D128" s="22"/>
      <c r="E128" s="22">
        <v>100</v>
      </c>
      <c r="F128" s="22">
        <v>170</v>
      </c>
      <c r="G128" s="23"/>
      <c r="H128" s="22">
        <v>100</v>
      </c>
      <c r="I128" s="22">
        <v>44</v>
      </c>
    </row>
    <row r="129" spans="2:9" x14ac:dyDescent="0.3">
      <c r="B129" s="22">
        <v>63.1</v>
      </c>
      <c r="C129" s="22">
        <v>550</v>
      </c>
      <c r="D129" s="22"/>
      <c r="E129" s="22">
        <v>63.1</v>
      </c>
      <c r="F129" s="22">
        <v>592</v>
      </c>
      <c r="G129" s="23"/>
      <c r="H129" s="22">
        <v>63.1</v>
      </c>
      <c r="I129" s="22">
        <v>446</v>
      </c>
    </row>
    <row r="130" spans="2:9" x14ac:dyDescent="0.3">
      <c r="B130" s="22">
        <v>39.799999999999997</v>
      </c>
      <c r="C130" s="22">
        <v>606</v>
      </c>
      <c r="D130" s="22"/>
      <c r="E130" s="22">
        <v>39.799999999999997</v>
      </c>
      <c r="F130" s="22">
        <v>622</v>
      </c>
      <c r="G130" s="23"/>
      <c r="H130" s="22">
        <v>39.799999999999997</v>
      </c>
      <c r="I130" s="22">
        <v>385</v>
      </c>
    </row>
    <row r="131" spans="2:9" x14ac:dyDescent="0.3">
      <c r="B131" s="22">
        <v>25.1</v>
      </c>
      <c r="C131" s="22">
        <v>612</v>
      </c>
      <c r="D131" s="22"/>
      <c r="E131" s="22">
        <v>25.1</v>
      </c>
      <c r="F131" s="22">
        <v>638</v>
      </c>
      <c r="G131" s="23"/>
      <c r="H131" s="22">
        <v>25.1</v>
      </c>
      <c r="I131" s="22">
        <v>419</v>
      </c>
    </row>
    <row r="132" spans="2:9" x14ac:dyDescent="0.3">
      <c r="B132" s="22">
        <v>15.8</v>
      </c>
      <c r="C132" s="22">
        <v>605</v>
      </c>
      <c r="D132" s="22"/>
      <c r="E132" s="22">
        <v>15.8</v>
      </c>
      <c r="F132" s="22">
        <v>632</v>
      </c>
      <c r="G132" s="23"/>
      <c r="H132" s="22">
        <v>15.8</v>
      </c>
      <c r="I132" s="22">
        <v>421</v>
      </c>
    </row>
    <row r="133" spans="2:9" x14ac:dyDescent="0.3">
      <c r="B133" s="22">
        <v>10</v>
      </c>
      <c r="C133" s="22">
        <v>593</v>
      </c>
      <c r="D133" s="22"/>
      <c r="E133" s="22">
        <v>10</v>
      </c>
      <c r="F133" s="22">
        <v>616</v>
      </c>
      <c r="G133" s="23"/>
      <c r="H133" s="22">
        <v>10</v>
      </c>
      <c r="I133" s="22">
        <v>419</v>
      </c>
    </row>
    <row r="134" spans="2:9" x14ac:dyDescent="0.3">
      <c r="B134" s="22">
        <v>6.31</v>
      </c>
      <c r="C134" s="22">
        <v>580</v>
      </c>
      <c r="D134" s="22"/>
      <c r="E134" s="22">
        <v>6.31</v>
      </c>
      <c r="F134" s="22">
        <v>598</v>
      </c>
      <c r="G134" s="23"/>
      <c r="H134" s="22">
        <v>6.31</v>
      </c>
      <c r="I134" s="22">
        <v>410</v>
      </c>
    </row>
    <row r="135" spans="2:9" x14ac:dyDescent="0.3">
      <c r="B135" s="22">
        <v>3.98</v>
      </c>
      <c r="C135" s="22">
        <v>562</v>
      </c>
      <c r="D135" s="22"/>
      <c r="E135" s="22">
        <v>3.98</v>
      </c>
      <c r="F135" s="22">
        <v>571</v>
      </c>
      <c r="G135" s="23"/>
      <c r="H135" s="22">
        <v>3.98</v>
      </c>
      <c r="I135" s="22">
        <v>394</v>
      </c>
    </row>
    <row r="136" spans="2:9" x14ac:dyDescent="0.3">
      <c r="B136" s="22">
        <v>2.5099999999999998</v>
      </c>
      <c r="C136" s="22">
        <v>545</v>
      </c>
      <c r="D136" s="22"/>
      <c r="E136" s="22">
        <v>2.5099999999999998</v>
      </c>
      <c r="F136" s="22">
        <v>550</v>
      </c>
      <c r="G136" s="23"/>
      <c r="H136" s="22">
        <v>2.5099999999999998</v>
      </c>
      <c r="I136" s="22">
        <v>377</v>
      </c>
    </row>
    <row r="137" spans="2:9" x14ac:dyDescent="0.3">
      <c r="B137" s="22">
        <v>1.58</v>
      </c>
      <c r="C137" s="22">
        <v>529</v>
      </c>
      <c r="D137" s="22"/>
      <c r="E137" s="22">
        <v>1.58</v>
      </c>
      <c r="F137" s="22">
        <v>536</v>
      </c>
      <c r="G137" s="23"/>
      <c r="H137" s="22">
        <v>1.58</v>
      </c>
      <c r="I137" s="22">
        <v>362</v>
      </c>
    </row>
    <row r="138" spans="2:9" x14ac:dyDescent="0.3">
      <c r="B138" s="22">
        <v>1</v>
      </c>
      <c r="C138" s="22">
        <v>514</v>
      </c>
      <c r="D138" s="22"/>
      <c r="E138" s="22">
        <v>1</v>
      </c>
      <c r="F138" s="22">
        <v>528</v>
      </c>
      <c r="G138" s="23"/>
      <c r="H138" s="22">
        <v>1</v>
      </c>
      <c r="I138" s="22">
        <v>350</v>
      </c>
    </row>
    <row r="139" spans="2:9" x14ac:dyDescent="0.3">
      <c r="B139" s="22">
        <v>0.63100000000000001</v>
      </c>
      <c r="C139" s="22">
        <v>499</v>
      </c>
      <c r="D139" s="22"/>
      <c r="E139" s="22">
        <v>0.63100000000000001</v>
      </c>
      <c r="F139" s="22">
        <v>524</v>
      </c>
      <c r="G139" s="23"/>
      <c r="H139" s="22">
        <v>0.63100000000000001</v>
      </c>
      <c r="I139" s="22">
        <v>340</v>
      </c>
    </row>
    <row r="140" spans="2:9" x14ac:dyDescent="0.3">
      <c r="B140" s="22">
        <v>0.39800000000000002</v>
      </c>
      <c r="C140" s="22">
        <v>484</v>
      </c>
      <c r="D140" s="22"/>
      <c r="E140" s="22">
        <v>0.39800000000000002</v>
      </c>
      <c r="F140" s="22">
        <v>511</v>
      </c>
      <c r="G140" s="23"/>
      <c r="H140" s="22">
        <v>0.39800000000000002</v>
      </c>
      <c r="I140" s="22">
        <v>335</v>
      </c>
    </row>
    <row r="141" spans="2:9" x14ac:dyDescent="0.3">
      <c r="B141" s="22">
        <v>0.251</v>
      </c>
      <c r="C141" s="22">
        <v>469</v>
      </c>
      <c r="D141" s="22"/>
      <c r="E141" s="22">
        <v>0.251</v>
      </c>
      <c r="F141" s="22">
        <v>487</v>
      </c>
      <c r="G141" s="23"/>
      <c r="H141" s="22">
        <v>0.251</v>
      </c>
      <c r="I141" s="22">
        <v>334</v>
      </c>
    </row>
    <row r="142" spans="2:9" x14ac:dyDescent="0.3">
      <c r="B142" s="22">
        <v>0.158</v>
      </c>
      <c r="C142" s="22">
        <v>452</v>
      </c>
      <c r="D142" s="22"/>
      <c r="E142" s="22">
        <v>0.158</v>
      </c>
      <c r="F142" s="22">
        <v>456</v>
      </c>
      <c r="G142" s="23"/>
      <c r="H142" s="22">
        <v>0.158</v>
      </c>
      <c r="I142" s="22">
        <v>333</v>
      </c>
    </row>
    <row r="143" spans="2:9" x14ac:dyDescent="0.3">
      <c r="B143" s="22">
        <v>0.1</v>
      </c>
      <c r="C143" s="22">
        <v>440</v>
      </c>
      <c r="D143" s="22"/>
      <c r="E143" s="22">
        <v>0.1</v>
      </c>
      <c r="F143" s="22">
        <v>428</v>
      </c>
      <c r="G143" s="23"/>
      <c r="H143" s="22">
        <v>0.1</v>
      </c>
      <c r="I143" s="22">
        <v>328</v>
      </c>
    </row>
    <row r="144" spans="2:9" x14ac:dyDescent="0.3">
      <c r="B144" s="22"/>
      <c r="C144" s="22"/>
      <c r="D144" s="22"/>
      <c r="E144" s="22"/>
      <c r="F144" s="22"/>
      <c r="G144" s="23"/>
      <c r="H144" s="22">
        <v>2.23E-2</v>
      </c>
      <c r="I144" s="22">
        <v>34.200000000000003</v>
      </c>
    </row>
    <row r="145" spans="2:9" x14ac:dyDescent="0.3">
      <c r="B145" s="22"/>
      <c r="C145" s="22"/>
      <c r="D145" s="22"/>
      <c r="E145" s="22"/>
      <c r="F145" s="22"/>
      <c r="G145" s="23"/>
      <c r="H145" s="22">
        <v>3.0700000000000002E-2</v>
      </c>
      <c r="I145" s="22">
        <v>40.299999999999997</v>
      </c>
    </row>
    <row r="146" spans="2:9" x14ac:dyDescent="0.3">
      <c r="B146" s="22"/>
      <c r="C146" s="22"/>
      <c r="D146" s="22"/>
      <c r="E146" s="22"/>
      <c r="F146" s="22"/>
      <c r="G146" s="23"/>
      <c r="H146" s="22">
        <v>4.2299999999999997E-2</v>
      </c>
      <c r="I146" s="22">
        <v>47.1</v>
      </c>
    </row>
    <row r="147" spans="2:9" x14ac:dyDescent="0.3">
      <c r="B147" s="17" t="s">
        <v>31</v>
      </c>
    </row>
    <row r="150" spans="2:9" x14ac:dyDescent="0.3">
      <c r="B150" s="18" t="s">
        <v>0</v>
      </c>
      <c r="E150" s="18" t="s">
        <v>3</v>
      </c>
      <c r="H150" s="18" t="s">
        <v>4</v>
      </c>
    </row>
    <row r="151" spans="2:9" x14ac:dyDescent="0.3">
      <c r="B151" s="18"/>
      <c r="E151" s="18"/>
      <c r="H151" s="18"/>
    </row>
    <row r="152" spans="2:9" x14ac:dyDescent="0.3">
      <c r="B152" t="s">
        <v>32</v>
      </c>
      <c r="E152" t="s">
        <v>33</v>
      </c>
      <c r="H152" t="s">
        <v>34</v>
      </c>
    </row>
    <row r="153" spans="2:9" x14ac:dyDescent="0.3">
      <c r="B153" s="18"/>
      <c r="E153" s="18"/>
      <c r="H153" s="18"/>
    </row>
    <row r="155" spans="2:9" x14ac:dyDescent="0.3">
      <c r="B155" s="20" t="s">
        <v>10</v>
      </c>
      <c r="C155" s="20" t="s">
        <v>7</v>
      </c>
      <c r="E155" s="20" t="s">
        <v>10</v>
      </c>
      <c r="F155" s="20" t="s">
        <v>7</v>
      </c>
      <c r="H155" s="20" t="s">
        <v>10</v>
      </c>
      <c r="I155" s="20" t="s">
        <v>7</v>
      </c>
    </row>
    <row r="156" spans="2:9" x14ac:dyDescent="0.3">
      <c r="B156" s="21" t="s">
        <v>1</v>
      </c>
      <c r="C156" s="21" t="s">
        <v>2</v>
      </c>
      <c r="E156" s="21" t="s">
        <v>1</v>
      </c>
      <c r="F156" s="21" t="s">
        <v>2</v>
      </c>
      <c r="H156" s="21" t="s">
        <v>1</v>
      </c>
      <c r="I156" s="21" t="s">
        <v>2</v>
      </c>
    </row>
    <row r="157" spans="2:9" x14ac:dyDescent="0.3">
      <c r="B157" s="13">
        <v>100</v>
      </c>
      <c r="C157" s="13">
        <v>827</v>
      </c>
      <c r="D157" s="13"/>
      <c r="E157" s="13">
        <v>100</v>
      </c>
      <c r="F157" s="13">
        <v>830</v>
      </c>
      <c r="H157" s="13">
        <v>100</v>
      </c>
      <c r="I157" s="13">
        <v>747</v>
      </c>
    </row>
    <row r="158" spans="2:9" x14ac:dyDescent="0.3">
      <c r="B158" s="13">
        <v>63.1</v>
      </c>
      <c r="C158" s="13">
        <v>1100</v>
      </c>
      <c r="D158" s="13"/>
      <c r="E158" s="13">
        <v>63.1</v>
      </c>
      <c r="F158" s="13">
        <v>1030</v>
      </c>
      <c r="H158" s="13">
        <v>63.1</v>
      </c>
      <c r="I158" s="13">
        <v>1010</v>
      </c>
    </row>
    <row r="159" spans="2:9" x14ac:dyDescent="0.3">
      <c r="B159" s="13">
        <v>39.799999999999997</v>
      </c>
      <c r="C159" s="13">
        <v>1140</v>
      </c>
      <c r="D159" s="13"/>
      <c r="E159" s="13">
        <v>39.799999999999997</v>
      </c>
      <c r="F159" s="13">
        <v>1050</v>
      </c>
      <c r="H159" s="13">
        <v>39.799999999999997</v>
      </c>
      <c r="I159" s="13">
        <v>1040</v>
      </c>
    </row>
    <row r="160" spans="2:9" x14ac:dyDescent="0.3">
      <c r="B160" s="13">
        <v>25.1</v>
      </c>
      <c r="C160" s="13">
        <v>1140</v>
      </c>
      <c r="D160" s="13"/>
      <c r="E160" s="13">
        <v>25.1</v>
      </c>
      <c r="F160" s="13">
        <v>1050</v>
      </c>
      <c r="H160" s="13">
        <v>25.1</v>
      </c>
      <c r="I160" s="13">
        <v>1040</v>
      </c>
    </row>
    <row r="161" spans="1:9" x14ac:dyDescent="0.3">
      <c r="B161" s="13">
        <v>15.8</v>
      </c>
      <c r="C161" s="13">
        <v>1130</v>
      </c>
      <c r="D161" s="13"/>
      <c r="E161" s="13">
        <v>15.8</v>
      </c>
      <c r="F161" s="13">
        <v>1030</v>
      </c>
      <c r="H161" s="13">
        <v>15.8</v>
      </c>
      <c r="I161" s="13">
        <v>1010</v>
      </c>
    </row>
    <row r="162" spans="1:9" x14ac:dyDescent="0.3">
      <c r="B162" s="13">
        <v>10</v>
      </c>
      <c r="C162" s="13">
        <v>1090</v>
      </c>
      <c r="D162" s="13"/>
      <c r="E162" s="13">
        <v>10</v>
      </c>
      <c r="F162" s="13">
        <v>989</v>
      </c>
      <c r="H162" s="13">
        <v>10</v>
      </c>
      <c r="I162" s="13">
        <v>982</v>
      </c>
    </row>
    <row r="163" spans="1:9" x14ac:dyDescent="0.3">
      <c r="B163" s="13">
        <v>6.31</v>
      </c>
      <c r="C163" s="13">
        <v>1060</v>
      </c>
      <c r="D163" s="13"/>
      <c r="E163" s="13">
        <v>6.31</v>
      </c>
      <c r="F163" s="13">
        <v>969</v>
      </c>
      <c r="H163" s="13">
        <v>6.31</v>
      </c>
      <c r="I163" s="13">
        <v>948</v>
      </c>
    </row>
    <row r="164" spans="1:9" x14ac:dyDescent="0.3">
      <c r="B164" s="13">
        <v>3.98</v>
      </c>
      <c r="C164" s="13">
        <v>1010</v>
      </c>
      <c r="D164" s="13"/>
      <c r="E164" s="13">
        <v>3.98</v>
      </c>
      <c r="F164" s="13">
        <v>954</v>
      </c>
      <c r="H164" s="13">
        <v>3.98</v>
      </c>
      <c r="I164" s="13">
        <v>924</v>
      </c>
    </row>
    <row r="165" spans="1:9" x14ac:dyDescent="0.3">
      <c r="B165" s="13">
        <v>2.5099999999999998</v>
      </c>
      <c r="C165" s="13">
        <v>965</v>
      </c>
      <c r="D165" s="13"/>
      <c r="E165" s="13">
        <v>2.5099999999999998</v>
      </c>
      <c r="F165" s="13">
        <v>928</v>
      </c>
      <c r="H165" s="13">
        <v>2.5099999999999998</v>
      </c>
      <c r="I165" s="13">
        <v>898</v>
      </c>
    </row>
    <row r="166" spans="1:9" x14ac:dyDescent="0.3">
      <c r="B166" s="13">
        <v>1.58</v>
      </c>
      <c r="C166" s="13">
        <v>918</v>
      </c>
      <c r="D166" s="13"/>
      <c r="E166" s="13">
        <v>1.58</v>
      </c>
      <c r="F166" s="13">
        <v>903</v>
      </c>
      <c r="H166" s="13">
        <v>1.58</v>
      </c>
      <c r="I166" s="13">
        <v>871</v>
      </c>
    </row>
    <row r="167" spans="1:9" x14ac:dyDescent="0.3">
      <c r="B167" s="13">
        <v>1</v>
      </c>
      <c r="C167" s="13">
        <v>873</v>
      </c>
      <c r="D167" s="13"/>
      <c r="E167" s="13">
        <v>1</v>
      </c>
      <c r="F167" s="13">
        <v>871</v>
      </c>
      <c r="H167" s="13">
        <v>1</v>
      </c>
      <c r="I167" s="13">
        <v>841</v>
      </c>
    </row>
    <row r="168" spans="1:9" x14ac:dyDescent="0.3">
      <c r="B168" s="13">
        <v>0.63100000000000001</v>
      </c>
      <c r="C168" s="13">
        <v>826</v>
      </c>
      <c r="D168" s="13"/>
      <c r="E168" s="13">
        <v>0.63100000000000001</v>
      </c>
      <c r="F168" s="13">
        <v>837</v>
      </c>
      <c r="H168" s="13">
        <v>0.63100000000000001</v>
      </c>
      <c r="I168" s="13">
        <v>821</v>
      </c>
    </row>
    <row r="169" spans="1:9" x14ac:dyDescent="0.3">
      <c r="B169" s="13">
        <v>0.39800000000000002</v>
      </c>
      <c r="C169" s="13">
        <v>801</v>
      </c>
      <c r="D169" s="13"/>
      <c r="E169" s="13">
        <v>0.39800000000000002</v>
      </c>
      <c r="F169" s="13">
        <v>794</v>
      </c>
      <c r="H169" s="13">
        <v>0.39800000000000002</v>
      </c>
      <c r="I169" s="13">
        <v>795</v>
      </c>
    </row>
    <row r="170" spans="1:9" x14ac:dyDescent="0.3">
      <c r="B170" s="13">
        <v>0.251</v>
      </c>
      <c r="C170" s="13">
        <v>766</v>
      </c>
      <c r="D170" s="13"/>
      <c r="E170" s="13">
        <v>0.251</v>
      </c>
      <c r="F170" s="13">
        <v>760</v>
      </c>
      <c r="H170" s="13">
        <v>0.251</v>
      </c>
      <c r="I170" s="13">
        <v>762</v>
      </c>
    </row>
    <row r="171" spans="1:9" x14ac:dyDescent="0.3">
      <c r="B171" s="13">
        <v>0.158</v>
      </c>
      <c r="C171" s="13">
        <v>759</v>
      </c>
      <c r="D171" s="13"/>
      <c r="E171" s="13">
        <v>0.158</v>
      </c>
      <c r="F171" s="13">
        <v>712</v>
      </c>
      <c r="H171" s="13">
        <v>0.158</v>
      </c>
      <c r="I171" s="13">
        <v>748</v>
      </c>
    </row>
    <row r="172" spans="1:9" x14ac:dyDescent="0.3">
      <c r="B172" s="13">
        <v>0.1</v>
      </c>
      <c r="C172" s="13">
        <v>743</v>
      </c>
      <c r="D172" s="13"/>
      <c r="E172" s="13">
        <v>0.1</v>
      </c>
      <c r="F172" s="13">
        <v>691</v>
      </c>
      <c r="H172" s="13">
        <v>0.1</v>
      </c>
      <c r="I172" s="13">
        <v>725</v>
      </c>
    </row>
    <row r="173" spans="1:9" x14ac:dyDescent="0.3">
      <c r="A173" s="14" t="s">
        <v>35</v>
      </c>
      <c r="B173" s="22"/>
      <c r="C173" s="22"/>
      <c r="D173" s="22"/>
      <c r="E173" s="22"/>
      <c r="F173" s="22"/>
      <c r="G173" s="23"/>
      <c r="H173" s="22"/>
      <c r="I173" s="22"/>
    </row>
    <row r="174" spans="1:9" x14ac:dyDescent="0.3">
      <c r="B174" s="13"/>
      <c r="C174" s="13"/>
      <c r="D174" s="13"/>
      <c r="E174" s="13"/>
      <c r="F174" s="13"/>
      <c r="H174" s="13"/>
      <c r="I174" s="13"/>
    </row>
    <row r="175" spans="1:9" x14ac:dyDescent="0.3">
      <c r="B175" s="13"/>
      <c r="C175" s="13"/>
      <c r="D175" s="13"/>
      <c r="E175" s="13"/>
      <c r="F175" s="13"/>
      <c r="H175" s="13"/>
      <c r="I175" s="13"/>
    </row>
    <row r="176" spans="1:9" x14ac:dyDescent="0.3">
      <c r="B176" s="13"/>
      <c r="C176" s="13"/>
      <c r="D176" s="13"/>
      <c r="E176" s="13"/>
      <c r="F176" s="13"/>
      <c r="H176" s="13"/>
      <c r="I176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0"/>
  <sheetViews>
    <sheetView zoomScaleNormal="100" workbookViewId="0">
      <selection activeCell="D16" sqref="D16"/>
    </sheetView>
  </sheetViews>
  <sheetFormatPr defaultRowHeight="14.4" x14ac:dyDescent="0.3"/>
  <cols>
    <col min="2" max="2" width="11.88671875" customWidth="1"/>
    <col min="3" max="3" width="11.6640625" customWidth="1"/>
    <col min="5" max="5" width="10.6640625" customWidth="1"/>
    <col min="6" max="6" width="12" customWidth="1"/>
    <col min="8" max="8" width="12.6640625" customWidth="1"/>
    <col min="9" max="9" width="12.5546875" customWidth="1"/>
  </cols>
  <sheetData>
    <row r="2" spans="2:9" x14ac:dyDescent="0.3">
      <c r="B2" s="17" t="str">
        <f>'Raw G'' '!B2</f>
        <v>Moisture content 1</v>
      </c>
    </row>
    <row r="5" spans="2:9" x14ac:dyDescent="0.3">
      <c r="B5" s="2" t="s">
        <v>0</v>
      </c>
      <c r="E5" s="2" t="s">
        <v>3</v>
      </c>
      <c r="H5" s="2" t="s">
        <v>4</v>
      </c>
    </row>
    <row r="6" spans="2:9" x14ac:dyDescent="0.3">
      <c r="E6" s="2"/>
      <c r="H6" s="2"/>
    </row>
    <row r="7" spans="2:9" x14ac:dyDescent="0.3">
      <c r="B7" t="str">
        <f>'Raw G'' '!B7</f>
        <v>2015/04/04; 02:17 PM</v>
      </c>
      <c r="E7" t="str">
        <f>'Raw G'' '!E7</f>
        <v>2015/04/04; 02:47 PM</v>
      </c>
      <c r="H7" t="str">
        <f>'Raw G'' '!H7</f>
        <v>2015/04/04; 03:18 PM</v>
      </c>
    </row>
    <row r="8" spans="2:9" x14ac:dyDescent="0.3">
      <c r="B8" s="2"/>
      <c r="E8" s="2"/>
      <c r="H8" s="2"/>
    </row>
    <row r="10" spans="2:9" x14ac:dyDescent="0.3">
      <c r="B10" s="3" t="s">
        <v>5</v>
      </c>
      <c r="C10" s="3" t="s">
        <v>8</v>
      </c>
      <c r="E10" s="3" t="s">
        <v>5</v>
      </c>
      <c r="F10" s="3" t="s">
        <v>8</v>
      </c>
      <c r="H10" s="3" t="s">
        <v>5</v>
      </c>
      <c r="I10" s="3" t="s">
        <v>8</v>
      </c>
    </row>
    <row r="11" spans="2:9" x14ac:dyDescent="0.3">
      <c r="B11" s="4" t="s">
        <v>6</v>
      </c>
      <c r="C11" s="4" t="s">
        <v>2</v>
      </c>
      <c r="E11" s="4" t="s">
        <v>6</v>
      </c>
      <c r="F11" s="4" t="s">
        <v>2</v>
      </c>
      <c r="H11" s="4" t="s">
        <v>6</v>
      </c>
      <c r="I11" s="4" t="s">
        <v>2</v>
      </c>
    </row>
    <row r="12" spans="2:9" x14ac:dyDescent="0.3">
      <c r="B12" s="15">
        <f>'Raw G'' '!B12</f>
        <v>100</v>
      </c>
      <c r="C12" s="8">
        <v>775</v>
      </c>
      <c r="D12" s="5"/>
      <c r="E12" s="15">
        <f>'Raw G'' '!E12</f>
        <v>100</v>
      </c>
      <c r="F12" s="5">
        <v>775</v>
      </c>
      <c r="G12" s="16"/>
      <c r="H12" s="15">
        <f>'Raw G'' '!H12</f>
        <v>100</v>
      </c>
      <c r="I12" s="10">
        <v>780</v>
      </c>
    </row>
    <row r="13" spans="2:9" x14ac:dyDescent="0.3">
      <c r="B13" s="15">
        <f>'Raw G'' '!B13</f>
        <v>63.1</v>
      </c>
      <c r="C13" s="8">
        <v>699</v>
      </c>
      <c r="D13" s="5"/>
      <c r="E13" s="15">
        <f>'Raw G'' '!E13</f>
        <v>63.1</v>
      </c>
      <c r="F13" s="5">
        <v>702</v>
      </c>
      <c r="G13" s="16"/>
      <c r="H13" s="15">
        <f>'Raw G'' '!H13</f>
        <v>63.1</v>
      </c>
      <c r="I13" s="10">
        <v>688</v>
      </c>
    </row>
    <row r="14" spans="2:9" x14ac:dyDescent="0.3">
      <c r="B14" s="15">
        <f>'Raw G'' '!B14</f>
        <v>39.799999999999997</v>
      </c>
      <c r="C14" s="5">
        <v>640</v>
      </c>
      <c r="D14" s="5"/>
      <c r="E14" s="15">
        <f>'Raw G'' '!E14</f>
        <v>39.799999999999997</v>
      </c>
      <c r="F14" s="5">
        <v>648</v>
      </c>
      <c r="G14" s="16"/>
      <c r="H14" s="15">
        <f>'Raw G'' '!H14</f>
        <v>39.799999999999997</v>
      </c>
      <c r="I14" s="10">
        <v>634</v>
      </c>
    </row>
    <row r="15" spans="2:9" x14ac:dyDescent="0.3">
      <c r="B15" s="15">
        <f>'Raw G'' '!B15</f>
        <v>25.1</v>
      </c>
      <c r="C15" s="5">
        <v>613</v>
      </c>
      <c r="D15" s="5"/>
      <c r="E15" s="15">
        <f>'Raw G'' '!E15</f>
        <v>25.1</v>
      </c>
      <c r="F15" s="5">
        <v>627</v>
      </c>
      <c r="G15" s="16"/>
      <c r="H15" s="15">
        <f>'Raw G'' '!H15</f>
        <v>25.1</v>
      </c>
      <c r="I15" s="10">
        <v>585</v>
      </c>
    </row>
    <row r="16" spans="2:9" x14ac:dyDescent="0.3">
      <c r="B16" s="15">
        <f>'Raw G'' '!B16</f>
        <v>15.8</v>
      </c>
      <c r="C16" s="5">
        <v>591</v>
      </c>
      <c r="D16" s="5"/>
      <c r="E16" s="15">
        <f>'Raw G'' '!E16</f>
        <v>15.8</v>
      </c>
      <c r="F16" s="5">
        <v>605</v>
      </c>
      <c r="G16" s="16"/>
      <c r="H16" s="15">
        <f>'Raw G'' '!H16</f>
        <v>15.8</v>
      </c>
      <c r="I16" s="10">
        <v>555</v>
      </c>
    </row>
    <row r="17" spans="2:9" x14ac:dyDescent="0.3">
      <c r="B17" s="15">
        <f>'Raw G'' '!B17</f>
        <v>10</v>
      </c>
      <c r="C17" s="5">
        <v>572</v>
      </c>
      <c r="D17" s="5"/>
      <c r="E17" s="15">
        <f>'Raw G'' '!E17</f>
        <v>10</v>
      </c>
      <c r="F17" s="5">
        <v>588</v>
      </c>
      <c r="G17" s="16"/>
      <c r="H17" s="15">
        <f>'Raw G'' '!H17</f>
        <v>10</v>
      </c>
      <c r="I17" s="10">
        <v>550</v>
      </c>
    </row>
    <row r="18" spans="2:9" x14ac:dyDescent="0.3">
      <c r="B18" s="15">
        <f>'Raw G'' '!B18</f>
        <v>6.31</v>
      </c>
      <c r="C18" s="5">
        <v>558</v>
      </c>
      <c r="D18" s="5"/>
      <c r="E18" s="15">
        <f>'Raw G'' '!E18</f>
        <v>6.31</v>
      </c>
      <c r="F18" s="5">
        <v>574</v>
      </c>
      <c r="G18" s="16"/>
      <c r="H18" s="15">
        <f>'Raw G'' '!H18</f>
        <v>6.31</v>
      </c>
      <c r="I18" s="10">
        <v>506</v>
      </c>
    </row>
    <row r="19" spans="2:9" x14ac:dyDescent="0.3">
      <c r="B19" s="15">
        <f>'Raw G'' '!B19</f>
        <v>3.98</v>
      </c>
      <c r="C19" s="5">
        <v>547</v>
      </c>
      <c r="D19" s="5"/>
      <c r="E19" s="15">
        <f>'Raw G'' '!E19</f>
        <v>3.98</v>
      </c>
      <c r="F19" s="5">
        <v>600</v>
      </c>
      <c r="G19" s="16"/>
      <c r="H19" s="15">
        <f>'Raw G'' '!H19</f>
        <v>3.98</v>
      </c>
      <c r="I19" s="10">
        <v>487</v>
      </c>
    </row>
    <row r="20" spans="2:9" x14ac:dyDescent="0.3">
      <c r="B20" s="15">
        <f>'Raw G'' '!B20</f>
        <v>2.5099999999999998</v>
      </c>
      <c r="C20" s="5">
        <v>539</v>
      </c>
      <c r="D20" s="5"/>
      <c r="E20" s="15">
        <f>'Raw G'' '!E20</f>
        <v>2.5099999999999998</v>
      </c>
      <c r="F20" s="5">
        <v>561</v>
      </c>
      <c r="G20" s="16"/>
      <c r="H20" s="15">
        <f>'Raw G'' '!H20</f>
        <v>2.5099999999999998</v>
      </c>
      <c r="I20" s="10">
        <v>470</v>
      </c>
    </row>
    <row r="21" spans="2:9" x14ac:dyDescent="0.3">
      <c r="B21" s="15">
        <f>'Raw G'' '!B21</f>
        <v>1.58</v>
      </c>
      <c r="C21" s="5">
        <v>535</v>
      </c>
      <c r="D21" s="5"/>
      <c r="E21" s="15">
        <f>'Raw G'' '!E21</f>
        <v>1.58</v>
      </c>
      <c r="F21" s="5">
        <v>559</v>
      </c>
      <c r="G21" s="16"/>
      <c r="H21" s="15">
        <f>'Raw G'' '!H21</f>
        <v>1.58</v>
      </c>
      <c r="I21" s="10">
        <v>457</v>
      </c>
    </row>
    <row r="22" spans="2:9" x14ac:dyDescent="0.3">
      <c r="B22" s="15">
        <f>'Raw G'' '!B22</f>
        <v>1</v>
      </c>
      <c r="C22" s="5">
        <v>534</v>
      </c>
      <c r="D22" s="5"/>
      <c r="E22" s="15">
        <f>'Raw G'' '!E22</f>
        <v>1</v>
      </c>
      <c r="F22" s="5">
        <v>559</v>
      </c>
      <c r="G22" s="15"/>
      <c r="H22" s="15">
        <f>'Raw G'' '!H22</f>
        <v>1</v>
      </c>
      <c r="I22" s="7">
        <v>451</v>
      </c>
    </row>
    <row r="23" spans="2:9" x14ac:dyDescent="0.3">
      <c r="B23" s="15">
        <f>'Raw G'' '!B23</f>
        <v>0.63100000000000001</v>
      </c>
      <c r="C23" s="5">
        <v>531</v>
      </c>
      <c r="D23" s="5"/>
      <c r="E23" s="15">
        <f>'Raw G'' '!E23</f>
        <v>0.63100000000000001</v>
      </c>
      <c r="F23" s="5">
        <v>560</v>
      </c>
      <c r="G23" s="15"/>
      <c r="H23" s="15">
        <f>'Raw G'' '!H23</f>
        <v>0.63100000000000001</v>
      </c>
      <c r="I23" s="7">
        <v>443</v>
      </c>
    </row>
    <row r="24" spans="2:9" x14ac:dyDescent="0.3">
      <c r="B24" s="15">
        <f>'Raw G'' '!B24</f>
        <v>0.39800000000000002</v>
      </c>
      <c r="C24" s="5">
        <v>532</v>
      </c>
      <c r="D24" s="5"/>
      <c r="E24" s="15">
        <f>'Raw G'' '!E24</f>
        <v>0.39800000000000002</v>
      </c>
      <c r="F24" s="5">
        <v>564</v>
      </c>
      <c r="G24" s="15"/>
      <c r="H24" s="15">
        <f>'Raw G'' '!H24</f>
        <v>0.39800000000000002</v>
      </c>
      <c r="I24" s="7">
        <v>443</v>
      </c>
    </row>
    <row r="25" spans="2:9" x14ac:dyDescent="0.3">
      <c r="B25" s="15">
        <f>'Raw G'' '!B25</f>
        <v>0.251</v>
      </c>
      <c r="C25" s="5">
        <v>536</v>
      </c>
      <c r="D25" s="5"/>
      <c r="E25" s="15">
        <f>'Raw G'' '!E25</f>
        <v>0.251</v>
      </c>
      <c r="F25" s="5">
        <v>565</v>
      </c>
      <c r="G25" s="15"/>
      <c r="H25" s="15">
        <f>'Raw G'' '!H25</f>
        <v>0.251</v>
      </c>
      <c r="I25" s="7">
        <v>440</v>
      </c>
    </row>
    <row r="26" spans="2:9" x14ac:dyDescent="0.3">
      <c r="B26" s="15">
        <f>'Raw G'' '!B26</f>
        <v>0.158</v>
      </c>
      <c r="C26" s="5">
        <v>536</v>
      </c>
      <c r="D26" s="5"/>
      <c r="E26" s="15">
        <f>'Raw G'' '!E26</f>
        <v>0.158</v>
      </c>
      <c r="F26" s="5">
        <v>559</v>
      </c>
      <c r="G26" s="15"/>
      <c r="H26" s="15">
        <f>'Raw G'' '!H26</f>
        <v>0.158</v>
      </c>
      <c r="I26" s="7">
        <v>437</v>
      </c>
    </row>
    <row r="27" spans="2:9" x14ac:dyDescent="0.3">
      <c r="B27" s="15">
        <f>'Raw G'' '!B27</f>
        <v>0.1</v>
      </c>
      <c r="C27" s="5">
        <v>548</v>
      </c>
      <c r="D27" s="5"/>
      <c r="E27" s="15">
        <f>'Raw G'' '!E27</f>
        <v>0.1</v>
      </c>
      <c r="F27" s="5">
        <v>564</v>
      </c>
      <c r="G27" s="15"/>
      <c r="H27" s="15">
        <f>'Raw G'' '!H27</f>
        <v>0.1</v>
      </c>
      <c r="I27" s="7">
        <v>448</v>
      </c>
    </row>
    <row r="28" spans="2:9" x14ac:dyDescent="0.3">
      <c r="B28" s="5"/>
      <c r="C28" s="5"/>
      <c r="D28" s="5"/>
      <c r="E28" s="5"/>
      <c r="F28" s="5"/>
      <c r="H28" s="7"/>
      <c r="I28" s="7"/>
    </row>
    <row r="29" spans="2:9" x14ac:dyDescent="0.3">
      <c r="B29" s="5"/>
      <c r="C29" s="5"/>
      <c r="D29" s="5"/>
      <c r="E29" s="5"/>
      <c r="F29" s="5"/>
      <c r="H29" s="7"/>
      <c r="I29" s="7"/>
    </row>
    <row r="30" spans="2:9" x14ac:dyDescent="0.3">
      <c r="B30" s="5"/>
      <c r="C30" s="5"/>
      <c r="D30" s="5"/>
      <c r="E30" s="5"/>
      <c r="F30" s="5"/>
      <c r="H30" s="7"/>
      <c r="I30" s="7"/>
    </row>
    <row r="31" spans="2:9" x14ac:dyDescent="0.3">
      <c r="B31" s="17" t="str">
        <f>'Raw G'' '!B31</f>
        <v>Moisture content 2</v>
      </c>
    </row>
    <row r="34" spans="2:9" x14ac:dyDescent="0.3">
      <c r="B34" s="2" t="s">
        <v>0</v>
      </c>
      <c r="E34" s="2" t="s">
        <v>3</v>
      </c>
      <c r="H34" s="2" t="s">
        <v>4</v>
      </c>
    </row>
    <row r="35" spans="2:9" x14ac:dyDescent="0.3">
      <c r="B35" s="2"/>
      <c r="E35" s="2"/>
      <c r="H35" s="2"/>
    </row>
    <row r="36" spans="2:9" x14ac:dyDescent="0.3">
      <c r="B36" t="str">
        <f>'Raw G'' '!B36</f>
        <v>2015/04/06; 12:09 PM</v>
      </c>
      <c r="E36" t="str">
        <f>'Raw G'' '!E36</f>
        <v>2015/04/06; 12:41 PM</v>
      </c>
      <c r="H36" t="str">
        <f>'Raw G'' '!H36</f>
        <v>2015/04/06; 01:14 PM</v>
      </c>
    </row>
    <row r="37" spans="2:9" x14ac:dyDescent="0.3">
      <c r="B37" s="2"/>
      <c r="E37" s="2"/>
      <c r="H37" s="2"/>
    </row>
    <row r="39" spans="2:9" x14ac:dyDescent="0.3">
      <c r="B39" s="3" t="s">
        <v>5</v>
      </c>
      <c r="C39" s="3" t="s">
        <v>8</v>
      </c>
      <c r="E39" s="3" t="s">
        <v>5</v>
      </c>
      <c r="F39" s="3" t="s">
        <v>8</v>
      </c>
      <c r="H39" s="3" t="s">
        <v>5</v>
      </c>
      <c r="I39" s="3" t="s">
        <v>8</v>
      </c>
    </row>
    <row r="40" spans="2:9" x14ac:dyDescent="0.3">
      <c r="B40" s="4" t="s">
        <v>6</v>
      </c>
      <c r="C40" s="4" t="s">
        <v>2</v>
      </c>
      <c r="E40" s="4" t="s">
        <v>6</v>
      </c>
      <c r="F40" s="4" t="s">
        <v>2</v>
      </c>
      <c r="H40" s="4" t="s">
        <v>6</v>
      </c>
      <c r="I40" s="4" t="s">
        <v>2</v>
      </c>
    </row>
    <row r="41" spans="2:9" x14ac:dyDescent="0.3">
      <c r="B41" s="5">
        <f>'Raw G'' '!B41</f>
        <v>100</v>
      </c>
      <c r="C41" s="5">
        <v>1590</v>
      </c>
      <c r="D41" s="5"/>
      <c r="E41" s="5">
        <f>'Raw G'' '!E41</f>
        <v>100</v>
      </c>
      <c r="F41" s="5">
        <v>1530</v>
      </c>
      <c r="G41" s="5"/>
      <c r="H41" s="5">
        <f>'Raw G'' '!H41</f>
        <v>100</v>
      </c>
      <c r="I41" s="7">
        <v>1610</v>
      </c>
    </row>
    <row r="42" spans="2:9" x14ac:dyDescent="0.3">
      <c r="B42" s="5">
        <f>'Raw G'' '!B42</f>
        <v>63.1</v>
      </c>
      <c r="C42" s="5">
        <v>1490</v>
      </c>
      <c r="D42" s="5"/>
      <c r="E42" s="5">
        <f>'Raw G'' '!E42</f>
        <v>63.1</v>
      </c>
      <c r="F42" s="5">
        <v>1410</v>
      </c>
      <c r="G42" s="5"/>
      <c r="H42" s="5">
        <f>'Raw G'' '!H42</f>
        <v>63.1</v>
      </c>
      <c r="I42" s="7">
        <v>1540</v>
      </c>
    </row>
    <row r="43" spans="2:9" x14ac:dyDescent="0.3">
      <c r="B43" s="5">
        <f>'Raw G'' '!B43</f>
        <v>39.799999999999997</v>
      </c>
      <c r="C43" s="5">
        <v>1430</v>
      </c>
      <c r="D43" s="5"/>
      <c r="E43" s="5">
        <f>'Raw G'' '!E43</f>
        <v>39.799999999999997</v>
      </c>
      <c r="F43" s="5">
        <v>1380</v>
      </c>
      <c r="G43" s="5"/>
      <c r="H43" s="5">
        <f>'Raw G'' '!H43</f>
        <v>39.799999999999997</v>
      </c>
      <c r="I43" s="7">
        <v>1500</v>
      </c>
    </row>
    <row r="44" spans="2:9" x14ac:dyDescent="0.3">
      <c r="B44" s="5">
        <f>'Raw G'' '!B44</f>
        <v>25.1</v>
      </c>
      <c r="C44" s="5">
        <v>1390</v>
      </c>
      <c r="D44" s="5"/>
      <c r="E44" s="5">
        <f>'Raw G'' '!E44</f>
        <v>25.1</v>
      </c>
      <c r="F44" s="5">
        <v>1340</v>
      </c>
      <c r="G44" s="5"/>
      <c r="H44" s="5">
        <f>'Raw G'' '!H44</f>
        <v>25.1</v>
      </c>
      <c r="I44" s="7">
        <v>1450</v>
      </c>
    </row>
    <row r="45" spans="2:9" x14ac:dyDescent="0.3">
      <c r="B45" s="5">
        <f>'Raw G'' '!B45</f>
        <v>15.8</v>
      </c>
      <c r="C45" s="5">
        <v>1350</v>
      </c>
      <c r="D45" s="5"/>
      <c r="E45" s="5">
        <f>'Raw G'' '!E45</f>
        <v>15.8</v>
      </c>
      <c r="F45" s="5">
        <v>1320</v>
      </c>
      <c r="G45" s="5"/>
      <c r="H45" s="5">
        <f>'Raw G'' '!H45</f>
        <v>15.8</v>
      </c>
      <c r="I45" s="7">
        <v>1420</v>
      </c>
    </row>
    <row r="46" spans="2:9" x14ac:dyDescent="0.3">
      <c r="B46" s="5">
        <f>'Raw G'' '!B46</f>
        <v>10</v>
      </c>
      <c r="C46" s="5">
        <v>1330</v>
      </c>
      <c r="D46" s="5"/>
      <c r="E46" s="5">
        <f>'Raw G'' '!E46</f>
        <v>10</v>
      </c>
      <c r="F46" s="5">
        <v>1310</v>
      </c>
      <c r="G46" s="5"/>
      <c r="H46" s="5">
        <f>'Raw G'' '!H46</f>
        <v>10</v>
      </c>
      <c r="I46" s="7">
        <v>1390</v>
      </c>
    </row>
    <row r="47" spans="2:9" x14ac:dyDescent="0.3">
      <c r="B47" s="5">
        <f>'Raw G'' '!B47</f>
        <v>6.31</v>
      </c>
      <c r="C47" s="5">
        <v>1310</v>
      </c>
      <c r="D47" s="5"/>
      <c r="E47" s="5">
        <f>'Raw G'' '!E47</f>
        <v>6.31</v>
      </c>
      <c r="F47" s="5">
        <v>1300</v>
      </c>
      <c r="G47" s="5"/>
      <c r="H47" s="5">
        <f>'Raw G'' '!H47</f>
        <v>6.31</v>
      </c>
      <c r="I47" s="7">
        <v>1370</v>
      </c>
    </row>
    <row r="48" spans="2:9" x14ac:dyDescent="0.3">
      <c r="B48" s="5">
        <f>'Raw G'' '!B48</f>
        <v>3.98</v>
      </c>
      <c r="C48" s="5">
        <v>1300</v>
      </c>
      <c r="D48" s="5"/>
      <c r="E48" s="5">
        <f>'Raw G'' '!E48</f>
        <v>3.98</v>
      </c>
      <c r="F48" s="5">
        <v>1300</v>
      </c>
      <c r="G48" s="5"/>
      <c r="H48" s="5">
        <f>'Raw G'' '!H48</f>
        <v>3.98</v>
      </c>
      <c r="I48" s="7">
        <v>1360</v>
      </c>
    </row>
    <row r="49" spans="2:9" x14ac:dyDescent="0.3">
      <c r="B49" s="5">
        <f>'Raw G'' '!B49</f>
        <v>2.5099999999999998</v>
      </c>
      <c r="C49" s="5">
        <v>1280</v>
      </c>
      <c r="D49" s="5"/>
      <c r="E49" s="5">
        <f>'Raw G'' '!E49</f>
        <v>2.5099999999999998</v>
      </c>
      <c r="F49" s="5">
        <v>1290</v>
      </c>
      <c r="G49" s="5"/>
      <c r="H49" s="5">
        <f>'Raw G'' '!H49</f>
        <v>2.5099999999999998</v>
      </c>
      <c r="I49" s="7">
        <v>1340</v>
      </c>
    </row>
    <row r="50" spans="2:9" x14ac:dyDescent="0.3">
      <c r="B50" s="5">
        <f>'Raw G'' '!B50</f>
        <v>1.58</v>
      </c>
      <c r="C50" s="5">
        <v>1270</v>
      </c>
      <c r="D50" s="5"/>
      <c r="E50" s="5">
        <f>'Raw G'' '!E50</f>
        <v>1.58</v>
      </c>
      <c r="F50" s="5">
        <v>1300</v>
      </c>
      <c r="G50" s="5"/>
      <c r="H50" s="5">
        <f>'Raw G'' '!H50</f>
        <v>1.58</v>
      </c>
      <c r="I50" s="7">
        <v>1330</v>
      </c>
    </row>
    <row r="51" spans="2:9" x14ac:dyDescent="0.3">
      <c r="B51" s="5">
        <f>'Raw G'' '!B51</f>
        <v>1</v>
      </c>
      <c r="C51" s="5">
        <v>1250</v>
      </c>
      <c r="D51" s="5"/>
      <c r="E51" s="5">
        <f>'Raw G'' '!E51</f>
        <v>1</v>
      </c>
      <c r="F51" s="5">
        <v>1300</v>
      </c>
      <c r="G51" s="5"/>
      <c r="H51" s="5">
        <f>'Raw G'' '!H51</f>
        <v>1</v>
      </c>
      <c r="I51" s="7">
        <v>1310</v>
      </c>
    </row>
    <row r="52" spans="2:9" x14ac:dyDescent="0.3">
      <c r="B52" s="5">
        <f>'Raw G'' '!B52</f>
        <v>0.63100000000000001</v>
      </c>
      <c r="C52" s="5">
        <v>1220</v>
      </c>
      <c r="D52" s="5"/>
      <c r="E52" s="5">
        <f>'Raw G'' '!E52</f>
        <v>0.63100000000000001</v>
      </c>
      <c r="F52" s="5">
        <v>1300</v>
      </c>
      <c r="G52" s="5"/>
      <c r="H52" s="5">
        <f>'Raw G'' '!H52</f>
        <v>0.63100000000000001</v>
      </c>
      <c r="I52" s="7">
        <v>1290</v>
      </c>
    </row>
    <row r="53" spans="2:9" x14ac:dyDescent="0.3">
      <c r="B53" s="5">
        <f>'Raw G'' '!B53</f>
        <v>0.39800000000000002</v>
      </c>
      <c r="C53" s="5">
        <v>1220</v>
      </c>
      <c r="D53" s="5"/>
      <c r="E53" s="5">
        <f>'Raw G'' '!E53</f>
        <v>0.39800000000000002</v>
      </c>
      <c r="F53" s="5">
        <v>1310</v>
      </c>
      <c r="G53" s="5"/>
      <c r="H53" s="5">
        <f>'Raw G'' '!H53</f>
        <v>0.39800000000000002</v>
      </c>
      <c r="I53" s="7">
        <v>1280</v>
      </c>
    </row>
    <row r="54" spans="2:9" x14ac:dyDescent="0.3">
      <c r="B54" s="5">
        <f>'Raw G'' '!B54</f>
        <v>0.251</v>
      </c>
      <c r="C54" s="5">
        <v>1220</v>
      </c>
      <c r="D54" s="5"/>
      <c r="E54" s="5">
        <f>'Raw G'' '!E54</f>
        <v>0.251</v>
      </c>
      <c r="F54" s="5">
        <v>1300</v>
      </c>
      <c r="G54" s="5"/>
      <c r="H54" s="5">
        <f>'Raw G'' '!H54</f>
        <v>0.251</v>
      </c>
      <c r="I54" s="7">
        <v>1290</v>
      </c>
    </row>
    <row r="55" spans="2:9" x14ac:dyDescent="0.3">
      <c r="B55" s="5">
        <f>'Raw G'' '!B55</f>
        <v>0.158</v>
      </c>
      <c r="C55" s="5">
        <v>1220</v>
      </c>
      <c r="D55" s="5"/>
      <c r="E55" s="5">
        <f>'Raw G'' '!E55</f>
        <v>0.158</v>
      </c>
      <c r="F55" s="5">
        <v>1320</v>
      </c>
      <c r="G55" s="5"/>
      <c r="H55" s="5">
        <f>'Raw G'' '!H55</f>
        <v>0.158</v>
      </c>
      <c r="I55" s="7">
        <v>1270</v>
      </c>
    </row>
    <row r="56" spans="2:9" x14ac:dyDescent="0.3">
      <c r="B56" s="5">
        <f>'Raw G'' '!B56</f>
        <v>0.1</v>
      </c>
      <c r="C56" s="5">
        <v>1220</v>
      </c>
      <c r="D56" s="5"/>
      <c r="E56" s="5">
        <f>'Raw G'' '!E56</f>
        <v>0.1</v>
      </c>
      <c r="F56" s="5">
        <v>1320</v>
      </c>
      <c r="G56" s="5"/>
      <c r="H56" s="5">
        <f>'Raw G'' '!H56</f>
        <v>0.1</v>
      </c>
      <c r="I56" s="7">
        <v>1270</v>
      </c>
    </row>
    <row r="57" spans="2:9" x14ac:dyDescent="0.3">
      <c r="B57" s="5"/>
      <c r="C57" s="5"/>
      <c r="D57" s="5"/>
      <c r="E57" s="5"/>
      <c r="F57" s="5"/>
      <c r="H57" s="7"/>
      <c r="I57" s="7"/>
    </row>
    <row r="58" spans="2:9" x14ac:dyDescent="0.3">
      <c r="B58" s="5"/>
      <c r="C58" s="5"/>
      <c r="D58" s="5"/>
      <c r="E58" s="5"/>
      <c r="F58" s="5"/>
      <c r="H58" s="7"/>
      <c r="I58" s="7"/>
    </row>
    <row r="59" spans="2:9" x14ac:dyDescent="0.3">
      <c r="B59" s="5"/>
      <c r="C59" s="5"/>
      <c r="D59" s="5"/>
      <c r="E59" s="5"/>
      <c r="F59" s="5"/>
      <c r="H59" s="7"/>
      <c r="I59" s="7"/>
    </row>
    <row r="60" spans="2:9" x14ac:dyDescent="0.3">
      <c r="B60" s="17" t="str">
        <f>'Raw G'' '!B60</f>
        <v>Moisture content 3</v>
      </c>
    </row>
    <row r="63" spans="2:9" x14ac:dyDescent="0.3">
      <c r="B63" s="2" t="s">
        <v>0</v>
      </c>
      <c r="E63" s="2" t="s">
        <v>3</v>
      </c>
      <c r="H63" s="2" t="s">
        <v>4</v>
      </c>
    </row>
    <row r="64" spans="2:9" x14ac:dyDescent="0.3">
      <c r="B64" s="2"/>
      <c r="E64" s="2"/>
      <c r="H64" s="2"/>
    </row>
    <row r="65" spans="2:9" x14ac:dyDescent="0.3">
      <c r="B65" t="str">
        <f>'Raw G'' '!B65</f>
        <v>2015/03/03; 11:29 AM</v>
      </c>
      <c r="E65" t="str">
        <f>'Raw G'' '!E65</f>
        <v>2015/03/03; 12:21 PM</v>
      </c>
      <c r="H65" t="str">
        <f>'Raw G'' '!H65</f>
        <v>2015/03/03; 01:06 PM</v>
      </c>
    </row>
    <row r="66" spans="2:9" x14ac:dyDescent="0.3">
      <c r="B66" s="2"/>
      <c r="E66" s="2"/>
      <c r="H66" s="2"/>
    </row>
    <row r="68" spans="2:9" x14ac:dyDescent="0.3">
      <c r="B68" s="3" t="s">
        <v>5</v>
      </c>
      <c r="C68" s="3" t="s">
        <v>8</v>
      </c>
      <c r="E68" s="3" t="s">
        <v>5</v>
      </c>
      <c r="F68" s="3" t="s">
        <v>8</v>
      </c>
      <c r="H68" s="3" t="s">
        <v>5</v>
      </c>
      <c r="I68" s="3" t="s">
        <v>8</v>
      </c>
    </row>
    <row r="69" spans="2:9" x14ac:dyDescent="0.3">
      <c r="B69" s="4" t="s">
        <v>6</v>
      </c>
      <c r="C69" s="4" t="s">
        <v>2</v>
      </c>
      <c r="E69" s="4" t="s">
        <v>6</v>
      </c>
      <c r="F69" s="4" t="s">
        <v>2</v>
      </c>
      <c r="H69" s="4" t="s">
        <v>6</v>
      </c>
      <c r="I69" s="4" t="s">
        <v>2</v>
      </c>
    </row>
    <row r="70" spans="2:9" x14ac:dyDescent="0.3">
      <c r="B70">
        <f>'Raw G'' '!B70</f>
        <v>100</v>
      </c>
      <c r="C70" s="5">
        <v>1360</v>
      </c>
      <c r="D70" s="5"/>
      <c r="E70">
        <f>'Raw G'' '!E70</f>
        <v>100</v>
      </c>
      <c r="F70" s="5">
        <v>1390</v>
      </c>
      <c r="H70">
        <f>'Raw G'' '!H70</f>
        <v>100</v>
      </c>
      <c r="I70" s="7">
        <v>1330</v>
      </c>
    </row>
    <row r="71" spans="2:9" x14ac:dyDescent="0.3">
      <c r="B71">
        <f>'Raw G'' '!B71</f>
        <v>63.1</v>
      </c>
      <c r="C71" s="5">
        <v>1280</v>
      </c>
      <c r="D71" s="5"/>
      <c r="E71">
        <f>'Raw G'' '!E71</f>
        <v>63.1</v>
      </c>
      <c r="F71" s="5">
        <v>1280</v>
      </c>
      <c r="H71">
        <f>'Raw G'' '!H71</f>
        <v>63.1</v>
      </c>
      <c r="I71" s="7">
        <v>1340</v>
      </c>
    </row>
    <row r="72" spans="2:9" x14ac:dyDescent="0.3">
      <c r="B72">
        <f>'Raw G'' '!B72</f>
        <v>39.799999999999997</v>
      </c>
      <c r="C72" s="5">
        <v>1240</v>
      </c>
      <c r="D72" s="5"/>
      <c r="E72">
        <f>'Raw G'' '!E72</f>
        <v>39.799999999999997</v>
      </c>
      <c r="F72" s="5">
        <v>1240</v>
      </c>
      <c r="H72">
        <f>'Raw G'' '!H72</f>
        <v>39.799999999999997</v>
      </c>
      <c r="I72" s="7">
        <v>1240</v>
      </c>
    </row>
    <row r="73" spans="2:9" x14ac:dyDescent="0.3">
      <c r="B73">
        <f>'Raw G'' '!B73</f>
        <v>25.1</v>
      </c>
      <c r="C73" s="5">
        <v>1200</v>
      </c>
      <c r="D73" s="5"/>
      <c r="E73">
        <f>'Raw G'' '!E73</f>
        <v>25.1</v>
      </c>
      <c r="F73" s="5">
        <v>1210</v>
      </c>
      <c r="H73">
        <f>'Raw G'' '!H73</f>
        <v>25.1</v>
      </c>
      <c r="I73" s="7">
        <v>1190</v>
      </c>
    </row>
    <row r="74" spans="2:9" x14ac:dyDescent="0.3">
      <c r="B74">
        <f>'Raw G'' '!B74</f>
        <v>15.8</v>
      </c>
      <c r="C74" s="5">
        <v>1190</v>
      </c>
      <c r="D74" s="5"/>
      <c r="E74">
        <f>'Raw G'' '!E74</f>
        <v>15.8</v>
      </c>
      <c r="F74" s="5">
        <v>1190</v>
      </c>
      <c r="H74">
        <f>'Raw G'' '!H74</f>
        <v>15.8</v>
      </c>
      <c r="I74" s="7">
        <v>1270</v>
      </c>
    </row>
    <row r="75" spans="2:9" x14ac:dyDescent="0.3">
      <c r="B75">
        <f>'Raw G'' '!B75</f>
        <v>10</v>
      </c>
      <c r="C75" s="5">
        <v>1180</v>
      </c>
      <c r="D75" s="5"/>
      <c r="E75">
        <f>'Raw G'' '!E75</f>
        <v>10</v>
      </c>
      <c r="F75" s="5">
        <v>1190</v>
      </c>
      <c r="H75">
        <f>'Raw G'' '!H75</f>
        <v>10</v>
      </c>
      <c r="I75" s="7">
        <v>1340</v>
      </c>
    </row>
    <row r="76" spans="2:9" x14ac:dyDescent="0.3">
      <c r="B76">
        <f>'Raw G'' '!B76</f>
        <v>6.31</v>
      </c>
      <c r="C76" s="5">
        <v>1180</v>
      </c>
      <c r="D76" s="5"/>
      <c r="E76">
        <f>'Raw G'' '!E76</f>
        <v>6.31</v>
      </c>
      <c r="F76" s="5">
        <v>1180</v>
      </c>
      <c r="H76">
        <f>'Raw G'' '!H76</f>
        <v>6.31</v>
      </c>
      <c r="I76" s="7">
        <v>1280</v>
      </c>
    </row>
    <row r="77" spans="2:9" x14ac:dyDescent="0.3">
      <c r="B77">
        <f>'Raw G'' '!B77</f>
        <v>3.98</v>
      </c>
      <c r="C77" s="5">
        <v>1180</v>
      </c>
      <c r="D77" s="5"/>
      <c r="E77">
        <f>'Raw G'' '!E77</f>
        <v>3.98</v>
      </c>
      <c r="F77" s="5">
        <v>1190</v>
      </c>
      <c r="H77">
        <f>'Raw G'' '!H77</f>
        <v>3.98</v>
      </c>
      <c r="I77" s="7">
        <v>1300</v>
      </c>
    </row>
    <row r="78" spans="2:9" x14ac:dyDescent="0.3">
      <c r="B78">
        <f>'Raw G'' '!B78</f>
        <v>2.5099999999999998</v>
      </c>
      <c r="C78" s="5">
        <v>1190</v>
      </c>
      <c r="D78" s="5"/>
      <c r="E78">
        <f>'Raw G'' '!E78</f>
        <v>2.5099999999999998</v>
      </c>
      <c r="F78" s="5">
        <v>1210</v>
      </c>
      <c r="H78">
        <f>'Raw G'' '!H78</f>
        <v>2.5099999999999998</v>
      </c>
      <c r="I78" s="7">
        <v>1200</v>
      </c>
    </row>
    <row r="79" spans="2:9" x14ac:dyDescent="0.3">
      <c r="B79">
        <f>'Raw G'' '!B79</f>
        <v>1.58</v>
      </c>
      <c r="C79" s="5">
        <v>1210</v>
      </c>
      <c r="D79" s="5"/>
      <c r="E79">
        <f>'Raw G'' '!E79</f>
        <v>1.58</v>
      </c>
      <c r="F79" s="5">
        <v>1240</v>
      </c>
      <c r="H79">
        <f>'Raw G'' '!H79</f>
        <v>1.58</v>
      </c>
      <c r="I79" s="7">
        <v>1490</v>
      </c>
    </row>
    <row r="80" spans="2:9" x14ac:dyDescent="0.3">
      <c r="B80">
        <f>'Raw G'' '!B80</f>
        <v>1</v>
      </c>
      <c r="C80" s="5">
        <v>1230</v>
      </c>
      <c r="D80" s="5"/>
      <c r="E80">
        <f>'Raw G'' '!E80</f>
        <v>1</v>
      </c>
      <c r="F80" s="5">
        <v>1260</v>
      </c>
      <c r="H80">
        <f>'Raw G'' '!H80</f>
        <v>1</v>
      </c>
      <c r="I80" s="7">
        <v>1380</v>
      </c>
    </row>
    <row r="81" spans="2:9" x14ac:dyDescent="0.3">
      <c r="B81">
        <f>'Raw G'' '!B81</f>
        <v>0.63100000000000001</v>
      </c>
      <c r="C81" s="5">
        <v>1250</v>
      </c>
      <c r="D81" s="5"/>
      <c r="E81">
        <f>'Raw G'' '!E81</f>
        <v>0.63100000000000001</v>
      </c>
      <c r="F81" s="5">
        <v>1280</v>
      </c>
      <c r="H81">
        <f>'Raw G'' '!H81</f>
        <v>0.63100000000000001</v>
      </c>
      <c r="I81" s="7">
        <v>1430</v>
      </c>
    </row>
    <row r="82" spans="2:9" x14ac:dyDescent="0.3">
      <c r="B82">
        <f>'Raw G'' '!B82</f>
        <v>0.39800000000000002</v>
      </c>
      <c r="C82" s="5">
        <v>1280</v>
      </c>
      <c r="D82" s="5"/>
      <c r="E82">
        <f>'Raw G'' '!E82</f>
        <v>0.39800000000000002</v>
      </c>
      <c r="F82" s="5">
        <v>1320</v>
      </c>
      <c r="H82">
        <f>'Raw G'' '!H82</f>
        <v>0.39800000000000002</v>
      </c>
      <c r="I82" s="7">
        <v>1580</v>
      </c>
    </row>
    <row r="83" spans="2:9" x14ac:dyDescent="0.3">
      <c r="B83">
        <f>'Raw G'' '!B83</f>
        <v>0.251</v>
      </c>
      <c r="C83" s="5">
        <v>1330</v>
      </c>
      <c r="D83" s="5"/>
      <c r="E83">
        <f>'Raw G'' '!E83</f>
        <v>0.251</v>
      </c>
      <c r="F83" s="5">
        <v>1380</v>
      </c>
      <c r="H83">
        <f>'Raw G'' '!H83</f>
        <v>0.251</v>
      </c>
      <c r="I83" s="7">
        <v>1520</v>
      </c>
    </row>
    <row r="84" spans="2:9" x14ac:dyDescent="0.3">
      <c r="B84">
        <f>'Raw G'' '!B84</f>
        <v>0.158</v>
      </c>
      <c r="C84" s="5">
        <v>1360</v>
      </c>
      <c r="D84" s="5"/>
      <c r="E84">
        <f>'Raw G'' '!E84</f>
        <v>0.158</v>
      </c>
      <c r="F84" s="5">
        <v>1420</v>
      </c>
      <c r="H84">
        <f>'Raw G'' '!H84</f>
        <v>0.158</v>
      </c>
      <c r="I84" s="7">
        <v>1660</v>
      </c>
    </row>
    <row r="85" spans="2:9" x14ac:dyDescent="0.3">
      <c r="B85">
        <f>'Raw G'' '!B85</f>
        <v>0.1</v>
      </c>
      <c r="C85" s="5">
        <v>1410</v>
      </c>
      <c r="D85" s="5"/>
      <c r="E85">
        <f>'Raw G'' '!E85</f>
        <v>0.1</v>
      </c>
      <c r="F85" s="5">
        <v>1480</v>
      </c>
      <c r="H85">
        <f>'Raw G'' '!H85</f>
        <v>0.1</v>
      </c>
      <c r="I85" s="7">
        <v>1700</v>
      </c>
    </row>
    <row r="86" spans="2:9" x14ac:dyDescent="0.3">
      <c r="B86" s="5"/>
      <c r="C86" s="5"/>
      <c r="D86" s="5"/>
      <c r="E86" s="5"/>
      <c r="F86" s="5"/>
      <c r="H86" s="7"/>
      <c r="I86" s="7"/>
    </row>
    <row r="87" spans="2:9" x14ac:dyDescent="0.3">
      <c r="B87" s="5"/>
      <c r="C87" s="5"/>
      <c r="D87" s="5"/>
      <c r="E87" s="5"/>
      <c r="F87" s="5"/>
      <c r="H87" s="7"/>
      <c r="I87" s="7"/>
    </row>
    <row r="88" spans="2:9" x14ac:dyDescent="0.3">
      <c r="B88" s="5"/>
      <c r="C88" s="5"/>
      <c r="D88" s="5"/>
      <c r="E88" s="5"/>
      <c r="F88" s="5"/>
      <c r="H88" s="7"/>
      <c r="I88" s="7"/>
    </row>
    <row r="89" spans="2:9" x14ac:dyDescent="0.3">
      <c r="B89" s="17" t="str">
        <f>'Raw G'' '!B89</f>
        <v>Moisture content 4</v>
      </c>
    </row>
    <row r="92" spans="2:9" x14ac:dyDescent="0.3">
      <c r="B92" s="2" t="s">
        <v>0</v>
      </c>
      <c r="E92" s="2" t="s">
        <v>3</v>
      </c>
      <c r="H92" s="2" t="s">
        <v>4</v>
      </c>
    </row>
    <row r="93" spans="2:9" x14ac:dyDescent="0.3">
      <c r="B93" s="2"/>
      <c r="E93" s="2"/>
      <c r="H93" s="2"/>
    </row>
    <row r="94" spans="2:9" x14ac:dyDescent="0.3">
      <c r="B94" t="str">
        <f>'Raw G'' '!B94</f>
        <v>2015/03/05; 10:53 AM</v>
      </c>
      <c r="E94" t="str">
        <f>'Raw G'' '!E94</f>
        <v>2015/03/05; 12:07 PM</v>
      </c>
      <c r="H94" t="str">
        <f>'Raw G'' '!H94</f>
        <v>2015/03/05; 12:56 PM</v>
      </c>
    </row>
    <row r="95" spans="2:9" x14ac:dyDescent="0.3">
      <c r="B95" s="2"/>
      <c r="E95" s="2"/>
      <c r="H95" s="2"/>
    </row>
    <row r="97" spans="2:9" x14ac:dyDescent="0.3">
      <c r="B97" s="3" t="s">
        <v>5</v>
      </c>
      <c r="C97" s="3" t="s">
        <v>8</v>
      </c>
      <c r="E97" s="3" t="s">
        <v>5</v>
      </c>
      <c r="F97" s="3" t="s">
        <v>8</v>
      </c>
      <c r="H97" s="3" t="s">
        <v>5</v>
      </c>
      <c r="I97" s="3" t="s">
        <v>8</v>
      </c>
    </row>
    <row r="98" spans="2:9" x14ac:dyDescent="0.3">
      <c r="B98" s="4" t="s">
        <v>6</v>
      </c>
      <c r="C98" s="4" t="s">
        <v>2</v>
      </c>
      <c r="E98" s="4" t="s">
        <v>6</v>
      </c>
      <c r="F98" s="4" t="s">
        <v>2</v>
      </c>
      <c r="H98" s="4" t="s">
        <v>6</v>
      </c>
      <c r="I98" s="4" t="s">
        <v>2</v>
      </c>
    </row>
    <row r="99" spans="2:9" x14ac:dyDescent="0.3">
      <c r="B99">
        <f>'Raw G'' '!B99</f>
        <v>100</v>
      </c>
      <c r="C99" s="8">
        <v>561</v>
      </c>
      <c r="D99" s="8"/>
      <c r="E99">
        <f>'Raw G'' '!E99</f>
        <v>100</v>
      </c>
      <c r="F99" s="8">
        <v>793</v>
      </c>
      <c r="G99" s="9"/>
      <c r="H99">
        <f>'Raw G'' '!H99</f>
        <v>100</v>
      </c>
      <c r="I99" s="10">
        <v>597</v>
      </c>
    </row>
    <row r="100" spans="2:9" x14ac:dyDescent="0.3">
      <c r="B100">
        <f>'Raw G'' '!B100</f>
        <v>63.1</v>
      </c>
      <c r="C100" s="8">
        <v>473</v>
      </c>
      <c r="D100" s="8"/>
      <c r="E100">
        <f>'Raw G'' '!E100</f>
        <v>63.1</v>
      </c>
      <c r="F100" s="8">
        <v>687</v>
      </c>
      <c r="G100" s="9"/>
      <c r="H100">
        <f>'Raw G'' '!H100</f>
        <v>63.1</v>
      </c>
      <c r="I100" s="10">
        <v>540</v>
      </c>
    </row>
    <row r="101" spans="2:9" x14ac:dyDescent="0.3">
      <c r="B101">
        <f>'Raw G'' '!B101</f>
        <v>39.799999999999997</v>
      </c>
      <c r="C101" s="8">
        <v>428</v>
      </c>
      <c r="D101" s="8"/>
      <c r="E101">
        <f>'Raw G'' '!E101</f>
        <v>39.799999999999997</v>
      </c>
      <c r="F101" s="8">
        <v>666</v>
      </c>
      <c r="G101" s="9"/>
      <c r="H101">
        <f>'Raw G'' '!H101</f>
        <v>39.799999999999997</v>
      </c>
      <c r="I101" s="10">
        <v>500</v>
      </c>
    </row>
    <row r="102" spans="2:9" x14ac:dyDescent="0.3">
      <c r="B102">
        <f>'Raw G'' '!B102</f>
        <v>25.1</v>
      </c>
      <c r="C102" s="8">
        <v>403</v>
      </c>
      <c r="D102" s="8"/>
      <c r="E102">
        <f>'Raw G'' '!E102</f>
        <v>25.1</v>
      </c>
      <c r="F102" s="8">
        <v>672</v>
      </c>
      <c r="G102" s="9"/>
      <c r="H102">
        <f>'Raw G'' '!H102</f>
        <v>25.1</v>
      </c>
      <c r="I102" s="10">
        <v>476</v>
      </c>
    </row>
    <row r="103" spans="2:9" x14ac:dyDescent="0.3">
      <c r="B103">
        <f>'Raw G'' '!B103</f>
        <v>15.8</v>
      </c>
      <c r="C103" s="8">
        <v>387</v>
      </c>
      <c r="D103" s="8"/>
      <c r="E103">
        <f>'Raw G'' '!E103</f>
        <v>15.8</v>
      </c>
      <c r="F103" s="8">
        <v>620</v>
      </c>
      <c r="G103" s="9"/>
      <c r="H103">
        <f>'Raw G'' '!H103</f>
        <v>15.8</v>
      </c>
      <c r="I103" s="10">
        <v>461</v>
      </c>
    </row>
    <row r="104" spans="2:9" x14ac:dyDescent="0.3">
      <c r="B104">
        <f>'Raw G'' '!B104</f>
        <v>10</v>
      </c>
      <c r="C104" s="8">
        <v>372</v>
      </c>
      <c r="D104" s="8"/>
      <c r="E104">
        <f>'Raw G'' '!E104</f>
        <v>10</v>
      </c>
      <c r="F104" s="8">
        <v>599</v>
      </c>
      <c r="G104" s="9"/>
      <c r="H104">
        <f>'Raw G'' '!H104</f>
        <v>10</v>
      </c>
      <c r="I104" s="10">
        <v>445</v>
      </c>
    </row>
    <row r="105" spans="2:9" x14ac:dyDescent="0.3">
      <c r="B105">
        <f>'Raw G'' '!B105</f>
        <v>6.31</v>
      </c>
      <c r="C105" s="8">
        <v>361</v>
      </c>
      <c r="D105" s="8"/>
      <c r="E105">
        <f>'Raw G'' '!E105</f>
        <v>6.31</v>
      </c>
      <c r="F105" s="8">
        <v>572</v>
      </c>
      <c r="G105" s="9"/>
      <c r="H105">
        <f>'Raw G'' '!H105</f>
        <v>6.31</v>
      </c>
      <c r="I105" s="10">
        <v>431</v>
      </c>
    </row>
    <row r="106" spans="2:9" x14ac:dyDescent="0.3">
      <c r="B106">
        <f>'Raw G'' '!B106</f>
        <v>3.98</v>
      </c>
      <c r="C106" s="8">
        <v>354</v>
      </c>
      <c r="D106" s="8"/>
      <c r="E106">
        <f>'Raw G'' '!E106</f>
        <v>3.98</v>
      </c>
      <c r="F106" s="8">
        <v>560</v>
      </c>
      <c r="G106" s="9"/>
      <c r="H106">
        <f>'Raw G'' '!H106</f>
        <v>3.98</v>
      </c>
      <c r="I106" s="10">
        <v>422</v>
      </c>
    </row>
    <row r="107" spans="2:9" x14ac:dyDescent="0.3">
      <c r="B107">
        <f>'Raw G'' '!B107</f>
        <v>2.5099999999999998</v>
      </c>
      <c r="C107" s="8">
        <v>346</v>
      </c>
      <c r="D107" s="8"/>
      <c r="E107">
        <f>'Raw G'' '!E107</f>
        <v>2.5099999999999998</v>
      </c>
      <c r="F107" s="8">
        <v>592</v>
      </c>
      <c r="G107" s="9"/>
      <c r="H107">
        <f>'Raw G'' '!H107</f>
        <v>2.5099999999999998</v>
      </c>
      <c r="I107" s="10">
        <v>417</v>
      </c>
    </row>
    <row r="108" spans="2:9" x14ac:dyDescent="0.3">
      <c r="B108">
        <f>'Raw G'' '!B108</f>
        <v>1.58</v>
      </c>
      <c r="C108" s="8">
        <v>343</v>
      </c>
      <c r="D108" s="8"/>
      <c r="E108">
        <f>'Raw G'' '!E108</f>
        <v>1.58</v>
      </c>
      <c r="F108" s="8">
        <v>600</v>
      </c>
      <c r="G108" s="9"/>
      <c r="H108">
        <f>'Raw G'' '!H108</f>
        <v>1.58</v>
      </c>
      <c r="I108" s="10">
        <v>413</v>
      </c>
    </row>
    <row r="109" spans="2:9" x14ac:dyDescent="0.3">
      <c r="B109">
        <f>'Raw G'' '!B109</f>
        <v>1</v>
      </c>
      <c r="C109" s="8">
        <v>348</v>
      </c>
      <c r="D109" s="8"/>
      <c r="E109">
        <f>'Raw G'' '!E109</f>
        <v>1</v>
      </c>
      <c r="F109" s="8">
        <v>587</v>
      </c>
      <c r="G109" s="9"/>
      <c r="H109">
        <f>'Raw G'' '!H109</f>
        <v>1</v>
      </c>
      <c r="I109" s="10">
        <v>411</v>
      </c>
    </row>
    <row r="110" spans="2:9" x14ac:dyDescent="0.3">
      <c r="B110">
        <f>'Raw G'' '!B110</f>
        <v>0.63100000000000001</v>
      </c>
      <c r="C110" s="8">
        <v>340</v>
      </c>
      <c r="D110" s="8"/>
      <c r="E110">
        <f>'Raw G'' '!E110</f>
        <v>0.63100000000000001</v>
      </c>
      <c r="F110" s="8">
        <v>553</v>
      </c>
      <c r="G110" s="9"/>
      <c r="H110">
        <f>'Raw G'' '!H110</f>
        <v>0.63100000000000001</v>
      </c>
      <c r="I110" s="10">
        <v>411</v>
      </c>
    </row>
    <row r="111" spans="2:9" x14ac:dyDescent="0.3">
      <c r="B111">
        <f>'Raw G'' '!B111</f>
        <v>0.39800000000000002</v>
      </c>
      <c r="C111" s="8">
        <v>344</v>
      </c>
      <c r="D111" s="8"/>
      <c r="E111">
        <f>'Raw G'' '!E111</f>
        <v>0.39800000000000002</v>
      </c>
      <c r="F111" s="8">
        <v>565</v>
      </c>
      <c r="G111" s="9"/>
      <c r="H111">
        <f>'Raw G'' '!H111</f>
        <v>0.39800000000000002</v>
      </c>
      <c r="I111" s="10">
        <v>416</v>
      </c>
    </row>
    <row r="112" spans="2:9" x14ac:dyDescent="0.3">
      <c r="B112">
        <f>'Raw G'' '!B112</f>
        <v>0.251</v>
      </c>
      <c r="C112" s="8">
        <v>346</v>
      </c>
      <c r="D112" s="8"/>
      <c r="E112">
        <f>'Raw G'' '!E112</f>
        <v>0.251</v>
      </c>
      <c r="F112" s="8">
        <v>611</v>
      </c>
      <c r="G112" s="9"/>
      <c r="H112">
        <f>'Raw G'' '!H112</f>
        <v>0.251</v>
      </c>
      <c r="I112" s="10">
        <v>422</v>
      </c>
    </row>
    <row r="113" spans="2:9" x14ac:dyDescent="0.3">
      <c r="B113">
        <f>'Raw G'' '!B113</f>
        <v>0.158</v>
      </c>
      <c r="C113" s="8">
        <v>353</v>
      </c>
      <c r="D113" s="8"/>
      <c r="E113">
        <f>'Raw G'' '!E113</f>
        <v>0.158</v>
      </c>
      <c r="F113" s="8">
        <v>556</v>
      </c>
      <c r="G113" s="9"/>
      <c r="H113">
        <f>'Raw G'' '!H113</f>
        <v>0.158</v>
      </c>
      <c r="I113" s="10">
        <v>428</v>
      </c>
    </row>
    <row r="114" spans="2:9" x14ac:dyDescent="0.3">
      <c r="B114">
        <f>'Raw G'' '!B114</f>
        <v>0.1</v>
      </c>
      <c r="C114" s="8">
        <v>359</v>
      </c>
      <c r="D114" s="8"/>
      <c r="E114">
        <f>'Raw G'' '!E114</f>
        <v>0.1</v>
      </c>
      <c r="F114" s="8">
        <v>609</v>
      </c>
      <c r="G114" s="9"/>
      <c r="H114">
        <f>'Raw G'' '!H114</f>
        <v>0.1</v>
      </c>
      <c r="I114" s="10">
        <v>436</v>
      </c>
    </row>
    <row r="115" spans="2:9" x14ac:dyDescent="0.3">
      <c r="B115" s="8"/>
      <c r="C115" s="8"/>
      <c r="D115" s="8"/>
      <c r="E115" s="8"/>
      <c r="F115" s="8"/>
      <c r="G115" s="9"/>
      <c r="H115" s="10"/>
      <c r="I115" s="10"/>
    </row>
    <row r="116" spans="2:9" x14ac:dyDescent="0.3">
      <c r="B116" s="8"/>
      <c r="C116" s="8"/>
      <c r="D116" s="8"/>
      <c r="E116" s="8"/>
      <c r="F116" s="8"/>
      <c r="G116" s="9"/>
      <c r="H116" s="10"/>
      <c r="I116" s="10"/>
    </row>
    <row r="117" spans="2:9" x14ac:dyDescent="0.3">
      <c r="B117" s="8"/>
      <c r="C117" s="8"/>
      <c r="D117" s="8"/>
      <c r="E117" s="8"/>
      <c r="F117" s="8"/>
      <c r="G117" s="9"/>
      <c r="H117" s="10"/>
      <c r="I117" s="10"/>
    </row>
    <row r="118" spans="2:9" x14ac:dyDescent="0.3">
      <c r="B118" s="17" t="str">
        <f>'Raw G'' '!B118</f>
        <v>Moisture content 5</v>
      </c>
    </row>
    <row r="121" spans="2:9" x14ac:dyDescent="0.3">
      <c r="B121" s="2" t="s">
        <v>0</v>
      </c>
      <c r="E121" s="2" t="s">
        <v>3</v>
      </c>
      <c r="H121" s="2" t="s">
        <v>4</v>
      </c>
    </row>
    <row r="122" spans="2:9" x14ac:dyDescent="0.3">
      <c r="B122" s="2"/>
      <c r="E122" s="2"/>
      <c r="H122" s="2"/>
    </row>
    <row r="123" spans="2:9" x14ac:dyDescent="0.3">
      <c r="B123" t="str">
        <f>'Raw G'' '!B123</f>
        <v>2015/03/31; 11:03 AM</v>
      </c>
      <c r="E123" t="str">
        <f>'Raw G'' '!E123</f>
        <v>2015/03/31; 11:50 AM</v>
      </c>
      <c r="H123" t="str">
        <f>'Raw G'' '!H123</f>
        <v>2015/03/31; 12:39 PM</v>
      </c>
    </row>
    <row r="124" spans="2:9" x14ac:dyDescent="0.3">
      <c r="B124" s="2"/>
      <c r="E124" s="2"/>
      <c r="H124" s="2"/>
    </row>
    <row r="126" spans="2:9" x14ac:dyDescent="0.3">
      <c r="B126" s="3" t="s">
        <v>5</v>
      </c>
      <c r="C126" s="3" t="s">
        <v>8</v>
      </c>
      <c r="E126" s="3" t="s">
        <v>5</v>
      </c>
      <c r="F126" s="3" t="s">
        <v>8</v>
      </c>
      <c r="H126" s="3" t="s">
        <v>5</v>
      </c>
      <c r="I126" s="3" t="s">
        <v>8</v>
      </c>
    </row>
    <row r="127" spans="2:9" x14ac:dyDescent="0.3">
      <c r="B127" s="4" t="s">
        <v>6</v>
      </c>
      <c r="C127" s="4" t="s">
        <v>2</v>
      </c>
      <c r="E127" s="4" t="s">
        <v>6</v>
      </c>
      <c r="F127" s="4" t="s">
        <v>2</v>
      </c>
      <c r="H127" s="4" t="s">
        <v>6</v>
      </c>
      <c r="I127" s="4" t="s">
        <v>2</v>
      </c>
    </row>
    <row r="128" spans="2:9" x14ac:dyDescent="0.3">
      <c r="B128">
        <f>'Raw G'' '!B128</f>
        <v>100</v>
      </c>
      <c r="C128" s="8">
        <v>484</v>
      </c>
      <c r="D128" s="8"/>
      <c r="E128">
        <f>'Raw G'' '!E128</f>
        <v>100</v>
      </c>
      <c r="F128" s="8">
        <v>504</v>
      </c>
      <c r="G128" s="9"/>
      <c r="H128">
        <f>'Raw G'' '!H128</f>
        <v>100</v>
      </c>
      <c r="I128" s="10">
        <v>630</v>
      </c>
    </row>
    <row r="129" spans="2:9" x14ac:dyDescent="0.3">
      <c r="B129">
        <f>'Raw G'' '!B129</f>
        <v>63.1</v>
      </c>
      <c r="C129" s="8">
        <v>230</v>
      </c>
      <c r="D129" s="8"/>
      <c r="E129">
        <f>'Raw G'' '!E129</f>
        <v>63.1</v>
      </c>
      <c r="F129" s="8">
        <v>248</v>
      </c>
      <c r="G129" s="9"/>
      <c r="H129">
        <f>'Raw G'' '!H129</f>
        <v>63.1</v>
      </c>
      <c r="I129" s="10">
        <v>225</v>
      </c>
    </row>
    <row r="130" spans="2:9" x14ac:dyDescent="0.3">
      <c r="B130">
        <f>'Raw G'' '!B130</f>
        <v>39.799999999999997</v>
      </c>
      <c r="C130" s="8">
        <v>202</v>
      </c>
      <c r="D130" s="8"/>
      <c r="E130">
        <f>'Raw G'' '!E130</f>
        <v>39.799999999999997</v>
      </c>
      <c r="F130" s="8">
        <v>204</v>
      </c>
      <c r="G130" s="9"/>
      <c r="H130">
        <f>'Raw G'' '!H130</f>
        <v>39.799999999999997</v>
      </c>
      <c r="I130" s="10">
        <v>169</v>
      </c>
    </row>
    <row r="131" spans="2:9" x14ac:dyDescent="0.3">
      <c r="B131">
        <f>'Raw G'' '!B131</f>
        <v>25.1</v>
      </c>
      <c r="C131" s="8">
        <v>185</v>
      </c>
      <c r="D131" s="8"/>
      <c r="E131">
        <f>'Raw G'' '!E131</f>
        <v>25.1</v>
      </c>
      <c r="F131" s="8">
        <v>186</v>
      </c>
      <c r="G131" s="9"/>
      <c r="H131">
        <f>'Raw G'' '!H131</f>
        <v>25.1</v>
      </c>
      <c r="I131" s="10">
        <v>156</v>
      </c>
    </row>
    <row r="132" spans="2:9" x14ac:dyDescent="0.3">
      <c r="B132">
        <f>'Raw G'' '!B132</f>
        <v>15.8</v>
      </c>
      <c r="C132" s="8">
        <v>174</v>
      </c>
      <c r="D132" s="8"/>
      <c r="E132">
        <f>'Raw G'' '!E132</f>
        <v>15.8</v>
      </c>
      <c r="F132" s="8">
        <v>176</v>
      </c>
      <c r="G132" s="9"/>
      <c r="H132">
        <f>'Raw G'' '!H132</f>
        <v>15.8</v>
      </c>
      <c r="I132" s="10">
        <v>146</v>
      </c>
    </row>
    <row r="133" spans="2:9" x14ac:dyDescent="0.3">
      <c r="B133">
        <f>'Raw G'' '!B133</f>
        <v>10</v>
      </c>
      <c r="C133" s="8">
        <v>167</v>
      </c>
      <c r="D133" s="8"/>
      <c r="E133">
        <f>'Raw G'' '!E133</f>
        <v>10</v>
      </c>
      <c r="F133" s="8">
        <v>167</v>
      </c>
      <c r="G133" s="9"/>
      <c r="H133">
        <f>'Raw G'' '!H133</f>
        <v>10</v>
      </c>
      <c r="I133" s="10">
        <v>138</v>
      </c>
    </row>
    <row r="134" spans="2:9" x14ac:dyDescent="0.3">
      <c r="B134">
        <f>'Raw G'' '!B134</f>
        <v>6.31</v>
      </c>
      <c r="C134" s="8">
        <v>160</v>
      </c>
      <c r="D134" s="8"/>
      <c r="E134">
        <f>'Raw G'' '!E134</f>
        <v>6.31</v>
      </c>
      <c r="F134" s="8">
        <v>160</v>
      </c>
      <c r="G134" s="9"/>
      <c r="H134">
        <f>'Raw G'' '!H134</f>
        <v>6.31</v>
      </c>
      <c r="I134" s="10">
        <v>132</v>
      </c>
    </row>
    <row r="135" spans="2:9" x14ac:dyDescent="0.3">
      <c r="B135">
        <f>'Raw G'' '!B135</f>
        <v>3.98</v>
      </c>
      <c r="C135" s="8">
        <v>154</v>
      </c>
      <c r="D135" s="8"/>
      <c r="E135">
        <f>'Raw G'' '!E135</f>
        <v>3.98</v>
      </c>
      <c r="F135" s="8">
        <v>152</v>
      </c>
      <c r="G135" s="9"/>
      <c r="H135">
        <f>'Raw G'' '!H135</f>
        <v>3.98</v>
      </c>
      <c r="I135" s="10">
        <v>126</v>
      </c>
    </row>
    <row r="136" spans="2:9" x14ac:dyDescent="0.3">
      <c r="B136">
        <f>'Raw G'' '!B136</f>
        <v>2.5099999999999998</v>
      </c>
      <c r="C136" s="8">
        <v>150</v>
      </c>
      <c r="D136" s="8"/>
      <c r="E136">
        <f>'Raw G'' '!E136</f>
        <v>2.5099999999999998</v>
      </c>
      <c r="F136" s="8">
        <v>147</v>
      </c>
      <c r="G136" s="9"/>
      <c r="H136">
        <f>'Raw G'' '!H136</f>
        <v>2.5099999999999998</v>
      </c>
      <c r="I136" s="10">
        <v>120</v>
      </c>
    </row>
    <row r="137" spans="2:9" x14ac:dyDescent="0.3">
      <c r="B137">
        <f>'Raw G'' '!B137</f>
        <v>1.58</v>
      </c>
      <c r="C137" s="8">
        <v>146</v>
      </c>
      <c r="D137" s="8"/>
      <c r="E137">
        <f>'Raw G'' '!E137</f>
        <v>1.58</v>
      </c>
      <c r="F137" s="8">
        <v>145</v>
      </c>
      <c r="G137" s="9"/>
      <c r="H137">
        <f>'Raw G'' '!H137</f>
        <v>1.58</v>
      </c>
      <c r="I137" s="10">
        <v>115</v>
      </c>
    </row>
    <row r="138" spans="2:9" x14ac:dyDescent="0.3">
      <c r="B138">
        <f>'Raw G'' '!B138</f>
        <v>1</v>
      </c>
      <c r="C138" s="8">
        <v>145</v>
      </c>
      <c r="D138" s="8"/>
      <c r="E138">
        <f>'Raw G'' '!E138</f>
        <v>1</v>
      </c>
      <c r="F138" s="8">
        <v>147</v>
      </c>
      <c r="G138" s="9"/>
      <c r="H138">
        <f>'Raw G'' '!H138</f>
        <v>1</v>
      </c>
      <c r="I138" s="10">
        <v>112</v>
      </c>
    </row>
    <row r="139" spans="2:9" x14ac:dyDescent="0.3">
      <c r="B139">
        <f>'Raw G'' '!B139</f>
        <v>0.63100000000000001</v>
      </c>
      <c r="C139" s="8">
        <v>144</v>
      </c>
      <c r="D139" s="8"/>
      <c r="E139">
        <f>'Raw G'' '!E139</f>
        <v>0.63100000000000001</v>
      </c>
      <c r="F139" s="8">
        <v>149</v>
      </c>
      <c r="G139" s="9"/>
      <c r="H139">
        <f>'Raw G'' '!H139</f>
        <v>0.63100000000000001</v>
      </c>
      <c r="I139" s="10">
        <v>111</v>
      </c>
    </row>
    <row r="140" spans="2:9" x14ac:dyDescent="0.3">
      <c r="B140">
        <f>'Raw G'' '!B140</f>
        <v>0.39800000000000002</v>
      </c>
      <c r="C140" s="8">
        <v>145</v>
      </c>
      <c r="D140" s="8"/>
      <c r="E140">
        <f>'Raw G'' '!E140</f>
        <v>0.39800000000000002</v>
      </c>
      <c r="F140" s="8">
        <v>151</v>
      </c>
      <c r="G140" s="9"/>
      <c r="H140">
        <f>'Raw G'' '!H140</f>
        <v>0.39800000000000002</v>
      </c>
      <c r="I140" s="10">
        <v>112</v>
      </c>
    </row>
    <row r="141" spans="2:9" x14ac:dyDescent="0.3">
      <c r="B141">
        <f>'Raw G'' '!B141</f>
        <v>0.251</v>
      </c>
      <c r="C141" s="8">
        <v>148</v>
      </c>
      <c r="D141" s="8"/>
      <c r="E141">
        <f>'Raw G'' '!E141</f>
        <v>0.251</v>
      </c>
      <c r="F141" s="8">
        <v>150</v>
      </c>
      <c r="G141" s="9"/>
      <c r="H141">
        <f>'Raw G'' '!H141</f>
        <v>0.251</v>
      </c>
      <c r="I141" s="10">
        <v>116</v>
      </c>
    </row>
    <row r="142" spans="2:9" x14ac:dyDescent="0.3">
      <c r="B142">
        <f>'Raw G'' '!B142</f>
        <v>0.158</v>
      </c>
      <c r="C142" s="8">
        <v>150</v>
      </c>
      <c r="D142" s="8"/>
      <c r="E142">
        <f>'Raw G'' '!E142</f>
        <v>0.158</v>
      </c>
      <c r="F142" s="8">
        <v>146</v>
      </c>
      <c r="G142" s="9"/>
      <c r="H142">
        <f>'Raw G'' '!H142</f>
        <v>0.158</v>
      </c>
      <c r="I142" s="10">
        <v>124</v>
      </c>
    </row>
    <row r="143" spans="2:9" x14ac:dyDescent="0.3">
      <c r="B143">
        <f>'Raw G'' '!B143</f>
        <v>0.1</v>
      </c>
      <c r="C143" s="8">
        <v>155</v>
      </c>
      <c r="D143" s="8"/>
      <c r="E143">
        <f>'Raw G'' '!E143</f>
        <v>0.1</v>
      </c>
      <c r="F143" s="8">
        <v>143</v>
      </c>
      <c r="G143" s="9"/>
      <c r="H143">
        <f>'Raw G'' '!H143</f>
        <v>0.1</v>
      </c>
      <c r="I143" s="10">
        <v>125</v>
      </c>
    </row>
    <row r="144" spans="2:9" x14ac:dyDescent="0.3">
      <c r="B144" s="8"/>
      <c r="C144" s="8"/>
      <c r="D144" s="8"/>
      <c r="E144" s="8"/>
      <c r="F144" s="8"/>
      <c r="G144" s="9"/>
      <c r="H144" s="10"/>
      <c r="I144" s="10"/>
    </row>
    <row r="145" spans="2:9" x14ac:dyDescent="0.3">
      <c r="B145" s="8"/>
      <c r="C145" s="8"/>
      <c r="D145" s="8"/>
      <c r="E145" s="8"/>
      <c r="F145" s="8"/>
      <c r="G145" s="9"/>
      <c r="H145" s="10"/>
      <c r="I145" s="10"/>
    </row>
    <row r="146" spans="2:9" x14ac:dyDescent="0.3">
      <c r="B146" s="8"/>
      <c r="C146" s="8"/>
      <c r="D146" s="8"/>
      <c r="E146" s="8"/>
      <c r="F146" s="8"/>
      <c r="G146" s="9"/>
      <c r="H146" s="10"/>
      <c r="I146" s="10"/>
    </row>
    <row r="147" spans="2:9" x14ac:dyDescent="0.3">
      <c r="B147" s="17" t="str">
        <f>'Raw G'' '!B147</f>
        <v>Moisture content 6</v>
      </c>
    </row>
    <row r="150" spans="2:9" x14ac:dyDescent="0.3">
      <c r="B150" s="2" t="s">
        <v>0</v>
      </c>
      <c r="E150" s="2" t="s">
        <v>3</v>
      </c>
      <c r="H150" s="2" t="s">
        <v>4</v>
      </c>
    </row>
    <row r="151" spans="2:9" x14ac:dyDescent="0.3">
      <c r="B151" s="2"/>
      <c r="E151" s="2"/>
      <c r="H151" s="2"/>
    </row>
    <row r="152" spans="2:9" x14ac:dyDescent="0.3">
      <c r="B152" t="str">
        <f>'Raw G'' '!B152</f>
        <v>2015/04/03; 07:45 AM</v>
      </c>
      <c r="E152" t="str">
        <f>'Raw G'' '!E152</f>
        <v>2015/04/03; 08:37 AM</v>
      </c>
      <c r="H152" t="str">
        <f>'Raw G'' '!H152</f>
        <v>2015/04/03; 09:27 AM</v>
      </c>
    </row>
    <row r="153" spans="2:9" x14ac:dyDescent="0.3">
      <c r="B153" s="2"/>
      <c r="E153" s="2"/>
      <c r="H153" s="2"/>
    </row>
    <row r="155" spans="2:9" x14ac:dyDescent="0.3">
      <c r="B155" s="3" t="s">
        <v>5</v>
      </c>
      <c r="C155" s="3" t="s">
        <v>8</v>
      </c>
      <c r="E155" s="3" t="s">
        <v>5</v>
      </c>
      <c r="F155" s="3" t="s">
        <v>8</v>
      </c>
      <c r="H155" s="3" t="s">
        <v>5</v>
      </c>
      <c r="I155" s="3" t="s">
        <v>8</v>
      </c>
    </row>
    <row r="156" spans="2:9" x14ac:dyDescent="0.3">
      <c r="B156" s="4" t="s">
        <v>6</v>
      </c>
      <c r="C156" s="4" t="s">
        <v>2</v>
      </c>
      <c r="E156" s="4" t="s">
        <v>6</v>
      </c>
      <c r="F156" s="4" t="s">
        <v>2</v>
      </c>
      <c r="H156" s="4" t="s">
        <v>6</v>
      </c>
      <c r="I156" s="4" t="s">
        <v>2</v>
      </c>
    </row>
    <row r="157" spans="2:9" x14ac:dyDescent="0.3">
      <c r="B157">
        <f>'Raw G'' '!B157</f>
        <v>100</v>
      </c>
      <c r="C157" s="5">
        <v>508</v>
      </c>
      <c r="D157" s="5"/>
      <c r="E157">
        <f>'Raw G'' '!E157</f>
        <v>100</v>
      </c>
      <c r="F157" s="5">
        <v>410</v>
      </c>
      <c r="H157">
        <f>'Raw G'' '!H157</f>
        <v>100</v>
      </c>
      <c r="I157" s="7">
        <v>472</v>
      </c>
    </row>
    <row r="158" spans="2:9" x14ac:dyDescent="0.3">
      <c r="B158">
        <f>'Raw G'' '!B158</f>
        <v>63.1</v>
      </c>
      <c r="C158" s="5">
        <v>413</v>
      </c>
      <c r="D158" s="5"/>
      <c r="E158">
        <f>'Raw G'' '!E158</f>
        <v>63.1</v>
      </c>
      <c r="F158" s="5">
        <v>333</v>
      </c>
      <c r="H158">
        <f>'Raw G'' '!H158</f>
        <v>63.1</v>
      </c>
      <c r="I158" s="7">
        <v>349</v>
      </c>
    </row>
    <row r="159" spans="2:9" x14ac:dyDescent="0.3">
      <c r="B159">
        <f>'Raw G'' '!B159</f>
        <v>39.799999999999997</v>
      </c>
      <c r="C159" s="5">
        <v>386</v>
      </c>
      <c r="D159" s="5"/>
      <c r="E159">
        <f>'Raw G'' '!E159</f>
        <v>39.799999999999997</v>
      </c>
      <c r="F159" s="5">
        <v>307</v>
      </c>
      <c r="H159">
        <f>'Raw G'' '!H159</f>
        <v>39.799999999999997</v>
      </c>
      <c r="I159" s="7">
        <v>318</v>
      </c>
    </row>
    <row r="160" spans="2:9" x14ac:dyDescent="0.3">
      <c r="B160">
        <f>'Raw G'' '!B160</f>
        <v>25.1</v>
      </c>
      <c r="C160" s="5">
        <v>357</v>
      </c>
      <c r="D160" s="5"/>
      <c r="E160">
        <f>'Raw G'' '!E160</f>
        <v>25.1</v>
      </c>
      <c r="F160" s="5">
        <v>288</v>
      </c>
      <c r="H160">
        <f>'Raw G'' '!H160</f>
        <v>25.1</v>
      </c>
      <c r="I160" s="7">
        <v>293</v>
      </c>
    </row>
    <row r="161" spans="2:9" x14ac:dyDescent="0.3">
      <c r="B161">
        <f>'Raw G'' '!B161</f>
        <v>15.8</v>
      </c>
      <c r="C161" s="5">
        <v>341</v>
      </c>
      <c r="D161" s="5"/>
      <c r="E161">
        <f>'Raw G'' '!E161</f>
        <v>15.8</v>
      </c>
      <c r="F161" s="5">
        <v>278</v>
      </c>
      <c r="H161">
        <f>'Raw G'' '!H161</f>
        <v>15.8</v>
      </c>
      <c r="I161" s="7">
        <v>281</v>
      </c>
    </row>
    <row r="162" spans="2:9" x14ac:dyDescent="0.3">
      <c r="B162">
        <f>'Raw G'' '!B162</f>
        <v>10</v>
      </c>
      <c r="C162" s="5">
        <v>328</v>
      </c>
      <c r="D162" s="5"/>
      <c r="E162">
        <f>'Raw G'' '!E162</f>
        <v>10</v>
      </c>
      <c r="F162" s="5">
        <v>278</v>
      </c>
      <c r="H162">
        <f>'Raw G'' '!H162</f>
        <v>10</v>
      </c>
      <c r="I162" s="7">
        <v>269</v>
      </c>
    </row>
    <row r="163" spans="2:9" x14ac:dyDescent="0.3">
      <c r="B163">
        <f>'Raw G'' '!B163</f>
        <v>6.31</v>
      </c>
      <c r="C163" s="5">
        <v>315</v>
      </c>
      <c r="D163" s="5"/>
      <c r="E163">
        <f>'Raw G'' '!E163</f>
        <v>6.31</v>
      </c>
      <c r="F163" s="5">
        <v>259</v>
      </c>
      <c r="H163">
        <f>'Raw G'' '!H163</f>
        <v>6.31</v>
      </c>
      <c r="I163" s="7">
        <v>259</v>
      </c>
    </row>
    <row r="164" spans="2:9" x14ac:dyDescent="0.3">
      <c r="B164">
        <f>'Raw G'' '!B164</f>
        <v>3.98</v>
      </c>
      <c r="C164" s="5">
        <v>301</v>
      </c>
      <c r="D164" s="5"/>
      <c r="E164">
        <f>'Raw G'' '!E164</f>
        <v>3.98</v>
      </c>
      <c r="F164" s="5">
        <v>257</v>
      </c>
      <c r="H164">
        <f>'Raw G'' '!H164</f>
        <v>3.98</v>
      </c>
      <c r="I164" s="7">
        <v>251</v>
      </c>
    </row>
    <row r="165" spans="2:9" x14ac:dyDescent="0.3">
      <c r="B165">
        <f>'Raw G'' '!B165</f>
        <v>2.5099999999999998</v>
      </c>
      <c r="C165" s="5">
        <v>289</v>
      </c>
      <c r="D165" s="5"/>
      <c r="E165">
        <f>'Raw G'' '!E165</f>
        <v>2.5099999999999998</v>
      </c>
      <c r="F165" s="5">
        <v>269</v>
      </c>
      <c r="H165">
        <f>'Raw G'' '!H165</f>
        <v>2.5099999999999998</v>
      </c>
      <c r="I165" s="7">
        <v>246</v>
      </c>
    </row>
    <row r="166" spans="2:9" x14ac:dyDescent="0.3">
      <c r="B166">
        <f>'Raw G'' '!B166</f>
        <v>1.58</v>
      </c>
      <c r="C166" s="5">
        <v>279</v>
      </c>
      <c r="D166" s="5"/>
      <c r="E166">
        <f>'Raw G'' '!E166</f>
        <v>1.58</v>
      </c>
      <c r="F166" s="5">
        <v>252</v>
      </c>
      <c r="H166">
        <f>'Raw G'' '!H166</f>
        <v>1.58</v>
      </c>
      <c r="I166" s="7">
        <v>242</v>
      </c>
    </row>
    <row r="167" spans="2:9" x14ac:dyDescent="0.3">
      <c r="B167">
        <f>'Raw G'' '!B167</f>
        <v>1</v>
      </c>
      <c r="C167" s="5">
        <v>271</v>
      </c>
      <c r="D167" s="5"/>
      <c r="E167">
        <f>'Raw G'' '!E167</f>
        <v>1</v>
      </c>
      <c r="F167" s="5">
        <v>249</v>
      </c>
      <c r="H167">
        <f>'Raw G'' '!H167</f>
        <v>1</v>
      </c>
      <c r="I167" s="7">
        <v>249</v>
      </c>
    </row>
    <row r="168" spans="2:9" x14ac:dyDescent="0.3">
      <c r="B168">
        <f>'Raw G'' '!B168</f>
        <v>0.63100000000000001</v>
      </c>
      <c r="C168" s="5">
        <v>260</v>
      </c>
      <c r="D168" s="5"/>
      <c r="E168">
        <f>'Raw G'' '!E168</f>
        <v>0.63100000000000001</v>
      </c>
      <c r="F168" s="5">
        <v>246</v>
      </c>
      <c r="H168">
        <f>'Raw G'' '!H168</f>
        <v>0.63100000000000001</v>
      </c>
      <c r="I168" s="7">
        <v>238</v>
      </c>
    </row>
    <row r="169" spans="2:9" x14ac:dyDescent="0.3">
      <c r="B169">
        <f>'Raw G'' '!B169</f>
        <v>0.39800000000000002</v>
      </c>
      <c r="C169" s="5">
        <v>260</v>
      </c>
      <c r="D169" s="5"/>
      <c r="E169">
        <f>'Raw G'' '!E169</f>
        <v>0.39800000000000002</v>
      </c>
      <c r="F169" s="5">
        <v>239</v>
      </c>
      <c r="H169">
        <f>'Raw G'' '!H169</f>
        <v>0.39800000000000002</v>
      </c>
      <c r="I169" s="7">
        <v>237</v>
      </c>
    </row>
    <row r="170" spans="2:9" x14ac:dyDescent="0.3">
      <c r="B170">
        <f>'Raw G'' '!B170</f>
        <v>0.251</v>
      </c>
      <c r="C170" s="5">
        <v>258</v>
      </c>
      <c r="D170" s="5"/>
      <c r="E170">
        <f>'Raw G'' '!E170</f>
        <v>0.251</v>
      </c>
      <c r="F170" s="5">
        <v>228</v>
      </c>
      <c r="H170">
        <f>'Raw G'' '!H170</f>
        <v>0.251</v>
      </c>
      <c r="I170" s="7">
        <v>234</v>
      </c>
    </row>
    <row r="171" spans="2:9" x14ac:dyDescent="0.3">
      <c r="B171">
        <f>'Raw G'' '!B171</f>
        <v>0.158</v>
      </c>
      <c r="C171" s="5">
        <v>259</v>
      </c>
      <c r="D171" s="5"/>
      <c r="E171">
        <f>'Raw G'' '!E171</f>
        <v>0.158</v>
      </c>
      <c r="F171" s="5">
        <v>222</v>
      </c>
      <c r="H171">
        <f>'Raw G'' '!H171</f>
        <v>0.158</v>
      </c>
      <c r="I171" s="7">
        <v>235</v>
      </c>
    </row>
    <row r="172" spans="2:9" x14ac:dyDescent="0.3">
      <c r="B172">
        <f>'Raw G'' '!B172</f>
        <v>0.1</v>
      </c>
      <c r="C172" s="5">
        <v>263</v>
      </c>
      <c r="D172" s="5"/>
      <c r="E172">
        <f>'Raw G'' '!E172</f>
        <v>0.1</v>
      </c>
      <c r="F172" s="5">
        <v>221</v>
      </c>
      <c r="H172">
        <f>'Raw G'' '!H172</f>
        <v>0.1</v>
      </c>
      <c r="I172" s="7">
        <v>235</v>
      </c>
    </row>
    <row r="173" spans="2:9" x14ac:dyDescent="0.3">
      <c r="B173" s="5"/>
      <c r="C173" s="5"/>
      <c r="D173" s="5"/>
      <c r="E173" s="5"/>
      <c r="F173" s="5"/>
      <c r="H173" s="7"/>
      <c r="I173" s="7"/>
    </row>
    <row r="174" spans="2:9" x14ac:dyDescent="0.3">
      <c r="B174" s="5"/>
      <c r="C174" s="5"/>
      <c r="D174" s="5"/>
      <c r="E174" s="5"/>
      <c r="F174" s="5"/>
      <c r="H174" s="7"/>
      <c r="I174" s="7"/>
    </row>
    <row r="175" spans="2:9" x14ac:dyDescent="0.3">
      <c r="B175" s="8"/>
      <c r="C175" s="8"/>
      <c r="D175" s="8"/>
      <c r="E175" s="8"/>
      <c r="F175" s="8"/>
      <c r="G175" s="9"/>
      <c r="H175" s="10"/>
      <c r="I175" s="10"/>
    </row>
    <row r="176" spans="2:9" x14ac:dyDescent="0.3">
      <c r="B176" s="8"/>
      <c r="C176" s="8"/>
      <c r="D176" s="8"/>
      <c r="E176" s="8"/>
      <c r="F176" s="8"/>
      <c r="G176" s="9"/>
      <c r="H176" s="10"/>
      <c r="I176" s="10"/>
    </row>
    <row r="177" spans="2:9" x14ac:dyDescent="0.3">
      <c r="B177" s="8"/>
      <c r="C177" s="8"/>
      <c r="D177" s="8"/>
      <c r="E177" s="8"/>
      <c r="F177" s="8"/>
      <c r="G177" s="9"/>
      <c r="H177" s="10"/>
      <c r="I177" s="10"/>
    </row>
    <row r="178" spans="2:9" x14ac:dyDescent="0.3">
      <c r="B178" s="8"/>
      <c r="C178" s="8"/>
      <c r="D178" s="8"/>
      <c r="E178" s="8"/>
      <c r="F178" s="8"/>
      <c r="G178" s="9"/>
      <c r="H178" s="10"/>
      <c r="I178" s="10"/>
    </row>
    <row r="179" spans="2:9" x14ac:dyDescent="0.3">
      <c r="B179" s="8"/>
      <c r="C179" s="8"/>
      <c r="D179" s="8"/>
      <c r="E179" s="8"/>
      <c r="F179" s="8"/>
      <c r="G179" s="9"/>
      <c r="H179" s="10"/>
      <c r="I179" s="10"/>
    </row>
    <row r="180" spans="2:9" x14ac:dyDescent="0.3">
      <c r="B180" s="8"/>
      <c r="C180" s="8"/>
      <c r="D180" s="8"/>
      <c r="E180" s="8"/>
      <c r="F180" s="8"/>
      <c r="G180" s="9"/>
      <c r="H180" s="10"/>
      <c r="I180" s="10"/>
    </row>
    <row r="181" spans="2:9" x14ac:dyDescent="0.3">
      <c r="B181" s="8"/>
      <c r="C181" s="8"/>
      <c r="D181" s="8"/>
      <c r="E181" s="8"/>
      <c r="F181" s="8"/>
      <c r="G181" s="9"/>
      <c r="H181" s="10"/>
      <c r="I181" s="10"/>
    </row>
    <row r="182" spans="2:9" x14ac:dyDescent="0.3">
      <c r="B182" s="8"/>
      <c r="C182" s="8"/>
      <c r="D182" s="8"/>
      <c r="E182" s="8"/>
      <c r="F182" s="8"/>
      <c r="G182" s="9"/>
      <c r="H182" s="10"/>
      <c r="I182" s="10"/>
    </row>
    <row r="183" spans="2:9" x14ac:dyDescent="0.3">
      <c r="B183" s="8"/>
      <c r="C183" s="8"/>
      <c r="D183" s="8"/>
      <c r="E183" s="8"/>
      <c r="F183" s="8"/>
      <c r="G183" s="9"/>
      <c r="H183" s="10"/>
      <c r="I183" s="10"/>
    </row>
    <row r="184" spans="2:9" x14ac:dyDescent="0.3">
      <c r="B184" s="8"/>
      <c r="C184" s="8"/>
      <c r="D184" s="8"/>
      <c r="E184" s="8"/>
      <c r="F184" s="8"/>
      <c r="G184" s="9"/>
      <c r="H184" s="10"/>
      <c r="I184" s="10"/>
    </row>
    <row r="185" spans="2:9" x14ac:dyDescent="0.3">
      <c r="B185" s="8"/>
      <c r="C185" s="8"/>
      <c r="D185" s="8"/>
      <c r="E185" s="8"/>
      <c r="F185" s="8"/>
      <c r="G185" s="9"/>
      <c r="H185" s="10"/>
      <c r="I185" s="10"/>
    </row>
    <row r="186" spans="2:9" x14ac:dyDescent="0.3">
      <c r="B186" s="8"/>
      <c r="C186" s="8"/>
      <c r="D186" s="8"/>
      <c r="E186" s="8"/>
      <c r="F186" s="8"/>
      <c r="G186" s="9"/>
      <c r="H186" s="10"/>
      <c r="I186" s="10"/>
    </row>
    <row r="187" spans="2:9" x14ac:dyDescent="0.3">
      <c r="B187" s="8"/>
      <c r="C187" s="8"/>
      <c r="D187" s="8"/>
      <c r="E187" s="8"/>
      <c r="F187" s="8"/>
      <c r="G187" s="9"/>
      <c r="H187" s="10"/>
      <c r="I187" s="10"/>
    </row>
    <row r="188" spans="2:9" x14ac:dyDescent="0.3">
      <c r="B188" s="5"/>
      <c r="C188" s="5"/>
      <c r="D188" s="5"/>
      <c r="E188" s="5"/>
      <c r="F188" s="5"/>
      <c r="H188" s="7"/>
      <c r="I188" s="7"/>
    </row>
    <row r="189" spans="2:9" x14ac:dyDescent="0.3">
      <c r="B189" s="5"/>
      <c r="C189" s="5"/>
      <c r="D189" s="5"/>
      <c r="E189" s="5"/>
      <c r="F189" s="5"/>
      <c r="H189" s="7"/>
      <c r="I189" s="7"/>
    </row>
    <row r="190" spans="2:9" x14ac:dyDescent="0.3">
      <c r="B190" s="5"/>
      <c r="C190" s="5"/>
      <c r="D190" s="5"/>
      <c r="E190" s="5"/>
      <c r="F190" s="5"/>
      <c r="H190" s="7"/>
      <c r="I190" s="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3"/>
  <sheetViews>
    <sheetView topLeftCell="K1" zoomScale="85" zoomScaleNormal="85" workbookViewId="0">
      <selection activeCell="O8" sqref="O8"/>
    </sheetView>
  </sheetViews>
  <sheetFormatPr defaultRowHeight="14.4" x14ac:dyDescent="0.3"/>
  <cols>
    <col min="2" max="2" width="26.5546875" customWidth="1"/>
    <col min="3" max="3" width="13.6640625" customWidth="1"/>
    <col min="4" max="4" width="14.6640625" customWidth="1"/>
    <col min="5" max="6" width="15.6640625" customWidth="1"/>
    <col min="7" max="7" width="14" customWidth="1"/>
    <col min="8" max="10" width="14.5546875" customWidth="1"/>
    <col min="11" max="11" width="13.5546875" customWidth="1"/>
    <col min="12" max="14" width="13.6640625" customWidth="1"/>
    <col min="15" max="16" width="10.109375" customWidth="1"/>
    <col min="17" max="17" width="12.44140625" customWidth="1"/>
    <col min="18" max="18" width="12.5546875" customWidth="1"/>
    <col min="19" max="20" width="14.33203125" customWidth="1"/>
    <col min="21" max="21" width="12.44140625" customWidth="1"/>
    <col min="22" max="22" width="12.33203125" customWidth="1"/>
    <col min="23" max="23" width="12.109375" customWidth="1"/>
    <col min="24" max="24" width="12.5546875" customWidth="1"/>
    <col min="25" max="25" width="13" customWidth="1"/>
    <col min="26" max="26" width="10.88671875" customWidth="1"/>
    <col min="27" max="27" width="10.6640625" customWidth="1"/>
  </cols>
  <sheetData>
    <row r="1" spans="2:31" ht="19.95" customHeight="1" x14ac:dyDescent="0.3"/>
    <row r="2" spans="2:31" x14ac:dyDescent="0.3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C2" s="2"/>
    </row>
    <row r="3" spans="2:31" s="1" customFormat="1" ht="16.2" customHeight="1" x14ac:dyDescent="0.3">
      <c r="B3" s="56"/>
      <c r="C3" s="59" t="s">
        <v>36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2:31" s="1" customFormat="1" ht="16.2" customHeight="1" x14ac:dyDescent="0.3">
      <c r="B4" s="57"/>
      <c r="C4" s="59" t="s">
        <v>37</v>
      </c>
      <c r="D4" s="60"/>
      <c r="E4" s="60"/>
      <c r="F4" s="61"/>
      <c r="G4" s="59" t="s">
        <v>38</v>
      </c>
      <c r="H4" s="60"/>
      <c r="I4" s="60"/>
      <c r="J4" s="61"/>
      <c r="K4" s="59" t="s">
        <v>39</v>
      </c>
      <c r="L4" s="60"/>
      <c r="M4" s="60"/>
      <c r="N4" s="61"/>
      <c r="O4" s="62" t="s">
        <v>40</v>
      </c>
      <c r="P4" s="64" t="s">
        <v>41</v>
      </c>
    </row>
    <row r="5" spans="2:31" s="1" customFormat="1" ht="16.95" customHeight="1" x14ac:dyDescent="0.3">
      <c r="B5" s="58"/>
      <c r="C5" s="27" t="s">
        <v>42</v>
      </c>
      <c r="D5" s="27" t="s">
        <v>43</v>
      </c>
      <c r="E5" s="27" t="s">
        <v>44</v>
      </c>
      <c r="F5" s="54" t="s">
        <v>40</v>
      </c>
      <c r="G5" s="27" t="s">
        <v>42</v>
      </c>
      <c r="H5" s="27" t="s">
        <v>43</v>
      </c>
      <c r="I5" s="27" t="s">
        <v>44</v>
      </c>
      <c r="J5" s="54" t="s">
        <v>40</v>
      </c>
      <c r="K5" s="27" t="s">
        <v>42</v>
      </c>
      <c r="L5" s="28" t="s">
        <v>43</v>
      </c>
      <c r="M5" s="28" t="s">
        <v>44</v>
      </c>
      <c r="N5" s="55" t="s">
        <v>40</v>
      </c>
      <c r="O5" s="63"/>
      <c r="P5" s="65"/>
      <c r="AC5" s="29"/>
      <c r="AE5" s="30"/>
    </row>
    <row r="6" spans="2:31" ht="20.399999999999999" customHeight="1" x14ac:dyDescent="0.3">
      <c r="B6" s="31" t="s">
        <v>46</v>
      </c>
      <c r="C6" s="32">
        <v>75.072604065827704</v>
      </c>
      <c r="D6" s="32">
        <v>75.241779497098662</v>
      </c>
      <c r="E6" s="32">
        <v>74.434280211844026</v>
      </c>
      <c r="F6" s="33">
        <f t="shared" ref="F6:F11" si="0">AVERAGE(C6:E6)</f>
        <v>74.916221258256797</v>
      </c>
      <c r="G6" s="48">
        <v>75.974346324617642</v>
      </c>
      <c r="H6" s="32">
        <v>74.132029339853304</v>
      </c>
      <c r="I6" s="32">
        <v>72.507403751233952</v>
      </c>
      <c r="J6" s="33">
        <f t="shared" ref="J6:J11" si="1">AVERAGE(G6:I6)</f>
        <v>74.204593138568285</v>
      </c>
      <c r="K6" s="50">
        <v>75.809617271835123</v>
      </c>
      <c r="L6" s="35">
        <v>75.694444444444457</v>
      </c>
      <c r="M6" s="34">
        <v>75.50919026328863</v>
      </c>
      <c r="N6" s="33">
        <f t="shared" ref="N6:N11" si="2">AVERAGE(K6:M6)</f>
        <v>75.671083993189413</v>
      </c>
      <c r="O6" s="51">
        <f t="shared" ref="O6:O11" si="3">AVERAGE(F6,J6,N6)</f>
        <v>74.930632796671503</v>
      </c>
      <c r="P6" s="36">
        <f t="shared" ref="P6:P11" si="4">_xlfn.CONFIDENCE.T(0.1,_xlfn.STDEV.S(C6:E6,G6:I6,K6:M6),9)</f>
        <v>0.68089079094968752</v>
      </c>
      <c r="AC6" s="37"/>
      <c r="AD6" s="24"/>
      <c r="AE6" s="38"/>
    </row>
    <row r="7" spans="2:31" ht="20.399999999999999" customHeight="1" x14ac:dyDescent="0.3">
      <c r="B7" s="31" t="s">
        <v>47</v>
      </c>
      <c r="C7" s="32">
        <v>68.26783114992719</v>
      </c>
      <c r="D7" s="32">
        <v>67.067886374578734</v>
      </c>
      <c r="E7" s="32">
        <v>67.958271236959746</v>
      </c>
      <c r="F7" s="39">
        <f t="shared" si="0"/>
        <v>67.764662920488561</v>
      </c>
      <c r="G7" s="48">
        <v>70.440251572327014</v>
      </c>
      <c r="H7" s="32">
        <v>69.619643716899361</v>
      </c>
      <c r="I7" s="32">
        <v>69.685039370078755</v>
      </c>
      <c r="J7" s="39">
        <f t="shared" si="1"/>
        <v>69.914978219768372</v>
      </c>
      <c r="K7" s="48">
        <v>68.068459657701709</v>
      </c>
      <c r="L7" s="40">
        <v>69.961240310077514</v>
      </c>
      <c r="M7" s="32">
        <v>68.172983479105937</v>
      </c>
      <c r="N7" s="39">
        <f t="shared" si="2"/>
        <v>68.734227815628387</v>
      </c>
      <c r="O7" s="52">
        <f>AVERAGE(F7,J7,N7)</f>
        <v>68.804622985295111</v>
      </c>
      <c r="P7" s="41">
        <f t="shared" si="4"/>
        <v>0.70721428666088193</v>
      </c>
      <c r="AC7" s="37"/>
      <c r="AD7" s="24"/>
      <c r="AE7" s="38"/>
    </row>
    <row r="8" spans="2:31" ht="21.6" customHeight="1" x14ac:dyDescent="0.3">
      <c r="B8" s="31" t="s">
        <v>48</v>
      </c>
      <c r="C8" s="32">
        <v>77.266527501429962</v>
      </c>
      <c r="D8" s="32">
        <v>77.195564616379102</v>
      </c>
      <c r="E8" s="32">
        <v>77.379030873312942</v>
      </c>
      <c r="F8" s="39">
        <f t="shared" si="0"/>
        <v>77.280374330374002</v>
      </c>
      <c r="G8" s="48">
        <v>77.317819349014471</v>
      </c>
      <c r="H8" s="32">
        <v>76.944941363546008</v>
      </c>
      <c r="I8" s="32">
        <v>77.11582388153748</v>
      </c>
      <c r="J8" s="39">
        <f t="shared" si="1"/>
        <v>77.126194864699315</v>
      </c>
      <c r="K8" s="48">
        <v>76.450062187826958</v>
      </c>
      <c r="L8" s="40">
        <v>76.6301854003339</v>
      </c>
      <c r="M8" s="32">
        <v>77.153129759556563</v>
      </c>
      <c r="N8" s="39">
        <f t="shared" si="2"/>
        <v>76.744459115905798</v>
      </c>
      <c r="O8" s="52">
        <f t="shared" si="3"/>
        <v>77.050342770326367</v>
      </c>
      <c r="P8" s="41">
        <f t="shared" si="4"/>
        <v>0.19726360964617171</v>
      </c>
      <c r="AC8" s="37"/>
      <c r="AD8" s="24"/>
      <c r="AE8" s="38"/>
    </row>
    <row r="9" spans="2:31" ht="20.399999999999999" customHeight="1" x14ac:dyDescent="0.3">
      <c r="B9" s="31" t="s">
        <v>49</v>
      </c>
      <c r="C9" s="32">
        <v>81.052861859114586</v>
      </c>
      <c r="D9" s="32">
        <v>81.49052554305436</v>
      </c>
      <c r="E9" s="32">
        <v>80.633066405954736</v>
      </c>
      <c r="F9" s="39">
        <f t="shared" si="0"/>
        <v>81.058817936041223</v>
      </c>
      <c r="G9" s="48">
        <v>80.670730202600978</v>
      </c>
      <c r="H9" s="32">
        <v>80.830596197870008</v>
      </c>
      <c r="I9" s="32">
        <v>79.514990879794226</v>
      </c>
      <c r="J9" s="39">
        <f t="shared" si="1"/>
        <v>80.338772426755071</v>
      </c>
      <c r="K9" s="48">
        <v>81.077573493265149</v>
      </c>
      <c r="L9" s="40">
        <v>81.057980031404611</v>
      </c>
      <c r="M9" s="32">
        <v>80.522830390923644</v>
      </c>
      <c r="N9" s="39">
        <f t="shared" si="2"/>
        <v>80.886127971864468</v>
      </c>
      <c r="O9" s="52">
        <f t="shared" si="3"/>
        <v>80.761239444886925</v>
      </c>
      <c r="P9" s="41">
        <f t="shared" si="4"/>
        <v>0.34263353707606592</v>
      </c>
      <c r="AC9" s="37"/>
      <c r="AD9" s="24"/>
      <c r="AE9" s="38"/>
    </row>
    <row r="10" spans="2:31" ht="19.95" customHeight="1" x14ac:dyDescent="0.3">
      <c r="B10" s="31" t="s">
        <v>50</v>
      </c>
      <c r="C10" s="32">
        <v>84.466600692726374</v>
      </c>
      <c r="D10" s="32">
        <v>84.311086924256642</v>
      </c>
      <c r="E10" s="32">
        <v>84.1389214507183</v>
      </c>
      <c r="F10" s="39">
        <f t="shared" si="0"/>
        <v>84.305536355900443</v>
      </c>
      <c r="G10" s="48">
        <v>84.278923771298906</v>
      </c>
      <c r="H10" s="32">
        <v>84.16260359569165</v>
      </c>
      <c r="I10" s="32">
        <v>80.551077382824786</v>
      </c>
      <c r="J10" s="39">
        <f t="shared" si="1"/>
        <v>82.997534916605119</v>
      </c>
      <c r="K10" s="48">
        <v>84.274267117039358</v>
      </c>
      <c r="L10" s="40">
        <v>84.127296717146876</v>
      </c>
      <c r="M10" s="32">
        <v>84.311934139481423</v>
      </c>
      <c r="N10" s="39">
        <f t="shared" si="2"/>
        <v>84.237832657889214</v>
      </c>
      <c r="O10" s="52">
        <f t="shared" si="3"/>
        <v>83.846967976798268</v>
      </c>
      <c r="P10" s="41">
        <f t="shared" si="4"/>
        <v>0.76893356547609359</v>
      </c>
      <c r="AC10" s="37"/>
      <c r="AD10" s="24"/>
      <c r="AE10" s="38"/>
    </row>
    <row r="11" spans="2:31" ht="22.95" customHeight="1" x14ac:dyDescent="0.3">
      <c r="B11" s="28" t="s">
        <v>51</v>
      </c>
      <c r="C11" s="46">
        <v>82.583888522829881</v>
      </c>
      <c r="D11" s="46">
        <v>82.295554469956002</v>
      </c>
      <c r="E11" s="46">
        <v>82.452333732597666</v>
      </c>
      <c r="F11" s="42">
        <f t="shared" si="0"/>
        <v>82.443925575127835</v>
      </c>
      <c r="G11" s="49">
        <v>82.26384388770974</v>
      </c>
      <c r="H11" s="46">
        <v>82.510488902970607</v>
      </c>
      <c r="I11" s="46">
        <v>82.641661422278162</v>
      </c>
      <c r="J11" s="42">
        <f t="shared" si="1"/>
        <v>82.471998070986174</v>
      </c>
      <c r="K11" s="49">
        <v>82.424384433639901</v>
      </c>
      <c r="L11" s="47">
        <v>82.478949240986694</v>
      </c>
      <c r="M11" s="46">
        <v>82.306047723195604</v>
      </c>
      <c r="N11" s="42">
        <f t="shared" si="2"/>
        <v>82.403127132607395</v>
      </c>
      <c r="O11" s="53">
        <f t="shared" si="3"/>
        <v>82.439683592907144</v>
      </c>
      <c r="P11" s="43">
        <f t="shared" si="4"/>
        <v>8.1437309490196716E-2</v>
      </c>
      <c r="AC11" s="44"/>
      <c r="AD11" s="45"/>
      <c r="AE11" s="38"/>
    </row>
    <row r="14" spans="2:31" x14ac:dyDescent="0.3">
      <c r="AC14" s="25"/>
    </row>
    <row r="15" spans="2:31" s="1" customFormat="1" ht="16.2" customHeight="1" x14ac:dyDescent="0.3">
      <c r="B15" s="56"/>
      <c r="C15" s="59" t="s">
        <v>45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2:31" s="1" customFormat="1" ht="16.2" customHeight="1" x14ac:dyDescent="0.3">
      <c r="B16" s="57"/>
      <c r="C16" s="59" t="s">
        <v>37</v>
      </c>
      <c r="D16" s="60"/>
      <c r="E16" s="60"/>
      <c r="F16" s="61"/>
      <c r="G16" s="59" t="s">
        <v>38</v>
      </c>
      <c r="H16" s="60"/>
      <c r="I16" s="60"/>
      <c r="J16" s="61"/>
      <c r="K16" s="59" t="s">
        <v>39</v>
      </c>
      <c r="L16" s="60"/>
      <c r="M16" s="60"/>
      <c r="N16" s="61"/>
      <c r="O16" s="62" t="s">
        <v>40</v>
      </c>
      <c r="P16" s="64" t="s">
        <v>41</v>
      </c>
    </row>
    <row r="17" spans="2:31" s="1" customFormat="1" ht="16.95" customHeight="1" x14ac:dyDescent="0.3">
      <c r="B17" s="58"/>
      <c r="C17" s="27" t="s">
        <v>42</v>
      </c>
      <c r="D17" s="27" t="s">
        <v>43</v>
      </c>
      <c r="E17" s="27" t="s">
        <v>44</v>
      </c>
      <c r="F17" s="54" t="s">
        <v>40</v>
      </c>
      <c r="G17" s="27" t="s">
        <v>42</v>
      </c>
      <c r="H17" s="27" t="s">
        <v>43</v>
      </c>
      <c r="I17" s="27" t="s">
        <v>44</v>
      </c>
      <c r="J17" s="54" t="s">
        <v>40</v>
      </c>
      <c r="K17" s="27" t="s">
        <v>42</v>
      </c>
      <c r="L17" s="28" t="s">
        <v>43</v>
      </c>
      <c r="M17" s="28" t="s">
        <v>44</v>
      </c>
      <c r="N17" s="55" t="s">
        <v>40</v>
      </c>
      <c r="O17" s="66"/>
      <c r="P17" s="67"/>
      <c r="AC17" s="29"/>
      <c r="AE17" s="30"/>
    </row>
    <row r="18" spans="2:31" ht="20.399999999999999" customHeight="1" x14ac:dyDescent="0.3">
      <c r="B18" s="31" t="s">
        <v>46</v>
      </c>
      <c r="C18" s="32">
        <v>434.9514563106801</v>
      </c>
      <c r="D18" s="32">
        <v>427.73437499999977</v>
      </c>
      <c r="E18" s="32">
        <v>461.39359698681693</v>
      </c>
      <c r="F18" s="33">
        <f t="shared" ref="F18:F23" si="5">AVERAGE(C18:E18)</f>
        <v>441.35980943249893</v>
      </c>
      <c r="G18" s="48">
        <v>324.43531827515335</v>
      </c>
      <c r="H18" s="32">
        <v>459.35727788279775</v>
      </c>
      <c r="I18" s="32">
        <v>504.4883303411122</v>
      </c>
      <c r="J18" s="33">
        <f t="shared" ref="J18:J23" si="6">AVERAGE(G18:I18)</f>
        <v>429.42697549968779</v>
      </c>
      <c r="K18" s="48">
        <v>401.62271805273917</v>
      </c>
      <c r="L18" s="40">
        <v>371.42857142857162</v>
      </c>
      <c r="M18" s="32">
        <v>385.39553752535471</v>
      </c>
      <c r="N18" s="33">
        <f t="shared" ref="N18:N23" si="7">AVERAGE(K18:M18)</f>
        <v>386.14894233555515</v>
      </c>
      <c r="O18" s="51">
        <f t="shared" ref="O18:O23" si="8">AVERAGE(F18,J18,N18)</f>
        <v>418.97857575591394</v>
      </c>
      <c r="P18" s="36">
        <f t="shared" ref="P18:P23" si="9">_xlfn.CONFIDENCE.T(0.1,_xlfn.STDEV.S(C18:E18,G18:I18,K18:M18),9)</f>
        <v>33.738874040898047</v>
      </c>
      <c r="AC18" s="37"/>
      <c r="AD18" s="24"/>
      <c r="AE18" s="38"/>
    </row>
    <row r="19" spans="2:31" ht="20.399999999999999" customHeight="1" x14ac:dyDescent="0.3">
      <c r="B19" s="31" t="s">
        <v>47</v>
      </c>
      <c r="C19" s="32">
        <v>446.4831804281344</v>
      </c>
      <c r="D19" s="32">
        <v>470.76023391812879</v>
      </c>
      <c r="E19" s="32">
        <v>455.81395348837259</v>
      </c>
      <c r="F19" s="39">
        <f t="shared" si="5"/>
        <v>457.68578927821198</v>
      </c>
      <c r="G19" s="48">
        <v>369.88543371522019</v>
      </c>
      <c r="H19" s="32">
        <v>381.93343898573738</v>
      </c>
      <c r="I19" s="32">
        <v>397.72727272727224</v>
      </c>
      <c r="J19" s="39">
        <f t="shared" si="6"/>
        <v>383.18204847607666</v>
      </c>
      <c r="K19" s="48">
        <v>456.35528330780954</v>
      </c>
      <c r="L19" s="40">
        <v>411.2903225806445</v>
      </c>
      <c r="M19" s="32">
        <v>453.43511450381681</v>
      </c>
      <c r="N19" s="39">
        <f t="shared" si="7"/>
        <v>440.36024013075695</v>
      </c>
      <c r="O19" s="52">
        <f t="shared" si="8"/>
        <v>427.07602596168186</v>
      </c>
      <c r="P19" s="41">
        <f t="shared" si="9"/>
        <v>23.070189110798463</v>
      </c>
      <c r="AC19" s="37"/>
      <c r="AD19" s="24"/>
      <c r="AE19" s="38"/>
    </row>
    <row r="20" spans="2:31" ht="21.6" customHeight="1" x14ac:dyDescent="0.3">
      <c r="B20" s="31" t="s">
        <v>48</v>
      </c>
      <c r="C20" s="32">
        <v>472.64633779192252</v>
      </c>
      <c r="D20" s="32">
        <v>461.66761153024316</v>
      </c>
      <c r="E20" s="32">
        <v>459.02101541998343</v>
      </c>
      <c r="F20" s="39">
        <f t="shared" si="5"/>
        <v>464.44498824738304</v>
      </c>
      <c r="G20" s="48">
        <v>481.16127891036206</v>
      </c>
      <c r="H20" s="32">
        <v>472.4545219415466</v>
      </c>
      <c r="I20" s="32">
        <v>472.099126618767</v>
      </c>
      <c r="J20" s="39">
        <f t="shared" si="6"/>
        <v>475.23830915689194</v>
      </c>
      <c r="K20" s="48">
        <v>487.68731007020932</v>
      </c>
      <c r="L20" s="40">
        <v>482.93436938630543</v>
      </c>
      <c r="M20" s="32">
        <v>469.96852596607738</v>
      </c>
      <c r="N20" s="39">
        <f t="shared" si="7"/>
        <v>480.19673514086406</v>
      </c>
      <c r="O20" s="52">
        <f t="shared" si="8"/>
        <v>473.29334418171305</v>
      </c>
      <c r="P20" s="41">
        <f t="shared" si="9"/>
        <v>5.8579036880369815</v>
      </c>
      <c r="AC20" s="37"/>
      <c r="AD20" s="24"/>
      <c r="AE20" s="38"/>
    </row>
    <row r="21" spans="2:31" ht="20.399999999999999" customHeight="1" x14ac:dyDescent="0.3">
      <c r="B21" s="31" t="s">
        <v>49</v>
      </c>
      <c r="C21" s="32">
        <v>475.98929358664753</v>
      </c>
      <c r="D21" s="32">
        <v>461.11049906356885</v>
      </c>
      <c r="E21" s="32">
        <v>471.48061410356576</v>
      </c>
      <c r="F21" s="39">
        <f t="shared" si="5"/>
        <v>469.52680225126073</v>
      </c>
      <c r="G21" s="48">
        <v>479.82841384945436</v>
      </c>
      <c r="H21" s="32">
        <v>472.72774474934488</v>
      </c>
      <c r="I21" s="32">
        <v>444.30651706851199</v>
      </c>
      <c r="J21" s="39">
        <f t="shared" si="6"/>
        <v>465.62089188910369</v>
      </c>
      <c r="K21" s="48">
        <v>466.12283071806996</v>
      </c>
      <c r="L21" s="40">
        <v>467.47999270092055</v>
      </c>
      <c r="M21" s="32">
        <v>470.79961803286943</v>
      </c>
      <c r="N21" s="39">
        <f t="shared" si="7"/>
        <v>468.13414715061998</v>
      </c>
      <c r="O21" s="52">
        <f t="shared" si="8"/>
        <v>467.76061376366147</v>
      </c>
      <c r="P21" s="41">
        <f t="shared" si="9"/>
        <v>6.4198899334698751</v>
      </c>
      <c r="AC21" s="37"/>
      <c r="AD21" s="24"/>
      <c r="AE21" s="38"/>
    </row>
    <row r="22" spans="2:31" ht="19.95" customHeight="1" x14ac:dyDescent="0.3">
      <c r="B22" s="31" t="s">
        <v>50</v>
      </c>
      <c r="C22" s="32">
        <v>454.68735068327311</v>
      </c>
      <c r="D22" s="32">
        <v>460.86654894046359</v>
      </c>
      <c r="E22" s="32">
        <v>472.74123368313161</v>
      </c>
      <c r="F22" s="39">
        <f t="shared" si="5"/>
        <v>462.76504443562277</v>
      </c>
      <c r="G22" s="48">
        <v>467.61835119066461</v>
      </c>
      <c r="H22" s="32">
        <v>477.27707310854709</v>
      </c>
      <c r="I22" s="32">
        <v>581.2736921910539</v>
      </c>
      <c r="J22" s="39">
        <f t="shared" si="6"/>
        <v>508.72303883008857</v>
      </c>
      <c r="K22" s="48">
        <v>463.29685491204339</v>
      </c>
      <c r="L22" s="40">
        <v>467.99007444168586</v>
      </c>
      <c r="M22" s="32">
        <v>464.27402996793893</v>
      </c>
      <c r="N22" s="39">
        <f t="shared" si="7"/>
        <v>465.18698644055604</v>
      </c>
      <c r="O22" s="52">
        <f t="shared" si="8"/>
        <v>478.89168990208913</v>
      </c>
      <c r="P22" s="41">
        <f t="shared" si="9"/>
        <v>24.142389504034348</v>
      </c>
      <c r="AC22" s="37"/>
      <c r="AD22" s="24"/>
      <c r="AE22" s="38"/>
    </row>
    <row r="23" spans="2:31" ht="22.95" customHeight="1" x14ac:dyDescent="0.3">
      <c r="B23" s="28" t="s">
        <v>51</v>
      </c>
      <c r="C23" s="46">
        <v>470.33601434856934</v>
      </c>
      <c r="D23" s="46">
        <v>478.49121161115926</v>
      </c>
      <c r="E23" s="46">
        <v>485.25709170256869</v>
      </c>
      <c r="F23" s="42">
        <f t="shared" si="5"/>
        <v>478.02810588743245</v>
      </c>
      <c r="G23" s="49">
        <v>483.18271011248413</v>
      </c>
      <c r="H23" s="46">
        <v>485.74100046750925</v>
      </c>
      <c r="I23" s="46">
        <v>475.02755380242422</v>
      </c>
      <c r="J23" s="42">
        <f t="shared" si="6"/>
        <v>481.31708812747257</v>
      </c>
      <c r="K23" s="49">
        <v>486.16820353294042</v>
      </c>
      <c r="L23" s="47">
        <v>483.88188510026129</v>
      </c>
      <c r="M23" s="46">
        <v>483.34768478653456</v>
      </c>
      <c r="N23" s="42">
        <f t="shared" si="7"/>
        <v>484.46592447324542</v>
      </c>
      <c r="O23" s="53">
        <f t="shared" si="8"/>
        <v>481.27037282938346</v>
      </c>
      <c r="P23" s="43">
        <f t="shared" si="9"/>
        <v>3.4015426749110413</v>
      </c>
      <c r="AC23" s="44"/>
      <c r="AD23" s="45"/>
      <c r="AE23" s="38"/>
    </row>
  </sheetData>
  <mergeCells count="14">
    <mergeCell ref="B15:B17"/>
    <mergeCell ref="C15:P15"/>
    <mergeCell ref="C16:F16"/>
    <mergeCell ref="G16:J16"/>
    <mergeCell ref="K16:N16"/>
    <mergeCell ref="O16:O17"/>
    <mergeCell ref="P16:P17"/>
    <mergeCell ref="B3:B5"/>
    <mergeCell ref="C3:P3"/>
    <mergeCell ref="C4:F4"/>
    <mergeCell ref="G4:J4"/>
    <mergeCell ref="K4:N4"/>
    <mergeCell ref="O4:O5"/>
    <mergeCell ref="P4:P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1"/>
  <sheetViews>
    <sheetView topLeftCell="S1" zoomScale="85" zoomScaleNormal="85" workbookViewId="0">
      <selection activeCell="AC31" sqref="AC31"/>
    </sheetView>
  </sheetViews>
  <sheetFormatPr defaultRowHeight="14.4" x14ac:dyDescent="0.3"/>
  <cols>
    <col min="2" max="2" width="10.6640625" customWidth="1"/>
    <col min="3" max="4" width="9.88671875" customWidth="1"/>
    <col min="5" max="5" width="10.6640625" customWidth="1"/>
    <col min="7" max="7" width="9.6640625" customWidth="1"/>
    <col min="8" max="10" width="10.6640625" customWidth="1"/>
    <col min="12" max="12" width="11.6640625" customWidth="1"/>
    <col min="13" max="15" width="12" customWidth="1"/>
    <col min="17" max="17" width="12.33203125" customWidth="1"/>
    <col min="18" max="20" width="12" customWidth="1"/>
    <col min="22" max="25" width="12.33203125" customWidth="1"/>
    <col min="27" max="27" width="12.44140625" customWidth="1"/>
    <col min="28" max="30" width="13.109375" customWidth="1"/>
  </cols>
  <sheetData>
    <row r="2" spans="2:31" x14ac:dyDescent="0.3">
      <c r="B2" s="6" t="s">
        <v>11</v>
      </c>
      <c r="D2" s="24">
        <f>Composition!O6</f>
        <v>74.930632796671503</v>
      </c>
      <c r="E2" t="s">
        <v>52</v>
      </c>
      <c r="G2" s="6" t="s">
        <v>15</v>
      </c>
      <c r="I2" s="24">
        <f>Composition!O7</f>
        <v>68.804622985295111</v>
      </c>
      <c r="J2" t="s">
        <v>52</v>
      </c>
      <c r="L2" s="6" t="s">
        <v>19</v>
      </c>
      <c r="N2" s="24">
        <v>77.050342770326367</v>
      </c>
      <c r="O2" t="s">
        <v>52</v>
      </c>
      <c r="Q2" s="6" t="s">
        <v>23</v>
      </c>
      <c r="S2" s="24">
        <f>Composition!O9</f>
        <v>80.761239444886925</v>
      </c>
      <c r="T2" t="s">
        <v>52</v>
      </c>
      <c r="V2" s="6" t="s">
        <v>27</v>
      </c>
      <c r="X2" s="24">
        <f>Composition!O10</f>
        <v>83.846967976798268</v>
      </c>
      <c r="Y2" t="s">
        <v>52</v>
      </c>
      <c r="AA2" s="6" t="s">
        <v>31</v>
      </c>
      <c r="AC2" s="24">
        <f>Composition!O11</f>
        <v>82.439683592907144</v>
      </c>
      <c r="AD2" t="s">
        <v>52</v>
      </c>
    </row>
    <row r="4" spans="2:31" x14ac:dyDescent="0.3">
      <c r="B4" s="3" t="s">
        <v>10</v>
      </c>
      <c r="C4" s="3" t="s">
        <v>7</v>
      </c>
      <c r="D4" s="3" t="s">
        <v>8</v>
      </c>
      <c r="E4" s="3" t="s">
        <v>9</v>
      </c>
      <c r="G4" s="3" t="s">
        <v>10</v>
      </c>
      <c r="H4" s="3" t="s">
        <v>7</v>
      </c>
      <c r="I4" s="3" t="s">
        <v>8</v>
      </c>
      <c r="J4" s="3" t="s">
        <v>9</v>
      </c>
      <c r="L4" s="3" t="s">
        <v>10</v>
      </c>
      <c r="M4" s="3" t="s">
        <v>7</v>
      </c>
      <c r="N4" s="3" t="s">
        <v>8</v>
      </c>
      <c r="O4" s="3" t="s">
        <v>9</v>
      </c>
      <c r="Q4" s="3" t="s">
        <v>10</v>
      </c>
      <c r="R4" s="3" t="s">
        <v>7</v>
      </c>
      <c r="S4" s="3" t="s">
        <v>8</v>
      </c>
      <c r="T4" s="3" t="s">
        <v>9</v>
      </c>
      <c r="V4" s="3" t="s">
        <v>10</v>
      </c>
      <c r="W4" s="3" t="s">
        <v>7</v>
      </c>
      <c r="X4" s="3" t="s">
        <v>8</v>
      </c>
      <c r="Y4" s="3" t="s">
        <v>9</v>
      </c>
      <c r="AA4" s="3" t="s">
        <v>10</v>
      </c>
      <c r="AB4" s="3" t="s">
        <v>7</v>
      </c>
      <c r="AC4" s="3" t="s">
        <v>8</v>
      </c>
      <c r="AD4" s="3" t="s">
        <v>9</v>
      </c>
    </row>
    <row r="5" spans="2:31" x14ac:dyDescent="0.3">
      <c r="B5" s="4" t="s">
        <v>1</v>
      </c>
      <c r="C5" s="4" t="s">
        <v>2</v>
      </c>
      <c r="D5" s="4" t="s">
        <v>2</v>
      </c>
      <c r="E5" s="4" t="s">
        <v>2</v>
      </c>
      <c r="G5" s="4" t="s">
        <v>1</v>
      </c>
      <c r="H5" s="4" t="s">
        <v>2</v>
      </c>
      <c r="I5" s="4" t="s">
        <v>2</v>
      </c>
      <c r="J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Q5" s="4" t="s">
        <v>1</v>
      </c>
      <c r="R5" s="4" t="s">
        <v>2</v>
      </c>
      <c r="S5" s="4" t="s">
        <v>2</v>
      </c>
      <c r="T5" s="4" t="s">
        <v>2</v>
      </c>
      <c r="V5" s="4" t="s">
        <v>1</v>
      </c>
      <c r="W5" s="4" t="s">
        <v>2</v>
      </c>
      <c r="X5" s="4" t="s">
        <v>2</v>
      </c>
      <c r="Y5" s="4" t="s">
        <v>2</v>
      </c>
      <c r="AA5" s="4" t="s">
        <v>1</v>
      </c>
      <c r="AB5" s="4" t="s">
        <v>2</v>
      </c>
      <c r="AC5" s="4" t="s">
        <v>2</v>
      </c>
      <c r="AD5" s="4" t="s">
        <v>2</v>
      </c>
    </row>
    <row r="6" spans="2:31" x14ac:dyDescent="0.3">
      <c r="B6" s="11">
        <f>AVERAGE('Raw G'' '!B12,'Raw G'' '!E12,'Raw G'' '!H12)</f>
        <v>100</v>
      </c>
      <c r="C6" s="13">
        <f>AVERAGE('Raw G'' '!C12,'Raw G'' '!F12,'Raw G'' '!I12)</f>
        <v>2310</v>
      </c>
      <c r="D6" s="13">
        <f>AVERAGE('Raw G'''' '!C12,'Raw G'''' '!F12,'Raw G'''' '!I12)</f>
        <v>776.66666666666663</v>
      </c>
      <c r="E6" s="12">
        <f>D6/C6</f>
        <v>0.3362193362193362</v>
      </c>
      <c r="F6" s="14"/>
      <c r="G6" s="11">
        <f>AVERAGE('Raw G'' '!B41,'Raw G'' '!E41,'Raw G'' '!H41)</f>
        <v>100</v>
      </c>
      <c r="H6" s="13">
        <f>AVERAGE('Raw G'' '!C41,'Raw G'' '!F41,'Raw G'' '!I41)</f>
        <v>7773.333333333333</v>
      </c>
      <c r="I6" s="13">
        <f>AVERAGE('Raw G'''' '!C41,'Raw G'''' '!F41,'Raw G'''' '!I41)</f>
        <v>1576.6666666666667</v>
      </c>
      <c r="J6" s="12">
        <f>I6/H6</f>
        <v>0.20283018867924529</v>
      </c>
      <c r="K6" s="14"/>
      <c r="L6" s="11">
        <f>AVERAGE('Raw G'' '!B70,'Raw G'' '!E70,'Raw G'' '!H70)</f>
        <v>100</v>
      </c>
      <c r="M6" s="13">
        <f>AVERAGE('Raw G'' '!C70,'Raw G'' '!F70,'Raw G'' '!I70)</f>
        <v>8233.3333333333339</v>
      </c>
      <c r="N6" s="13">
        <f>AVERAGE('Raw G'''' '!C70,'Raw G'''' '!F70,'Raw G'''' '!I70)</f>
        <v>1360</v>
      </c>
      <c r="O6" s="12">
        <f>N6/M6</f>
        <v>0.16518218623481781</v>
      </c>
      <c r="P6" s="14"/>
      <c r="Q6" s="11">
        <f>AVERAGE('Raw G'' '!B99,'Raw G'' '!E99,'Raw G'' '!H99)</f>
        <v>100</v>
      </c>
      <c r="R6" s="13">
        <f>AVERAGE('Raw G'' '!C99,'Raw G'' '!F99,'Raw G'' '!I99)</f>
        <v>2063.3333333333335</v>
      </c>
      <c r="S6" s="13">
        <f>AVERAGE('Raw G'''' '!C99,'Raw G'''' '!F99,'Raw G'''' '!I99)</f>
        <v>650.33333333333337</v>
      </c>
      <c r="T6" s="12">
        <f>S6/R6</f>
        <v>0.31518578352180937</v>
      </c>
      <c r="U6" s="14"/>
      <c r="V6" s="11">
        <f>AVERAGE('Raw G'' '!B128,'Raw G'' '!E128,'Raw G'' '!H128)</f>
        <v>100</v>
      </c>
      <c r="W6" s="13">
        <f>AVERAGE('Raw G'' '!C128,'Raw G'' '!F128,'Raw G'' '!I128)</f>
        <v>140</v>
      </c>
      <c r="X6" s="13">
        <f>AVERAGE('Raw G'''' '!C128,'Raw G'''' '!F128,'Raw G'''' '!I128)</f>
        <v>539.33333333333337</v>
      </c>
      <c r="Y6" s="12">
        <f>X6/W6</f>
        <v>3.8523809523809525</v>
      </c>
      <c r="Z6" s="14"/>
      <c r="AA6" s="11">
        <f>AVERAGE('Raw G'' '!B157,'Raw G'' '!E157,'Raw G'' '!H157)</f>
        <v>100</v>
      </c>
      <c r="AB6" s="13">
        <f>AVERAGE('Raw G'' '!C157,'Raw G'' '!F157,'Raw G'' '!I157)</f>
        <v>801.33333333333337</v>
      </c>
      <c r="AC6" s="13">
        <f>AVERAGE('Raw G'''' '!C157,'Raw G'''' '!F157,'Raw G'''' '!I157)</f>
        <v>463.33333333333331</v>
      </c>
      <c r="AD6" s="12">
        <f>AC6/AB6</f>
        <v>0.5782029950083194</v>
      </c>
      <c r="AE6" s="14"/>
    </row>
    <row r="7" spans="2:31" x14ac:dyDescent="0.3">
      <c r="B7" s="11">
        <f>AVERAGE('Raw G'' '!B13,'Raw G'' '!E13,'Raw G'' '!H13)</f>
        <v>63.1</v>
      </c>
      <c r="C7" s="13">
        <f>AVERAGE('Raw G'' '!C13,'Raw G'' '!F13,'Raw G'' '!I13)</f>
        <v>2410</v>
      </c>
      <c r="D7" s="13">
        <f>AVERAGE('Raw G'''' '!C13,'Raw G'''' '!F13,'Raw G'''' '!I13)</f>
        <v>696.33333333333337</v>
      </c>
      <c r="E7" s="12">
        <f t="shared" ref="E7:E21" si="0">D7/C7</f>
        <v>0.28893499308437071</v>
      </c>
      <c r="F7" s="14"/>
      <c r="G7" s="11">
        <f>AVERAGE('Raw G'' '!B42,'Raw G'' '!E42,'Raw G'' '!H42)</f>
        <v>63.1</v>
      </c>
      <c r="H7" s="13">
        <f>AVERAGE('Raw G'' '!C42,'Raw G'' '!F42,'Raw G'' '!I42)</f>
        <v>7633.333333333333</v>
      </c>
      <c r="I7" s="13">
        <f>AVERAGE('Raw G'''' '!C42,'Raw G'''' '!F42,'Raw G'''' '!I42)</f>
        <v>1480</v>
      </c>
      <c r="J7" s="12">
        <f t="shared" ref="J7:J21" si="1">I7/H7</f>
        <v>0.19388646288209607</v>
      </c>
      <c r="K7" s="14"/>
      <c r="L7" s="11">
        <f>AVERAGE('Raw G'' '!B71,'Raw G'' '!E71,'Raw G'' '!H71)</f>
        <v>63.1</v>
      </c>
      <c r="M7" s="13">
        <f>AVERAGE('Raw G'' '!C71,'Raw G'' '!F71,'Raw G'' '!I71)</f>
        <v>8153.333333333333</v>
      </c>
      <c r="N7" s="13">
        <f>AVERAGE('Raw G'''' '!C71,'Raw G'''' '!F71,'Raw G'''' '!I71)</f>
        <v>1300</v>
      </c>
      <c r="O7" s="12">
        <f t="shared" ref="O7:O21" si="2">N7/M7</f>
        <v>0.15944399018806216</v>
      </c>
      <c r="P7" s="14"/>
      <c r="Q7" s="11">
        <f>AVERAGE('Raw G'' '!B100,'Raw G'' '!E100,'Raw G'' '!H100)</f>
        <v>63.1</v>
      </c>
      <c r="R7" s="13">
        <f>AVERAGE('Raw G'' '!C100,'Raw G'' '!F100,'Raw G'' '!I100)</f>
        <v>2146.6666666666665</v>
      </c>
      <c r="S7" s="13">
        <f>AVERAGE('Raw G'''' '!C100,'Raw G'''' '!F100,'Raw G'''' '!I100)</f>
        <v>566.66666666666663</v>
      </c>
      <c r="T7" s="12">
        <f t="shared" ref="T7:T21" si="3">S7/R7</f>
        <v>0.2639751552795031</v>
      </c>
      <c r="U7" s="14"/>
      <c r="V7" s="11">
        <f>AVERAGE('Raw G'' '!B129,'Raw G'' '!E129,'Raw G'' '!H129)</f>
        <v>63.1</v>
      </c>
      <c r="W7" s="13">
        <f>AVERAGE('Raw G'' '!C129,'Raw G'' '!F129,'Raw G'' '!I129)</f>
        <v>529.33333333333337</v>
      </c>
      <c r="X7" s="13">
        <f>AVERAGE('Raw G'''' '!C129,'Raw G'''' '!F129,'Raw G'''' '!I129)</f>
        <v>234.33333333333334</v>
      </c>
      <c r="Y7" s="12">
        <f t="shared" ref="Y7:Y21" si="4">X7/W7</f>
        <v>0.44269521410579343</v>
      </c>
      <c r="Z7" s="14"/>
      <c r="AA7" s="11">
        <f>AVERAGE('Raw G'' '!B158,'Raw G'' '!E158,'Raw G'' '!H158)</f>
        <v>63.1</v>
      </c>
      <c r="AB7" s="13">
        <f>AVERAGE('Raw G'' '!C158,'Raw G'' '!F158,'Raw G'' '!I158)</f>
        <v>1046.6666666666667</v>
      </c>
      <c r="AC7" s="13">
        <f>AVERAGE('Raw G'''' '!C158,'Raw G'''' '!F158,'Raw G'''' '!I158)</f>
        <v>365</v>
      </c>
      <c r="AD7" s="12">
        <f t="shared" ref="AD7:AD21" si="5">AC7/AB7</f>
        <v>0.34872611464968151</v>
      </c>
      <c r="AE7" s="14"/>
    </row>
    <row r="8" spans="2:31" x14ac:dyDescent="0.3">
      <c r="B8" s="11">
        <f>AVERAGE('Raw G'' '!B14,'Raw G'' '!E14,'Raw G'' '!H14)</f>
        <v>39.799999999999997</v>
      </c>
      <c r="C8" s="13">
        <f>AVERAGE('Raw G'' '!C14,'Raw G'' '!F14,'Raw G'' '!I14)</f>
        <v>2376.6666666666665</v>
      </c>
      <c r="D8" s="13">
        <f>AVERAGE('Raw G'''' '!C14,'Raw G'''' '!F14,'Raw G'''' '!I14)</f>
        <v>640.66666666666663</v>
      </c>
      <c r="E8" s="12">
        <f t="shared" si="0"/>
        <v>0.26956521739130435</v>
      </c>
      <c r="F8" s="14"/>
      <c r="G8" s="11">
        <f>AVERAGE('Raw G'' '!B43,'Raw G'' '!E43,'Raw G'' '!H43)</f>
        <v>39.799999999999997</v>
      </c>
      <c r="H8" s="13">
        <f>AVERAGE('Raw G'' '!C43,'Raw G'' '!F43,'Raw G'' '!I43)</f>
        <v>7393.333333333333</v>
      </c>
      <c r="I8" s="13">
        <f>AVERAGE('Raw G'''' '!C43,'Raw G'''' '!F43,'Raw G'''' '!I43)</f>
        <v>1436.6666666666667</v>
      </c>
      <c r="J8" s="12">
        <f t="shared" si="1"/>
        <v>0.19431920649233544</v>
      </c>
      <c r="K8" s="14"/>
      <c r="L8" s="11">
        <f>AVERAGE('Raw G'' '!B72,'Raw G'' '!E72,'Raw G'' '!H72)</f>
        <v>39.799999999999997</v>
      </c>
      <c r="M8" s="13">
        <f>AVERAGE('Raw G'' '!C72,'Raw G'' '!F72,'Raw G'' '!I72)</f>
        <v>7696.666666666667</v>
      </c>
      <c r="N8" s="13">
        <f>AVERAGE('Raw G'''' '!C72,'Raw G'''' '!F72,'Raw G'''' '!I72)</f>
        <v>1240</v>
      </c>
      <c r="O8" s="12">
        <f t="shared" si="2"/>
        <v>0.16110870506712863</v>
      </c>
      <c r="P8" s="14"/>
      <c r="Q8" s="11">
        <f>AVERAGE('Raw G'' '!B101,'Raw G'' '!E101,'Raw G'' '!H101)</f>
        <v>39.799999999999997</v>
      </c>
      <c r="R8" s="13">
        <f>AVERAGE('Raw G'' '!C101,'Raw G'' '!F101,'Raw G'' '!I101)</f>
        <v>2153.3333333333335</v>
      </c>
      <c r="S8" s="13">
        <f>AVERAGE('Raw G'''' '!C101,'Raw G'''' '!F101,'Raw G'''' '!I101)</f>
        <v>531.33333333333337</v>
      </c>
      <c r="T8" s="12">
        <f t="shared" si="3"/>
        <v>0.24674922600619195</v>
      </c>
      <c r="U8" s="14"/>
      <c r="V8" s="11">
        <f>AVERAGE('Raw G'' '!B130,'Raw G'' '!E130,'Raw G'' '!H130)</f>
        <v>39.799999999999997</v>
      </c>
      <c r="W8" s="13">
        <f>AVERAGE('Raw G'' '!C130,'Raw G'' '!F130,'Raw G'' '!I130)</f>
        <v>537.66666666666663</v>
      </c>
      <c r="X8" s="13">
        <f>AVERAGE('Raw G'''' '!C130,'Raw G'''' '!F130,'Raw G'''' '!I130)</f>
        <v>191.66666666666666</v>
      </c>
      <c r="Y8" s="12">
        <f t="shared" si="4"/>
        <v>0.35647861128332303</v>
      </c>
      <c r="Z8" s="14"/>
      <c r="AA8" s="11">
        <f>AVERAGE('Raw G'' '!B159,'Raw G'' '!E159,'Raw G'' '!H159)</f>
        <v>39.799999999999997</v>
      </c>
      <c r="AB8" s="13">
        <f>AVERAGE('Raw G'' '!C159,'Raw G'' '!F159,'Raw G'' '!I159)</f>
        <v>1076.6666666666667</v>
      </c>
      <c r="AC8" s="13">
        <f>AVERAGE('Raw G'''' '!C159,'Raw G'''' '!F159,'Raw G'''' '!I159)</f>
        <v>337</v>
      </c>
      <c r="AD8" s="12">
        <f t="shared" si="5"/>
        <v>0.31300309597523218</v>
      </c>
      <c r="AE8" s="14"/>
    </row>
    <row r="9" spans="2:31" x14ac:dyDescent="0.3">
      <c r="B9" s="11">
        <f>AVERAGE('Raw G'' '!B15,'Raw G'' '!E15,'Raw G'' '!H15)</f>
        <v>25.100000000000005</v>
      </c>
      <c r="C9" s="13">
        <f>AVERAGE('Raw G'' '!C15,'Raw G'' '!F15,'Raw G'' '!I15)</f>
        <v>2330</v>
      </c>
      <c r="D9" s="13">
        <f>AVERAGE('Raw G'''' '!C15,'Raw G'''' '!F15,'Raw G'''' '!I15)</f>
        <v>608.33333333333337</v>
      </c>
      <c r="E9" s="12">
        <f t="shared" si="0"/>
        <v>0.2610872675250358</v>
      </c>
      <c r="F9" s="14"/>
      <c r="G9" s="11">
        <f>AVERAGE('Raw G'' '!B44,'Raw G'' '!E44,'Raw G'' '!H44)</f>
        <v>25.100000000000005</v>
      </c>
      <c r="H9" s="13">
        <f>AVERAGE('Raw G'' '!C44,'Raw G'' '!F44,'Raw G'' '!I44)</f>
        <v>7143.333333333333</v>
      </c>
      <c r="I9" s="13">
        <f>AVERAGE('Raw G'''' '!C44,'Raw G'''' '!F44,'Raw G'''' '!I44)</f>
        <v>1393.3333333333333</v>
      </c>
      <c r="J9" s="12">
        <f t="shared" si="1"/>
        <v>0.19505366308912739</v>
      </c>
      <c r="K9" s="14"/>
      <c r="L9" s="11">
        <f>AVERAGE('Raw G'' '!B73,'Raw G'' '!E73,'Raw G'' '!H73)</f>
        <v>25.100000000000005</v>
      </c>
      <c r="M9" s="13">
        <f>AVERAGE('Raw G'' '!C73,'Raw G'' '!F73,'Raw G'' '!I73)</f>
        <v>7416.666666666667</v>
      </c>
      <c r="N9" s="13">
        <f>AVERAGE('Raw G'''' '!C73,'Raw G'''' '!F73,'Raw G'''' '!I73)</f>
        <v>1200</v>
      </c>
      <c r="O9" s="12">
        <f t="shared" si="2"/>
        <v>0.16179775280898875</v>
      </c>
      <c r="P9" s="14"/>
      <c r="Q9" s="11">
        <f>AVERAGE('Raw G'' '!B102,'Raw G'' '!E102,'Raw G'' '!H102)</f>
        <v>25.100000000000005</v>
      </c>
      <c r="R9" s="13">
        <f>AVERAGE('Raw G'' '!C102,'Raw G'' '!F102,'Raw G'' '!I102)</f>
        <v>2143.3333333333335</v>
      </c>
      <c r="S9" s="13">
        <f>AVERAGE('Raw G'''' '!C102,'Raw G'''' '!F102,'Raw G'''' '!I102)</f>
        <v>517</v>
      </c>
      <c r="T9" s="12">
        <f t="shared" si="3"/>
        <v>0.24121306376360807</v>
      </c>
      <c r="U9" s="14"/>
      <c r="V9" s="11">
        <f>AVERAGE('Raw G'' '!B131,'Raw G'' '!E131,'Raw G'' '!H131)</f>
        <v>25.100000000000005</v>
      </c>
      <c r="W9" s="13">
        <f>AVERAGE('Raw G'' '!C131,'Raw G'' '!F131,'Raw G'' '!I131)</f>
        <v>556.33333333333337</v>
      </c>
      <c r="X9" s="13">
        <f>AVERAGE('Raw G'''' '!C131,'Raw G'''' '!F131,'Raw G'''' '!I131)</f>
        <v>175.66666666666666</v>
      </c>
      <c r="Y9" s="12">
        <f t="shared" si="4"/>
        <v>0.3157579388855602</v>
      </c>
      <c r="Z9" s="14"/>
      <c r="AA9" s="11">
        <f>AVERAGE('Raw G'' '!B160,'Raw G'' '!E160,'Raw G'' '!H160)</f>
        <v>25.100000000000005</v>
      </c>
      <c r="AB9" s="13">
        <f>AVERAGE('Raw G'' '!C160,'Raw G'' '!F160,'Raw G'' '!I160)</f>
        <v>1076.6666666666667</v>
      </c>
      <c r="AC9" s="13">
        <f>AVERAGE('Raw G'''' '!C160,'Raw G'''' '!F160,'Raw G'''' '!I160)</f>
        <v>312.66666666666669</v>
      </c>
      <c r="AD9" s="12">
        <f t="shared" si="5"/>
        <v>0.29040247678018577</v>
      </c>
      <c r="AE9" s="14"/>
    </row>
    <row r="10" spans="2:31" x14ac:dyDescent="0.3">
      <c r="B10" s="11">
        <f>AVERAGE('Raw G'' '!B16,'Raw G'' '!E16,'Raw G'' '!H16)</f>
        <v>15.800000000000002</v>
      </c>
      <c r="C10" s="13">
        <f>AVERAGE('Raw G'' '!C16,'Raw G'' '!F16,'Raw G'' '!I16)</f>
        <v>2253.3333333333335</v>
      </c>
      <c r="D10" s="13">
        <f>AVERAGE('Raw G'''' '!C16,'Raw G'''' '!F16,'Raw G'''' '!I16)</f>
        <v>583.66666666666663</v>
      </c>
      <c r="E10" s="12">
        <f t="shared" si="0"/>
        <v>0.25902366863905324</v>
      </c>
      <c r="F10" s="14"/>
      <c r="G10" s="11">
        <f>AVERAGE('Raw G'' '!B45,'Raw G'' '!E45,'Raw G'' '!H45)</f>
        <v>15.800000000000002</v>
      </c>
      <c r="H10" s="13">
        <f>AVERAGE('Raw G'' '!C45,'Raw G'' '!F45,'Raw G'' '!I45)</f>
        <v>6890</v>
      </c>
      <c r="I10" s="13">
        <f>AVERAGE('Raw G'''' '!C45,'Raw G'''' '!F45,'Raw G'''' '!I45)</f>
        <v>1363.3333333333333</v>
      </c>
      <c r="J10" s="12">
        <f t="shared" si="1"/>
        <v>0.19787131107885825</v>
      </c>
      <c r="K10" s="14"/>
      <c r="L10" s="11">
        <f>AVERAGE('Raw G'' '!B74,'Raw G'' '!E74,'Raw G'' '!H74)</f>
        <v>15.800000000000002</v>
      </c>
      <c r="M10" s="13">
        <f>AVERAGE('Raw G'' '!C74,'Raw G'' '!F74,'Raw G'' '!I74)</f>
        <v>7340</v>
      </c>
      <c r="N10" s="13">
        <f>AVERAGE('Raw G'''' '!C74,'Raw G'''' '!F74,'Raw G'''' '!I74)</f>
        <v>1216.6666666666667</v>
      </c>
      <c r="O10" s="12">
        <f t="shared" si="2"/>
        <v>0.16575840145322435</v>
      </c>
      <c r="P10" s="14"/>
      <c r="Q10" s="11">
        <f>AVERAGE('Raw G'' '!B103,'Raw G'' '!E103,'Raw G'' '!H103)</f>
        <v>15.800000000000002</v>
      </c>
      <c r="R10" s="13">
        <f>AVERAGE('Raw G'' '!C103,'Raw G'' '!F103,'Raw G'' '!I103)</f>
        <v>2056.6666666666665</v>
      </c>
      <c r="S10" s="13">
        <f>AVERAGE('Raw G'''' '!C103,'Raw G'''' '!F103,'Raw G'''' '!I103)</f>
        <v>489.33333333333331</v>
      </c>
      <c r="T10" s="12">
        <f t="shared" si="3"/>
        <v>0.23792544570502433</v>
      </c>
      <c r="U10" s="14"/>
      <c r="V10" s="11">
        <f>AVERAGE('Raw G'' '!B132,'Raw G'' '!E132,'Raw G'' '!H132)</f>
        <v>15.800000000000002</v>
      </c>
      <c r="W10" s="13">
        <f>AVERAGE('Raw G'' '!C132,'Raw G'' '!F132,'Raw G'' '!I132)</f>
        <v>552.66666666666663</v>
      </c>
      <c r="X10" s="13">
        <f>AVERAGE('Raw G'''' '!C132,'Raw G'''' '!F132,'Raw G'''' '!I132)</f>
        <v>165.33333333333334</v>
      </c>
      <c r="Y10" s="12">
        <f t="shared" si="4"/>
        <v>0.29915560916767192</v>
      </c>
      <c r="Z10" s="14"/>
      <c r="AA10" s="11">
        <f>AVERAGE('Raw G'' '!B161,'Raw G'' '!E161,'Raw G'' '!H161)</f>
        <v>15.800000000000002</v>
      </c>
      <c r="AB10" s="13">
        <f>AVERAGE('Raw G'' '!C161,'Raw G'' '!F161,'Raw G'' '!I161)</f>
        <v>1056.6666666666667</v>
      </c>
      <c r="AC10" s="13">
        <f>AVERAGE('Raw G'''' '!C161,'Raw G'''' '!F161,'Raw G'''' '!I161)</f>
        <v>300</v>
      </c>
      <c r="AD10" s="12">
        <f t="shared" si="5"/>
        <v>0.28391167192429018</v>
      </c>
      <c r="AE10" s="14"/>
    </row>
    <row r="11" spans="2:31" x14ac:dyDescent="0.3">
      <c r="B11" s="11">
        <f>AVERAGE('Raw G'' '!B17,'Raw G'' '!E17,'Raw G'' '!H17)</f>
        <v>10</v>
      </c>
      <c r="C11" s="13">
        <f>AVERAGE('Raw G'' '!C17,'Raw G'' '!F17,'Raw G'' '!I17)</f>
        <v>2183.3333333333335</v>
      </c>
      <c r="D11" s="13">
        <f>AVERAGE('Raw G'''' '!C17,'Raw G'''' '!F17,'Raw G'''' '!I17)</f>
        <v>570</v>
      </c>
      <c r="E11" s="12">
        <f t="shared" si="0"/>
        <v>0.26106870229007634</v>
      </c>
      <c r="F11" s="14"/>
      <c r="G11" s="11">
        <f>AVERAGE('Raw G'' '!B46,'Raw G'' '!E46,'Raw G'' '!H46)</f>
        <v>10</v>
      </c>
      <c r="H11" s="13">
        <f>AVERAGE('Raw G'' '!C46,'Raw G'' '!F46,'Raw G'' '!I46)</f>
        <v>6660</v>
      </c>
      <c r="I11" s="13">
        <f>AVERAGE('Raw G'''' '!C46,'Raw G'''' '!F46,'Raw G'''' '!I46)</f>
        <v>1343.3333333333333</v>
      </c>
      <c r="J11" s="12">
        <f t="shared" si="1"/>
        <v>0.20170170170170168</v>
      </c>
      <c r="K11" s="14"/>
      <c r="L11" s="11">
        <f>AVERAGE('Raw G'' '!B75,'Raw G'' '!E75,'Raw G'' '!H75)</f>
        <v>10</v>
      </c>
      <c r="M11" s="13">
        <f>AVERAGE('Raw G'' '!C75,'Raw G'' '!F75,'Raw G'' '!I75)</f>
        <v>7203.333333333333</v>
      </c>
      <c r="N11" s="13">
        <f>AVERAGE('Raw G'''' '!C75,'Raw G'''' '!F75,'Raw G'''' '!I75)</f>
        <v>1236.6666666666667</v>
      </c>
      <c r="O11" s="12">
        <f t="shared" si="2"/>
        <v>0.17167977788061084</v>
      </c>
      <c r="P11" s="14"/>
      <c r="Q11" s="11">
        <f>AVERAGE('Raw G'' '!B104,'Raw G'' '!E104,'Raw G'' '!H104)</f>
        <v>10</v>
      </c>
      <c r="R11" s="13">
        <f>AVERAGE('Raw G'' '!C104,'Raw G'' '!F104,'Raw G'' '!I104)</f>
        <v>1976.6666666666667</v>
      </c>
      <c r="S11" s="13">
        <f>AVERAGE('Raw G'''' '!C104,'Raw G'''' '!F104,'Raw G'''' '!I104)</f>
        <v>472</v>
      </c>
      <c r="T11" s="12">
        <f t="shared" si="3"/>
        <v>0.2387858347386172</v>
      </c>
      <c r="U11" s="14"/>
      <c r="V11" s="11">
        <f>AVERAGE('Raw G'' '!B133,'Raw G'' '!E133,'Raw G'' '!H133)</f>
        <v>10</v>
      </c>
      <c r="W11" s="13">
        <f>AVERAGE('Raw G'' '!C133,'Raw G'' '!F133,'Raw G'' '!I133)</f>
        <v>542.66666666666663</v>
      </c>
      <c r="X11" s="13">
        <f>AVERAGE('Raw G'''' '!C133,'Raw G'''' '!F133,'Raw G'''' '!I133)</f>
        <v>157.33333333333334</v>
      </c>
      <c r="Y11" s="12">
        <f t="shared" si="4"/>
        <v>0.28992628992628994</v>
      </c>
      <c r="Z11" s="14"/>
      <c r="AA11" s="11">
        <f>AVERAGE('Raw G'' '!B162,'Raw G'' '!E162,'Raw G'' '!H162)</f>
        <v>10</v>
      </c>
      <c r="AB11" s="13">
        <f>AVERAGE('Raw G'' '!C162,'Raw G'' '!F162,'Raw G'' '!I162)</f>
        <v>1020.3333333333334</v>
      </c>
      <c r="AC11" s="13">
        <f>AVERAGE('Raw G'''' '!C162,'Raw G'''' '!F162,'Raw G'''' '!I162)</f>
        <v>291.66666666666669</v>
      </c>
      <c r="AD11" s="12">
        <f t="shared" si="5"/>
        <v>0.28585429598170531</v>
      </c>
      <c r="AE11" s="14"/>
    </row>
    <row r="12" spans="2:31" x14ac:dyDescent="0.3">
      <c r="B12" s="11">
        <f>AVERAGE('Raw G'' '!B18,'Raw G'' '!E18,'Raw G'' '!H18)</f>
        <v>6.31</v>
      </c>
      <c r="C12" s="13">
        <f>AVERAGE('Raw G'' '!C18,'Raw G'' '!F18,'Raw G'' '!I18)</f>
        <v>2106.6666666666665</v>
      </c>
      <c r="D12" s="13">
        <f>AVERAGE('Raw G'''' '!C18,'Raw G'''' '!F18,'Raw G'''' '!I18)</f>
        <v>546</v>
      </c>
      <c r="E12" s="12">
        <f t="shared" si="0"/>
        <v>0.25917721518987341</v>
      </c>
      <c r="F12" s="14"/>
      <c r="G12" s="11">
        <f>AVERAGE('Raw G'' '!B47,'Raw G'' '!E47,'Raw G'' '!H47)</f>
        <v>6.31</v>
      </c>
      <c r="H12" s="13">
        <f>AVERAGE('Raw G'' '!C47,'Raw G'' '!F47,'Raw G'' '!I47)</f>
        <v>6413.333333333333</v>
      </c>
      <c r="I12" s="13">
        <f>AVERAGE('Raw G'''' '!C47,'Raw G'''' '!F47,'Raw G'''' '!I47)</f>
        <v>1326.6666666666667</v>
      </c>
      <c r="J12" s="12">
        <f t="shared" si="1"/>
        <v>0.20686070686070687</v>
      </c>
      <c r="K12" s="14"/>
      <c r="L12" s="11">
        <f>AVERAGE('Raw G'' '!B76,'Raw G'' '!E76,'Raw G'' '!H76)</f>
        <v>6.31</v>
      </c>
      <c r="M12" s="13">
        <f>AVERAGE('Raw G'' '!C76,'Raw G'' '!F76,'Raw G'' '!I76)</f>
        <v>6840</v>
      </c>
      <c r="N12" s="13">
        <f>AVERAGE('Raw G'''' '!C76,'Raw G'''' '!F76,'Raw G'''' '!I76)</f>
        <v>1213.3333333333333</v>
      </c>
      <c r="O12" s="12">
        <f t="shared" si="2"/>
        <v>0.17738791423001948</v>
      </c>
      <c r="P12" s="14"/>
      <c r="Q12" s="11">
        <f>AVERAGE('Raw G'' '!B105,'Raw G'' '!E105,'Raw G'' '!H105)</f>
        <v>6.31</v>
      </c>
      <c r="R12" s="13">
        <f>AVERAGE('Raw G'' '!C105,'Raw G'' '!F105,'Raw G'' '!I105)</f>
        <v>1893.3333333333333</v>
      </c>
      <c r="S12" s="13">
        <f>AVERAGE('Raw G'''' '!C105,'Raw G'''' '!F105,'Raw G'''' '!I105)</f>
        <v>454.66666666666669</v>
      </c>
      <c r="T12" s="12">
        <f t="shared" si="3"/>
        <v>0.24014084507042255</v>
      </c>
      <c r="U12" s="14"/>
      <c r="V12" s="11">
        <f>AVERAGE('Raw G'' '!B134,'Raw G'' '!E134,'Raw G'' '!H134)</f>
        <v>6.31</v>
      </c>
      <c r="W12" s="13">
        <f>AVERAGE('Raw G'' '!C134,'Raw G'' '!F134,'Raw G'' '!I134)</f>
        <v>529.33333333333337</v>
      </c>
      <c r="X12" s="13">
        <f>AVERAGE('Raw G'''' '!C134,'Raw G'''' '!F134,'Raw G'''' '!I134)</f>
        <v>150.66666666666666</v>
      </c>
      <c r="Y12" s="12">
        <f t="shared" si="4"/>
        <v>0.28463476070528965</v>
      </c>
      <c r="Z12" s="14"/>
      <c r="AA12" s="11">
        <f>AVERAGE('Raw G'' '!B163,'Raw G'' '!E163,'Raw G'' '!H163)</f>
        <v>6.31</v>
      </c>
      <c r="AB12" s="13">
        <f>AVERAGE('Raw G'' '!C163,'Raw G'' '!F163,'Raw G'' '!I163)</f>
        <v>992.33333333333337</v>
      </c>
      <c r="AC12" s="13">
        <f>AVERAGE('Raw G'''' '!C163,'Raw G'''' '!F163,'Raw G'''' '!I163)</f>
        <v>277.66666666666669</v>
      </c>
      <c r="AD12" s="12">
        <f t="shared" si="5"/>
        <v>0.27981189116560296</v>
      </c>
      <c r="AE12" s="14"/>
    </row>
    <row r="13" spans="2:31" x14ac:dyDescent="0.3">
      <c r="B13" s="11">
        <f>AVERAGE('Raw G'' '!B19,'Raw G'' '!E19,'Raw G'' '!H19)</f>
        <v>3.98</v>
      </c>
      <c r="C13" s="13">
        <f>AVERAGE('Raw G'' '!C19,'Raw G'' '!F19,'Raw G'' '!I19)</f>
        <v>2036.6666666666667</v>
      </c>
      <c r="D13" s="13">
        <f>AVERAGE('Raw G'''' '!C19,'Raw G'''' '!F19,'Raw G'''' '!I19)</f>
        <v>544.66666666666663</v>
      </c>
      <c r="E13" s="12">
        <f t="shared" si="0"/>
        <v>0.26743044189852699</v>
      </c>
      <c r="F13" s="14"/>
      <c r="G13" s="11">
        <f>AVERAGE('Raw G'' '!B48,'Raw G'' '!E48,'Raw G'' '!H48)</f>
        <v>3.98</v>
      </c>
      <c r="H13" s="13">
        <f>AVERAGE('Raw G'' '!C48,'Raw G'' '!F48,'Raw G'' '!I48)</f>
        <v>6170</v>
      </c>
      <c r="I13" s="13">
        <f>AVERAGE('Raw G'''' '!C48,'Raw G'''' '!F48,'Raw G'''' '!I48)</f>
        <v>1320</v>
      </c>
      <c r="J13" s="12">
        <f t="shared" si="1"/>
        <v>0.21393841166936792</v>
      </c>
      <c r="K13" s="14"/>
      <c r="L13" s="11">
        <f>AVERAGE('Raw G'' '!B77,'Raw G'' '!E77,'Raw G'' '!H77)</f>
        <v>3.98</v>
      </c>
      <c r="M13" s="13">
        <f>AVERAGE('Raw G'' '!C77,'Raw G'' '!F77,'Raw G'' '!I77)</f>
        <v>6596.666666666667</v>
      </c>
      <c r="N13" s="13">
        <f>AVERAGE('Raw G'''' '!C77,'Raw G'''' '!F77,'Raw G'''' '!I77)</f>
        <v>1223.3333333333333</v>
      </c>
      <c r="O13" s="12">
        <f t="shared" si="2"/>
        <v>0.18544719555330974</v>
      </c>
      <c r="P13" s="14"/>
      <c r="Q13" s="11">
        <f>AVERAGE('Raw G'' '!B106,'Raw G'' '!E106,'Raw G'' '!H106)</f>
        <v>3.98</v>
      </c>
      <c r="R13" s="13">
        <f>AVERAGE('Raw G'' '!C106,'Raw G'' '!F106,'Raw G'' '!I106)</f>
        <v>1826.6666666666667</v>
      </c>
      <c r="S13" s="13">
        <f>AVERAGE('Raw G'''' '!C106,'Raw G'''' '!F106,'Raw G'''' '!I106)</f>
        <v>445.33333333333331</v>
      </c>
      <c r="T13" s="12">
        <f t="shared" si="3"/>
        <v>0.24379562043795619</v>
      </c>
      <c r="U13" s="14"/>
      <c r="V13" s="11">
        <f>AVERAGE('Raw G'' '!B135,'Raw G'' '!E135,'Raw G'' '!H135)</f>
        <v>3.98</v>
      </c>
      <c r="W13" s="13">
        <f>AVERAGE('Raw G'' '!C135,'Raw G'' '!F135,'Raw G'' '!I135)</f>
        <v>509</v>
      </c>
      <c r="X13" s="13">
        <f>AVERAGE('Raw G'''' '!C135,'Raw G'''' '!F135,'Raw G'''' '!I135)</f>
        <v>144</v>
      </c>
      <c r="Y13" s="12">
        <f t="shared" si="4"/>
        <v>0.28290766208251472</v>
      </c>
      <c r="Z13" s="14"/>
      <c r="AA13" s="11">
        <f>AVERAGE('Raw G'' '!B164,'Raw G'' '!E164,'Raw G'' '!H164)</f>
        <v>3.98</v>
      </c>
      <c r="AB13" s="13">
        <f>AVERAGE('Raw G'' '!C164,'Raw G'' '!F164,'Raw G'' '!I164)</f>
        <v>962.66666666666663</v>
      </c>
      <c r="AC13" s="13">
        <f>AVERAGE('Raw G'''' '!C164,'Raw G'''' '!F164,'Raw G'''' '!I164)</f>
        <v>269.66666666666669</v>
      </c>
      <c r="AD13" s="12">
        <f t="shared" si="5"/>
        <v>0.28012465373961221</v>
      </c>
      <c r="AE13" s="14"/>
    </row>
    <row r="14" spans="2:31" x14ac:dyDescent="0.3">
      <c r="B14" s="11">
        <f>AVERAGE('Raw G'' '!B20,'Raw G'' '!E20,'Raw G'' '!H20)</f>
        <v>2.5099999999999998</v>
      </c>
      <c r="C14" s="13">
        <f>AVERAGE('Raw G'' '!C20,'Raw G'' '!F20,'Raw G'' '!I20)</f>
        <v>1970</v>
      </c>
      <c r="D14" s="13">
        <f>AVERAGE('Raw G'''' '!C20,'Raw G'''' '!F20,'Raw G'''' '!I20)</f>
        <v>523.33333333333337</v>
      </c>
      <c r="E14" s="12">
        <f t="shared" si="0"/>
        <v>0.26565143824027077</v>
      </c>
      <c r="F14" s="14"/>
      <c r="G14" s="11">
        <f>AVERAGE('Raw G'' '!B49,'Raw G'' '!E49,'Raw G'' '!H49)</f>
        <v>2.5099999999999998</v>
      </c>
      <c r="H14" s="13">
        <f>AVERAGE('Raw G'' '!C49,'Raw G'' '!F49,'Raw G'' '!I49)</f>
        <v>5946.666666666667</v>
      </c>
      <c r="I14" s="13">
        <f>AVERAGE('Raw G'''' '!C49,'Raw G'''' '!F49,'Raw G'''' '!I49)</f>
        <v>1303.3333333333333</v>
      </c>
      <c r="J14" s="12">
        <f>I14/H14</f>
        <v>0.21917040358744391</v>
      </c>
      <c r="K14" s="14"/>
      <c r="L14" s="11">
        <f>AVERAGE('Raw G'' '!B78,'Raw G'' '!E78,'Raw G'' '!H78)</f>
        <v>2.5099999999999998</v>
      </c>
      <c r="M14" s="13">
        <f>AVERAGE('Raw G'' '!C78,'Raw G'' '!F78,'Raw G'' '!I78)</f>
        <v>6510</v>
      </c>
      <c r="N14" s="13">
        <f>AVERAGE('Raw G'''' '!C78,'Raw G'''' '!F78,'Raw G'''' '!I78)</f>
        <v>1200</v>
      </c>
      <c r="O14" s="12">
        <f t="shared" si="2"/>
        <v>0.18433179723502305</v>
      </c>
      <c r="P14" s="14"/>
      <c r="Q14" s="11">
        <f>AVERAGE('Raw G'' '!B107,'Raw G'' '!E107,'Raw G'' '!H107)</f>
        <v>2.5099999999999998</v>
      </c>
      <c r="R14" s="13">
        <f>AVERAGE('Raw G'' '!C107,'Raw G'' '!F107,'Raw G'' '!I107)</f>
        <v>1810</v>
      </c>
      <c r="S14" s="13">
        <f>AVERAGE('Raw G'''' '!C107,'Raw G'''' '!F107,'Raw G'''' '!I107)</f>
        <v>451.66666666666669</v>
      </c>
      <c r="T14" s="12">
        <f t="shared" si="3"/>
        <v>0.24953959484346225</v>
      </c>
      <c r="U14" s="14"/>
      <c r="V14" s="11">
        <f>AVERAGE('Raw G'' '!B136,'Raw G'' '!E136,'Raw G'' '!H136)</f>
        <v>2.5099999999999998</v>
      </c>
      <c r="W14" s="13">
        <f>AVERAGE('Raw G'' '!C136,'Raw G'' '!F136,'Raw G'' '!I136)</f>
        <v>490.66666666666669</v>
      </c>
      <c r="X14" s="13">
        <f>AVERAGE('Raw G'''' '!C136,'Raw G'''' '!F136,'Raw G'''' '!I136)</f>
        <v>139</v>
      </c>
      <c r="Y14" s="12">
        <f t="shared" si="4"/>
        <v>0.28328804347826086</v>
      </c>
      <c r="Z14" s="14"/>
      <c r="AA14" s="11">
        <f>AVERAGE('Raw G'' '!B165,'Raw G'' '!E165,'Raw G'' '!H165)</f>
        <v>2.5099999999999998</v>
      </c>
      <c r="AB14" s="13">
        <f>AVERAGE('Raw G'' '!C165,'Raw G'' '!F165,'Raw G'' '!I165)</f>
        <v>930.33333333333337</v>
      </c>
      <c r="AC14" s="13">
        <f>AVERAGE('Raw G'''' '!C165,'Raw G'''' '!F165,'Raw G'''' '!I165)</f>
        <v>268</v>
      </c>
      <c r="AD14" s="12">
        <f t="shared" si="5"/>
        <v>0.28806879254747403</v>
      </c>
      <c r="AE14" s="14"/>
    </row>
    <row r="15" spans="2:31" x14ac:dyDescent="0.3">
      <c r="B15" s="11">
        <f>AVERAGE('Raw G'' '!B21,'Raw G'' '!E21,'Raw G'' '!H21)</f>
        <v>1.58</v>
      </c>
      <c r="C15" s="13">
        <f>AVERAGE('Raw G'' '!C21,'Raw G'' '!F21,'Raw G'' '!I21)</f>
        <v>1906.6666666666667</v>
      </c>
      <c r="D15" s="13">
        <f>AVERAGE('Raw G'''' '!C21,'Raw G'''' '!F21,'Raw G'''' '!I21)</f>
        <v>517</v>
      </c>
      <c r="E15" s="12">
        <f t="shared" si="0"/>
        <v>0.27115384615384613</v>
      </c>
      <c r="F15" s="14"/>
      <c r="G15" s="11">
        <f>AVERAGE('Raw G'' '!B50,'Raw G'' '!E50,'Raw G'' '!H50)</f>
        <v>1.58</v>
      </c>
      <c r="H15" s="13">
        <f>AVERAGE('Raw G'' '!C50,'Raw G'' '!F50,'Raw G'' '!I50)</f>
        <v>5740</v>
      </c>
      <c r="I15" s="13">
        <f>AVERAGE('Raw G'''' '!C50,'Raw G'''' '!F50,'Raw G'''' '!I50)</f>
        <v>1300</v>
      </c>
      <c r="J15" s="12">
        <f t="shared" si="1"/>
        <v>0.2264808362369338</v>
      </c>
      <c r="K15" s="14"/>
      <c r="L15" s="11">
        <f>AVERAGE('Raw G'' '!B79,'Raw G'' '!E79,'Raw G'' '!H79)</f>
        <v>1.58</v>
      </c>
      <c r="M15" s="13">
        <f>AVERAGE('Raw G'' '!C79,'Raw G'' '!F79,'Raw G'' '!I79)</f>
        <v>6280</v>
      </c>
      <c r="N15" s="13">
        <f>AVERAGE('Raw G'''' '!C79,'Raw G'''' '!F79,'Raw G'''' '!I79)</f>
        <v>1313.3333333333333</v>
      </c>
      <c r="O15" s="12">
        <f t="shared" si="2"/>
        <v>0.20912951167728236</v>
      </c>
      <c r="P15" s="14"/>
      <c r="Q15" s="11">
        <f>AVERAGE('Raw G'' '!B108,'Raw G'' '!E108,'Raw G'' '!H108)</f>
        <v>1.58</v>
      </c>
      <c r="R15" s="13">
        <f>AVERAGE('Raw G'' '!C108,'Raw G'' '!F108,'Raw G'' '!I108)</f>
        <v>1746.6666666666667</v>
      </c>
      <c r="S15" s="13">
        <f>AVERAGE('Raw G'''' '!C108,'Raw G'''' '!F108,'Raw G'''' '!I108)</f>
        <v>452</v>
      </c>
      <c r="T15" s="12">
        <f t="shared" si="3"/>
        <v>0.25877862595419848</v>
      </c>
      <c r="U15" s="14"/>
      <c r="V15" s="11">
        <f>AVERAGE('Raw G'' '!B137,'Raw G'' '!E137,'Raw G'' '!H137)</f>
        <v>1.58</v>
      </c>
      <c r="W15" s="13">
        <f>AVERAGE('Raw G'' '!C137,'Raw G'' '!F137,'Raw G'' '!I137)</f>
        <v>475.66666666666669</v>
      </c>
      <c r="X15" s="13">
        <f>AVERAGE('Raw G'''' '!C137,'Raw G'''' '!F137,'Raw G'''' '!I137)</f>
        <v>135.33333333333334</v>
      </c>
      <c r="Y15" s="12">
        <f t="shared" si="4"/>
        <v>0.28451296426068678</v>
      </c>
      <c r="Z15" s="14"/>
      <c r="AA15" s="11">
        <f>AVERAGE('Raw G'' '!B166,'Raw G'' '!E166,'Raw G'' '!H166)</f>
        <v>1.58</v>
      </c>
      <c r="AB15" s="13">
        <f>AVERAGE('Raw G'' '!C166,'Raw G'' '!F166,'Raw G'' '!I166)</f>
        <v>897.33333333333337</v>
      </c>
      <c r="AC15" s="13">
        <f>AVERAGE('Raw G'''' '!C166,'Raw G'''' '!F166,'Raw G'''' '!I166)</f>
        <v>257.66666666666669</v>
      </c>
      <c r="AD15" s="12">
        <f t="shared" si="5"/>
        <v>0.28714710252600301</v>
      </c>
      <c r="AE15" s="14"/>
    </row>
    <row r="16" spans="2:31" x14ac:dyDescent="0.3">
      <c r="B16" s="11">
        <f>AVERAGE('Raw G'' '!B22,'Raw G'' '!E22,'Raw G'' '!H22)</f>
        <v>1</v>
      </c>
      <c r="C16" s="13">
        <f>AVERAGE('Raw G'' '!C22,'Raw G'' '!F22,'Raw G'' '!I22)</f>
        <v>1856.6666666666667</v>
      </c>
      <c r="D16" s="13">
        <f>AVERAGE('Raw G'''' '!C22,'Raw G'''' '!F22,'Raw G'''' '!I22)</f>
        <v>514.66666666666663</v>
      </c>
      <c r="E16" s="12">
        <f t="shared" si="0"/>
        <v>0.27719928186714538</v>
      </c>
      <c r="F16" s="14"/>
      <c r="G16" s="11">
        <f>AVERAGE('Raw G'' '!B51,'Raw G'' '!E51,'Raw G'' '!H51)</f>
        <v>1</v>
      </c>
      <c r="H16" s="13">
        <f>AVERAGE('Raw G'' '!C51,'Raw G'' '!F51,'Raw G'' '!I51)</f>
        <v>5533.333333333333</v>
      </c>
      <c r="I16" s="13">
        <f>AVERAGE('Raw G'''' '!C51,'Raw G'''' '!F51,'Raw G'''' '!I51)</f>
        <v>1286.6666666666667</v>
      </c>
      <c r="J16" s="12">
        <f t="shared" si="1"/>
        <v>0.23253012048192773</v>
      </c>
      <c r="K16" s="14"/>
      <c r="L16" s="11">
        <f>AVERAGE('Raw G'' '!B80,'Raw G'' '!E80,'Raw G'' '!H80)</f>
        <v>1</v>
      </c>
      <c r="M16" s="13">
        <f>AVERAGE('Raw G'' '!C80,'Raw G'' '!F80,'Raw G'' '!I80)</f>
        <v>5953.333333333333</v>
      </c>
      <c r="N16" s="13">
        <f>AVERAGE('Raw G'''' '!C80,'Raw G'''' '!F80,'Raw G'''' '!I80)</f>
        <v>1290</v>
      </c>
      <c r="O16" s="12">
        <f t="shared" si="2"/>
        <v>0.21668533034714446</v>
      </c>
      <c r="P16" s="14"/>
      <c r="Q16" s="11">
        <f>AVERAGE('Raw G'' '!B109,'Raw G'' '!E109,'Raw G'' '!H109)</f>
        <v>1</v>
      </c>
      <c r="R16" s="13">
        <f>AVERAGE('Raw G'' '!C109,'Raw G'' '!F109,'Raw G'' '!I109)</f>
        <v>1673.3333333333333</v>
      </c>
      <c r="S16" s="13">
        <f>AVERAGE('Raw G'''' '!C109,'Raw G'''' '!F109,'Raw G'''' '!I109)</f>
        <v>448.66666666666669</v>
      </c>
      <c r="T16" s="12">
        <f t="shared" si="3"/>
        <v>0.26812749003984065</v>
      </c>
      <c r="U16" s="14"/>
      <c r="V16" s="11">
        <f>AVERAGE('Raw G'' '!B138,'Raw G'' '!E138,'Raw G'' '!H138)</f>
        <v>1</v>
      </c>
      <c r="W16" s="13">
        <f>AVERAGE('Raw G'' '!C138,'Raw G'' '!F138,'Raw G'' '!I138)</f>
        <v>464</v>
      </c>
      <c r="X16" s="13">
        <f>AVERAGE('Raw G'''' '!C138,'Raw G'''' '!F138,'Raw G'''' '!I138)</f>
        <v>134.66666666666666</v>
      </c>
      <c r="Y16" s="12">
        <f t="shared" si="4"/>
        <v>0.29022988505747127</v>
      </c>
      <c r="Z16" s="14"/>
      <c r="AA16" s="11">
        <f>AVERAGE('Raw G'' '!B167,'Raw G'' '!E167,'Raw G'' '!H167)</f>
        <v>1</v>
      </c>
      <c r="AB16" s="13">
        <f>AVERAGE('Raw G'' '!C167,'Raw G'' '!F167,'Raw G'' '!I167)</f>
        <v>861.66666666666663</v>
      </c>
      <c r="AC16" s="13">
        <f>AVERAGE('Raw G'''' '!C167,'Raw G'''' '!F167,'Raw G'''' '!I167)</f>
        <v>256.33333333333331</v>
      </c>
      <c r="AD16" s="12">
        <f t="shared" si="5"/>
        <v>0.29748549323017409</v>
      </c>
      <c r="AE16" s="14"/>
    </row>
    <row r="17" spans="2:31" x14ac:dyDescent="0.3">
      <c r="B17" s="11">
        <f>AVERAGE('Raw G'' '!B23,'Raw G'' '!E23,'Raw G'' '!H23)</f>
        <v>0.63100000000000001</v>
      </c>
      <c r="C17" s="13">
        <f>AVERAGE('Raw G'' '!C23,'Raw G'' '!F23,'Raw G'' '!I23)</f>
        <v>1793.3333333333333</v>
      </c>
      <c r="D17" s="13">
        <f>AVERAGE('Raw G'''' '!C23,'Raw G'''' '!F23,'Raw G'''' '!I23)</f>
        <v>511.33333333333331</v>
      </c>
      <c r="E17" s="12">
        <f t="shared" si="0"/>
        <v>0.28513011152416357</v>
      </c>
      <c r="F17" s="14"/>
      <c r="G17" s="11">
        <f>AVERAGE('Raw G'' '!B52,'Raw G'' '!E52,'Raw G'' '!H52)</f>
        <v>0.63100000000000001</v>
      </c>
      <c r="H17" s="13">
        <f>AVERAGE('Raw G'' '!C52,'Raw G'' '!F52,'Raw G'' '!I52)</f>
        <v>5326.666666666667</v>
      </c>
      <c r="I17" s="13">
        <f>AVERAGE('Raw G'''' '!C52,'Raw G'''' '!F52,'Raw G'''' '!I52)</f>
        <v>1270</v>
      </c>
      <c r="J17" s="12">
        <f t="shared" si="1"/>
        <v>0.23842302878598245</v>
      </c>
      <c r="K17" s="14"/>
      <c r="L17" s="11">
        <f>AVERAGE('Raw G'' '!B81,'Raw G'' '!E81,'Raw G'' '!H81)</f>
        <v>0.63100000000000001</v>
      </c>
      <c r="M17" s="13">
        <f>AVERAGE('Raw G'' '!C81,'Raw G'' '!F81,'Raw G'' '!I81)</f>
        <v>5760</v>
      </c>
      <c r="N17" s="13">
        <f>AVERAGE('Raw G'''' '!C81,'Raw G'''' '!F81,'Raw G'''' '!I81)</f>
        <v>1320</v>
      </c>
      <c r="O17" s="12">
        <f t="shared" si="2"/>
        <v>0.22916666666666666</v>
      </c>
      <c r="P17" s="14"/>
      <c r="Q17" s="11">
        <f>AVERAGE('Raw G'' '!B110,'Raw G'' '!E110,'Raw G'' '!H110)</f>
        <v>0.63100000000000001</v>
      </c>
      <c r="R17" s="13">
        <f>AVERAGE('Raw G'' '!C110,'Raw G'' '!F110,'Raw G'' '!I110)</f>
        <v>1590</v>
      </c>
      <c r="S17" s="13">
        <f>AVERAGE('Raw G'''' '!C110,'Raw G'''' '!F110,'Raw G'''' '!I110)</f>
        <v>434.66666666666669</v>
      </c>
      <c r="T17" s="12">
        <f t="shared" si="3"/>
        <v>0.27337526205450735</v>
      </c>
      <c r="U17" s="14"/>
      <c r="V17" s="11">
        <f>AVERAGE('Raw G'' '!B139,'Raw G'' '!E139,'Raw G'' '!H139)</f>
        <v>0.63100000000000001</v>
      </c>
      <c r="W17" s="13">
        <f>AVERAGE('Raw G'' '!C139,'Raw G'' '!F139,'Raw G'' '!I139)</f>
        <v>454.33333333333331</v>
      </c>
      <c r="X17" s="13">
        <f>AVERAGE('Raw G'''' '!C139,'Raw G'''' '!F139,'Raw G'''' '!I139)</f>
        <v>134.66666666666666</v>
      </c>
      <c r="Y17" s="12">
        <f t="shared" si="4"/>
        <v>0.29640498899486428</v>
      </c>
      <c r="Z17" s="14"/>
      <c r="AA17" s="11">
        <f>AVERAGE('Raw G'' '!B168,'Raw G'' '!E168,'Raw G'' '!H168)</f>
        <v>0.63100000000000001</v>
      </c>
      <c r="AB17" s="13">
        <f>AVERAGE('Raw G'' '!C168,'Raw G'' '!F168,'Raw G'' '!I168)</f>
        <v>828</v>
      </c>
      <c r="AC17" s="13">
        <f>AVERAGE('Raw G'''' '!C168,'Raw G'''' '!F168,'Raw G'''' '!I168)</f>
        <v>248</v>
      </c>
      <c r="AD17" s="12">
        <f t="shared" si="5"/>
        <v>0.29951690821256038</v>
      </c>
      <c r="AE17" s="14"/>
    </row>
    <row r="18" spans="2:31" x14ac:dyDescent="0.3">
      <c r="B18" s="11">
        <f>AVERAGE('Raw G'' '!B24,'Raw G'' '!E24,'Raw G'' '!H24)</f>
        <v>0.39799999999999996</v>
      </c>
      <c r="C18" s="13">
        <f>AVERAGE('Raw G'' '!C24,'Raw G'' '!F24,'Raw G'' '!I24)</f>
        <v>1743.3333333333333</v>
      </c>
      <c r="D18" s="13">
        <f>AVERAGE('Raw G'''' '!C24,'Raw G'''' '!F24,'Raw G'''' '!I24)</f>
        <v>513</v>
      </c>
      <c r="E18" s="12">
        <f t="shared" si="0"/>
        <v>0.29426386233269602</v>
      </c>
      <c r="F18" s="14"/>
      <c r="G18" s="11">
        <f>AVERAGE('Raw G'' '!B53,'Raw G'' '!E53,'Raw G'' '!H53)</f>
        <v>0.39799999999999996</v>
      </c>
      <c r="H18" s="13">
        <f>AVERAGE('Raw G'' '!C53,'Raw G'' '!F53,'Raw G'' '!I53)</f>
        <v>5160</v>
      </c>
      <c r="I18" s="13">
        <f>AVERAGE('Raw G'''' '!C53,'Raw G'''' '!F53,'Raw G'''' '!I53)</f>
        <v>1270</v>
      </c>
      <c r="J18" s="12">
        <f t="shared" si="1"/>
        <v>0.24612403100775193</v>
      </c>
      <c r="K18" s="14"/>
      <c r="L18" s="11">
        <f>AVERAGE('Raw G'' '!B82,'Raw G'' '!E82,'Raw G'' '!H82)</f>
        <v>0.39799999999999996</v>
      </c>
      <c r="M18" s="13">
        <f>AVERAGE('Raw G'' '!C82,'Raw G'' '!F82,'Raw G'' '!I82)</f>
        <v>5673.333333333333</v>
      </c>
      <c r="N18" s="13">
        <f>AVERAGE('Raw G'''' '!C82,'Raw G'''' '!F82,'Raw G'''' '!I82)</f>
        <v>1393.3333333333333</v>
      </c>
      <c r="O18" s="12">
        <f t="shared" si="2"/>
        <v>0.24559341950646299</v>
      </c>
      <c r="P18" s="14"/>
      <c r="Q18" s="11">
        <f>AVERAGE('Raw G'' '!B111,'Raw G'' '!E111,'Raw G'' '!H111)</f>
        <v>0.39799999999999996</v>
      </c>
      <c r="R18" s="13">
        <f>AVERAGE('Raw G'' '!C111,'Raw G'' '!F111,'Raw G'' '!I111)</f>
        <v>1540</v>
      </c>
      <c r="S18" s="13">
        <f>AVERAGE('Raw G'''' '!C111,'Raw G'''' '!F111,'Raw G'''' '!I111)</f>
        <v>441.66666666666669</v>
      </c>
      <c r="T18" s="12">
        <f t="shared" si="3"/>
        <v>0.28679653679653683</v>
      </c>
      <c r="U18" s="14"/>
      <c r="V18" s="11">
        <f>AVERAGE('Raw G'' '!B140,'Raw G'' '!E140,'Raw G'' '!H140)</f>
        <v>0.39799999999999996</v>
      </c>
      <c r="W18" s="13">
        <f>AVERAGE('Raw G'' '!C140,'Raw G'' '!F140,'Raw G'' '!I140)</f>
        <v>443.33333333333331</v>
      </c>
      <c r="X18" s="13">
        <f>AVERAGE('Raw G'''' '!C140,'Raw G'''' '!F140,'Raw G'''' '!I140)</f>
        <v>136</v>
      </c>
      <c r="Y18" s="12">
        <f t="shared" si="4"/>
        <v>0.30676691729323308</v>
      </c>
      <c r="Z18" s="14"/>
      <c r="AA18" s="11">
        <f>AVERAGE('Raw G'' '!B169,'Raw G'' '!E169,'Raw G'' '!H169)</f>
        <v>0.39799999999999996</v>
      </c>
      <c r="AB18" s="13">
        <f>AVERAGE('Raw G'' '!C169,'Raw G'' '!F169,'Raw G'' '!I169)</f>
        <v>796.66666666666663</v>
      </c>
      <c r="AC18" s="13">
        <f>AVERAGE('Raw G'''' '!C169,'Raw G'''' '!F169,'Raw G'''' '!I169)</f>
        <v>245.33333333333334</v>
      </c>
      <c r="AD18" s="12">
        <f t="shared" si="5"/>
        <v>0.30794979079497908</v>
      </c>
      <c r="AE18" s="14"/>
    </row>
    <row r="19" spans="2:31" x14ac:dyDescent="0.3">
      <c r="B19" s="11">
        <f>AVERAGE('Raw G'' '!B25,'Raw G'' '!E25,'Raw G'' '!H25)</f>
        <v>0.251</v>
      </c>
      <c r="C19" s="13">
        <f>AVERAGE('Raw G'' '!C25,'Raw G'' '!F25,'Raw G'' '!I25)</f>
        <v>1690</v>
      </c>
      <c r="D19" s="13">
        <f>AVERAGE('Raw G'''' '!C25,'Raw G'''' '!F25,'Raw G'''' '!I25)</f>
        <v>513.66666666666663</v>
      </c>
      <c r="E19" s="12">
        <f t="shared" si="0"/>
        <v>0.30394477317554236</v>
      </c>
      <c r="F19" s="14"/>
      <c r="G19" s="11">
        <f>AVERAGE('Raw G'' '!B54,'Raw G'' '!E54,'Raw G'' '!H54)</f>
        <v>0.251</v>
      </c>
      <c r="H19" s="13">
        <f>AVERAGE('Raw G'' '!C54,'Raw G'' '!F54,'Raw G'' '!I54)</f>
        <v>4986.666666666667</v>
      </c>
      <c r="I19" s="13">
        <f>AVERAGE('Raw G'''' '!C54,'Raw G'''' '!F54,'Raw G'''' '!I54)</f>
        <v>1270</v>
      </c>
      <c r="J19" s="12">
        <f t="shared" si="1"/>
        <v>0.2546791443850267</v>
      </c>
      <c r="K19" s="14"/>
      <c r="L19" s="11">
        <f>AVERAGE('Raw G'' '!B83,'Raw G'' '!E83,'Raw G'' '!H83)</f>
        <v>0.251</v>
      </c>
      <c r="M19" s="13">
        <f>AVERAGE('Raw G'' '!C83,'Raw G'' '!F83,'Raw G'' '!I83)</f>
        <v>5380</v>
      </c>
      <c r="N19" s="13">
        <f>AVERAGE('Raw G'''' '!C83,'Raw G'''' '!F83,'Raw G'''' '!I83)</f>
        <v>1410</v>
      </c>
      <c r="O19" s="12">
        <f t="shared" si="2"/>
        <v>0.26208178438661711</v>
      </c>
      <c r="P19" s="14"/>
      <c r="Q19" s="11">
        <f>AVERAGE('Raw G'' '!B112,'Raw G'' '!E112,'Raw G'' '!H112)</f>
        <v>0.251</v>
      </c>
      <c r="R19" s="13">
        <f>AVERAGE('Raw G'' '!C112,'Raw G'' '!F112,'Raw G'' '!I112)</f>
        <v>1533.3333333333333</v>
      </c>
      <c r="S19" s="13">
        <f>AVERAGE('Raw G'''' '!C112,'Raw G'''' '!F112,'Raw G'''' '!I112)</f>
        <v>459.66666666666669</v>
      </c>
      <c r="T19" s="12">
        <f t="shared" si="3"/>
        <v>0.29978260869565221</v>
      </c>
      <c r="U19" s="14"/>
      <c r="V19" s="11">
        <f>AVERAGE('Raw G'' '!B141,'Raw G'' '!E141,'Raw G'' '!H141)</f>
        <v>0.251</v>
      </c>
      <c r="W19" s="13">
        <f>AVERAGE('Raw G'' '!C141,'Raw G'' '!F141,'Raw G'' '!I141)</f>
        <v>430</v>
      </c>
      <c r="X19" s="13">
        <f>AVERAGE('Raw G'''' '!C141,'Raw G'''' '!F141,'Raw G'''' '!I141)</f>
        <v>138</v>
      </c>
      <c r="Y19" s="12">
        <f t="shared" si="4"/>
        <v>0.32093023255813952</v>
      </c>
      <c r="Z19" s="14"/>
      <c r="AA19" s="11">
        <f>AVERAGE('Raw G'' '!B170,'Raw G'' '!E170,'Raw G'' '!H170)</f>
        <v>0.251</v>
      </c>
      <c r="AB19" s="13">
        <f>AVERAGE('Raw G'' '!C170,'Raw G'' '!F170,'Raw G'' '!I170)</f>
        <v>762.66666666666663</v>
      </c>
      <c r="AC19" s="13">
        <f>AVERAGE('Raw G'''' '!C170,'Raw G'''' '!F170,'Raw G'''' '!I170)</f>
        <v>240</v>
      </c>
      <c r="AD19" s="12">
        <f t="shared" si="5"/>
        <v>0.31468531468531469</v>
      </c>
      <c r="AE19" s="14"/>
    </row>
    <row r="20" spans="2:31" x14ac:dyDescent="0.3">
      <c r="B20" s="11">
        <f>AVERAGE('Raw G'' '!B26,'Raw G'' '!E26,'Raw G'' '!H26)</f>
        <v>0.158</v>
      </c>
      <c r="C20" s="13">
        <f>AVERAGE('Raw G'' '!C26,'Raw G'' '!F26,'Raw G'' '!I26)</f>
        <v>1636.6666666666667</v>
      </c>
      <c r="D20" s="13">
        <f>AVERAGE('Raw G'''' '!C26,'Raw G'''' '!F26,'Raw G'''' '!I26)</f>
        <v>510.66666666666669</v>
      </c>
      <c r="E20" s="12">
        <f t="shared" si="0"/>
        <v>0.31201629327902242</v>
      </c>
      <c r="F20" s="14"/>
      <c r="G20" s="11">
        <f>AVERAGE('Raw G'' '!B55,'Raw G'' '!E55,'Raw G'' '!H55)</f>
        <v>0.158</v>
      </c>
      <c r="H20" s="13">
        <f>AVERAGE('Raw G'' '!C55,'Raw G'' '!F55,'Raw G'' '!I55)</f>
        <v>4850</v>
      </c>
      <c r="I20" s="13">
        <f>AVERAGE('Raw G'''' '!C55,'Raw G'''' '!F55,'Raw G'''' '!I55)</f>
        <v>1270</v>
      </c>
      <c r="J20" s="12">
        <f t="shared" si="1"/>
        <v>0.2618556701030928</v>
      </c>
      <c r="K20" s="14"/>
      <c r="L20" s="11">
        <f>AVERAGE('Raw G'' '!B84,'Raw G'' '!E84,'Raw G'' '!H84)</f>
        <v>0.158</v>
      </c>
      <c r="M20" s="13">
        <f>AVERAGE('Raw G'' '!C84,'Raw G'' '!F84,'Raw G'' '!I84)</f>
        <v>5186.666666666667</v>
      </c>
      <c r="N20" s="13">
        <f>AVERAGE('Raw G'''' '!C84,'Raw G'''' '!F84,'Raw G'''' '!I84)</f>
        <v>1480</v>
      </c>
      <c r="O20" s="12">
        <f t="shared" si="2"/>
        <v>0.28534704370179947</v>
      </c>
      <c r="P20" s="14"/>
      <c r="Q20" s="11">
        <f>AVERAGE('Raw G'' '!B113,'Raw G'' '!E113,'Raw G'' '!H113)</f>
        <v>0.158</v>
      </c>
      <c r="R20" s="13">
        <f>AVERAGE('Raw G'' '!C113,'Raw G'' '!F113,'Raw G'' '!I113)</f>
        <v>1440</v>
      </c>
      <c r="S20" s="13">
        <f>AVERAGE('Raw G'''' '!C113,'Raw G'''' '!F113,'Raw G'''' '!I113)</f>
        <v>445.66666666666669</v>
      </c>
      <c r="T20" s="12">
        <f t="shared" si="3"/>
        <v>0.30949074074074073</v>
      </c>
      <c r="U20" s="14"/>
      <c r="V20" s="11">
        <f>AVERAGE('Raw G'' '!B142,'Raw G'' '!E142,'Raw G'' '!H142)</f>
        <v>0.158</v>
      </c>
      <c r="W20" s="13">
        <f>AVERAGE('Raw G'' '!C142,'Raw G'' '!F142,'Raw G'' '!I142)</f>
        <v>413.66666666666669</v>
      </c>
      <c r="X20" s="13">
        <f>AVERAGE('Raw G'''' '!C142,'Raw G'''' '!F142,'Raw G'''' '!I142)</f>
        <v>140</v>
      </c>
      <c r="Y20" s="12">
        <f t="shared" si="4"/>
        <v>0.338436744560838</v>
      </c>
      <c r="Z20" s="14"/>
      <c r="AA20" s="11">
        <f>AVERAGE('Raw G'' '!B171,'Raw G'' '!E171,'Raw G'' '!H171)</f>
        <v>0.158</v>
      </c>
      <c r="AB20" s="13">
        <f>AVERAGE('Raw G'' '!C171,'Raw G'' '!F171,'Raw G'' '!I171)</f>
        <v>739.66666666666663</v>
      </c>
      <c r="AC20" s="13">
        <f>AVERAGE('Raw G'''' '!C171,'Raw G'''' '!F171,'Raw G'''' '!I171)</f>
        <v>238.66666666666666</v>
      </c>
      <c r="AD20" s="12">
        <f t="shared" si="5"/>
        <v>0.32266786840919331</v>
      </c>
      <c r="AE20" s="14"/>
    </row>
    <row r="21" spans="2:31" x14ac:dyDescent="0.3">
      <c r="B21" s="11">
        <f>AVERAGE('Raw G'' '!B27,'Raw G'' '!E27,'Raw G'' '!H27)</f>
        <v>0.10000000000000002</v>
      </c>
      <c r="C21" s="13">
        <f>AVERAGE('Raw G'' '!C27,'Raw G'' '!F27,'Raw G'' '!I27)</f>
        <v>1613.3333333333333</v>
      </c>
      <c r="D21" s="13">
        <f>AVERAGE('Raw G'''' '!C27,'Raw G'''' '!F27,'Raw G'''' '!I27)</f>
        <v>520</v>
      </c>
      <c r="E21" s="12">
        <f t="shared" si="0"/>
        <v>0.3223140495867769</v>
      </c>
      <c r="F21" s="14"/>
      <c r="G21" s="11">
        <f>AVERAGE('Raw G'' '!B56,'Raw G'' '!E56,'Raw G'' '!H56)</f>
        <v>0.10000000000000002</v>
      </c>
      <c r="H21" s="13">
        <f>AVERAGE('Raw G'' '!C56,'Raw G'' '!F56,'Raw G'' '!I56)</f>
        <v>4690</v>
      </c>
      <c r="I21" s="13">
        <f>AVERAGE('Raw G'''' '!C56,'Raw G'''' '!F56,'Raw G'''' '!I56)</f>
        <v>1270</v>
      </c>
      <c r="J21" s="12">
        <f t="shared" si="1"/>
        <v>0.27078891257995735</v>
      </c>
      <c r="K21" s="14"/>
      <c r="L21" s="11">
        <f>AVERAGE('Raw G'' '!B85,'Raw G'' '!E85,'Raw G'' '!H85)</f>
        <v>0.10000000000000002</v>
      </c>
      <c r="M21" s="13">
        <f>AVERAGE('Raw G'' '!C85,'Raw G'' '!F85,'Raw G'' '!I85)</f>
        <v>4873.333333333333</v>
      </c>
      <c r="N21" s="13">
        <f>AVERAGE('Raw G'''' '!C85,'Raw G'''' '!F85,'Raw G'''' '!I85)</f>
        <v>1530</v>
      </c>
      <c r="O21" s="12">
        <f t="shared" si="2"/>
        <v>0.31395348837209303</v>
      </c>
      <c r="P21" s="14"/>
      <c r="Q21" s="11">
        <f>AVERAGE('Raw G'' '!B114,'Raw G'' '!E114,'Raw G'' '!H114)</f>
        <v>0.10000000000000002</v>
      </c>
      <c r="R21" s="13">
        <f>AVERAGE('Raw G'' '!C114,'Raw G'' '!F114,'Raw G'' '!I114)</f>
        <v>1430</v>
      </c>
      <c r="S21" s="13">
        <f>AVERAGE('Raw G'''' '!C114,'Raw G'''' '!F114,'Raw G'''' '!I114)</f>
        <v>468</v>
      </c>
      <c r="T21" s="12">
        <f t="shared" si="3"/>
        <v>0.32727272727272727</v>
      </c>
      <c r="U21" s="14"/>
      <c r="V21" s="11">
        <f>AVERAGE('Raw G'' '!B143,'Raw G'' '!E143,'Raw G'' '!H143)</f>
        <v>0.10000000000000002</v>
      </c>
      <c r="W21" s="13">
        <f>AVERAGE('Raw G'' '!C143,'Raw G'' '!F143,'Raw G'' '!I143)</f>
        <v>398.66666666666669</v>
      </c>
      <c r="X21" s="13">
        <f>AVERAGE('Raw G'''' '!C143,'Raw G'''' '!F143,'Raw G'''' '!I143)</f>
        <v>141</v>
      </c>
      <c r="Y21" s="12">
        <f t="shared" si="4"/>
        <v>0.35367892976588627</v>
      </c>
      <c r="Z21" s="14"/>
      <c r="AA21" s="11">
        <f>AVERAGE('Raw G'' '!B172,'Raw G'' '!E172,'Raw G'' '!H172)</f>
        <v>0.10000000000000002</v>
      </c>
      <c r="AB21" s="13">
        <f>AVERAGE('Raw G'' '!C172,'Raw G'' '!F172,'Raw G'' '!I172)</f>
        <v>719.66666666666663</v>
      </c>
      <c r="AC21" s="13">
        <f>AVERAGE('Raw G'''' '!C172,'Raw G'''' '!F172,'Raw G'''' '!I172)</f>
        <v>239.66666666666666</v>
      </c>
      <c r="AD21" s="12">
        <f t="shared" si="5"/>
        <v>0.33302454840203799</v>
      </c>
      <c r="AE21" s="14"/>
    </row>
    <row r="22" spans="2:31" x14ac:dyDescent="0.3">
      <c r="B22" s="11"/>
      <c r="C22" s="13"/>
      <c r="D22" s="13"/>
      <c r="E22" s="13"/>
      <c r="F22" s="14"/>
      <c r="G22" s="11"/>
      <c r="H22" s="13"/>
      <c r="I22" s="13"/>
      <c r="J22" s="13"/>
      <c r="K22" s="14"/>
      <c r="L22" s="11"/>
      <c r="M22" s="13"/>
      <c r="N22" s="13"/>
      <c r="O22" s="13"/>
      <c r="P22" s="14"/>
      <c r="Q22" s="11"/>
      <c r="R22" s="13"/>
      <c r="S22" s="13"/>
      <c r="T22" s="13"/>
      <c r="U22" s="14"/>
      <c r="V22" s="11"/>
      <c r="W22" s="13"/>
      <c r="X22" s="13"/>
      <c r="Y22" s="13"/>
      <c r="Z22" s="14"/>
      <c r="AA22" s="11"/>
      <c r="AB22" s="13"/>
      <c r="AC22" s="13"/>
      <c r="AD22" s="13"/>
      <c r="AE22" s="14"/>
    </row>
    <row r="23" spans="2:31" x14ac:dyDescent="0.3">
      <c r="B23" s="11"/>
      <c r="C23" s="13"/>
      <c r="D23" s="13"/>
      <c r="E23" s="13"/>
      <c r="F23" s="14"/>
      <c r="G23" s="11"/>
      <c r="H23" s="13"/>
      <c r="I23" s="13"/>
      <c r="J23" s="13"/>
      <c r="K23" s="14"/>
      <c r="L23" s="11"/>
      <c r="M23" s="13"/>
      <c r="N23" s="13"/>
      <c r="O23" s="13"/>
      <c r="P23" s="14"/>
      <c r="Q23" s="11"/>
      <c r="R23" s="13"/>
      <c r="S23" s="13"/>
      <c r="T23" s="13"/>
      <c r="U23" s="14"/>
      <c r="V23" s="11"/>
      <c r="W23" s="13"/>
      <c r="X23" s="13"/>
      <c r="Y23" s="13"/>
      <c r="Z23" s="14"/>
      <c r="AA23" s="13"/>
      <c r="AB23" s="13"/>
      <c r="AC23" s="13"/>
      <c r="AD23" s="13"/>
      <c r="AE23" s="14"/>
    </row>
    <row r="24" spans="2:31" x14ac:dyDescent="0.3">
      <c r="B24" s="11"/>
      <c r="C24" s="13"/>
      <c r="D24" s="13"/>
      <c r="E24" s="13"/>
      <c r="F24" s="14"/>
      <c r="G24" s="11"/>
      <c r="H24" s="13"/>
      <c r="I24" s="13"/>
      <c r="J24" s="13"/>
      <c r="K24" s="14"/>
      <c r="L24" s="11"/>
      <c r="M24" s="13"/>
      <c r="N24" s="13"/>
      <c r="O24" s="13"/>
      <c r="P24" s="14"/>
      <c r="Q24" s="11"/>
      <c r="R24" s="13"/>
      <c r="S24" s="13"/>
      <c r="T24" s="13"/>
      <c r="U24" s="14"/>
      <c r="V24" s="11"/>
      <c r="W24" s="13"/>
      <c r="X24" s="13"/>
      <c r="Y24" s="13"/>
      <c r="Z24" s="14"/>
      <c r="AA24" s="13"/>
      <c r="AB24" s="13"/>
      <c r="AC24" s="13"/>
      <c r="AD24" s="13"/>
      <c r="AE24" s="14"/>
    </row>
    <row r="25" spans="2:31" x14ac:dyDescent="0.3">
      <c r="B25" s="11"/>
      <c r="C25" s="13"/>
      <c r="D25" s="13"/>
      <c r="E25" s="13"/>
      <c r="F25" s="14"/>
      <c r="G25" s="11"/>
      <c r="H25" s="13"/>
      <c r="I25" s="13"/>
      <c r="J25" s="13"/>
      <c r="K25" s="14"/>
      <c r="L25" s="11"/>
      <c r="M25" s="13"/>
      <c r="N25" s="13"/>
      <c r="O25" s="13"/>
      <c r="P25" s="14"/>
      <c r="Q25" s="11"/>
      <c r="R25" s="13"/>
      <c r="S25" s="13"/>
      <c r="T25" s="13"/>
      <c r="U25" s="14"/>
      <c r="V25" s="11"/>
      <c r="W25" s="13"/>
      <c r="X25" s="13"/>
      <c r="Y25" s="13"/>
      <c r="Z25" s="14"/>
      <c r="AA25" s="13"/>
      <c r="AB25" s="13"/>
      <c r="AC25" s="13"/>
      <c r="AD25" s="13"/>
      <c r="AE25" s="14"/>
    </row>
    <row r="26" spans="2:31" x14ac:dyDescent="0.3">
      <c r="B26" s="11"/>
      <c r="C26" s="13"/>
      <c r="D26" s="13"/>
      <c r="E26" s="13"/>
      <c r="F26" s="14"/>
      <c r="G26" s="11"/>
      <c r="H26" s="13"/>
      <c r="I26" s="13"/>
      <c r="J26" s="13"/>
      <c r="K26" s="14"/>
      <c r="L26" s="11"/>
      <c r="M26" s="13"/>
      <c r="N26" s="13"/>
      <c r="O26" s="13"/>
      <c r="P26" s="14"/>
      <c r="Q26" s="11"/>
      <c r="R26" s="13"/>
      <c r="S26" s="13"/>
      <c r="T26" s="13"/>
      <c r="U26" s="14"/>
      <c r="V26" s="11"/>
      <c r="W26" s="13"/>
      <c r="X26" s="13"/>
      <c r="Y26" s="13"/>
      <c r="Z26" s="14"/>
      <c r="AA26" s="13"/>
      <c r="AB26" s="13"/>
      <c r="AC26" s="13"/>
      <c r="AD26" s="13"/>
      <c r="AE26" s="14"/>
    </row>
    <row r="27" spans="2:31" x14ac:dyDescent="0.3">
      <c r="B27" s="11"/>
      <c r="C27" s="13"/>
      <c r="D27" s="13"/>
      <c r="E27" s="13"/>
      <c r="F27" s="14"/>
      <c r="G27" s="11"/>
      <c r="H27" s="13"/>
      <c r="I27" s="13"/>
      <c r="J27" s="13"/>
      <c r="K27" s="14"/>
      <c r="L27" s="11"/>
      <c r="M27" s="13"/>
      <c r="N27" s="13"/>
      <c r="O27" s="13"/>
      <c r="P27" s="14"/>
      <c r="Q27" s="11"/>
      <c r="R27" s="13"/>
      <c r="S27" s="13"/>
      <c r="T27" s="13"/>
      <c r="U27" s="14"/>
      <c r="V27" s="11"/>
      <c r="W27" s="13"/>
      <c r="X27" s="13"/>
      <c r="Y27" s="13"/>
      <c r="Z27" s="14"/>
      <c r="AA27" s="13"/>
      <c r="AB27" s="13"/>
      <c r="AC27" s="13"/>
      <c r="AD27" s="13"/>
      <c r="AE27" s="14"/>
    </row>
    <row r="28" spans="2:31" x14ac:dyDescent="0.3">
      <c r="B28" s="11"/>
      <c r="C28" s="13"/>
      <c r="D28" s="13"/>
      <c r="E28" s="13"/>
      <c r="F28" s="14"/>
      <c r="G28" s="11"/>
      <c r="H28" s="13"/>
      <c r="I28" s="13"/>
      <c r="J28" s="13"/>
      <c r="K28" s="14"/>
      <c r="L28" s="11"/>
      <c r="M28" s="13"/>
      <c r="N28" s="13"/>
      <c r="O28" s="13"/>
      <c r="P28" s="14"/>
      <c r="Q28" s="11"/>
      <c r="R28" s="13"/>
      <c r="S28" s="13"/>
      <c r="T28" s="13"/>
      <c r="U28" s="14"/>
      <c r="V28" s="11"/>
      <c r="W28" s="13"/>
      <c r="X28" s="13"/>
      <c r="Y28" s="13"/>
      <c r="Z28" s="14"/>
      <c r="AA28" s="13"/>
      <c r="AB28" s="13"/>
      <c r="AC28" s="13"/>
      <c r="AD28" s="13"/>
      <c r="AE28" s="14"/>
    </row>
    <row r="29" spans="2:31" x14ac:dyDescent="0.3">
      <c r="B29" s="11"/>
      <c r="C29" s="13"/>
      <c r="D29" s="13"/>
      <c r="E29" s="13"/>
      <c r="F29" s="14"/>
      <c r="G29" s="11"/>
      <c r="H29" s="13"/>
      <c r="I29" s="13"/>
      <c r="J29" s="13"/>
      <c r="K29" s="14"/>
      <c r="L29" s="11"/>
      <c r="M29" s="13"/>
      <c r="N29" s="13"/>
      <c r="O29" s="13"/>
      <c r="P29" s="14"/>
      <c r="Q29" s="11"/>
      <c r="R29" s="13"/>
      <c r="S29" s="13"/>
      <c r="T29" s="13"/>
      <c r="U29" s="14"/>
      <c r="V29" s="11"/>
      <c r="W29" s="13"/>
      <c r="X29" s="13"/>
      <c r="Y29" s="13"/>
      <c r="Z29" s="14"/>
      <c r="AA29" s="13"/>
      <c r="AB29" s="13"/>
      <c r="AC29" s="13"/>
      <c r="AD29" s="13"/>
      <c r="AE29" s="14"/>
    </row>
    <row r="30" spans="2:31" x14ac:dyDescent="0.3">
      <c r="B30" s="11"/>
      <c r="C30" s="13"/>
      <c r="D30" s="13"/>
      <c r="E30" s="13"/>
      <c r="F30" s="14"/>
      <c r="G30" s="11"/>
      <c r="H30" s="13"/>
      <c r="I30" s="13"/>
      <c r="J30" s="13"/>
      <c r="K30" s="14"/>
      <c r="L30" s="11"/>
      <c r="M30" s="13"/>
      <c r="N30" s="13"/>
      <c r="O30" s="13"/>
      <c r="P30" s="14"/>
      <c r="Q30" s="11"/>
      <c r="R30" s="13"/>
      <c r="S30" s="13"/>
      <c r="T30" s="13"/>
      <c r="U30" s="14"/>
      <c r="V30" s="11"/>
      <c r="W30" s="13"/>
      <c r="X30" s="13"/>
      <c r="Y30" s="13"/>
      <c r="Z30" s="14"/>
      <c r="AA30" s="13"/>
      <c r="AB30" s="13"/>
      <c r="AC30" s="13"/>
      <c r="AD30" s="13"/>
      <c r="AE30" s="14"/>
    </row>
    <row r="31" spans="2:31" x14ac:dyDescent="0.3">
      <c r="B31" s="11"/>
      <c r="C31" s="13"/>
      <c r="D31" s="13"/>
      <c r="E31" s="13"/>
      <c r="F31" s="14"/>
      <c r="G31" s="11"/>
      <c r="H31" s="13"/>
      <c r="I31" s="13"/>
      <c r="J31" s="13"/>
      <c r="K31" s="14"/>
      <c r="L31" s="11"/>
      <c r="M31" s="13"/>
      <c r="N31" s="13"/>
      <c r="O31" s="13"/>
      <c r="P31" s="14"/>
      <c r="Q31" s="11"/>
      <c r="R31" s="13"/>
      <c r="S31" s="13"/>
      <c r="T31" s="13"/>
      <c r="U31" s="14"/>
      <c r="V31" s="11"/>
      <c r="W31" s="13"/>
      <c r="X31" s="13"/>
      <c r="Y31" s="13"/>
      <c r="Z31" s="14"/>
      <c r="AA31" s="13"/>
      <c r="AB31" s="13"/>
      <c r="AC31" s="13"/>
      <c r="AD31" s="13"/>
      <c r="AE31" s="14"/>
    </row>
    <row r="71" spans="17:17" x14ac:dyDescent="0.3">
      <c r="Q71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4" zoomScale="85" zoomScaleNormal="85" workbookViewId="0">
      <selection activeCell="L52" sqref="L5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A12DFB-751E-422E-9EA8-1A7BCA3795DC}"/>
</file>

<file path=customXml/itemProps2.xml><?xml version="1.0" encoding="utf-8"?>
<ds:datastoreItem xmlns:ds="http://schemas.openxmlformats.org/officeDocument/2006/customXml" ds:itemID="{968C9240-6AFB-4AD9-BC37-BC997B6FD997}"/>
</file>

<file path=customXml/itemProps3.xml><?xml version="1.0" encoding="utf-8"?>
<ds:datastoreItem xmlns:ds="http://schemas.openxmlformats.org/officeDocument/2006/customXml" ds:itemID="{F0F04D4D-1061-421C-97B1-471EF053A2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G' </vt:lpstr>
      <vt:lpstr>Raw G'' </vt:lpstr>
      <vt:lpstr>Composition</vt:lpstr>
      <vt:lpstr>Average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2020-06-10T14:35:09Z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