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korik\Documents\gitrepos\universityrankingafrica\data-raw\"/>
    </mc:Choice>
  </mc:AlternateContent>
  <xr:revisionPtr revIDLastSave="0" documentId="13_ncr:1_{256E9E11-7352-4C94-A145-61C6F0D29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versities" sheetId="2" r:id="rId1"/>
    <sheet name="Countries" sheetId="1" r:id="rId2"/>
    <sheet name="national-gdp-ppp-wb" sheetId="6" r:id="rId3"/>
    <sheet name="gdp-per-capita-ppp-worldbank" sheetId="7" r:id="rId4"/>
    <sheet name="Codebook" sheetId="4" r:id="rId5"/>
  </sheets>
  <definedNames>
    <definedName name="ExternalData_1" localSheetId="3" hidden="1">'gdp-per-capita-ppp-worldbank'!$A$1:$D$53</definedName>
    <definedName name="ExternalData_1" localSheetId="2" hidden="1">'national-gdp-ppp-wb'!$A$1:$D$53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X33" i="2"/>
  <c r="C58" i="1"/>
  <c r="E58" i="1" s="1"/>
  <c r="C59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C57" i="1" l="1"/>
  <c r="E57" i="1" s="1"/>
  <c r="E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8F1B1A-5DD3-472D-B787-F55CA9078677}" keepAlive="1" name="Query - gdp-per-capita-ppp-worldbank" description="Connection to the 'gdp-per-capita-ppp-worldbank' query in the workbook." type="5" refreshedVersion="8" background="1" saveData="1">
    <dbPr connection="Provider=Microsoft.Mashup.OleDb.1;Data Source=$Workbook$;Location=gdp-per-capita-ppp-worldbank;Extended Properties=&quot;&quot;" command="SELECT * FROM [gdp-per-capita-ppp-worldbank]"/>
  </connection>
  <connection id="2" xr16:uid="{5ABEBA42-3309-426B-A5F8-ECCDCE7C33C3}" keepAlive="1" name="Query - national-gdp-ppp-wb" description="Connection to the 'national-gdp-ppp-wb' query in the workbook." type="5" refreshedVersion="8" background="1" saveData="1">
    <dbPr connection="Provider=Microsoft.Mashup.OleDb.1;Data Source=$Workbook$;Location=national-gdp-ppp-wb;Extended Properties=&quot;&quot;" command="SELECT * FROM [national-gdp-ppp-wb]"/>
  </connection>
</connections>
</file>

<file path=xl/sharedStrings.xml><?xml version="1.0" encoding="utf-8"?>
<sst xmlns="http://schemas.openxmlformats.org/spreadsheetml/2006/main" count="3168" uniqueCount="671">
  <si>
    <t>Country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</si>
  <si>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</si>
  <si>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</si>
  <si>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</si>
  <si>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</si>
  <si>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</si>
  <si>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</si>
  <si>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</si>
  <si>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</si>
  <si>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</si>
  <si>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</si>
  <si>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</si>
  <si>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Democratic Republic of the Congo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</si>
  <si>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</si>
  <si>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</si>
  <si>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</si>
  <si>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</si>
  <si>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</si>
  <si>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</si>
  <si>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</si>
  <si>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</si>
  <si>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</si>
  <si>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</si>
  <si>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</si>
  <si>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</si>
  <si>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</si>
  <si>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</si>
  <si>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</si>
  <si>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</si>
  <si>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</si>
  <si>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</si>
  <si>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</si>
  <si>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</si>
  <si>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</si>
  <si>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</si>
  <si>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</si>
  <si>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</si>
  <si>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</si>
  <si>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</si>
  <si>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Republic of the Congo</t>
  </si>
  <si>
    <t>Rwanda</t>
  </si>
  <si>
    <t>Sahrawi Arab Democratic Republic</t>
  </si>
  <si>
    <t>São Tomé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</si>
  <si>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</si>
  <si>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</si>
  <si>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</si>
  <si>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</si>
  <si>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</si>
  <si>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</si>
  <si>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</si>
  <si>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</si>
  <si>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</si>
  <si>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</si>
  <si>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</si>
  <si>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</si>
  <si>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</si>
  <si>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Countries</t>
  </si>
  <si>
    <t>Column10</t>
  </si>
  <si>
    <t>Region</t>
  </si>
  <si>
    <t>Central Africa</t>
  </si>
  <si>
    <t>Eastern Africa</t>
  </si>
  <si>
    <t>Northern Africa</t>
  </si>
  <si>
    <t>Southern Africa</t>
  </si>
  <si>
    <t>Western Africa</t>
  </si>
  <si>
    <t>University</t>
  </si>
  <si>
    <t>Years of study</t>
  </si>
  <si>
    <t>Online application</t>
  </si>
  <si>
    <t>URL</t>
  </si>
  <si>
    <t>Rank World</t>
  </si>
  <si>
    <t>Rank Africa</t>
  </si>
  <si>
    <t>Masters Programme</t>
  </si>
  <si>
    <t>University of Cape Town</t>
  </si>
  <si>
    <t>https://www.uct.ac.za/</t>
  </si>
  <si>
    <t>y</t>
  </si>
  <si>
    <t>University of Witwatersrand</t>
  </si>
  <si>
    <t>Stellenbosch University</t>
  </si>
  <si>
    <t>https://www.wits.ac.za/</t>
  </si>
  <si>
    <t>good</t>
  </si>
  <si>
    <t>English</t>
  </si>
  <si>
    <t>Yearly fee</t>
  </si>
  <si>
    <t>http://www.sun.ac.za/Home.aspx</t>
  </si>
  <si>
    <t>International Students</t>
  </si>
  <si>
    <t>Primary Teaching Language</t>
  </si>
  <si>
    <t>Cairo University</t>
  </si>
  <si>
    <t>Alexandria University</t>
  </si>
  <si>
    <t>https://cu.edu.eg/Home</t>
  </si>
  <si>
    <t>https://www.alexu.edu.eg/index.php/en/home1</t>
  </si>
  <si>
    <t>Mansoura University</t>
  </si>
  <si>
    <t>medium</t>
  </si>
  <si>
    <t>Makerere University</t>
  </si>
  <si>
    <t>https://www.mak.ac.ug/</t>
  </si>
  <si>
    <t>University of Nairobi</t>
  </si>
  <si>
    <t>https://www.uonbi.ac.ke/</t>
  </si>
  <si>
    <t>University of Ghana</t>
  </si>
  <si>
    <t>https://www.ug.edu.gh/</t>
  </si>
  <si>
    <t>Université Cadi Ayyad Marrakech</t>
  </si>
  <si>
    <t>https://www.uca.ma/</t>
  </si>
  <si>
    <t>French</t>
  </si>
  <si>
    <t>Arabic</t>
  </si>
  <si>
    <t>University of Ibadan</t>
  </si>
  <si>
    <t>https://www.ui.edu.ng/</t>
  </si>
  <si>
    <t>Addis Ababa University</t>
  </si>
  <si>
    <t>http://www.aau.edu.et/</t>
  </si>
  <si>
    <t>Covenant University Ota</t>
  </si>
  <si>
    <t>https://covenantuniversity.edu.ng/</t>
  </si>
  <si>
    <t>https://oauife.edu.ng/</t>
  </si>
  <si>
    <t>Obafemi Awolowo University</t>
  </si>
  <si>
    <t>online payment</t>
  </si>
  <si>
    <t>access date</t>
  </si>
  <si>
    <t>done,</t>
  </si>
  <si>
    <t>to go</t>
  </si>
  <si>
    <t>Kwame Nkrumah University of Science &amp; Technology</t>
  </si>
  <si>
    <t>https://www.knust.edu.gh/</t>
  </si>
  <si>
    <t>Uni count</t>
  </si>
  <si>
    <t>Université Mohammed V de Rabat</t>
  </si>
  <si>
    <t>http://www.um5.ac.ma/um5/</t>
  </si>
  <si>
    <t>Université Hassan II de Casablanca</t>
  </si>
  <si>
    <t>Université Amar Telidji de Laghouat</t>
  </si>
  <si>
    <t>http://lagh-univ.dz/en/</t>
  </si>
  <si>
    <t>University of Dar Es Salaam</t>
  </si>
  <si>
    <t>https://udsm.ac.tz/</t>
  </si>
  <si>
    <t>University of Cape Coast</t>
  </si>
  <si>
    <t>https://www.ucc.edu.gh/</t>
  </si>
  <si>
    <t>Kenyatta University</t>
  </si>
  <si>
    <t>https://www.ku.ac.ke/</t>
  </si>
  <si>
    <t>Kampala International University</t>
  </si>
  <si>
    <t>University of Zimbabwe</t>
  </si>
  <si>
    <t>Sudan University of Science and Technology</t>
  </si>
  <si>
    <t>http://www.uz.ac.zw/</t>
  </si>
  <si>
    <t>University of Khartoum</t>
  </si>
  <si>
    <t>https://www.uofk.edu/en/</t>
  </si>
  <si>
    <t>https://www.sustech.edu/</t>
  </si>
  <si>
    <t>Université des Frères Mentouri Constantine I</t>
  </si>
  <si>
    <t>https://www.umc.edu.dz/index.php/en/</t>
  </si>
  <si>
    <t>Université de M'Sila</t>
  </si>
  <si>
    <t>https://www.univ-msila.dz/</t>
  </si>
  <si>
    <t>Bahir Dar University</t>
  </si>
  <si>
    <t>https://www.bdu.edu.et/</t>
  </si>
  <si>
    <t>University of Zambia</t>
  </si>
  <si>
    <t>https://www.unza.zm/</t>
  </si>
  <si>
    <t>Université de Sfax</t>
  </si>
  <si>
    <t>https://univ-sfax.tn/</t>
  </si>
  <si>
    <t>Impact Rank</t>
  </si>
  <si>
    <t>Openness Rank</t>
  </si>
  <si>
    <t>Excellence Rank</t>
  </si>
  <si>
    <t>University of Mauritius</t>
  </si>
  <si>
    <t>Egerton University</t>
  </si>
  <si>
    <t>https://www.egerton.ac.ke/</t>
  </si>
  <si>
    <t>Universidade Eduardo Mondlane</t>
  </si>
  <si>
    <t>Portuguese</t>
  </si>
  <si>
    <t>Sokoine University of Agriculture</t>
  </si>
  <si>
    <t>https://www.sua.ac.tz/</t>
  </si>
  <si>
    <t>Université Cheikh Anta Diop de Dakar</t>
  </si>
  <si>
    <t>https://www.ucad.sn/</t>
  </si>
  <si>
    <t>Academic System used</t>
  </si>
  <si>
    <t>City</t>
  </si>
  <si>
    <t>Dakar</t>
  </si>
  <si>
    <t>Cape Town</t>
  </si>
  <si>
    <t>Cairo</t>
  </si>
  <si>
    <t>Nairobi</t>
  </si>
  <si>
    <t>Addis Ababa</t>
  </si>
  <si>
    <t>Khartoum</t>
  </si>
  <si>
    <t>Casablanca</t>
  </si>
  <si>
    <t>Dar Es Salaam</t>
  </si>
  <si>
    <t>Kampala</t>
  </si>
  <si>
    <t>University of Rwanda</t>
  </si>
  <si>
    <t>Butare</t>
  </si>
  <si>
    <t>https://ur.ac.rw/</t>
  </si>
  <si>
    <t>American</t>
  </si>
  <si>
    <t>Mekelle University</t>
  </si>
  <si>
    <t>Mek'ele</t>
  </si>
  <si>
    <t>http://www.mu.edu.et/</t>
  </si>
  <si>
    <t>University of Botswana</t>
  </si>
  <si>
    <t>Gaborone</t>
  </si>
  <si>
    <t>https://www.ub.bw/</t>
  </si>
  <si>
    <t>University of Benghazi</t>
  </si>
  <si>
    <t>Benghazi</t>
  </si>
  <si>
    <t>https://uob.edu.ly/</t>
  </si>
  <si>
    <t>Muhimbili Uni of health and allied sciences</t>
  </si>
  <si>
    <t>https://www.must.ac.ug/</t>
  </si>
  <si>
    <t>defunct</t>
  </si>
  <si>
    <t>Mbarara University of Science and Technology</t>
  </si>
  <si>
    <t>Mbarara</t>
  </si>
  <si>
    <t>Université de Tunis El Manar</t>
  </si>
  <si>
    <t>Tunis</t>
  </si>
  <si>
    <t>http://www.utm.rnu.tn/utm/fr/</t>
  </si>
  <si>
    <t>Botswana International University of Science &amp; Technology</t>
  </si>
  <si>
    <t>Palapye</t>
  </si>
  <si>
    <t>https://www.biust.ac.bw/</t>
  </si>
  <si>
    <t>Universtié d'Abomey-Calavi</t>
  </si>
  <si>
    <t>Cotonou</t>
  </si>
  <si>
    <t>https://uac.bj/</t>
  </si>
  <si>
    <t>Université de Dschang</t>
  </si>
  <si>
    <t>Dschang</t>
  </si>
  <si>
    <t>https://www.univ-dschang.org/</t>
  </si>
  <si>
    <t>Namibia University of Science and Technology</t>
  </si>
  <si>
    <t>Windhoek</t>
  </si>
  <si>
    <t>https://www.nust.na/</t>
  </si>
  <si>
    <t>B360 Partner School :D</t>
  </si>
  <si>
    <t>https://www.unam.edu.na/</t>
  </si>
  <si>
    <t>University of Namibia</t>
  </si>
  <si>
    <t>Université de Carthage</t>
  </si>
  <si>
    <t>https://ucar.rnu.tn/</t>
  </si>
  <si>
    <t>University of Buea</t>
  </si>
  <si>
    <t>Buea</t>
  </si>
  <si>
    <t>https://www.ubuea.cm/</t>
  </si>
  <si>
    <t>Midlands State University</t>
  </si>
  <si>
    <t>Gweru</t>
  </si>
  <si>
    <t>https://ww5.msu.ac.zw/</t>
  </si>
  <si>
    <t>University of Tripoli</t>
  </si>
  <si>
    <t>Tripoli</t>
  </si>
  <si>
    <t>https://uot.edu.ly/</t>
  </si>
  <si>
    <t>Université de Yaounde I</t>
  </si>
  <si>
    <t>Yaoundé</t>
  </si>
  <si>
    <t>https://uy1.uninet.cm/</t>
  </si>
  <si>
    <t>Misurata University</t>
  </si>
  <si>
    <t>Misratah</t>
  </si>
  <si>
    <t>https://misuratau.edu.ly/</t>
  </si>
  <si>
    <t>University of Gezira</t>
  </si>
  <si>
    <t>Wad Madani</t>
  </si>
  <si>
    <t>http://uofg.edu.sd/</t>
  </si>
  <si>
    <t>University of Malawi</t>
  </si>
  <si>
    <t>Zomba</t>
  </si>
  <si>
    <t>https://www.unima.ac.mw/</t>
  </si>
  <si>
    <t>Copperbelt University</t>
  </si>
  <si>
    <t>Kitwe</t>
  </si>
  <si>
    <t>https://www.cbu.ac.zm/</t>
  </si>
  <si>
    <t>Universidade de Cabo Verde</t>
  </si>
  <si>
    <t>Praia</t>
  </si>
  <si>
    <t>https://www.unicv.edu.cv/</t>
  </si>
  <si>
    <t>National University of Science and Technology</t>
  </si>
  <si>
    <t>Bulawayo</t>
  </si>
  <si>
    <t>https://www.nust.ac.zw/</t>
  </si>
  <si>
    <t>Université de Kinshasa</t>
  </si>
  <si>
    <t>Kinshasa</t>
  </si>
  <si>
    <t>https://www.unikin.ac.cd/</t>
  </si>
  <si>
    <t>Université d'Antananarivo</t>
  </si>
  <si>
    <t>Antananarivo</t>
  </si>
  <si>
    <t>https://www.univ-antananarivo.mg/</t>
  </si>
  <si>
    <t>Université Félix Houphouët Boigny</t>
  </si>
  <si>
    <t>Abidjan</t>
  </si>
  <si>
    <t>https://univ-fhb.edu.ci/</t>
  </si>
  <si>
    <t>Université de Lomé</t>
  </si>
  <si>
    <t>Lomé</t>
  </si>
  <si>
    <t>https://univ-lome.tg/</t>
  </si>
  <si>
    <t>National University of Lesotho</t>
  </si>
  <si>
    <t>https://www.nul.ls/</t>
  </si>
  <si>
    <t>Maseru</t>
  </si>
  <si>
    <t>Université du Burundi</t>
  </si>
  <si>
    <t>Bujumbura</t>
  </si>
  <si>
    <t>Université Gaston Berger de Saint Louis</t>
  </si>
  <si>
    <t>Saint-Louis</t>
  </si>
  <si>
    <t>https://www.ugb.sn/</t>
  </si>
  <si>
    <t>Mzuzu University</t>
  </si>
  <si>
    <t>Institut National Polytechnique Félix Houphouët Boigny</t>
  </si>
  <si>
    <t>Yamoussoukro</t>
  </si>
  <si>
    <t>Université Joseph Ki-Zerbo</t>
  </si>
  <si>
    <t>Ouagadougou</t>
  </si>
  <si>
    <t>https://www.ujkz.bf/</t>
  </si>
  <si>
    <t>University of Sierra Leone</t>
  </si>
  <si>
    <t>https://usl.edu.sl/</t>
  </si>
  <si>
    <t>Freetown</t>
  </si>
  <si>
    <t>Botswana University of Agriculture and Natural Resources</t>
  </si>
  <si>
    <t>https://www.buan.ac.bw</t>
  </si>
  <si>
    <t>Université de Lubumbashi</t>
  </si>
  <si>
    <t>Lubumbashi</t>
  </si>
  <si>
    <t>University of the Gambia</t>
  </si>
  <si>
    <t>Banjul</t>
  </si>
  <si>
    <t>https://www.utg.edu.gm/</t>
  </si>
  <si>
    <t>Lorem ipsum…</t>
  </si>
  <si>
    <t>University of Eswatini</t>
  </si>
  <si>
    <t>Kwaluseni</t>
  </si>
  <si>
    <t>http://www.uneswa.ac.sz/</t>
  </si>
  <si>
    <t>Université de Parakou</t>
  </si>
  <si>
    <t>Parakou</t>
  </si>
  <si>
    <t>http://www.univ-parakou.bj/</t>
  </si>
  <si>
    <t>Njala University Sierra Leone</t>
  </si>
  <si>
    <t>Bo</t>
  </si>
  <si>
    <t>https://njala.edu.sl/</t>
  </si>
  <si>
    <t>Université Marien Ngouabi</t>
  </si>
  <si>
    <t>Brazzaville</t>
  </si>
  <si>
    <t>https://www.umng.cg/</t>
  </si>
  <si>
    <t>University of Liberia</t>
  </si>
  <si>
    <t>Monrovia</t>
  </si>
  <si>
    <t>https://ul.edu.lr/</t>
  </si>
  <si>
    <t>ROR entry correct</t>
  </si>
  <si>
    <t>n</t>
  </si>
  <si>
    <t>Universidade Católica de Moçambique</t>
  </si>
  <si>
    <t>Beira</t>
  </si>
  <si>
    <t>http://www.ucm.ac.mz/</t>
  </si>
  <si>
    <t>Université Catholique de Bukavu</t>
  </si>
  <si>
    <t>Bukavu</t>
  </si>
  <si>
    <t>https://ucbukavu.ac.cd/</t>
  </si>
  <si>
    <t>Website Language</t>
  </si>
  <si>
    <t>https://uan.ao/</t>
  </si>
  <si>
    <t>Universidade Agostinho Neto</t>
  </si>
  <si>
    <t>Luanda</t>
  </si>
  <si>
    <t>Université Nazi Boni</t>
  </si>
  <si>
    <t>Bobo-Dioulasso</t>
  </si>
  <si>
    <t>Université Alioune Diop de Bambey</t>
  </si>
  <si>
    <t>Diourbel</t>
  </si>
  <si>
    <t>http://www.uadb.edu.sn/</t>
  </si>
  <si>
    <t>Université Gamal Abdel Nasser de Conakry</t>
  </si>
  <si>
    <t>Conakry</t>
  </si>
  <si>
    <t>https://uganc.edu.gn/</t>
  </si>
  <si>
    <t>Universidade Pedagógica</t>
  </si>
  <si>
    <t>Maputo</t>
  </si>
  <si>
    <t>https://www.up.ac.mz/</t>
  </si>
  <si>
    <t>Mulungushi University</t>
  </si>
  <si>
    <t>Kabwe</t>
  </si>
  <si>
    <t>https://www.mu.ac.zm/</t>
  </si>
  <si>
    <t>University of Seychelles</t>
  </si>
  <si>
    <t>Anse Royale</t>
  </si>
  <si>
    <t>https://unisey.ac.sc/</t>
  </si>
  <si>
    <t>SIMAD University</t>
  </si>
  <si>
    <t>Mogadishu</t>
  </si>
  <si>
    <t>https://simad.edu.so/</t>
  </si>
  <si>
    <t>Université de Djibouti</t>
  </si>
  <si>
    <t>http://www.univ.edu.dj/</t>
  </si>
  <si>
    <t>Université Alassane Ouattara</t>
  </si>
  <si>
    <t>Bouaké</t>
  </si>
  <si>
    <t>https://univ-ao.edu.ci/</t>
  </si>
  <si>
    <t>Université de Bangui</t>
  </si>
  <si>
    <t>Bangui</t>
  </si>
  <si>
    <t>https://www.univ-bangui.org/</t>
  </si>
  <si>
    <t>Université Norbert Zongo</t>
  </si>
  <si>
    <t>Koudougou</t>
  </si>
  <si>
    <t>https://www.unz.bf/</t>
  </si>
  <si>
    <t>University of Technology, Mauritius</t>
  </si>
  <si>
    <t>Port Louis</t>
  </si>
  <si>
    <t>https://www.utm.ac.mu/</t>
  </si>
  <si>
    <t>Mauritius Institute of Education</t>
  </si>
  <si>
    <t>Moka</t>
  </si>
  <si>
    <t>http://web.mie.ac.mu/</t>
  </si>
  <si>
    <t>Kibogora Polytechnic</t>
  </si>
  <si>
    <t>Kirambo</t>
  </si>
  <si>
    <t>https://kp.ac.rw/</t>
  </si>
  <si>
    <t>Euclid University</t>
  </si>
  <si>
    <t>https://www.euclid.int/</t>
  </si>
  <si>
    <t>Université de N'Djamena</t>
  </si>
  <si>
    <t>N'Djamena</t>
  </si>
  <si>
    <t>https://www.universite-ndjamena.td/</t>
  </si>
  <si>
    <t>Université de Nouakchott Al Aasriya</t>
  </si>
  <si>
    <t>Nouakchott</t>
  </si>
  <si>
    <t>https://www.univ-nkc.mr/</t>
  </si>
  <si>
    <t>Amoud University</t>
  </si>
  <si>
    <t>Borama</t>
  </si>
  <si>
    <t>https://amouduniversity.org/</t>
  </si>
  <si>
    <t>University of Hargeisa</t>
  </si>
  <si>
    <t>Hargeisa</t>
  </si>
  <si>
    <t>http://www.uoh-edu.net/</t>
  </si>
  <si>
    <t>University of Global Health Equity</t>
  </si>
  <si>
    <t>Kigali</t>
  </si>
  <si>
    <t>https://ughe.org/</t>
  </si>
  <si>
    <t>École du Patrimoine Africain</t>
  </si>
  <si>
    <t>Porto-Novo</t>
  </si>
  <si>
    <t>https://www.epa-prema.net/</t>
  </si>
  <si>
    <t>Université de Kara</t>
  </si>
  <si>
    <t>Kara</t>
  </si>
  <si>
    <t>https://univ-kara.tg/</t>
  </si>
  <si>
    <t>Université des Sciences et Techniques de Masuku</t>
  </si>
  <si>
    <t>Franceville</t>
  </si>
  <si>
    <t>http://univ-masuku.org/</t>
  </si>
  <si>
    <t>United Methodist University</t>
  </si>
  <si>
    <t>http://umu.edu.lr/</t>
  </si>
  <si>
    <t>Universidade Óscar Ribas</t>
  </si>
  <si>
    <t>https://uor.ed.ao/</t>
  </si>
  <si>
    <t>Universidade Católica de Angola</t>
  </si>
  <si>
    <t>https://ucan.persistec.com/</t>
  </si>
  <si>
    <t>Portugal</t>
  </si>
  <si>
    <t>International University of Management</t>
  </si>
  <si>
    <t>https://www.ium.edu.na/</t>
  </si>
  <si>
    <t>Colonial Power at Independence</t>
  </si>
  <si>
    <t>Université de Toliara</t>
  </si>
  <si>
    <t>Toliara</t>
  </si>
  <si>
    <t>https://www.univ-toliara.mg/</t>
  </si>
  <si>
    <t>France</t>
  </si>
  <si>
    <t>Université de Mahajanga</t>
  </si>
  <si>
    <t>Mahajanga</t>
  </si>
  <si>
    <t>https://www.univ-mahajanga.edu.mg/</t>
  </si>
  <si>
    <t>École Normale Supérieure Bujumbura</t>
  </si>
  <si>
    <t>https://ens.edu.bi/</t>
  </si>
  <si>
    <t>Belgium</t>
  </si>
  <si>
    <t>Mavingouni</t>
  </si>
  <si>
    <t>https://univ-comores.km/</t>
  </si>
  <si>
    <t>Universidade Jean Piaget de Cabo Verde</t>
  </si>
  <si>
    <t>http://www.unipiaget.cv/</t>
  </si>
  <si>
    <t>United Kingdom</t>
  </si>
  <si>
    <t>Université des Comores</t>
  </si>
  <si>
    <t>Université Catholique de l'Afrique de l'Ouest - Unité Universitaire au Togo</t>
  </si>
  <si>
    <t>https://ucao-uut.tg/</t>
  </si>
  <si>
    <t>University of Makeni</t>
  </si>
  <si>
    <t>Makeni</t>
  </si>
  <si>
    <t>https://unimak.edu.sl/</t>
  </si>
  <si>
    <t>Hope Africa University</t>
  </si>
  <si>
    <t>https://www.hau.bi/</t>
  </si>
  <si>
    <t>Université des Sciences , des Techniques et des Technologies de Bamako</t>
  </si>
  <si>
    <t>Bamako</t>
  </si>
  <si>
    <t>www.usttb.edu.ml/</t>
  </si>
  <si>
    <t>African Methodist Episcopal University</t>
  </si>
  <si>
    <t>https://www.ame.edu.lr/</t>
  </si>
  <si>
    <t>USA</t>
  </si>
  <si>
    <t>University of Juba</t>
  </si>
  <si>
    <t>Juba</t>
  </si>
  <si>
    <t>https://uoj.edu.ss/</t>
  </si>
  <si>
    <t>Universidade de Santiago</t>
  </si>
  <si>
    <t>https://us.edu.cv/siteUS/</t>
  </si>
  <si>
    <t>Assomada</t>
  </si>
  <si>
    <t>Universidad Nacional de Guinea Ecuatorial</t>
  </si>
  <si>
    <t>Malabo</t>
  </si>
  <si>
    <t>https://ungecampus.com/</t>
  </si>
  <si>
    <t>Spanish</t>
  </si>
  <si>
    <t>Spain</t>
  </si>
  <si>
    <t>Eswatini Medical Christian University</t>
  </si>
  <si>
    <t>Mbabane</t>
  </si>
  <si>
    <t>https://emcu.ac.sz/</t>
  </si>
  <si>
    <t>Université Omar Bongo</t>
  </si>
  <si>
    <t>Libreville</t>
  </si>
  <si>
    <t>https://www.usaim.edu/</t>
  </si>
  <si>
    <t>Victoria</t>
  </si>
  <si>
    <t>Shill Uni?</t>
  </si>
  <si>
    <t>Southern Africa Nazarene University</t>
  </si>
  <si>
    <t>Manzini</t>
  </si>
  <si>
    <t>https://www.sanu.ac.sz/</t>
  </si>
  <si>
    <t>Université des Sciences Juridiques et Politiques de Bamako</t>
  </si>
  <si>
    <t>https://usjpb.edu.ml/</t>
  </si>
  <si>
    <t>École des Mines et de la Métallurgie de Moanda</t>
  </si>
  <si>
    <t>Moanda</t>
  </si>
  <si>
    <t>https://www.e3mg.ga/</t>
  </si>
  <si>
    <t>Lesotho College of Education</t>
  </si>
  <si>
    <t>http://www.lce.ac.ls/</t>
  </si>
  <si>
    <t>Université des Sciences, de Technologie et de Médecine</t>
  </si>
  <si>
    <t>https://www.ustm.mr/</t>
  </si>
  <si>
    <t>École Nationale d'Administration de Journalisme et de Magistrature</t>
  </si>
  <si>
    <t>http://enajm.mr/</t>
  </si>
  <si>
    <t>Université Julius Nyéréré de Kankan</t>
  </si>
  <si>
    <t>Kankan</t>
  </si>
  <si>
    <t>http://www.ujnk.org/</t>
  </si>
  <si>
    <t>https://ipr-ifra.org/</t>
  </si>
  <si>
    <t>Institut Polytechnique Rural de Formation et de Recherche Appliquée</t>
  </si>
  <si>
    <t>Katibougou</t>
  </si>
  <si>
    <t>Laghouat</t>
  </si>
  <si>
    <t>Constantine</t>
  </si>
  <si>
    <t>M'Sila</t>
  </si>
  <si>
    <t>Johannesburg</t>
  </si>
  <si>
    <t>Alexandria</t>
  </si>
  <si>
    <t>Al Mansurah</t>
  </si>
  <si>
    <t>https://www.mans.edu.eg/en/</t>
  </si>
  <si>
    <t>https://www.kiu.ac.ug/</t>
  </si>
  <si>
    <t>countries checked</t>
  </si>
  <si>
    <t>Nakuru</t>
  </si>
  <si>
    <t>Accra</t>
  </si>
  <si>
    <t>Kumasi</t>
  </si>
  <si>
    <t>Cape Coast</t>
  </si>
  <si>
    <t>Ibadan</t>
  </si>
  <si>
    <t>Ilesa</t>
  </si>
  <si>
    <t>Ota</t>
  </si>
  <si>
    <t>Marrakesh</t>
  </si>
  <si>
    <t>Rabat</t>
  </si>
  <si>
    <t>Bahir Dar</t>
  </si>
  <si>
    <t>None</t>
  </si>
  <si>
    <t>Stellenbosch</t>
  </si>
  <si>
    <t>Morogoro</t>
  </si>
  <si>
    <t>https://www.muhas.ac.tz/</t>
  </si>
  <si>
    <t>Harare</t>
  </si>
  <si>
    <t>Lusaka</t>
  </si>
  <si>
    <t>Sfax</t>
  </si>
  <si>
    <t>https://www.uem.mz/</t>
  </si>
  <si>
    <t>ROR changed the entry!!!</t>
  </si>
  <si>
    <t>Italy</t>
  </si>
  <si>
    <t>https://inphb.ci/</t>
  </si>
  <si>
    <t>University of Malawi College of Medecine Liverpool Wellcome Trust</t>
  </si>
  <si>
    <t>https://www.mlw.mw/</t>
  </si>
  <si>
    <t>Blantyre</t>
  </si>
  <si>
    <t>Mzuzu</t>
  </si>
  <si>
    <t>https://www.mzuni.ac.mw/</t>
  </si>
  <si>
    <t>https://www.univ-bobo.gov.bf/</t>
  </si>
  <si>
    <t>International Open University</t>
  </si>
  <si>
    <t>Kanifing</t>
  </si>
  <si>
    <t>https://iou.edu.gm/</t>
  </si>
  <si>
    <t>https://unc-edu.org/</t>
  </si>
  <si>
    <t>Université Nongo Conakry</t>
  </si>
  <si>
    <t>University of Seychelles American Institute of Medicine</t>
  </si>
  <si>
    <t>Seychelles Polytechnic</t>
  </si>
  <si>
    <t>http://www.seypoly.edu.sc/</t>
  </si>
  <si>
    <t>École Nationale d'Administration</t>
  </si>
  <si>
    <t>https://www.ena.td/</t>
  </si>
  <si>
    <t>https://universite-emikoussi.net/</t>
  </si>
  <si>
    <t>Université Emi Koussi</t>
  </si>
  <si>
    <t>University of Bahr El Ghazal</t>
  </si>
  <si>
    <t>Wau</t>
  </si>
  <si>
    <t>https://ubg.edu.ss/</t>
  </si>
  <si>
    <t>École Supérieure de Gestion et d'Administration des Entreprises Brazzaville</t>
  </si>
  <si>
    <t>https://www.esgae.org/</t>
  </si>
  <si>
    <t>http://universite-say.com/</t>
  </si>
  <si>
    <t>Islamic University of Niger</t>
  </si>
  <si>
    <t>Say</t>
  </si>
  <si>
    <t>Université Abdou Moumouni de Niamey</t>
  </si>
  <si>
    <t>Niamey</t>
  </si>
  <si>
    <t>https://www.uam.edu.ne/</t>
  </si>
  <si>
    <t>Top 3/x checked</t>
  </si>
  <si>
    <t>All Unis filled out</t>
  </si>
  <si>
    <t>Best Uni Rank</t>
  </si>
  <si>
    <t>countries uni filled out</t>
  </si>
  <si>
    <t>24.04.2023</t>
  </si>
  <si>
    <t>Website up to date</t>
  </si>
  <si>
    <t>Website Function</t>
  </si>
  <si>
    <t>06.05.2023</t>
  </si>
  <si>
    <t>10.05.2023</t>
  </si>
  <si>
    <t>Number of Students</t>
  </si>
  <si>
    <t>ROR changed the entry!!!, website extremely slow</t>
  </si>
  <si>
    <t>poor</t>
  </si>
  <si>
    <t>11.05.2023</t>
  </si>
  <si>
    <t>Website Secure</t>
  </si>
  <si>
    <t>variableName</t>
  </si>
  <si>
    <t>description</t>
  </si>
  <si>
    <t>unitText</t>
  </si>
  <si>
    <t>variableType</t>
  </si>
  <si>
    <t>Academic System Used</t>
  </si>
  <si>
    <t>Years of Study</t>
  </si>
  <si>
    <t>Online Application</t>
  </si>
  <si>
    <t>Yearly Fee</t>
  </si>
  <si>
    <t>Online Payment</t>
  </si>
  <si>
    <t>Number of Engineering Courses</t>
  </si>
  <si>
    <t>Access Date</t>
  </si>
  <si>
    <t>Remarks</t>
  </si>
  <si>
    <t>Name of the University</t>
  </si>
  <si>
    <t>string</t>
  </si>
  <si>
    <t>Country where the University is located</t>
  </si>
  <si>
    <t>City where the University is located</t>
  </si>
  <si>
    <t>y / n</t>
  </si>
  <si>
    <t>Is the entry on the ror.org-website corresponding to the University correct? In most "n"-cases, the stated website is incorrect</t>
  </si>
  <si>
    <t>Official website of the University</t>
  </si>
  <si>
    <t>good / medium / poor / defunct</t>
  </si>
  <si>
    <t>Default language of the landing site</t>
  </si>
  <si>
    <t>The colonial Power from which the country gained independence, if it ever was colonized or became independent.</t>
  </si>
  <si>
    <t>The rank of the University in Africa, according to https://www.webometrics.info/en/Ranking_africa</t>
  </si>
  <si>
    <t>The rank of the University in the World, according to https://www.webometrics.info/en/Ranking_africa</t>
  </si>
  <si>
    <t>The impact rank of the University, according to https://www.webometrics.info/en/Ranking_africa</t>
  </si>
  <si>
    <t>The openness rank of the University, according to https://www.webometrics.info/en/Ranking_africa</t>
  </si>
  <si>
    <t>The excellence rank of the University, according to https://www.webometrics.info/en/Ranking_africa</t>
  </si>
  <si>
    <t>Which academic system is used at the University: American (Undergraduate, Graduate, Doctorate) or French (LMD: Licence, Master, Doctorat)</t>
  </si>
  <si>
    <t>American / French</t>
  </si>
  <si>
    <t>int</t>
  </si>
  <si>
    <t>date (dd.mm.yyyy)</t>
  </si>
  <si>
    <t>Personal notes on the University</t>
  </si>
  <si>
    <t>Date the University website was accessed</t>
  </si>
  <si>
    <t>If stated on the website, the number of students studying at the University</t>
  </si>
  <si>
    <t>Is there a possibility to pay University fees online? (either banking information, instructions or a direct link)</t>
  </si>
  <si>
    <t>Does the University give special information to interested foreign students on how to enter?</t>
  </si>
  <si>
    <t>Language in which the majority of teaching takes place</t>
  </si>
  <si>
    <t>Does the website use https? Is there no security related pop-up upon opening the website?</t>
  </si>
  <si>
    <t>Are news articles on the website up to date OR is the copyright date of the website the current year?</t>
  </si>
  <si>
    <t>25.05.2023</t>
  </si>
  <si>
    <t>26.05.2023</t>
  </si>
  <si>
    <t>Confusing: 2 different, but very similarly named Institutes…</t>
  </si>
  <si>
    <t>Good: navigating through the website is smooth, no OR very few dead or redundant links. Medium: some dead links within the webpage, some placeholders ("lorem ipsum") still visible, some blank or empty pages. Poor: Navigating through the website is very difficult. Defunct: the official link of the university's website is no longer hosted, or is otherwise inaccessible. Note: Does NOT indicate how much information can be found on the website.</t>
  </si>
  <si>
    <t>Poor</t>
  </si>
  <si>
    <t>NA</t>
  </si>
  <si>
    <t>31.05.2023</t>
  </si>
  <si>
    <t>01.06.2023</t>
  </si>
  <si>
    <t>https://www.ub.edu.bi/</t>
  </si>
  <si>
    <t>virtually no information found on the website</t>
  </si>
  <si>
    <t>funded by American churches</t>
  </si>
  <si>
    <t>??</t>
  </si>
  <si>
    <t>https://www.unilu.ac.cd/</t>
  </si>
  <si>
    <t>The number of different undergraduate engineering courses the University offers.</t>
  </si>
  <si>
    <t>United Kingdom*</t>
  </si>
  <si>
    <t>Does the University offer Master's programmes? (NOT only engineering)</t>
  </si>
  <si>
    <t>Is there a possibility to apply for the University online? If no explicit method is stated to send the application online, it's considered as "no"</t>
  </si>
  <si>
    <t>02.06.2023</t>
  </si>
  <si>
    <t>Stated duration of an undergraduate engineering degree. If the University doesn't offer engineering degrees, the duration of another undergraduate degree is indicated.</t>
  </si>
  <si>
    <t>Online only</t>
  </si>
  <si>
    <t>05.06.2023</t>
  </si>
  <si>
    <t>Online only, Ultra shady…</t>
  </si>
  <si>
    <t>early-2000s-website; scanned pdf in different orientations</t>
  </si>
  <si>
    <t>08.06.2023</t>
  </si>
  <si>
    <t>Better trailer than ETHZ…</t>
  </si>
  <si>
    <t>Unclear if fee is per semester or year</t>
  </si>
  <si>
    <t>Required yearly tuition fee for a local student to complete a year of an undergraduate engineering degree at the University. If the University doesn't offer engineering degrees, the general tuition fee is indicated</t>
  </si>
  <si>
    <t xml:space="preserve">Website of the office of IT still running </t>
  </si>
  <si>
    <t>Demo version, website is under construction</t>
  </si>
  <si>
    <t>09.06.2023</t>
  </si>
  <si>
    <t>Website under construction</t>
  </si>
  <si>
    <t>strange University…</t>
  </si>
  <si>
    <t>Fee unclear</t>
  </si>
  <si>
    <t>https://www.uom.ac.mu/</t>
  </si>
  <si>
    <t>https://www.univh2c.ma/</t>
  </si>
  <si>
    <t>GDP per Capita</t>
  </si>
  <si>
    <t>12.06.2023</t>
  </si>
  <si>
    <t>Under construction</t>
  </si>
  <si>
    <t>13.06.2023</t>
  </si>
  <si>
    <t>drop-down from List of African countries</t>
  </si>
  <si>
    <t>fileName</t>
  </si>
  <si>
    <t>Universities</t>
  </si>
  <si>
    <t>GDP</t>
  </si>
  <si>
    <t>Name of the Country</t>
  </si>
  <si>
    <t>African Region where the Country is located</t>
  </si>
  <si>
    <t>Rank Africa of the best University of the country</t>
  </si>
  <si>
    <t>biggest lorem ipsum</t>
  </si>
  <si>
    <t>PowerPoint-Website ^^</t>
  </si>
  <si>
    <t>14.06.2023</t>
  </si>
  <si>
    <t>Extremely weird website navigation</t>
  </si>
  <si>
    <t>Lorem ipsum is for losers, Kafka's "The Metamorphosis" is the new placeholder text</t>
  </si>
  <si>
    <t>2023 Sudan conflict (start date 15 April 2023)</t>
  </si>
  <si>
    <t>15.06.2023</t>
  </si>
  <si>
    <t>Very convoluted website</t>
  </si>
  <si>
    <t>HDI</t>
  </si>
  <si>
    <t>23.06.2023</t>
  </si>
  <si>
    <t>GDP of the country in 2021 (With a few exceptions for which the data is older). Source: ourworldindata.org, World Bank, international-$ in 2017 prices (accounting for differences in cost of living)</t>
  </si>
  <si>
    <t>GDP per Capita of the country in 2021 (With a few exceptions for which the data is older). Source: ourworldindata.org, World Bank, international-$ in 2017 prices (accounting for differences in cost of living)</t>
  </si>
  <si>
    <t>Column2</t>
  </si>
  <si>
    <t>double between 0 and 1</t>
  </si>
  <si>
    <t>Human Development Index of the country in 2021. Source: ourworldindata.org, United Nations Development Programme (UNDP). Variable time span: 1990-2021. Higher number means better developped.</t>
  </si>
  <si>
    <t>Entity</t>
  </si>
  <si>
    <t>Code</t>
  </si>
  <si>
    <t>Year</t>
  </si>
  <si>
    <t>GDP, PPP (constant 2017 international $)</t>
  </si>
  <si>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</si>
  <si>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</si>
  <si>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</si>
  <si>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</si>
  <si>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</si>
  <si>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</si>
  <si>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</si>
  <si>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</si>
  <si>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</si>
  <si>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</si>
  <si>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</si>
  <si>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</si>
  <si>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CIV</t>
  </si>
  <si>
    <t>COD</t>
  </si>
  <si>
    <t>DJI</t>
  </si>
  <si>
    <t>EGY</t>
  </si>
  <si>
    <t>SWZ</t>
  </si>
  <si>
    <t>ETH</t>
  </si>
  <si>
    <t>GAB</t>
  </si>
  <si>
    <t>GMB</t>
  </si>
  <si>
    <t>GHA</t>
  </si>
  <si>
    <t>GIN</t>
  </si>
  <si>
    <t>GNB</t>
  </si>
  <si>
    <t>KEN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</si>
  <si>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</si>
  <si>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</si>
  <si>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</si>
  <si>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</si>
  <si>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</si>
  <si>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</si>
  <si>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</si>
  <si>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</si>
  <si>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</si>
  <si>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NER</t>
  </si>
  <si>
    <t>NGA</t>
  </si>
  <si>
    <t>RWA</t>
  </si>
  <si>
    <t>STP</t>
  </si>
  <si>
    <t>SEN</t>
  </si>
  <si>
    <t>SYC</t>
  </si>
  <si>
    <t>SLE</t>
  </si>
  <si>
    <t>SOM</t>
  </si>
  <si>
    <t>ZAF</t>
  </si>
  <si>
    <t>SDN</t>
  </si>
  <si>
    <t>TZA</t>
  </si>
  <si>
    <t>TGO</t>
  </si>
  <si>
    <t>TUN</t>
  </si>
  <si>
    <t>UGA</t>
  </si>
  <si>
    <t>ZMB</t>
  </si>
  <si>
    <t>ZWE</t>
  </si>
  <si>
    <t>GDP per capita, PPP (constant 2017 international $)</t>
  </si>
  <si>
    <t>LSO</t>
  </si>
  <si>
    <t>NAM</t>
  </si>
  <si>
    <t>GNQ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</si>
</sst>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/>
    <xf numFmtId="164" fontId="0" fillId="0" borderId="0" xfId="0" applyNumberFormat="1"/>
    <xf numFmtId="0" fontId="3" fillId="0" borderId="0" xfId="1" applyFont="1"/>
    <xf numFmtId="0" fontId="3" fillId="0" borderId="0" xfId="0" applyFont="1"/>
    <xf numFmtId="0" fontId="3" fillId="0" borderId="0" xfId="1" applyNumberFormat="1" applyFont="1"/>
    <xf numFmtId="0" fontId="0" fillId="2" borderId="0" xfId="0" applyFill="1"/>
    <xf numFmtId="0" fontId="6" fillId="0" borderId="0" xfId="0" applyFont="1"/>
    <xf numFmtId="0" fontId="5" fillId="0" borderId="0" xfId="0" applyFont="1"/>
    <xf numFmtId="0" fontId="4" fillId="2" borderId="0" xfId="0" applyFont="1" applyFill="1"/>
    <xf numFmtId="0" fontId="8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0" xfId="0" applyFont="1"/>
    <xf numFmtId="165" fontId="0" fillId="0" borderId="0" xfId="0" applyNumberFormat="1"/>
    <xf numFmtId="1" fontId="0" fillId="0" borderId="0" xfId="2" applyNumberFormat="1" applyFont="1"/>
    <xf numFmtId="1" fontId="0" fillId="0" borderId="0" xfId="0" applyNumberFormat="1"/>
    <xf numFmtId="1" fontId="3" fillId="0" borderId="0" xfId="1" applyNumberFormat="1" applyFont="1"/>
    <xf numFmtId="164" fontId="0" fillId="0" borderId="0" xfId="3" applyNumberFormat="1" applyFont="1"/>
    <xf numFmtId="2" fontId="0" fillId="0" borderId="0" xfId="3" applyNumberFormat="1" applyFont="1"/>
    <xf numFmtId="2" fontId="0" fillId="0" borderId="0" xfId="0" applyNumberForma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06F832D-3A8F-498B-AAFC-F24B6CD8DDE4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GDP, PPP (constant 2017 international $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EA7801-5527-4445-9251-40EF66BD283C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GDP per capita, PPP (constant 2017 international $)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Z142" totalsRowShown="0">
  <autoFilter ref="A1:Z142" xr:uid="{00000000-0009-0000-0100-000002000000}"/>
  <sortState xmlns:xlrd2="http://schemas.microsoft.com/office/spreadsheetml/2017/richdata2" ref="A2:Z142">
    <sortCondition ref="K1:K142"/>
  </sortState>
  <tableColumns count="26">
    <tableColumn id="1" xr3:uid="{00000000-0010-0000-0000-000001000000}" name="University"/>
    <tableColumn id="2" xr3:uid="{00000000-0010-0000-0000-000002000000}" name="Country"/>
    <tableColumn id="21" xr3:uid="{9334572C-5B1F-49A6-A752-16FDFA33AB75}" name="City"/>
    <tableColumn id="24" xr3:uid="{D85019B2-29F8-4023-A949-8A73CE13AC23}" name="ROR entry correct"/>
    <tableColumn id="3" xr3:uid="{00000000-0010-0000-0000-000003000000}" name="URL" dataCellStyle="Hyperlink"/>
    <tableColumn id="27" xr3:uid="{D86C63DF-2037-43E7-B6CF-7FCA1575DB57}" name="Website Secure" dataDxfId="30" dataCellStyle="Hyperlink"/>
    <tableColumn id="23" xr3:uid="{1227EBD5-1965-4A31-B226-D6A2C1DCA303}" name="Website up to date" dataDxfId="29" dataCellStyle="Hyperlink"/>
    <tableColumn id="14" xr3:uid="{00000000-0010-0000-0000-00000E000000}" name="Website Function" dataDxfId="28" dataCellStyle="Hyperlink"/>
    <tableColumn id="25" xr3:uid="{4F8D5E74-1133-49A4-9A00-E0264DCEB309}" name="Website Language" dataDxfId="27" dataCellStyle="Hyperlink"/>
    <tableColumn id="18" xr3:uid="{52EA22DE-E112-47E4-A9F5-9E7C20BBFA99}" name="Colonial Power at Independence" dataDxfId="26" dataCellStyle="Hyperlink"/>
    <tableColumn id="11" xr3:uid="{00000000-0010-0000-0000-00000B000000}" name="Rank Africa" dataDxfId="25" dataCellStyle="Hyperlink"/>
    <tableColumn id="10" xr3:uid="{00000000-0010-0000-0000-00000A000000}" name="Rank World"/>
    <tableColumn id="19" xr3:uid="{BF56AC2F-4C89-4DAF-BA7D-0132F73A347D}" name="Impact Rank"/>
    <tableColumn id="17" xr3:uid="{547F6968-757C-4258-AD77-19480213CD85}" name="Openness Rank"/>
    <tableColumn id="16" xr3:uid="{F4D21280-C392-42B2-91D8-A4892B6DCDF9}" name="Excellence Rank"/>
    <tableColumn id="20" xr3:uid="{B5E4A962-1413-40B3-921F-95D416046856}" name="Academic System used" dataDxfId="24" dataCellStyle="Hyperlink"/>
    <tableColumn id="9" xr3:uid="{00000000-0010-0000-0000-000009000000}" name="Number of Engineering Courses"/>
    <tableColumn id="4" xr3:uid="{00000000-0010-0000-0000-000004000000}" name="Years of study"/>
    <tableColumn id="5" xr3:uid="{00000000-0010-0000-0000-000005000000}" name="Online application"/>
    <tableColumn id="15" xr3:uid="{00000000-0010-0000-0000-00000F000000}" name="International Students"/>
    <tableColumn id="13" xr3:uid="{00000000-0010-0000-0000-00000D000000}" name="Yearly fee" dataDxfId="23"/>
    <tableColumn id="6" xr3:uid="{00000000-0010-0000-0000-000006000000}" name="Masters Programme"/>
    <tableColumn id="12" xr3:uid="{00000000-0010-0000-0000-00000C000000}" name="online payment"/>
    <tableColumn id="26" xr3:uid="{AFEAED89-E5A7-47F3-A31B-4E38D40C56FA}" name="Number of Students" dataDxfId="22"/>
    <tableColumn id="8" xr3:uid="{573A29FE-D344-468A-9D0A-8AF39D464733}" name="access date"/>
    <tableColumn id="22" xr3:uid="{970DF38B-04CA-4249-957D-036D5953BDAD}" name="Remark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untries" displayName="Countries" ref="A1:K57" totalsRowCount="1">
  <autoFilter ref="A1:K56" xr:uid="{00000000-0009-0000-0100-000001000000}"/>
  <sortState xmlns:xlrd2="http://schemas.microsoft.com/office/spreadsheetml/2017/richdata2" ref="A2:K56">
    <sortCondition ref="A1:A56"/>
  </sortState>
  <tableColumns count="11">
    <tableColumn id="1" xr3:uid="{00000000-0010-0000-0100-000001000000}" name="Countries"/>
    <tableColumn id="2" xr3:uid="{00000000-0010-0000-0100-000002000000}" name="Region"/>
    <tableColumn id="3" xr3:uid="{00000000-0010-0000-0100-000003000000}" name="Uni count" totalsRowFunction="custom" totalsRowDxfId="21">
      <calculatedColumnFormula>COUNTIF(Universities!B:B,Countries[[#This Row],[Countries]])</calculatedColumnFormula>
      <totalsRowFormula>SUM(Countries[Uni count])</totalsRowFormula>
    </tableColumn>
    <tableColumn id="4" xr3:uid="{00000000-0010-0000-0100-000004000000}" name="Top 3/x checked" totalsRowLabel="done," totalsRowDxfId="20"/>
    <tableColumn id="5" xr3:uid="{00000000-0010-0000-0100-000005000000}" name="All Unis filled out" totalsRowFunction="custom" totalsRowDxfId="19">
      <totalsRowFormula>COUNT(Countries[Uni count])*3-Countries[[#Totals],[Uni count]]</totalsRowFormula>
    </tableColumn>
    <tableColumn id="6" xr3:uid="{00000000-0010-0000-0100-000006000000}" name="Best Uni Rank" totalsRowLabel="to go" totalsRowDxfId="18"/>
    <tableColumn id="11" xr3:uid="{DCECC895-F553-4E38-84F9-7790EB8BCB3B}" name="GDP" dataDxfId="17" totalsRowDxfId="16" dataCellStyle="Currency">
      <calculatedColumnFormula>INDEX(gdp[GDP, PPP (constant 2017 international $)],MATCH(Countries[[#This Row],[Countries]],gdp[Entity],0))</calculatedColumnFormula>
    </tableColumn>
    <tableColumn id="7" xr3:uid="{00000000-0010-0000-0100-000007000000}" name="GDP per Capita" dataDxfId="15" totalsRowDxfId="14">
      <calculatedColumnFormula>INDEX(gdp_per_capita[GDP per capita, PPP (constant 2017 international $)],MATCH(Countries[[#This Row],[Countries]],gdp_per_capita[Entity],0))</calculatedColumnFormula>
    </tableColumn>
    <tableColumn id="8" xr3:uid="{00000000-0010-0000-0100-000008000000}" name="HDI" dataDxfId="13" totalsRowDxfId="12" dataCellStyle="Currency"/>
    <tableColumn id="9" xr3:uid="{00000000-0010-0000-0100-000009000000}" name="Column2"/>
    <tableColumn id="10" xr3:uid="{00000000-0010-0000-0100-00000A000000}" name="Column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C2E7C5-C21F-4EED-AF79-39BCA8A19A34}" name="gdp" displayName="gdp" ref="A1:D53" tableType="queryTable" totalsRowShown="0">
  <autoFilter ref="A1:D53" xr:uid="{AAC2E7C5-C21F-4EED-AF79-39BCA8A19A34}"/>
  <sortState xmlns:xlrd2="http://schemas.microsoft.com/office/spreadsheetml/2017/richdata2" ref="A2:D53">
    <sortCondition ref="A1:A53"/>
  </sortState>
  <tableColumns count="4">
    <tableColumn id="1" xr3:uid="{945AED27-D4E6-4059-9278-83C4183A5F81}" uniqueName="1" name="Entity" queryTableFieldId="1" dataDxfId="11"/>
    <tableColumn id="2" xr3:uid="{021CD850-F038-4600-9166-0F3CD95F2796}" uniqueName="2" name="Code" queryTableFieldId="2" dataDxfId="10"/>
    <tableColumn id="3" xr3:uid="{B15D749F-0711-4FD6-9DAB-088A341E370D}" uniqueName="3" name="Year" queryTableFieldId="3"/>
    <tableColumn id="4" xr3:uid="{99677D32-0080-491E-8409-9EC6D2153BA4}" uniqueName="4" name="GDP, PPP (constant 2017 international $)" queryTableFieldId="4" dataDxfId="9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48AED0-B033-4FD7-8FE1-33EF7740B594}" name="gdp_per_capita" displayName="gdp_per_capita" ref="A1:D53" tableType="queryTable" totalsRowShown="0">
  <autoFilter ref="A1:D53" xr:uid="{E148AED0-B033-4FD7-8FE1-33EF7740B594}"/>
  <sortState xmlns:xlrd2="http://schemas.microsoft.com/office/spreadsheetml/2017/richdata2" ref="A2:D53">
    <sortCondition ref="A1:A53"/>
  </sortState>
  <tableColumns count="4">
    <tableColumn id="1" xr3:uid="{B9BE1922-4724-4A3A-96D4-B3163E2A3CB5}" uniqueName="1" name="Entity" queryTableFieldId="1" dataDxfId="8"/>
    <tableColumn id="2" xr3:uid="{326A94DA-52C0-442A-B52B-2E477FB082C1}" uniqueName="2" name="Code" queryTableFieldId="2" dataDxfId="7"/>
    <tableColumn id="3" xr3:uid="{1F42F6DB-EF2B-4F0E-90CC-BC19B85D05B9}" uniqueName="3" name="Year" queryTableFieldId="3"/>
    <tableColumn id="4" xr3:uid="{A14DBFAA-1955-404D-B784-EEE4E41A8751}" uniqueName="4" name="GDP per capita, PPP (constant 2017 international $)" queryTableFieldId="4" dataDxfId="6" dataCellStyle="Currenc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F4728-6FD5-429E-9C1A-AC48BEF04ED5}" name="Table3" displayName="Table3" ref="A1:E34" totalsRowShown="0">
  <autoFilter ref="A1:E34" xr:uid="{545F4728-6FD5-429E-9C1A-AC48BEF04ED5}"/>
  <tableColumns count="5">
    <tableColumn id="5" xr3:uid="{62DF1EB9-1826-4E01-BED9-4466FC9D2CB1}" name="fileName"/>
    <tableColumn id="1" xr3:uid="{FBFC1FF7-AFF2-4B93-A65A-073368547415}" name="variableName"/>
    <tableColumn id="2" xr3:uid="{8B7B6596-FD3E-4544-A50B-5AEFEBBC28EA}" name="description"/>
    <tableColumn id="3" xr3:uid="{F4F28113-50E8-488E-8EB0-C161BF4B7263}" name="unitText"/>
    <tableColumn id="4" xr3:uid="{A3204F68-7A27-4BA8-BDD2-C843261913F1}" name="variable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uofg.edu.sd/" TargetMode="External"/><Relationship Id="rId21" Type="http://schemas.openxmlformats.org/officeDocument/2006/relationships/hyperlink" Target="https://uan.ao/" TargetMode="External"/><Relationship Id="rId42" Type="http://schemas.openxmlformats.org/officeDocument/2006/relationships/hyperlink" Target="https://www.ubuea.cm/" TargetMode="External"/><Relationship Id="rId63" Type="http://schemas.openxmlformats.org/officeDocument/2006/relationships/hyperlink" Target="http://www.ujnk.org/" TargetMode="External"/><Relationship Id="rId84" Type="http://schemas.openxmlformats.org/officeDocument/2006/relationships/hyperlink" Target="http://www.usttb.edu.ml/" TargetMode="External"/><Relationship Id="rId16" Type="http://schemas.openxmlformats.org/officeDocument/2006/relationships/hyperlink" Target="http://www.lce.ac.ls/" TargetMode="External"/><Relationship Id="rId107" Type="http://schemas.openxmlformats.org/officeDocument/2006/relationships/hyperlink" Target="https://unimak.edu.sl/" TargetMode="External"/><Relationship Id="rId11" Type="http://schemas.openxmlformats.org/officeDocument/2006/relationships/hyperlink" Target="http://www.ucm.ac.mz/" TargetMode="External"/><Relationship Id="rId32" Type="http://schemas.openxmlformats.org/officeDocument/2006/relationships/hyperlink" Target="http://www.univ.edu.dj/" TargetMode="External"/><Relationship Id="rId37" Type="http://schemas.openxmlformats.org/officeDocument/2006/relationships/hyperlink" Target="http://www.aau.edu.et/" TargetMode="External"/><Relationship Id="rId53" Type="http://schemas.openxmlformats.org/officeDocument/2006/relationships/hyperlink" Target="https://emcu.ac.sz/" TargetMode="External"/><Relationship Id="rId58" Type="http://schemas.openxmlformats.org/officeDocument/2006/relationships/hyperlink" Target="https://www.utg.edu.gm/" TargetMode="External"/><Relationship Id="rId74" Type="http://schemas.openxmlformats.org/officeDocument/2006/relationships/hyperlink" Target="https://uob.edu.ly/" TargetMode="External"/><Relationship Id="rId79" Type="http://schemas.openxmlformats.org/officeDocument/2006/relationships/hyperlink" Target="https://www.univ-antananarivo.mg/" TargetMode="External"/><Relationship Id="rId102" Type="http://schemas.openxmlformats.org/officeDocument/2006/relationships/hyperlink" Target="http://www.uadb.edu.sn/" TargetMode="External"/><Relationship Id="rId123" Type="http://schemas.openxmlformats.org/officeDocument/2006/relationships/hyperlink" Target="https://univ-kara.tg/" TargetMode="External"/><Relationship Id="rId128" Type="http://schemas.openxmlformats.org/officeDocument/2006/relationships/hyperlink" Target="https://www.mu.ac.zm/" TargetMode="External"/><Relationship Id="rId5" Type="http://schemas.openxmlformats.org/officeDocument/2006/relationships/hyperlink" Target="https://www.univ-dschang.org/" TargetMode="External"/><Relationship Id="rId90" Type="http://schemas.openxmlformats.org/officeDocument/2006/relationships/hyperlink" Target="http://www.um5.ac.ma/um5/" TargetMode="External"/><Relationship Id="rId95" Type="http://schemas.openxmlformats.org/officeDocument/2006/relationships/hyperlink" Target="https://oauife.edu.ng/" TargetMode="External"/><Relationship Id="rId22" Type="http://schemas.openxmlformats.org/officeDocument/2006/relationships/hyperlink" Target="https://uor.ed.ao/" TargetMode="External"/><Relationship Id="rId27" Type="http://schemas.openxmlformats.org/officeDocument/2006/relationships/hyperlink" Target="https://www.ub.bw/" TargetMode="External"/><Relationship Id="rId43" Type="http://schemas.openxmlformats.org/officeDocument/2006/relationships/hyperlink" Target="https://uy1.uninet.cm/" TargetMode="External"/><Relationship Id="rId48" Type="http://schemas.openxmlformats.org/officeDocument/2006/relationships/hyperlink" Target="https://us.edu.cv/siteUS/" TargetMode="External"/><Relationship Id="rId64" Type="http://schemas.openxmlformats.org/officeDocument/2006/relationships/hyperlink" Target="https://uganc.edu.gn/" TargetMode="External"/><Relationship Id="rId69" Type="http://schemas.openxmlformats.org/officeDocument/2006/relationships/hyperlink" Target="https://www.ku.ac.ke/" TargetMode="External"/><Relationship Id="rId113" Type="http://schemas.openxmlformats.org/officeDocument/2006/relationships/hyperlink" Target="http://www.sun.ac.za/Home.aspx" TargetMode="External"/><Relationship Id="rId118" Type="http://schemas.openxmlformats.org/officeDocument/2006/relationships/hyperlink" Target="https://www.uofk.edu/en/" TargetMode="External"/><Relationship Id="rId134" Type="http://schemas.openxmlformats.org/officeDocument/2006/relationships/hyperlink" Target="https://www.uem.mz/" TargetMode="External"/><Relationship Id="rId80" Type="http://schemas.openxmlformats.org/officeDocument/2006/relationships/hyperlink" Target="https://www.mlw.mw/" TargetMode="External"/><Relationship Id="rId85" Type="http://schemas.openxmlformats.org/officeDocument/2006/relationships/hyperlink" Target="http://enajm.mr/" TargetMode="External"/><Relationship Id="rId12" Type="http://schemas.openxmlformats.org/officeDocument/2006/relationships/hyperlink" Target="https://www.euclid.int/" TargetMode="External"/><Relationship Id="rId17" Type="http://schemas.openxmlformats.org/officeDocument/2006/relationships/hyperlink" Target="https://www.unima.ac.mw/" TargetMode="External"/><Relationship Id="rId33" Type="http://schemas.openxmlformats.org/officeDocument/2006/relationships/hyperlink" Target="https://www.universite-ndjamena.td/" TargetMode="External"/><Relationship Id="rId38" Type="http://schemas.openxmlformats.org/officeDocument/2006/relationships/hyperlink" Target="https://www.bdu.edu.et/" TargetMode="External"/><Relationship Id="rId59" Type="http://schemas.openxmlformats.org/officeDocument/2006/relationships/hyperlink" Target="https://www.ucc.edu.gh/" TargetMode="External"/><Relationship Id="rId103" Type="http://schemas.openxmlformats.org/officeDocument/2006/relationships/hyperlink" Target="https://www.ucad.sn/" TargetMode="External"/><Relationship Id="rId108" Type="http://schemas.openxmlformats.org/officeDocument/2006/relationships/hyperlink" Target="https://njala.edu.sl/" TargetMode="External"/><Relationship Id="rId124" Type="http://schemas.openxmlformats.org/officeDocument/2006/relationships/hyperlink" Target="https://univ-lome.tg/" TargetMode="External"/><Relationship Id="rId129" Type="http://schemas.openxmlformats.org/officeDocument/2006/relationships/hyperlink" Target="https://www.cbu.ac.zm/" TargetMode="External"/><Relationship Id="rId54" Type="http://schemas.openxmlformats.org/officeDocument/2006/relationships/hyperlink" Target="https://cu.edu.eg/Home" TargetMode="External"/><Relationship Id="rId70" Type="http://schemas.openxmlformats.org/officeDocument/2006/relationships/hyperlink" Target="https://www.nul.ls/" TargetMode="External"/><Relationship Id="rId75" Type="http://schemas.openxmlformats.org/officeDocument/2006/relationships/hyperlink" Target="https://misuratau.edu.ly/" TargetMode="External"/><Relationship Id="rId91" Type="http://schemas.openxmlformats.org/officeDocument/2006/relationships/hyperlink" Target="https://www.uca.ma/" TargetMode="External"/><Relationship Id="rId96" Type="http://schemas.openxmlformats.org/officeDocument/2006/relationships/hyperlink" Target="https://www.ui.edu.ng/" TargetMode="External"/><Relationship Id="rId1" Type="http://schemas.openxmlformats.org/officeDocument/2006/relationships/hyperlink" Target="https://www.uct.ac.za/" TargetMode="External"/><Relationship Id="rId6" Type="http://schemas.openxmlformats.org/officeDocument/2006/relationships/hyperlink" Target="https://www.unicv.edu.cv/" TargetMode="External"/><Relationship Id="rId23" Type="http://schemas.openxmlformats.org/officeDocument/2006/relationships/hyperlink" Target="https://ucan.persistec.com/" TargetMode="External"/><Relationship Id="rId28" Type="http://schemas.openxmlformats.org/officeDocument/2006/relationships/hyperlink" Target="https://www.biust.ac.bw/" TargetMode="External"/><Relationship Id="rId49" Type="http://schemas.openxmlformats.org/officeDocument/2006/relationships/hyperlink" Target="https://www.unikin.ac.cd/" TargetMode="External"/><Relationship Id="rId114" Type="http://schemas.openxmlformats.org/officeDocument/2006/relationships/hyperlink" Target="https://www.wits.ac.za/" TargetMode="External"/><Relationship Id="rId119" Type="http://schemas.openxmlformats.org/officeDocument/2006/relationships/hyperlink" Target="https://udsm.ac.tz/" TargetMode="External"/><Relationship Id="rId44" Type="http://schemas.openxmlformats.org/officeDocument/2006/relationships/hyperlink" Target="https://ens.edu.bi/" TargetMode="External"/><Relationship Id="rId60" Type="http://schemas.openxmlformats.org/officeDocument/2006/relationships/hyperlink" Target="https://www.knust.edu.gh/" TargetMode="External"/><Relationship Id="rId65" Type="http://schemas.openxmlformats.org/officeDocument/2006/relationships/hyperlink" Target="https://univ-ao.edu.ci/" TargetMode="External"/><Relationship Id="rId81" Type="http://schemas.openxmlformats.org/officeDocument/2006/relationships/hyperlink" Target="https://www.mzuni.ac.mw/" TargetMode="External"/><Relationship Id="rId86" Type="http://schemas.openxmlformats.org/officeDocument/2006/relationships/hyperlink" Target="https://www.ustm.mr/" TargetMode="External"/><Relationship Id="rId130" Type="http://schemas.openxmlformats.org/officeDocument/2006/relationships/hyperlink" Target="https://www.unza.zm/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https://www.kiu.ac.ug/" TargetMode="External"/><Relationship Id="rId18" Type="http://schemas.openxmlformats.org/officeDocument/2006/relationships/hyperlink" Target="http://lagh-univ.dz/en/" TargetMode="External"/><Relationship Id="rId39" Type="http://schemas.openxmlformats.org/officeDocument/2006/relationships/hyperlink" Target="http://www.mu.edu.et/" TargetMode="External"/><Relationship Id="rId109" Type="http://schemas.openxmlformats.org/officeDocument/2006/relationships/hyperlink" Target="https://usl.edu.sl/" TargetMode="External"/><Relationship Id="rId34" Type="http://schemas.openxmlformats.org/officeDocument/2006/relationships/hyperlink" Target="https://www.ena.td/" TargetMode="External"/><Relationship Id="rId50" Type="http://schemas.openxmlformats.org/officeDocument/2006/relationships/hyperlink" Target="https://ucbukavu.ac.cd/" TargetMode="External"/><Relationship Id="rId55" Type="http://schemas.openxmlformats.org/officeDocument/2006/relationships/hyperlink" Target="http://univ-masuku.org/" TargetMode="External"/><Relationship Id="rId76" Type="http://schemas.openxmlformats.org/officeDocument/2006/relationships/hyperlink" Target="https://uot.edu.ly/" TargetMode="External"/><Relationship Id="rId97" Type="http://schemas.openxmlformats.org/officeDocument/2006/relationships/hyperlink" Target="https://www.esgae.org/" TargetMode="External"/><Relationship Id="rId104" Type="http://schemas.openxmlformats.org/officeDocument/2006/relationships/hyperlink" Target="http://www.seypoly.edu.sc/" TargetMode="External"/><Relationship Id="rId120" Type="http://schemas.openxmlformats.org/officeDocument/2006/relationships/hyperlink" Target="https://www.muhas.ac.tz/" TargetMode="External"/><Relationship Id="rId125" Type="http://schemas.openxmlformats.org/officeDocument/2006/relationships/hyperlink" Target="https://ucar.rnu.tn/" TargetMode="External"/><Relationship Id="rId7" Type="http://schemas.openxmlformats.org/officeDocument/2006/relationships/hyperlink" Target="https://www.nust.ac.zw/" TargetMode="External"/><Relationship Id="rId71" Type="http://schemas.openxmlformats.org/officeDocument/2006/relationships/hyperlink" Target="https://www.ame.edu.lr/" TargetMode="External"/><Relationship Id="rId92" Type="http://schemas.openxmlformats.org/officeDocument/2006/relationships/hyperlink" Target="https://www.uam.edu.ne/" TargetMode="External"/><Relationship Id="rId2" Type="http://schemas.openxmlformats.org/officeDocument/2006/relationships/hyperlink" Target="https://www.mak.ac.ug/" TargetMode="External"/><Relationship Id="rId29" Type="http://schemas.openxmlformats.org/officeDocument/2006/relationships/hyperlink" Target="https://www.univ-bobo.gov.bf/" TargetMode="External"/><Relationship Id="rId24" Type="http://schemas.openxmlformats.org/officeDocument/2006/relationships/hyperlink" Target="https://uac.bj/" TargetMode="External"/><Relationship Id="rId40" Type="http://schemas.openxmlformats.org/officeDocument/2006/relationships/hyperlink" Target="https://ungecampus.com/" TargetMode="External"/><Relationship Id="rId45" Type="http://schemas.openxmlformats.org/officeDocument/2006/relationships/hyperlink" Target="https://www.ub.edu.bi/" TargetMode="External"/><Relationship Id="rId66" Type="http://schemas.openxmlformats.org/officeDocument/2006/relationships/hyperlink" Target="https://univ-fhb.edu.ci/" TargetMode="External"/><Relationship Id="rId87" Type="http://schemas.openxmlformats.org/officeDocument/2006/relationships/hyperlink" Target="https://www.univ-nkc.mr/" TargetMode="External"/><Relationship Id="rId110" Type="http://schemas.openxmlformats.org/officeDocument/2006/relationships/hyperlink" Target="http://www.uoh-edu.net/" TargetMode="External"/><Relationship Id="rId115" Type="http://schemas.openxmlformats.org/officeDocument/2006/relationships/hyperlink" Target="https://ubg.edu.ss/" TargetMode="External"/><Relationship Id="rId131" Type="http://schemas.openxmlformats.org/officeDocument/2006/relationships/hyperlink" Target="https://www.alexu.edu.eg/index.php/en/home1" TargetMode="External"/><Relationship Id="rId136" Type="http://schemas.openxmlformats.org/officeDocument/2006/relationships/table" Target="../tables/table1.xml"/><Relationship Id="rId61" Type="http://schemas.openxmlformats.org/officeDocument/2006/relationships/hyperlink" Target="https://www.ug.edu.gh/" TargetMode="External"/><Relationship Id="rId82" Type="http://schemas.openxmlformats.org/officeDocument/2006/relationships/hyperlink" Target="https://ipr-ifra.org/" TargetMode="External"/><Relationship Id="rId19" Type="http://schemas.openxmlformats.org/officeDocument/2006/relationships/hyperlink" Target="https://www.umc.edu.dz/index.php/en/" TargetMode="External"/><Relationship Id="rId14" Type="http://schemas.openxmlformats.org/officeDocument/2006/relationships/hyperlink" Target="http://www.uz.ac.zw/" TargetMode="External"/><Relationship Id="rId30" Type="http://schemas.openxmlformats.org/officeDocument/2006/relationships/hyperlink" Target="https://www.unz.bf/" TargetMode="External"/><Relationship Id="rId35" Type="http://schemas.openxmlformats.org/officeDocument/2006/relationships/hyperlink" Target="https://universite-emikoussi.net/" TargetMode="External"/><Relationship Id="rId56" Type="http://schemas.openxmlformats.org/officeDocument/2006/relationships/hyperlink" Target="https://www.e3mg.ga/" TargetMode="External"/><Relationship Id="rId77" Type="http://schemas.openxmlformats.org/officeDocument/2006/relationships/hyperlink" Target="https://www.univ-mahajanga.edu.mg/" TargetMode="External"/><Relationship Id="rId100" Type="http://schemas.openxmlformats.org/officeDocument/2006/relationships/hyperlink" Target="https://ughe.org/" TargetMode="External"/><Relationship Id="rId105" Type="http://schemas.openxmlformats.org/officeDocument/2006/relationships/hyperlink" Target="https://www.usaim.edu/" TargetMode="External"/><Relationship Id="rId126" Type="http://schemas.openxmlformats.org/officeDocument/2006/relationships/hyperlink" Target="http://www.utm.rnu.tn/utm/fr/" TargetMode="External"/><Relationship Id="rId8" Type="http://schemas.openxmlformats.org/officeDocument/2006/relationships/hyperlink" Target="https://www.ugb.sn/" TargetMode="External"/><Relationship Id="rId51" Type="http://schemas.openxmlformats.org/officeDocument/2006/relationships/hyperlink" Target="http://www.uneswa.ac.sz/" TargetMode="External"/><Relationship Id="rId72" Type="http://schemas.openxmlformats.org/officeDocument/2006/relationships/hyperlink" Target="http://umu.edu.lr/" TargetMode="External"/><Relationship Id="rId93" Type="http://schemas.openxmlformats.org/officeDocument/2006/relationships/hyperlink" Target="http://universite-say.com/" TargetMode="External"/><Relationship Id="rId98" Type="http://schemas.openxmlformats.org/officeDocument/2006/relationships/hyperlink" Target="https://www.umng.cg/" TargetMode="External"/><Relationship Id="rId121" Type="http://schemas.openxmlformats.org/officeDocument/2006/relationships/hyperlink" Target="https://www.sua.ac.tz/" TargetMode="External"/><Relationship Id="rId3" Type="http://schemas.openxmlformats.org/officeDocument/2006/relationships/hyperlink" Target="https://www.uonbi.ac.ke/" TargetMode="External"/><Relationship Id="rId25" Type="http://schemas.openxmlformats.org/officeDocument/2006/relationships/hyperlink" Target="http://www.univ-parakou.bj/" TargetMode="External"/><Relationship Id="rId46" Type="http://schemas.openxmlformats.org/officeDocument/2006/relationships/hyperlink" Target="https://www.hau.bi/" TargetMode="External"/><Relationship Id="rId67" Type="http://schemas.openxmlformats.org/officeDocument/2006/relationships/hyperlink" Target="https://inphb.ci/" TargetMode="External"/><Relationship Id="rId116" Type="http://schemas.openxmlformats.org/officeDocument/2006/relationships/hyperlink" Target="https://uoj.edu.ss/" TargetMode="External"/><Relationship Id="rId20" Type="http://schemas.openxmlformats.org/officeDocument/2006/relationships/hyperlink" Target="https://www.univ-msila.dz/" TargetMode="External"/><Relationship Id="rId41" Type="http://schemas.openxmlformats.org/officeDocument/2006/relationships/hyperlink" Target="https://www.univ-bangui.org/" TargetMode="External"/><Relationship Id="rId62" Type="http://schemas.openxmlformats.org/officeDocument/2006/relationships/hyperlink" Target="https://unc-edu.org/" TargetMode="External"/><Relationship Id="rId83" Type="http://schemas.openxmlformats.org/officeDocument/2006/relationships/hyperlink" Target="https://usjpb.edu.ml/" TargetMode="External"/><Relationship Id="rId88" Type="http://schemas.openxmlformats.org/officeDocument/2006/relationships/hyperlink" Target="http://web.mie.ac.mu/" TargetMode="External"/><Relationship Id="rId111" Type="http://schemas.openxmlformats.org/officeDocument/2006/relationships/hyperlink" Target="https://amouduniversity.org/" TargetMode="External"/><Relationship Id="rId132" Type="http://schemas.openxmlformats.org/officeDocument/2006/relationships/hyperlink" Target="https://www.mans.edu.eg/en/" TargetMode="External"/><Relationship Id="rId15" Type="http://schemas.openxmlformats.org/officeDocument/2006/relationships/hyperlink" Target="https://univ-sfax.tn/" TargetMode="External"/><Relationship Id="rId36" Type="http://schemas.openxmlformats.org/officeDocument/2006/relationships/hyperlink" Target="https://ww5.msu.ac.zw/" TargetMode="External"/><Relationship Id="rId57" Type="http://schemas.openxmlformats.org/officeDocument/2006/relationships/hyperlink" Target="https://iou.edu.gm/" TargetMode="External"/><Relationship Id="rId106" Type="http://schemas.openxmlformats.org/officeDocument/2006/relationships/hyperlink" Target="https://unisey.ac.sc/" TargetMode="External"/><Relationship Id="rId127" Type="http://schemas.openxmlformats.org/officeDocument/2006/relationships/hyperlink" Target="https://www.must.ac.ug/" TargetMode="External"/><Relationship Id="rId10" Type="http://schemas.openxmlformats.org/officeDocument/2006/relationships/hyperlink" Target="https://www.buan.ac.bw/" TargetMode="External"/><Relationship Id="rId31" Type="http://schemas.openxmlformats.org/officeDocument/2006/relationships/hyperlink" Target="https://univ-comores.km/" TargetMode="External"/><Relationship Id="rId52" Type="http://schemas.openxmlformats.org/officeDocument/2006/relationships/hyperlink" Target="https://www.sanu.ac.sz/" TargetMode="External"/><Relationship Id="rId73" Type="http://schemas.openxmlformats.org/officeDocument/2006/relationships/hyperlink" Target="https://ul.edu.lr/" TargetMode="External"/><Relationship Id="rId78" Type="http://schemas.openxmlformats.org/officeDocument/2006/relationships/hyperlink" Target="https://www.univ-toliara.mg/" TargetMode="External"/><Relationship Id="rId94" Type="http://schemas.openxmlformats.org/officeDocument/2006/relationships/hyperlink" Target="https://covenantuniversity.edu.ng/" TargetMode="External"/><Relationship Id="rId99" Type="http://schemas.openxmlformats.org/officeDocument/2006/relationships/hyperlink" Target="https://ur.ac.rw/" TargetMode="External"/><Relationship Id="rId101" Type="http://schemas.openxmlformats.org/officeDocument/2006/relationships/hyperlink" Target="https://kp.ac.rw/" TargetMode="External"/><Relationship Id="rId122" Type="http://schemas.openxmlformats.org/officeDocument/2006/relationships/hyperlink" Target="https://ucao-uut.tg/" TargetMode="External"/><Relationship Id="rId4" Type="http://schemas.openxmlformats.org/officeDocument/2006/relationships/hyperlink" Target="https://www.sustech.edu/" TargetMode="External"/><Relationship Id="rId9" Type="http://schemas.openxmlformats.org/officeDocument/2006/relationships/hyperlink" Target="https://www.ujkz.bf/" TargetMode="External"/><Relationship Id="rId26" Type="http://schemas.openxmlformats.org/officeDocument/2006/relationships/hyperlink" Target="https://www.epa-prema.net/" TargetMode="External"/><Relationship Id="rId47" Type="http://schemas.openxmlformats.org/officeDocument/2006/relationships/hyperlink" Target="http://www.unipiaget.cv/" TargetMode="External"/><Relationship Id="rId68" Type="http://schemas.openxmlformats.org/officeDocument/2006/relationships/hyperlink" Target="https://www.egerton.ac.ke/" TargetMode="External"/><Relationship Id="rId89" Type="http://schemas.openxmlformats.org/officeDocument/2006/relationships/hyperlink" Target="https://www.utm.ac.mu/" TargetMode="External"/><Relationship Id="rId112" Type="http://schemas.openxmlformats.org/officeDocument/2006/relationships/hyperlink" Target="https://simad.edu.so/" TargetMode="External"/><Relationship Id="rId133" Type="http://schemas.openxmlformats.org/officeDocument/2006/relationships/hyperlink" Target="https://www.up.ac.mz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tabSelected="1" topLeftCell="R1" zoomScale="85" zoomScaleNormal="85" workbookViewId="0">
      <pane ySplit="1" topLeftCell="A2" activePane="bottomLeft" state="frozen"/>
      <selection pane="bottomLeft" activeCell="AA1" sqref="AA1:AA1048576"/>
    </sheetView>
  </sheetViews>
  <sheetFormatPr defaultRowHeight="14.4" x14ac:dyDescent="0.3"/>
  <cols>
    <col min="1" max="1" width="68.21875" bestFit="1" customWidth="1"/>
    <col min="2" max="2" width="30" bestFit="1" customWidth="1"/>
    <col min="3" max="3" width="15.109375" customWidth="1"/>
    <col min="4" max="4" width="19.44140625" bestFit="1" customWidth="1"/>
    <col min="5" max="5" width="43.88671875" bestFit="1" customWidth="1"/>
    <col min="6" max="6" width="17.77734375" style="4" bestFit="1" customWidth="1"/>
    <col min="7" max="7" width="21" bestFit="1" customWidth="1"/>
    <col min="8" max="8" width="19.77734375" bestFit="1" customWidth="1"/>
    <col min="9" max="9" width="20.44140625" style="4" customWidth="1"/>
    <col min="10" max="10" width="32.88671875" bestFit="1" customWidth="1"/>
    <col min="11" max="12" width="16.5546875" customWidth="1"/>
    <col min="13" max="13" width="27.33203125" customWidth="1"/>
    <col min="14" max="15" width="14.6640625" customWidth="1"/>
    <col min="16" max="16" width="23.77734375" bestFit="1" customWidth="1"/>
    <col min="17" max="17" width="22.33203125" customWidth="1"/>
    <col min="18" max="18" width="19.33203125" customWidth="1"/>
    <col min="19" max="19" width="23.88671875" customWidth="1"/>
    <col min="20" max="20" width="21.33203125" customWidth="1"/>
    <col min="21" max="21" width="16.5546875" customWidth="1"/>
    <col min="22" max="22" width="19.88671875" customWidth="1"/>
    <col min="23" max="23" width="17.5546875" bestFit="1" customWidth="1"/>
    <col min="24" max="24" width="17.5546875" style="15" customWidth="1"/>
    <col min="25" max="25" width="13.44140625" bestFit="1" customWidth="1"/>
    <col min="26" max="26" width="78.5546875" bestFit="1" customWidth="1"/>
  </cols>
  <sheetData>
    <row r="1" spans="1:26" x14ac:dyDescent="0.3">
      <c r="A1" t="s">
        <v>64</v>
      </c>
      <c r="B1" t="s">
        <v>0</v>
      </c>
      <c r="C1" t="s">
        <v>155</v>
      </c>
      <c r="D1" t="s">
        <v>285</v>
      </c>
      <c r="E1" t="s">
        <v>67</v>
      </c>
      <c r="F1" s="10" t="s">
        <v>513</v>
      </c>
      <c r="G1" t="s">
        <v>505</v>
      </c>
      <c r="H1" t="s">
        <v>506</v>
      </c>
      <c r="I1" t="s">
        <v>293</v>
      </c>
      <c r="J1" t="s">
        <v>372</v>
      </c>
      <c r="K1" t="s">
        <v>69</v>
      </c>
      <c r="L1" t="s">
        <v>68</v>
      </c>
      <c r="M1" t="s">
        <v>142</v>
      </c>
      <c r="N1" t="s">
        <v>143</v>
      </c>
      <c r="O1" t="s">
        <v>144</v>
      </c>
      <c r="P1" t="s">
        <v>154</v>
      </c>
      <c r="Q1" t="s">
        <v>523</v>
      </c>
      <c r="R1" t="s">
        <v>65</v>
      </c>
      <c r="S1" t="s">
        <v>66</v>
      </c>
      <c r="T1" t="s">
        <v>81</v>
      </c>
      <c r="U1" t="s">
        <v>79</v>
      </c>
      <c r="V1" t="s">
        <v>70</v>
      </c>
      <c r="W1" t="s">
        <v>107</v>
      </c>
      <c r="X1" s="15" t="s">
        <v>509</v>
      </c>
      <c r="Y1" t="s">
        <v>108</v>
      </c>
      <c r="Z1" t="s">
        <v>525</v>
      </c>
    </row>
    <row r="2" spans="1:26" x14ac:dyDescent="0.3">
      <c r="A2" t="s">
        <v>71</v>
      </c>
      <c r="B2" t="s">
        <v>47</v>
      </c>
      <c r="C2" t="s">
        <v>157</v>
      </c>
      <c r="D2" t="s">
        <v>73</v>
      </c>
      <c r="E2" s="1" t="s">
        <v>72</v>
      </c>
      <c r="F2" s="3" t="s">
        <v>73</v>
      </c>
      <c r="G2" s="5" t="s">
        <v>73</v>
      </c>
      <c r="H2" s="5" t="s">
        <v>77</v>
      </c>
      <c r="I2" s="5" t="s">
        <v>78</v>
      </c>
      <c r="J2" s="5" t="s">
        <v>387</v>
      </c>
      <c r="K2" s="4">
        <v>1</v>
      </c>
      <c r="L2">
        <v>244</v>
      </c>
      <c r="M2">
        <v>284</v>
      </c>
      <c r="N2">
        <v>235</v>
      </c>
      <c r="O2">
        <v>290</v>
      </c>
      <c r="P2" s="5" t="s">
        <v>168</v>
      </c>
      <c r="Q2">
        <v>6</v>
      </c>
      <c r="R2">
        <v>4</v>
      </c>
      <c r="S2" t="s">
        <v>73</v>
      </c>
      <c r="T2" t="s">
        <v>73</v>
      </c>
      <c r="U2" s="2">
        <v>3860</v>
      </c>
      <c r="V2" t="s">
        <v>73</v>
      </c>
      <c r="W2" t="s">
        <v>73</v>
      </c>
      <c r="X2" s="16">
        <v>30392</v>
      </c>
      <c r="Y2" t="s">
        <v>601</v>
      </c>
    </row>
    <row r="3" spans="1:26" x14ac:dyDescent="0.3">
      <c r="A3" t="s">
        <v>74</v>
      </c>
      <c r="B3" t="s">
        <v>47</v>
      </c>
      <c r="C3" t="s">
        <v>444</v>
      </c>
      <c r="D3" t="s">
        <v>73</v>
      </c>
      <c r="E3" s="1" t="s">
        <v>76</v>
      </c>
      <c r="F3" s="3" t="s">
        <v>73</v>
      </c>
      <c r="G3" s="3" t="s">
        <v>73</v>
      </c>
      <c r="H3" s="3" t="s">
        <v>77</v>
      </c>
      <c r="I3" s="3" t="s">
        <v>78</v>
      </c>
      <c r="J3" s="3" t="s">
        <v>387</v>
      </c>
      <c r="K3" s="4">
        <v>2</v>
      </c>
      <c r="L3">
        <v>392</v>
      </c>
      <c r="M3">
        <v>657</v>
      </c>
      <c r="N3">
        <v>379</v>
      </c>
      <c r="O3">
        <v>403</v>
      </c>
      <c r="P3" s="3" t="s">
        <v>168</v>
      </c>
      <c r="Q3">
        <v>10</v>
      </c>
      <c r="R3">
        <v>4</v>
      </c>
      <c r="S3" t="s">
        <v>73</v>
      </c>
      <c r="T3" t="s">
        <v>73</v>
      </c>
      <c r="U3" s="2">
        <v>3500</v>
      </c>
      <c r="V3" t="s">
        <v>73</v>
      </c>
      <c r="W3" t="s">
        <v>73</v>
      </c>
      <c r="X3" s="16">
        <v>41000</v>
      </c>
      <c r="Y3" t="s">
        <v>601</v>
      </c>
    </row>
    <row r="4" spans="1:26" x14ac:dyDescent="0.3">
      <c r="A4" t="s">
        <v>75</v>
      </c>
      <c r="B4" t="s">
        <v>47</v>
      </c>
      <c r="C4" t="s">
        <v>461</v>
      </c>
      <c r="D4" t="s">
        <v>73</v>
      </c>
      <c r="E4" s="1" t="s">
        <v>80</v>
      </c>
      <c r="F4" s="3" t="s">
        <v>286</v>
      </c>
      <c r="G4" s="3" t="s">
        <v>73</v>
      </c>
      <c r="H4" s="3" t="s">
        <v>77</v>
      </c>
      <c r="I4" s="3" t="s">
        <v>78</v>
      </c>
      <c r="J4" s="3" t="s">
        <v>387</v>
      </c>
      <c r="K4" s="4">
        <v>3</v>
      </c>
      <c r="L4">
        <v>432</v>
      </c>
      <c r="M4">
        <v>696</v>
      </c>
      <c r="N4">
        <v>350</v>
      </c>
      <c r="O4">
        <v>465</v>
      </c>
      <c r="P4" s="3" t="s">
        <v>168</v>
      </c>
      <c r="Q4">
        <v>6</v>
      </c>
      <c r="R4">
        <v>4</v>
      </c>
      <c r="S4" t="s">
        <v>73</v>
      </c>
      <c r="T4" t="s">
        <v>73</v>
      </c>
      <c r="U4" s="2">
        <v>3940</v>
      </c>
      <c r="V4" t="s">
        <v>73</v>
      </c>
      <c r="W4" t="s">
        <v>73</v>
      </c>
      <c r="X4" s="16" t="s">
        <v>558</v>
      </c>
      <c r="Y4" t="s">
        <v>601</v>
      </c>
    </row>
    <row r="5" spans="1:26" x14ac:dyDescent="0.3">
      <c r="A5" t="s">
        <v>83</v>
      </c>
      <c r="B5" t="s">
        <v>14</v>
      </c>
      <c r="C5" t="s">
        <v>158</v>
      </c>
      <c r="D5" t="s">
        <v>73</v>
      </c>
      <c r="E5" s="1" t="s">
        <v>85</v>
      </c>
      <c r="F5" s="3" t="s">
        <v>73</v>
      </c>
      <c r="G5" s="3" t="s">
        <v>286</v>
      </c>
      <c r="H5" s="3" t="s">
        <v>77</v>
      </c>
      <c r="I5" s="3" t="s">
        <v>98</v>
      </c>
      <c r="J5" s="3" t="s">
        <v>387</v>
      </c>
      <c r="K5" s="4">
        <v>5</v>
      </c>
      <c r="L5">
        <v>542</v>
      </c>
      <c r="M5">
        <v>1547</v>
      </c>
      <c r="N5">
        <v>628</v>
      </c>
      <c r="O5">
        <v>330</v>
      </c>
      <c r="P5" s="3" t="s">
        <v>168</v>
      </c>
      <c r="Q5">
        <v>15</v>
      </c>
      <c r="R5">
        <v>5</v>
      </c>
      <c r="S5" t="s">
        <v>73</v>
      </c>
      <c r="T5" t="s">
        <v>73</v>
      </c>
      <c r="U5" s="2" t="s">
        <v>558</v>
      </c>
      <c r="V5" t="s">
        <v>73</v>
      </c>
      <c r="W5" t="s">
        <v>286</v>
      </c>
      <c r="X5" s="16">
        <v>207853</v>
      </c>
      <c r="Y5" t="s">
        <v>504</v>
      </c>
    </row>
    <row r="6" spans="1:26" x14ac:dyDescent="0.3">
      <c r="A6" t="s">
        <v>84</v>
      </c>
      <c r="B6" t="s">
        <v>14</v>
      </c>
      <c r="C6" t="s">
        <v>445</v>
      </c>
      <c r="D6" t="s">
        <v>73</v>
      </c>
      <c r="E6" s="1" t="s">
        <v>86</v>
      </c>
      <c r="F6" s="3" t="s">
        <v>73</v>
      </c>
      <c r="G6" s="3" t="s">
        <v>286</v>
      </c>
      <c r="H6" s="3" t="s">
        <v>88</v>
      </c>
      <c r="I6" s="3" t="s">
        <v>98</v>
      </c>
      <c r="J6" s="3" t="s">
        <v>387</v>
      </c>
      <c r="K6" s="4">
        <v>6</v>
      </c>
      <c r="L6">
        <v>578</v>
      </c>
      <c r="M6">
        <v>880</v>
      </c>
      <c r="N6">
        <v>753</v>
      </c>
      <c r="O6">
        <v>591</v>
      </c>
      <c r="P6" s="3" t="s">
        <v>168</v>
      </c>
      <c r="Q6">
        <v>13</v>
      </c>
      <c r="R6">
        <v>5</v>
      </c>
      <c r="S6" t="s">
        <v>73</v>
      </c>
      <c r="T6" t="s">
        <v>73</v>
      </c>
      <c r="U6" s="2">
        <v>1870</v>
      </c>
      <c r="V6" t="s">
        <v>73</v>
      </c>
      <c r="W6" t="s">
        <v>286</v>
      </c>
      <c r="X6" s="16">
        <v>120000</v>
      </c>
      <c r="Y6" t="s">
        <v>504</v>
      </c>
    </row>
    <row r="7" spans="1:26" x14ac:dyDescent="0.3">
      <c r="A7" t="s">
        <v>87</v>
      </c>
      <c r="B7" t="s">
        <v>14</v>
      </c>
      <c r="C7" t="s">
        <v>446</v>
      </c>
      <c r="D7" t="s">
        <v>73</v>
      </c>
      <c r="E7" s="1" t="s">
        <v>447</v>
      </c>
      <c r="F7" s="3" t="s">
        <v>73</v>
      </c>
      <c r="G7" s="3" t="s">
        <v>73</v>
      </c>
      <c r="H7" s="3" t="s">
        <v>88</v>
      </c>
      <c r="I7" s="3" t="s">
        <v>98</v>
      </c>
      <c r="J7" s="3" t="s">
        <v>387</v>
      </c>
      <c r="K7" s="4">
        <v>11</v>
      </c>
      <c r="L7">
        <v>922</v>
      </c>
      <c r="M7">
        <v>3903</v>
      </c>
      <c r="N7">
        <v>639</v>
      </c>
      <c r="O7">
        <v>531</v>
      </c>
      <c r="P7" s="3" t="s">
        <v>168</v>
      </c>
      <c r="Q7">
        <v>20</v>
      </c>
      <c r="R7">
        <v>5</v>
      </c>
      <c r="S7" t="s">
        <v>286</v>
      </c>
      <c r="T7" t="s">
        <v>73</v>
      </c>
      <c r="U7" s="2" t="s">
        <v>558</v>
      </c>
      <c r="V7" t="s">
        <v>73</v>
      </c>
      <c r="W7" t="s">
        <v>73</v>
      </c>
      <c r="X7" s="16">
        <v>217800</v>
      </c>
      <c r="Y7" t="s">
        <v>504</v>
      </c>
    </row>
    <row r="8" spans="1:26" x14ac:dyDescent="0.3">
      <c r="A8" t="s">
        <v>89</v>
      </c>
      <c r="B8" t="s">
        <v>53</v>
      </c>
      <c r="C8" t="s">
        <v>164</v>
      </c>
      <c r="D8" t="s">
        <v>73</v>
      </c>
      <c r="E8" s="1" t="s">
        <v>90</v>
      </c>
      <c r="F8" s="3" t="s">
        <v>73</v>
      </c>
      <c r="G8" s="3" t="s">
        <v>73</v>
      </c>
      <c r="H8" s="3" t="s">
        <v>77</v>
      </c>
      <c r="I8" s="3" t="s">
        <v>78</v>
      </c>
      <c r="J8" s="3" t="s">
        <v>387</v>
      </c>
      <c r="K8" s="4">
        <v>13</v>
      </c>
      <c r="L8">
        <v>1054</v>
      </c>
      <c r="M8">
        <v>1806</v>
      </c>
      <c r="N8">
        <v>1198</v>
      </c>
      <c r="O8">
        <v>1123</v>
      </c>
      <c r="P8" s="3" t="s">
        <v>168</v>
      </c>
      <c r="Q8">
        <v>6</v>
      </c>
      <c r="R8">
        <v>4</v>
      </c>
      <c r="S8" t="s">
        <v>73</v>
      </c>
      <c r="T8" t="s">
        <v>73</v>
      </c>
      <c r="U8" s="2">
        <v>1236</v>
      </c>
      <c r="V8" t="s">
        <v>73</v>
      </c>
      <c r="W8" t="s">
        <v>73</v>
      </c>
      <c r="X8" s="16" t="s">
        <v>558</v>
      </c>
      <c r="Y8" t="s">
        <v>605</v>
      </c>
    </row>
    <row r="9" spans="1:26" x14ac:dyDescent="0.3">
      <c r="A9" t="s">
        <v>91</v>
      </c>
      <c r="B9" t="s">
        <v>25</v>
      </c>
      <c r="C9" t="s">
        <v>159</v>
      </c>
      <c r="D9" t="s">
        <v>73</v>
      </c>
      <c r="E9" s="1" t="s">
        <v>92</v>
      </c>
      <c r="F9" s="3" t="s">
        <v>73</v>
      </c>
      <c r="G9" s="3" t="s">
        <v>73</v>
      </c>
      <c r="H9" s="3" t="s">
        <v>77</v>
      </c>
      <c r="I9" s="3" t="s">
        <v>78</v>
      </c>
      <c r="J9" s="3" t="s">
        <v>387</v>
      </c>
      <c r="K9" s="4">
        <v>14</v>
      </c>
      <c r="L9">
        <v>1064</v>
      </c>
      <c r="M9">
        <v>1084</v>
      </c>
      <c r="N9">
        <v>744</v>
      </c>
      <c r="O9">
        <v>1669</v>
      </c>
      <c r="P9" s="3" t="s">
        <v>168</v>
      </c>
      <c r="Q9">
        <v>5</v>
      </c>
      <c r="R9">
        <v>5</v>
      </c>
      <c r="S9" t="s">
        <v>73</v>
      </c>
      <c r="T9" t="s">
        <v>286</v>
      </c>
      <c r="U9" s="2" t="s">
        <v>558</v>
      </c>
      <c r="V9" t="s">
        <v>73</v>
      </c>
      <c r="W9" t="s">
        <v>73</v>
      </c>
      <c r="X9" s="16">
        <v>45000</v>
      </c>
      <c r="Y9" t="s">
        <v>576</v>
      </c>
    </row>
    <row r="10" spans="1:26" x14ac:dyDescent="0.3">
      <c r="A10" t="s">
        <v>93</v>
      </c>
      <c r="B10" t="s">
        <v>21</v>
      </c>
      <c r="C10" t="s">
        <v>451</v>
      </c>
      <c r="D10" t="s">
        <v>73</v>
      </c>
      <c r="E10" s="1" t="s">
        <v>94</v>
      </c>
      <c r="F10" s="3" t="s">
        <v>73</v>
      </c>
      <c r="G10" s="3" t="s">
        <v>73</v>
      </c>
      <c r="H10" s="3" t="s">
        <v>77</v>
      </c>
      <c r="I10" s="3" t="s">
        <v>78</v>
      </c>
      <c r="J10" s="3" t="s">
        <v>387</v>
      </c>
      <c r="K10" s="4">
        <v>17</v>
      </c>
      <c r="L10" s="4">
        <v>1097</v>
      </c>
      <c r="M10">
        <v>2147</v>
      </c>
      <c r="N10">
        <v>776</v>
      </c>
      <c r="O10">
        <v>1181</v>
      </c>
      <c r="P10" s="3" t="s">
        <v>168</v>
      </c>
      <c r="Q10">
        <v>5</v>
      </c>
      <c r="R10">
        <v>4</v>
      </c>
      <c r="S10" t="s">
        <v>73</v>
      </c>
      <c r="T10" t="s">
        <v>73</v>
      </c>
      <c r="U10" s="2" t="s">
        <v>558</v>
      </c>
      <c r="V10" t="s">
        <v>73</v>
      </c>
      <c r="W10" t="s">
        <v>286</v>
      </c>
      <c r="X10" s="16" t="s">
        <v>558</v>
      </c>
      <c r="Y10" t="s">
        <v>573</v>
      </c>
    </row>
    <row r="11" spans="1:26" x14ac:dyDescent="0.3">
      <c r="A11" t="s">
        <v>99</v>
      </c>
      <c r="B11" t="s">
        <v>38</v>
      </c>
      <c r="C11" t="s">
        <v>454</v>
      </c>
      <c r="D11" t="s">
        <v>73</v>
      </c>
      <c r="E11" s="1" t="s">
        <v>100</v>
      </c>
      <c r="F11" s="3" t="s">
        <v>73</v>
      </c>
      <c r="G11" s="3" t="s">
        <v>73</v>
      </c>
      <c r="H11" s="3" t="s">
        <v>88</v>
      </c>
      <c r="I11" s="3" t="s">
        <v>78</v>
      </c>
      <c r="J11" s="3" t="s">
        <v>387</v>
      </c>
      <c r="K11" s="4">
        <v>18</v>
      </c>
      <c r="L11" s="4">
        <v>1116</v>
      </c>
      <c r="M11">
        <v>2229</v>
      </c>
      <c r="N11">
        <v>736</v>
      </c>
      <c r="O11">
        <v>1210</v>
      </c>
      <c r="P11" s="3" t="s">
        <v>168</v>
      </c>
      <c r="Q11">
        <v>8</v>
      </c>
      <c r="R11">
        <v>5</v>
      </c>
      <c r="S11" t="s">
        <v>73</v>
      </c>
      <c r="T11" t="s">
        <v>73</v>
      </c>
      <c r="U11" s="2" t="s">
        <v>558</v>
      </c>
      <c r="V11" t="s">
        <v>73</v>
      </c>
      <c r="W11" t="s">
        <v>73</v>
      </c>
      <c r="X11" s="16" t="s">
        <v>558</v>
      </c>
      <c r="Y11" t="s">
        <v>589</v>
      </c>
    </row>
    <row r="12" spans="1:26" x14ac:dyDescent="0.3">
      <c r="A12" t="s">
        <v>95</v>
      </c>
      <c r="B12" t="s">
        <v>34</v>
      </c>
      <c r="C12" t="s">
        <v>457</v>
      </c>
      <c r="D12" t="s">
        <v>73</v>
      </c>
      <c r="E12" s="1" t="s">
        <v>96</v>
      </c>
      <c r="F12" s="3" t="s">
        <v>73</v>
      </c>
      <c r="G12" s="3" t="s">
        <v>286</v>
      </c>
      <c r="H12" s="3" t="s">
        <v>77</v>
      </c>
      <c r="I12" s="3" t="s">
        <v>97</v>
      </c>
      <c r="J12" s="3" t="s">
        <v>376</v>
      </c>
      <c r="K12" s="4">
        <v>22</v>
      </c>
      <c r="L12" s="4">
        <v>1201</v>
      </c>
      <c r="M12">
        <v>2506</v>
      </c>
      <c r="N12">
        <v>1621</v>
      </c>
      <c r="O12">
        <v>1098</v>
      </c>
      <c r="P12" s="3" t="s">
        <v>97</v>
      </c>
      <c r="Q12">
        <v>4</v>
      </c>
      <c r="R12">
        <v>3</v>
      </c>
      <c r="S12" t="s">
        <v>73</v>
      </c>
      <c r="T12" t="s">
        <v>73</v>
      </c>
      <c r="U12" s="2" t="s">
        <v>558</v>
      </c>
      <c r="V12" t="s">
        <v>73</v>
      </c>
      <c r="W12" t="s">
        <v>286</v>
      </c>
      <c r="X12" s="16">
        <v>69320</v>
      </c>
      <c r="Y12" t="s">
        <v>582</v>
      </c>
    </row>
    <row r="13" spans="1:26" x14ac:dyDescent="0.3">
      <c r="A13" t="s">
        <v>101</v>
      </c>
      <c r="B13" t="s">
        <v>18</v>
      </c>
      <c r="C13" t="s">
        <v>160</v>
      </c>
      <c r="D13" t="s">
        <v>73</v>
      </c>
      <c r="E13" s="1" t="s">
        <v>102</v>
      </c>
      <c r="F13" s="3" t="s">
        <v>286</v>
      </c>
      <c r="G13" s="3" t="s">
        <v>73</v>
      </c>
      <c r="H13" s="3" t="s">
        <v>88</v>
      </c>
      <c r="I13" s="3" t="s">
        <v>78</v>
      </c>
      <c r="J13" s="3" t="s">
        <v>460</v>
      </c>
      <c r="K13" s="4">
        <v>23</v>
      </c>
      <c r="L13" s="4">
        <v>1280</v>
      </c>
      <c r="M13">
        <v>3178</v>
      </c>
      <c r="N13">
        <v>1143</v>
      </c>
      <c r="O13">
        <v>1174</v>
      </c>
      <c r="P13" s="3" t="s">
        <v>168</v>
      </c>
      <c r="Q13">
        <v>5</v>
      </c>
      <c r="R13" t="s">
        <v>558</v>
      </c>
      <c r="S13" t="s">
        <v>73</v>
      </c>
      <c r="T13" t="s">
        <v>286</v>
      </c>
      <c r="U13" s="2" t="s">
        <v>558</v>
      </c>
      <c r="V13" t="s">
        <v>73</v>
      </c>
      <c r="W13" t="s">
        <v>286</v>
      </c>
      <c r="X13" s="16">
        <v>47610</v>
      </c>
      <c r="Y13" t="s">
        <v>554</v>
      </c>
    </row>
    <row r="14" spans="1:26" x14ac:dyDescent="0.3">
      <c r="A14" t="s">
        <v>106</v>
      </c>
      <c r="B14" t="s">
        <v>38</v>
      </c>
      <c r="C14" t="s">
        <v>455</v>
      </c>
      <c r="D14" t="s">
        <v>73</v>
      </c>
      <c r="E14" s="1" t="s">
        <v>105</v>
      </c>
      <c r="F14" s="3" t="s">
        <v>73</v>
      </c>
      <c r="G14" s="3" t="s">
        <v>73</v>
      </c>
      <c r="H14" s="3" t="s">
        <v>511</v>
      </c>
      <c r="I14" s="3" t="s">
        <v>78</v>
      </c>
      <c r="J14" s="3" t="s">
        <v>387</v>
      </c>
      <c r="K14" s="4">
        <v>24</v>
      </c>
      <c r="L14" s="4">
        <v>1302</v>
      </c>
      <c r="M14">
        <v>1534</v>
      </c>
      <c r="N14">
        <v>1020</v>
      </c>
      <c r="O14">
        <v>1904</v>
      </c>
      <c r="P14" s="3" t="s">
        <v>168</v>
      </c>
      <c r="Q14">
        <v>8</v>
      </c>
      <c r="R14" t="s">
        <v>558</v>
      </c>
      <c r="S14" t="s">
        <v>286</v>
      </c>
      <c r="T14" t="s">
        <v>286</v>
      </c>
      <c r="U14" s="2" t="s">
        <v>558</v>
      </c>
      <c r="V14" t="s">
        <v>73</v>
      </c>
      <c r="W14" t="s">
        <v>286</v>
      </c>
      <c r="X14" s="16" t="s">
        <v>558</v>
      </c>
      <c r="Y14" t="s">
        <v>591</v>
      </c>
    </row>
    <row r="15" spans="1:26" x14ac:dyDescent="0.3">
      <c r="A15" t="s">
        <v>103</v>
      </c>
      <c r="B15" t="s">
        <v>38</v>
      </c>
      <c r="C15" t="s">
        <v>456</v>
      </c>
      <c r="D15" t="s">
        <v>73</v>
      </c>
      <c r="E15" s="1" t="s">
        <v>104</v>
      </c>
      <c r="F15" s="3" t="s">
        <v>73</v>
      </c>
      <c r="G15" s="3" t="s">
        <v>73</v>
      </c>
      <c r="H15" s="3" t="s">
        <v>77</v>
      </c>
      <c r="I15" s="3" t="s">
        <v>78</v>
      </c>
      <c r="J15" s="3" t="s">
        <v>387</v>
      </c>
      <c r="K15" s="4">
        <v>25</v>
      </c>
      <c r="L15" s="4">
        <v>1340</v>
      </c>
      <c r="M15">
        <v>2868</v>
      </c>
      <c r="N15">
        <v>1105</v>
      </c>
      <c r="O15">
        <v>1391</v>
      </c>
      <c r="P15" s="3" t="s">
        <v>168</v>
      </c>
      <c r="Q15">
        <v>7</v>
      </c>
      <c r="R15">
        <v>5</v>
      </c>
      <c r="S15" t="s">
        <v>73</v>
      </c>
      <c r="T15" t="s">
        <v>73</v>
      </c>
      <c r="U15" s="2">
        <v>2360</v>
      </c>
      <c r="V15" t="s">
        <v>73</v>
      </c>
      <c r="W15" t="s">
        <v>73</v>
      </c>
      <c r="X15" s="16">
        <v>8601</v>
      </c>
      <c r="Y15" t="s">
        <v>591</v>
      </c>
    </row>
    <row r="16" spans="1:26" x14ac:dyDescent="0.3">
      <c r="A16" t="s">
        <v>111</v>
      </c>
      <c r="B16" t="s">
        <v>21</v>
      </c>
      <c r="C16" t="s">
        <v>452</v>
      </c>
      <c r="D16" t="s">
        <v>73</v>
      </c>
      <c r="E16" s="1" t="s">
        <v>112</v>
      </c>
      <c r="F16" s="3" t="s">
        <v>73</v>
      </c>
      <c r="G16" s="3" t="s">
        <v>73</v>
      </c>
      <c r="H16" s="3" t="s">
        <v>77</v>
      </c>
      <c r="I16" s="3" t="s">
        <v>78</v>
      </c>
      <c r="J16" s="3" t="s">
        <v>387</v>
      </c>
      <c r="K16" s="4">
        <v>30</v>
      </c>
      <c r="L16" s="4">
        <v>1472</v>
      </c>
      <c r="M16">
        <v>3984</v>
      </c>
      <c r="N16">
        <v>979</v>
      </c>
      <c r="O16">
        <v>1377</v>
      </c>
      <c r="P16" s="3" t="s">
        <v>168</v>
      </c>
      <c r="Q16">
        <v>18</v>
      </c>
      <c r="R16">
        <v>4</v>
      </c>
      <c r="S16" t="s">
        <v>286</v>
      </c>
      <c r="T16" t="s">
        <v>73</v>
      </c>
      <c r="U16" s="2">
        <v>656</v>
      </c>
      <c r="V16" t="s">
        <v>73</v>
      </c>
      <c r="W16" t="s">
        <v>73</v>
      </c>
      <c r="X16" s="16" t="s">
        <v>558</v>
      </c>
      <c r="Y16" t="s">
        <v>573</v>
      </c>
    </row>
    <row r="17" spans="1:26" x14ac:dyDescent="0.3">
      <c r="A17" t="s">
        <v>114</v>
      </c>
      <c r="B17" t="s">
        <v>34</v>
      </c>
      <c r="C17" t="s">
        <v>458</v>
      </c>
      <c r="D17" t="s">
        <v>73</v>
      </c>
      <c r="E17" s="1" t="s">
        <v>115</v>
      </c>
      <c r="F17" s="3" t="s">
        <v>286</v>
      </c>
      <c r="G17" s="3" t="s">
        <v>73</v>
      </c>
      <c r="H17" s="3" t="s">
        <v>77</v>
      </c>
      <c r="I17" s="3" t="s">
        <v>97</v>
      </c>
      <c r="J17" s="3" t="s">
        <v>376</v>
      </c>
      <c r="K17" s="4">
        <v>35</v>
      </c>
      <c r="L17" s="4">
        <v>1602</v>
      </c>
      <c r="M17">
        <v>7556</v>
      </c>
      <c r="N17">
        <v>1100</v>
      </c>
      <c r="O17">
        <v>895</v>
      </c>
      <c r="P17" s="3" t="s">
        <v>97</v>
      </c>
      <c r="Q17">
        <v>21</v>
      </c>
      <c r="R17">
        <v>3</v>
      </c>
      <c r="S17" t="s">
        <v>286</v>
      </c>
      <c r="T17" t="s">
        <v>73</v>
      </c>
      <c r="U17" s="2" t="s">
        <v>558</v>
      </c>
      <c r="V17" t="s">
        <v>73</v>
      </c>
      <c r="W17" t="s">
        <v>286</v>
      </c>
      <c r="X17" s="16">
        <v>88000</v>
      </c>
      <c r="Y17" t="s">
        <v>582</v>
      </c>
    </row>
    <row r="18" spans="1:26" x14ac:dyDescent="0.3">
      <c r="A18" t="s">
        <v>129</v>
      </c>
      <c r="B18" t="s">
        <v>49</v>
      </c>
      <c r="C18" t="s">
        <v>161</v>
      </c>
      <c r="D18" t="s">
        <v>73</v>
      </c>
      <c r="E18" s="1" t="s">
        <v>130</v>
      </c>
      <c r="F18" s="3" t="s">
        <v>558</v>
      </c>
      <c r="G18" s="3" t="s">
        <v>558</v>
      </c>
      <c r="H18" s="3" t="s">
        <v>180</v>
      </c>
      <c r="I18" s="3" t="s">
        <v>78</v>
      </c>
      <c r="J18" s="3" t="s">
        <v>387</v>
      </c>
      <c r="K18" s="4">
        <v>42</v>
      </c>
      <c r="L18" s="4">
        <v>1770</v>
      </c>
      <c r="M18">
        <v>2507</v>
      </c>
      <c r="N18">
        <v>1670</v>
      </c>
      <c r="O18">
        <v>2254</v>
      </c>
      <c r="P18" s="3" t="s">
        <v>558</v>
      </c>
      <c r="Q18" t="s">
        <v>558</v>
      </c>
      <c r="R18" t="s">
        <v>558</v>
      </c>
      <c r="S18" t="s">
        <v>558</v>
      </c>
      <c r="T18" t="s">
        <v>558</v>
      </c>
      <c r="U18" s="2" t="s">
        <v>558</v>
      </c>
      <c r="V18" t="s">
        <v>558</v>
      </c>
      <c r="W18" t="s">
        <v>558</v>
      </c>
      <c r="X18" s="16" t="s">
        <v>558</v>
      </c>
      <c r="Y18" t="s">
        <v>601</v>
      </c>
      <c r="Z18" t="s">
        <v>604</v>
      </c>
    </row>
    <row r="19" spans="1:26" x14ac:dyDescent="0.3">
      <c r="A19" t="s">
        <v>116</v>
      </c>
      <c r="B19" t="s">
        <v>34</v>
      </c>
      <c r="C19" t="s">
        <v>162</v>
      </c>
      <c r="D19" t="s">
        <v>73</v>
      </c>
      <c r="E19" s="1" t="s">
        <v>587</v>
      </c>
      <c r="F19" s="3" t="s">
        <v>73</v>
      </c>
      <c r="G19" s="3" t="s">
        <v>73</v>
      </c>
      <c r="H19" s="3" t="s">
        <v>511</v>
      </c>
      <c r="I19" s="3" t="s">
        <v>97</v>
      </c>
      <c r="J19" s="3" t="s">
        <v>376</v>
      </c>
      <c r="K19" s="4">
        <v>46</v>
      </c>
      <c r="L19" s="4">
        <v>1880</v>
      </c>
      <c r="M19">
        <v>8845</v>
      </c>
      <c r="N19">
        <v>1484</v>
      </c>
      <c r="O19">
        <v>996</v>
      </c>
      <c r="P19" s="3" t="s">
        <v>97</v>
      </c>
      <c r="Q19">
        <v>13</v>
      </c>
      <c r="R19" t="s">
        <v>558</v>
      </c>
      <c r="S19" t="s">
        <v>286</v>
      </c>
      <c r="T19" t="s">
        <v>286</v>
      </c>
      <c r="U19" s="2" t="s">
        <v>558</v>
      </c>
      <c r="V19" t="s">
        <v>73</v>
      </c>
      <c r="W19" t="s">
        <v>286</v>
      </c>
      <c r="X19" s="16">
        <v>141887</v>
      </c>
      <c r="Y19" t="s">
        <v>582</v>
      </c>
    </row>
    <row r="20" spans="1:26" x14ac:dyDescent="0.3">
      <c r="A20" t="s">
        <v>117</v>
      </c>
      <c r="B20" t="s">
        <v>1</v>
      </c>
      <c r="C20" t="s">
        <v>441</v>
      </c>
      <c r="D20" t="s">
        <v>73</v>
      </c>
      <c r="E20" s="1" t="s">
        <v>118</v>
      </c>
      <c r="F20" s="3" t="s">
        <v>286</v>
      </c>
      <c r="G20" s="3" t="s">
        <v>73</v>
      </c>
      <c r="H20" s="3" t="s">
        <v>77</v>
      </c>
      <c r="I20" s="3" t="s">
        <v>98</v>
      </c>
      <c r="J20" s="3" t="s">
        <v>376</v>
      </c>
      <c r="K20" s="4">
        <v>47</v>
      </c>
      <c r="L20" s="4">
        <v>1914</v>
      </c>
      <c r="M20">
        <v>1436</v>
      </c>
      <c r="N20">
        <v>2328</v>
      </c>
      <c r="O20">
        <v>3054</v>
      </c>
      <c r="P20" s="3" t="s">
        <v>97</v>
      </c>
      <c r="Q20">
        <v>3</v>
      </c>
      <c r="R20">
        <v>3</v>
      </c>
      <c r="S20" t="s">
        <v>286</v>
      </c>
      <c r="T20" t="s">
        <v>73</v>
      </c>
      <c r="U20" s="2" t="s">
        <v>558</v>
      </c>
      <c r="V20" t="s">
        <v>73</v>
      </c>
      <c r="W20" t="s">
        <v>286</v>
      </c>
      <c r="X20" s="16" t="s">
        <v>558</v>
      </c>
      <c r="Y20" t="s">
        <v>608</v>
      </c>
    </row>
    <row r="21" spans="1:26" x14ac:dyDescent="0.3">
      <c r="A21" t="s">
        <v>119</v>
      </c>
      <c r="B21" t="s">
        <v>50</v>
      </c>
      <c r="C21" t="s">
        <v>163</v>
      </c>
      <c r="D21" t="s">
        <v>73</v>
      </c>
      <c r="E21" s="1" t="s">
        <v>120</v>
      </c>
      <c r="F21" s="3" t="s">
        <v>73</v>
      </c>
      <c r="G21" s="3" t="s">
        <v>73</v>
      </c>
      <c r="H21" s="3" t="s">
        <v>77</v>
      </c>
      <c r="I21" s="3" t="s">
        <v>78</v>
      </c>
      <c r="J21" s="3" t="s">
        <v>387</v>
      </c>
      <c r="K21" s="4">
        <v>49</v>
      </c>
      <c r="L21" s="4">
        <v>1967</v>
      </c>
      <c r="M21">
        <v>3322</v>
      </c>
      <c r="N21">
        <v>1454</v>
      </c>
      <c r="O21">
        <v>2449</v>
      </c>
      <c r="P21" s="3" t="s">
        <v>168</v>
      </c>
      <c r="Q21">
        <v>10</v>
      </c>
      <c r="R21">
        <v>4</v>
      </c>
      <c r="S21" t="s">
        <v>73</v>
      </c>
      <c r="T21" t="s">
        <v>73</v>
      </c>
      <c r="U21" s="2">
        <v>629</v>
      </c>
      <c r="V21" t="s">
        <v>73</v>
      </c>
      <c r="W21" t="s">
        <v>73</v>
      </c>
      <c r="X21" s="16">
        <v>39958</v>
      </c>
      <c r="Y21" t="s">
        <v>601</v>
      </c>
    </row>
    <row r="22" spans="1:26" x14ac:dyDescent="0.3">
      <c r="A22" t="s">
        <v>121</v>
      </c>
      <c r="B22" t="s">
        <v>21</v>
      </c>
      <c r="C22" t="s">
        <v>453</v>
      </c>
      <c r="D22" t="s">
        <v>73</v>
      </c>
      <c r="E22" s="1" t="s">
        <v>122</v>
      </c>
      <c r="F22" s="3" t="s">
        <v>73</v>
      </c>
      <c r="G22" s="3" t="s">
        <v>73</v>
      </c>
      <c r="H22" s="3" t="s">
        <v>77</v>
      </c>
      <c r="I22" s="3" t="s">
        <v>78</v>
      </c>
      <c r="J22" s="3" t="s">
        <v>387</v>
      </c>
      <c r="K22" s="4">
        <v>53</v>
      </c>
      <c r="L22" s="4">
        <v>2039</v>
      </c>
      <c r="M22">
        <v>5189</v>
      </c>
      <c r="N22">
        <v>1250</v>
      </c>
      <c r="O22">
        <v>2083</v>
      </c>
      <c r="P22" s="3" t="s">
        <v>168</v>
      </c>
      <c r="Q22">
        <v>0</v>
      </c>
      <c r="R22">
        <v>4</v>
      </c>
      <c r="S22" t="s">
        <v>73</v>
      </c>
      <c r="T22" t="s">
        <v>73</v>
      </c>
      <c r="U22" s="2" t="s">
        <v>558</v>
      </c>
      <c r="V22" t="s">
        <v>73</v>
      </c>
      <c r="W22" t="s">
        <v>286</v>
      </c>
      <c r="X22" s="16" t="s">
        <v>558</v>
      </c>
      <c r="Y22" t="s">
        <v>573</v>
      </c>
    </row>
    <row r="23" spans="1:26" x14ac:dyDescent="0.3">
      <c r="A23" t="s">
        <v>123</v>
      </c>
      <c r="B23" t="s">
        <v>25</v>
      </c>
      <c r="C23" t="s">
        <v>159</v>
      </c>
      <c r="D23" t="s">
        <v>73</v>
      </c>
      <c r="E23" s="1" t="s">
        <v>124</v>
      </c>
      <c r="F23" s="3" t="s">
        <v>73</v>
      </c>
      <c r="G23" s="3" t="s">
        <v>73</v>
      </c>
      <c r="H23" s="3" t="s">
        <v>77</v>
      </c>
      <c r="I23" s="3" t="s">
        <v>78</v>
      </c>
      <c r="J23" s="3" t="s">
        <v>387</v>
      </c>
      <c r="K23" s="4">
        <v>54</v>
      </c>
      <c r="L23" s="4">
        <v>2047</v>
      </c>
      <c r="M23">
        <v>1984</v>
      </c>
      <c r="N23">
        <v>1376</v>
      </c>
      <c r="O23">
        <v>3310</v>
      </c>
      <c r="P23" s="3" t="s">
        <v>168</v>
      </c>
      <c r="Q23">
        <v>7</v>
      </c>
      <c r="R23">
        <v>5</v>
      </c>
      <c r="S23" t="s">
        <v>73</v>
      </c>
      <c r="T23" t="s">
        <v>73</v>
      </c>
      <c r="U23" s="2">
        <v>1508</v>
      </c>
      <c r="V23" t="s">
        <v>73</v>
      </c>
      <c r="W23" t="s">
        <v>73</v>
      </c>
      <c r="X23" s="16" t="s">
        <v>558</v>
      </c>
      <c r="Y23" t="s">
        <v>576</v>
      </c>
      <c r="Z23" t="s">
        <v>578</v>
      </c>
    </row>
    <row r="24" spans="1:26" x14ac:dyDescent="0.3">
      <c r="A24" t="s">
        <v>125</v>
      </c>
      <c r="B24" t="s">
        <v>53</v>
      </c>
      <c r="C24" t="s">
        <v>164</v>
      </c>
      <c r="D24" t="s">
        <v>73</v>
      </c>
      <c r="E24" s="1" t="s">
        <v>448</v>
      </c>
      <c r="F24" s="3" t="s">
        <v>558</v>
      </c>
      <c r="G24" s="3" t="s">
        <v>558</v>
      </c>
      <c r="H24" s="3" t="s">
        <v>180</v>
      </c>
      <c r="I24" s="3" t="s">
        <v>78</v>
      </c>
      <c r="J24" s="3" t="s">
        <v>387</v>
      </c>
      <c r="K24" s="4">
        <v>56</v>
      </c>
      <c r="L24" s="4">
        <v>2101</v>
      </c>
      <c r="M24">
        <v>752</v>
      </c>
      <c r="N24">
        <v>1735</v>
      </c>
      <c r="O24">
        <v>4403</v>
      </c>
      <c r="P24" s="3" t="s">
        <v>558</v>
      </c>
      <c r="Q24" t="s">
        <v>558</v>
      </c>
      <c r="R24" t="s">
        <v>558</v>
      </c>
      <c r="S24" t="s">
        <v>558</v>
      </c>
      <c r="T24" t="s">
        <v>558</v>
      </c>
      <c r="U24" s="2" t="s">
        <v>558</v>
      </c>
      <c r="V24" t="s">
        <v>558</v>
      </c>
      <c r="W24" t="s">
        <v>558</v>
      </c>
      <c r="X24" s="16" t="s">
        <v>558</v>
      </c>
      <c r="Y24" t="s">
        <v>605</v>
      </c>
    </row>
    <row r="25" spans="1:26" x14ac:dyDescent="0.3">
      <c r="A25" t="s">
        <v>126</v>
      </c>
      <c r="B25" t="s">
        <v>55</v>
      </c>
      <c r="C25" t="s">
        <v>464</v>
      </c>
      <c r="D25" t="s">
        <v>73</v>
      </c>
      <c r="E25" s="1" t="s">
        <v>128</v>
      </c>
      <c r="F25" s="3" t="s">
        <v>286</v>
      </c>
      <c r="G25" s="3" t="s">
        <v>73</v>
      </c>
      <c r="H25" s="3" t="s">
        <v>77</v>
      </c>
      <c r="I25" s="3" t="s">
        <v>78</v>
      </c>
      <c r="J25" s="3" t="s">
        <v>387</v>
      </c>
      <c r="K25" s="4">
        <v>57</v>
      </c>
      <c r="L25" s="4">
        <v>2106</v>
      </c>
      <c r="M25">
        <v>4952</v>
      </c>
      <c r="N25">
        <v>2163</v>
      </c>
      <c r="O25">
        <v>2035</v>
      </c>
      <c r="P25" s="3" t="s">
        <v>168</v>
      </c>
      <c r="Q25">
        <v>18</v>
      </c>
      <c r="R25" t="s">
        <v>558</v>
      </c>
      <c r="S25" t="s">
        <v>73</v>
      </c>
      <c r="T25" t="s">
        <v>73</v>
      </c>
      <c r="U25" s="2">
        <v>335</v>
      </c>
      <c r="V25" t="s">
        <v>73</v>
      </c>
      <c r="W25" t="s">
        <v>73</v>
      </c>
      <c r="X25" s="16" t="s">
        <v>558</v>
      </c>
      <c r="Y25" t="s">
        <v>553</v>
      </c>
    </row>
    <row r="26" spans="1:26" x14ac:dyDescent="0.3">
      <c r="A26" t="s">
        <v>127</v>
      </c>
      <c r="B26" t="s">
        <v>49</v>
      </c>
      <c r="C26" t="s">
        <v>161</v>
      </c>
      <c r="D26" t="s">
        <v>73</v>
      </c>
      <c r="E26" s="1" t="s">
        <v>131</v>
      </c>
      <c r="F26" s="3" t="s">
        <v>558</v>
      </c>
      <c r="G26" s="3" t="s">
        <v>558</v>
      </c>
      <c r="H26" s="3" t="s">
        <v>180</v>
      </c>
      <c r="I26" s="3" t="s">
        <v>78</v>
      </c>
      <c r="J26" s="3" t="s">
        <v>387</v>
      </c>
      <c r="K26" s="4">
        <v>58</v>
      </c>
      <c r="L26" s="4">
        <v>2135</v>
      </c>
      <c r="M26">
        <v>1326</v>
      </c>
      <c r="N26">
        <v>2866</v>
      </c>
      <c r="O26">
        <v>3562</v>
      </c>
      <c r="P26" s="3" t="s">
        <v>558</v>
      </c>
      <c r="Q26" t="s">
        <v>558</v>
      </c>
      <c r="R26" t="s">
        <v>558</v>
      </c>
      <c r="S26" t="s">
        <v>558</v>
      </c>
      <c r="T26" t="s">
        <v>558</v>
      </c>
      <c r="U26" s="2" t="s">
        <v>558</v>
      </c>
      <c r="V26" t="s">
        <v>558</v>
      </c>
      <c r="W26" t="s">
        <v>558</v>
      </c>
      <c r="X26" s="16" t="s">
        <v>558</v>
      </c>
      <c r="Y26" t="s">
        <v>601</v>
      </c>
      <c r="Z26" t="s">
        <v>604</v>
      </c>
    </row>
    <row r="27" spans="1:26" x14ac:dyDescent="0.3">
      <c r="A27" t="s">
        <v>132</v>
      </c>
      <c r="B27" t="s">
        <v>1</v>
      </c>
      <c r="C27" t="s">
        <v>442</v>
      </c>
      <c r="D27" t="s">
        <v>73</v>
      </c>
      <c r="E27" s="1" t="s">
        <v>133</v>
      </c>
      <c r="F27" s="3" t="s">
        <v>73</v>
      </c>
      <c r="G27" s="3" t="s">
        <v>73</v>
      </c>
      <c r="H27" s="3" t="s">
        <v>88</v>
      </c>
      <c r="I27" s="3" t="s">
        <v>97</v>
      </c>
      <c r="J27" s="3" t="s">
        <v>376</v>
      </c>
      <c r="K27" s="4">
        <v>60</v>
      </c>
      <c r="L27" s="4">
        <v>2173</v>
      </c>
      <c r="M27">
        <v>5170</v>
      </c>
      <c r="N27">
        <v>1239</v>
      </c>
      <c r="O27">
        <v>2337</v>
      </c>
      <c r="P27" s="3" t="s">
        <v>97</v>
      </c>
      <c r="Q27">
        <v>12</v>
      </c>
      <c r="R27">
        <v>3</v>
      </c>
      <c r="S27" t="s">
        <v>286</v>
      </c>
      <c r="T27" t="s">
        <v>286</v>
      </c>
      <c r="U27" s="2" t="s">
        <v>558</v>
      </c>
      <c r="V27" t="s">
        <v>73</v>
      </c>
      <c r="W27" t="s">
        <v>286</v>
      </c>
      <c r="X27" s="16">
        <v>30854</v>
      </c>
      <c r="Y27" t="s">
        <v>608</v>
      </c>
    </row>
    <row r="28" spans="1:26" x14ac:dyDescent="0.3">
      <c r="A28" t="s">
        <v>134</v>
      </c>
      <c r="B28" t="s">
        <v>1</v>
      </c>
      <c r="C28" t="s">
        <v>443</v>
      </c>
      <c r="D28" t="s">
        <v>73</v>
      </c>
      <c r="E28" s="1" t="s">
        <v>135</v>
      </c>
      <c r="F28" s="3" t="s">
        <v>73</v>
      </c>
      <c r="G28" s="3" t="s">
        <v>73</v>
      </c>
      <c r="H28" s="3" t="s">
        <v>88</v>
      </c>
      <c r="I28" s="3" t="s">
        <v>98</v>
      </c>
      <c r="J28" s="3" t="s">
        <v>376</v>
      </c>
      <c r="K28" s="4">
        <v>62</v>
      </c>
      <c r="L28" s="4">
        <v>2204</v>
      </c>
      <c r="M28">
        <v>2733</v>
      </c>
      <c r="N28">
        <v>1418</v>
      </c>
      <c r="O28">
        <v>3211</v>
      </c>
      <c r="P28" s="3" t="s">
        <v>97</v>
      </c>
      <c r="Q28">
        <v>15</v>
      </c>
      <c r="R28">
        <v>3</v>
      </c>
      <c r="S28" t="s">
        <v>286</v>
      </c>
      <c r="T28" t="s">
        <v>286</v>
      </c>
      <c r="U28" s="2" t="s">
        <v>558</v>
      </c>
      <c r="V28" t="s">
        <v>73</v>
      </c>
      <c r="W28" t="s">
        <v>286</v>
      </c>
      <c r="X28" s="16" t="s">
        <v>558</v>
      </c>
      <c r="Y28" t="s">
        <v>507</v>
      </c>
    </row>
    <row r="29" spans="1:26" x14ac:dyDescent="0.3">
      <c r="A29" t="s">
        <v>136</v>
      </c>
      <c r="B29" t="s">
        <v>18</v>
      </c>
      <c r="C29" t="s">
        <v>459</v>
      </c>
      <c r="D29" t="s">
        <v>73</v>
      </c>
      <c r="E29" s="1" t="s">
        <v>137</v>
      </c>
      <c r="F29" s="3" t="s">
        <v>73</v>
      </c>
      <c r="G29" s="3" t="s">
        <v>73</v>
      </c>
      <c r="H29" s="3" t="s">
        <v>77</v>
      </c>
      <c r="I29" s="3" t="s">
        <v>78</v>
      </c>
      <c r="J29" s="3" t="s">
        <v>460</v>
      </c>
      <c r="K29" s="4">
        <v>65</v>
      </c>
      <c r="L29" s="4">
        <v>2284</v>
      </c>
      <c r="M29">
        <v>6012</v>
      </c>
      <c r="N29">
        <v>2125</v>
      </c>
      <c r="O29">
        <v>2059</v>
      </c>
      <c r="P29" s="3" t="s">
        <v>168</v>
      </c>
      <c r="Q29">
        <v>11</v>
      </c>
      <c r="R29">
        <v>5</v>
      </c>
      <c r="S29" t="s">
        <v>286</v>
      </c>
      <c r="T29" t="s">
        <v>286</v>
      </c>
      <c r="U29" s="2" t="s">
        <v>558</v>
      </c>
      <c r="V29" t="s">
        <v>73</v>
      </c>
      <c r="W29" t="s">
        <v>286</v>
      </c>
      <c r="X29" s="16">
        <v>52830</v>
      </c>
      <c r="Y29" t="s">
        <v>605</v>
      </c>
    </row>
    <row r="30" spans="1:26" x14ac:dyDescent="0.3">
      <c r="A30" t="s">
        <v>138</v>
      </c>
      <c r="B30" t="s">
        <v>54</v>
      </c>
      <c r="C30" t="s">
        <v>465</v>
      </c>
      <c r="D30" t="s">
        <v>73</v>
      </c>
      <c r="E30" s="1" t="s">
        <v>139</v>
      </c>
      <c r="F30" s="3" t="s">
        <v>73</v>
      </c>
      <c r="G30" s="3" t="s">
        <v>73</v>
      </c>
      <c r="H30" s="3" t="s">
        <v>77</v>
      </c>
      <c r="I30" s="3" t="s">
        <v>78</v>
      </c>
      <c r="J30" s="3" t="s">
        <v>387</v>
      </c>
      <c r="K30" s="4">
        <v>66</v>
      </c>
      <c r="L30" s="4">
        <v>2290</v>
      </c>
      <c r="M30">
        <v>5220</v>
      </c>
      <c r="N30">
        <v>1471</v>
      </c>
      <c r="O30">
        <v>2472</v>
      </c>
      <c r="P30" s="3" t="s">
        <v>168</v>
      </c>
      <c r="Q30">
        <v>8</v>
      </c>
      <c r="R30">
        <v>5</v>
      </c>
      <c r="S30" t="s">
        <v>73</v>
      </c>
      <c r="T30" t="s">
        <v>73</v>
      </c>
      <c r="U30" s="2" t="s">
        <v>558</v>
      </c>
      <c r="V30" t="s">
        <v>73</v>
      </c>
      <c r="W30" t="s">
        <v>73</v>
      </c>
      <c r="X30" s="16" t="s">
        <v>558</v>
      </c>
      <c r="Y30" t="s">
        <v>605</v>
      </c>
    </row>
    <row r="31" spans="1:26" x14ac:dyDescent="0.3">
      <c r="A31" t="s">
        <v>140</v>
      </c>
      <c r="B31" t="s">
        <v>52</v>
      </c>
      <c r="C31" t="s">
        <v>466</v>
      </c>
      <c r="D31" t="s">
        <v>286</v>
      </c>
      <c r="E31" s="1" t="s">
        <v>141</v>
      </c>
      <c r="F31" s="3" t="s">
        <v>73</v>
      </c>
      <c r="G31" s="3" t="s">
        <v>73</v>
      </c>
      <c r="H31" s="3" t="s">
        <v>77</v>
      </c>
      <c r="I31" s="3" t="s">
        <v>97</v>
      </c>
      <c r="J31" s="3" t="s">
        <v>376</v>
      </c>
      <c r="K31" s="4">
        <v>67</v>
      </c>
      <c r="L31" s="4">
        <v>2294</v>
      </c>
      <c r="M31">
        <v>5121</v>
      </c>
      <c r="N31">
        <v>6547</v>
      </c>
      <c r="O31">
        <v>875</v>
      </c>
      <c r="P31" s="3" t="s">
        <v>97</v>
      </c>
      <c r="Q31">
        <v>17</v>
      </c>
      <c r="R31">
        <v>3</v>
      </c>
      <c r="S31" t="s">
        <v>73</v>
      </c>
      <c r="T31" t="s">
        <v>286</v>
      </c>
      <c r="U31" s="2" t="s">
        <v>558</v>
      </c>
      <c r="V31" t="s">
        <v>73</v>
      </c>
      <c r="W31" t="s">
        <v>286</v>
      </c>
      <c r="X31" s="16">
        <v>29899</v>
      </c>
      <c r="Y31" t="s">
        <v>605</v>
      </c>
    </row>
    <row r="32" spans="1:26" x14ac:dyDescent="0.3">
      <c r="A32" t="s">
        <v>145</v>
      </c>
      <c r="B32" t="s">
        <v>33</v>
      </c>
      <c r="C32" t="s">
        <v>332</v>
      </c>
      <c r="D32" t="s">
        <v>73</v>
      </c>
      <c r="E32" s="1" t="s">
        <v>586</v>
      </c>
      <c r="F32" s="3" t="s">
        <v>73</v>
      </c>
      <c r="G32" s="3" t="s">
        <v>73</v>
      </c>
      <c r="H32" s="3" t="s">
        <v>77</v>
      </c>
      <c r="I32" s="3" t="s">
        <v>78</v>
      </c>
      <c r="J32" s="3" t="s">
        <v>387</v>
      </c>
      <c r="K32" s="4">
        <v>70</v>
      </c>
      <c r="L32" s="4">
        <v>2303</v>
      </c>
      <c r="M32">
        <v>6065</v>
      </c>
      <c r="N32">
        <v>2161</v>
      </c>
      <c r="O32">
        <v>2067</v>
      </c>
      <c r="P32" s="3" t="s">
        <v>168</v>
      </c>
      <c r="Q32">
        <v>7</v>
      </c>
      <c r="R32">
        <v>4</v>
      </c>
      <c r="S32" t="s">
        <v>73</v>
      </c>
      <c r="T32" t="s">
        <v>73</v>
      </c>
      <c r="U32" s="2">
        <v>606</v>
      </c>
      <c r="V32" t="s">
        <v>73</v>
      </c>
      <c r="W32" t="s">
        <v>73</v>
      </c>
      <c r="X32" s="16">
        <v>9304</v>
      </c>
      <c r="Y32" t="s">
        <v>582</v>
      </c>
    </row>
    <row r="33" spans="1:26" x14ac:dyDescent="0.3">
      <c r="A33" t="s">
        <v>146</v>
      </c>
      <c r="B33" t="s">
        <v>25</v>
      </c>
      <c r="C33" t="s">
        <v>450</v>
      </c>
      <c r="D33" t="s">
        <v>73</v>
      </c>
      <c r="E33" s="1" t="s">
        <v>147</v>
      </c>
      <c r="F33" s="3" t="s">
        <v>73</v>
      </c>
      <c r="G33" s="3" t="s">
        <v>73</v>
      </c>
      <c r="H33" s="3" t="s">
        <v>77</v>
      </c>
      <c r="I33" s="3" t="s">
        <v>78</v>
      </c>
      <c r="J33" s="3" t="s">
        <v>387</v>
      </c>
      <c r="K33" s="4">
        <v>73</v>
      </c>
      <c r="L33">
        <v>2360</v>
      </c>
      <c r="M33">
        <v>1742</v>
      </c>
      <c r="N33">
        <v>2821</v>
      </c>
      <c r="O33">
        <v>3679</v>
      </c>
      <c r="P33" s="3" t="s">
        <v>168</v>
      </c>
      <c r="Q33">
        <v>4</v>
      </c>
      <c r="R33">
        <v>5</v>
      </c>
      <c r="S33" t="s">
        <v>286</v>
      </c>
      <c r="T33" t="s">
        <v>286</v>
      </c>
      <c r="U33" s="2">
        <v>1180</v>
      </c>
      <c r="V33" t="s">
        <v>73</v>
      </c>
      <c r="W33" t="s">
        <v>286</v>
      </c>
      <c r="X33" s="16">
        <f>17077+3465</f>
        <v>20542</v>
      </c>
      <c r="Y33" t="s">
        <v>576</v>
      </c>
    </row>
    <row r="34" spans="1:26" x14ac:dyDescent="0.3">
      <c r="A34" t="s">
        <v>148</v>
      </c>
      <c r="B34" t="s">
        <v>35</v>
      </c>
      <c r="C34" t="s">
        <v>306</v>
      </c>
      <c r="D34" t="s">
        <v>73</v>
      </c>
      <c r="E34" s="1" t="s">
        <v>467</v>
      </c>
      <c r="F34" s="3" t="s">
        <v>73</v>
      </c>
      <c r="G34" s="3" t="s">
        <v>73</v>
      </c>
      <c r="H34" s="3" t="s">
        <v>88</v>
      </c>
      <c r="I34" s="3" t="s">
        <v>149</v>
      </c>
      <c r="J34" s="3" t="s">
        <v>369</v>
      </c>
      <c r="K34" s="4">
        <v>74</v>
      </c>
      <c r="L34">
        <v>2362</v>
      </c>
      <c r="M34">
        <v>1028</v>
      </c>
      <c r="N34">
        <v>6451</v>
      </c>
      <c r="O34">
        <v>2675</v>
      </c>
      <c r="P34" s="3" t="s">
        <v>168</v>
      </c>
      <c r="Q34">
        <v>12</v>
      </c>
      <c r="R34" t="s">
        <v>558</v>
      </c>
      <c r="S34" t="s">
        <v>286</v>
      </c>
      <c r="T34" t="s">
        <v>286</v>
      </c>
      <c r="U34" s="2" t="s">
        <v>558</v>
      </c>
      <c r="V34" t="s">
        <v>73</v>
      </c>
      <c r="W34" t="s">
        <v>73</v>
      </c>
      <c r="X34" s="16">
        <v>39391</v>
      </c>
      <c r="Y34" t="s">
        <v>605</v>
      </c>
    </row>
    <row r="35" spans="1:26" x14ac:dyDescent="0.3">
      <c r="A35" t="s">
        <v>150</v>
      </c>
      <c r="B35" t="s">
        <v>50</v>
      </c>
      <c r="C35" t="s">
        <v>462</v>
      </c>
      <c r="D35" t="s">
        <v>73</v>
      </c>
      <c r="E35" s="1" t="s">
        <v>151</v>
      </c>
      <c r="F35" s="3" t="s">
        <v>73</v>
      </c>
      <c r="G35" s="3" t="s">
        <v>73</v>
      </c>
      <c r="H35" s="3" t="s">
        <v>77</v>
      </c>
      <c r="I35" s="3" t="s">
        <v>78</v>
      </c>
      <c r="J35" s="3" t="s">
        <v>387</v>
      </c>
      <c r="K35" s="3">
        <v>76</v>
      </c>
      <c r="L35">
        <v>2368</v>
      </c>
      <c r="M35">
        <v>4672</v>
      </c>
      <c r="N35">
        <v>1224</v>
      </c>
      <c r="O35">
        <v>2829</v>
      </c>
      <c r="P35" s="3" t="s">
        <v>168</v>
      </c>
      <c r="Q35">
        <v>4</v>
      </c>
      <c r="R35">
        <v>4</v>
      </c>
      <c r="S35" t="s">
        <v>286</v>
      </c>
      <c r="T35" t="s">
        <v>73</v>
      </c>
      <c r="U35" s="2">
        <v>529</v>
      </c>
      <c r="V35" t="s">
        <v>73</v>
      </c>
      <c r="W35" t="s">
        <v>73</v>
      </c>
      <c r="X35" s="16">
        <v>15014</v>
      </c>
      <c r="Y35" t="s">
        <v>601</v>
      </c>
    </row>
    <row r="36" spans="1:26" x14ac:dyDescent="0.3">
      <c r="A36" t="s">
        <v>152</v>
      </c>
      <c r="B36" t="s">
        <v>43</v>
      </c>
      <c r="C36" t="s">
        <v>156</v>
      </c>
      <c r="D36" t="s">
        <v>73</v>
      </c>
      <c r="E36" s="1" t="s">
        <v>153</v>
      </c>
      <c r="F36" s="3" t="s">
        <v>73</v>
      </c>
      <c r="G36" s="3" t="s">
        <v>73</v>
      </c>
      <c r="H36" s="3" t="s">
        <v>77</v>
      </c>
      <c r="I36" s="3" t="s">
        <v>97</v>
      </c>
      <c r="J36" s="3" t="s">
        <v>376</v>
      </c>
      <c r="K36" s="3">
        <v>82</v>
      </c>
      <c r="L36">
        <v>2561</v>
      </c>
      <c r="M36">
        <v>1556</v>
      </c>
      <c r="N36">
        <v>6547</v>
      </c>
      <c r="O36">
        <v>2389</v>
      </c>
      <c r="P36" s="3" t="s">
        <v>97</v>
      </c>
      <c r="Q36">
        <v>14</v>
      </c>
      <c r="R36">
        <v>3</v>
      </c>
      <c r="S36" t="s">
        <v>73</v>
      </c>
      <c r="T36" t="s">
        <v>73</v>
      </c>
      <c r="U36" s="2" t="s">
        <v>558</v>
      </c>
      <c r="V36" t="s">
        <v>73</v>
      </c>
      <c r="W36" t="s">
        <v>73</v>
      </c>
      <c r="X36" s="16">
        <v>89589</v>
      </c>
      <c r="Y36" t="s">
        <v>591</v>
      </c>
    </row>
    <row r="37" spans="1:26" x14ac:dyDescent="0.3">
      <c r="A37" t="s">
        <v>165</v>
      </c>
      <c r="B37" t="s">
        <v>40</v>
      </c>
      <c r="C37" t="s">
        <v>166</v>
      </c>
      <c r="D37" t="s">
        <v>73</v>
      </c>
      <c r="E37" s="1" t="s">
        <v>167</v>
      </c>
      <c r="F37" s="3" t="s">
        <v>73</v>
      </c>
      <c r="G37" s="3" t="s">
        <v>73</v>
      </c>
      <c r="H37" s="3" t="s">
        <v>77</v>
      </c>
      <c r="I37" s="3" t="s">
        <v>78</v>
      </c>
      <c r="J37" s="3" t="s">
        <v>382</v>
      </c>
      <c r="K37" s="3">
        <v>85</v>
      </c>
      <c r="L37">
        <v>2594</v>
      </c>
      <c r="M37">
        <v>5068</v>
      </c>
      <c r="N37">
        <v>3581</v>
      </c>
      <c r="O37">
        <v>2519</v>
      </c>
      <c r="P37" s="3" t="s">
        <v>168</v>
      </c>
      <c r="Q37">
        <v>14</v>
      </c>
      <c r="R37">
        <v>4</v>
      </c>
      <c r="S37" t="s">
        <v>73</v>
      </c>
      <c r="T37" t="s">
        <v>73</v>
      </c>
      <c r="U37" s="2">
        <v>1761</v>
      </c>
      <c r="V37" t="s">
        <v>73</v>
      </c>
      <c r="W37" t="s">
        <v>73</v>
      </c>
      <c r="X37" s="16">
        <v>26894</v>
      </c>
      <c r="Y37" t="s">
        <v>591</v>
      </c>
    </row>
    <row r="38" spans="1:26" x14ac:dyDescent="0.3">
      <c r="A38" t="s">
        <v>169</v>
      </c>
      <c r="B38" t="s">
        <v>18</v>
      </c>
      <c r="C38" t="s">
        <v>170</v>
      </c>
      <c r="D38" t="s">
        <v>73</v>
      </c>
      <c r="E38" s="1" t="s">
        <v>171</v>
      </c>
      <c r="F38" s="3" t="s">
        <v>286</v>
      </c>
      <c r="G38" s="3" t="s">
        <v>73</v>
      </c>
      <c r="H38" s="3" t="s">
        <v>88</v>
      </c>
      <c r="I38" s="3" t="s">
        <v>78</v>
      </c>
      <c r="J38" s="3" t="s">
        <v>460</v>
      </c>
      <c r="K38" s="3">
        <v>87</v>
      </c>
      <c r="L38">
        <v>2636</v>
      </c>
      <c r="M38">
        <v>8655</v>
      </c>
      <c r="N38">
        <v>2190</v>
      </c>
      <c r="O38">
        <v>2042</v>
      </c>
      <c r="P38" s="3" t="s">
        <v>168</v>
      </c>
      <c r="Q38">
        <v>20</v>
      </c>
      <c r="R38" t="s">
        <v>558</v>
      </c>
      <c r="S38" t="s">
        <v>286</v>
      </c>
      <c r="T38" t="s">
        <v>286</v>
      </c>
      <c r="U38" s="2" t="s">
        <v>558</v>
      </c>
      <c r="V38" t="s">
        <v>73</v>
      </c>
      <c r="W38" t="s">
        <v>286</v>
      </c>
      <c r="X38" s="16">
        <v>30000</v>
      </c>
      <c r="Y38" t="s">
        <v>554</v>
      </c>
      <c r="Z38" t="s">
        <v>555</v>
      </c>
    </row>
    <row r="39" spans="1:26" x14ac:dyDescent="0.3">
      <c r="A39" t="s">
        <v>172</v>
      </c>
      <c r="B39" t="s">
        <v>4</v>
      </c>
      <c r="C39" t="s">
        <v>173</v>
      </c>
      <c r="D39" t="s">
        <v>73</v>
      </c>
      <c r="E39" s="1" t="s">
        <v>174</v>
      </c>
      <c r="F39" s="3" t="s">
        <v>73</v>
      </c>
      <c r="G39" s="3" t="s">
        <v>73</v>
      </c>
      <c r="H39" s="3" t="s">
        <v>77</v>
      </c>
      <c r="I39" s="3" t="s">
        <v>78</v>
      </c>
      <c r="J39" s="3" t="s">
        <v>387</v>
      </c>
      <c r="K39" s="3">
        <v>89</v>
      </c>
      <c r="L39">
        <v>2668</v>
      </c>
      <c r="M39">
        <v>4957</v>
      </c>
      <c r="N39">
        <v>3874</v>
      </c>
      <c r="O39">
        <v>2609</v>
      </c>
      <c r="P39" s="3" t="s">
        <v>168</v>
      </c>
      <c r="Q39">
        <v>7</v>
      </c>
      <c r="R39">
        <v>5</v>
      </c>
      <c r="S39" t="s">
        <v>73</v>
      </c>
      <c r="T39" t="s">
        <v>73</v>
      </c>
      <c r="U39" s="2" t="s">
        <v>558</v>
      </c>
      <c r="V39" t="s">
        <v>73</v>
      </c>
      <c r="W39" t="s">
        <v>73</v>
      </c>
      <c r="X39" s="16" t="s">
        <v>558</v>
      </c>
      <c r="Y39" t="s">
        <v>560</v>
      </c>
    </row>
    <row r="40" spans="1:26" x14ac:dyDescent="0.3">
      <c r="A40" t="s">
        <v>175</v>
      </c>
      <c r="B40" t="s">
        <v>28</v>
      </c>
      <c r="C40" t="s">
        <v>176</v>
      </c>
      <c r="D40" t="s">
        <v>73</v>
      </c>
      <c r="E40" s="1" t="s">
        <v>177</v>
      </c>
      <c r="F40" s="3" t="s">
        <v>73</v>
      </c>
      <c r="G40" s="3" t="s">
        <v>286</v>
      </c>
      <c r="H40" s="3" t="s">
        <v>511</v>
      </c>
      <c r="I40" s="3" t="s">
        <v>78</v>
      </c>
      <c r="J40" s="3" t="s">
        <v>469</v>
      </c>
      <c r="K40" s="3">
        <v>99</v>
      </c>
      <c r="L40">
        <v>2789</v>
      </c>
      <c r="M40">
        <v>3575</v>
      </c>
      <c r="N40">
        <v>2823</v>
      </c>
      <c r="O40">
        <v>3597</v>
      </c>
      <c r="P40" s="3" t="s">
        <v>168</v>
      </c>
      <c r="Q40" t="s">
        <v>558</v>
      </c>
      <c r="R40" t="s">
        <v>558</v>
      </c>
      <c r="S40" t="s">
        <v>558</v>
      </c>
      <c r="T40" t="s">
        <v>558</v>
      </c>
      <c r="U40" s="2" t="s">
        <v>558</v>
      </c>
      <c r="V40" t="s">
        <v>73</v>
      </c>
      <c r="W40" t="s">
        <v>558</v>
      </c>
      <c r="X40" s="16">
        <v>22000</v>
      </c>
      <c r="Y40" t="s">
        <v>576</v>
      </c>
      <c r="Z40" t="s">
        <v>581</v>
      </c>
    </row>
    <row r="41" spans="1:26" x14ac:dyDescent="0.3">
      <c r="A41" t="s">
        <v>178</v>
      </c>
      <c r="B41" t="s">
        <v>50</v>
      </c>
      <c r="C41" t="s">
        <v>163</v>
      </c>
      <c r="D41" t="s">
        <v>73</v>
      </c>
      <c r="E41" s="1" t="s">
        <v>463</v>
      </c>
      <c r="F41" s="3" t="s">
        <v>73</v>
      </c>
      <c r="G41" s="3" t="s">
        <v>73</v>
      </c>
      <c r="H41" s="3" t="s">
        <v>88</v>
      </c>
      <c r="I41" s="3" t="s">
        <v>78</v>
      </c>
      <c r="J41" s="3" t="s">
        <v>387</v>
      </c>
      <c r="K41" s="3">
        <v>110</v>
      </c>
      <c r="L41">
        <v>2976</v>
      </c>
      <c r="M41">
        <v>8517</v>
      </c>
      <c r="N41">
        <v>2515</v>
      </c>
      <c r="O41">
        <v>2556</v>
      </c>
      <c r="P41" s="3" t="s">
        <v>168</v>
      </c>
      <c r="Q41">
        <v>0</v>
      </c>
      <c r="R41" t="s">
        <v>558</v>
      </c>
      <c r="S41" t="s">
        <v>286</v>
      </c>
      <c r="T41" t="s">
        <v>73</v>
      </c>
      <c r="U41" s="2" t="s">
        <v>558</v>
      </c>
      <c r="V41" t="s">
        <v>73</v>
      </c>
      <c r="W41" t="s">
        <v>73</v>
      </c>
      <c r="X41" s="16" t="s">
        <v>558</v>
      </c>
      <c r="Y41" t="s">
        <v>601</v>
      </c>
    </row>
    <row r="42" spans="1:26" x14ac:dyDescent="0.3">
      <c r="A42" t="s">
        <v>181</v>
      </c>
      <c r="B42" t="s">
        <v>53</v>
      </c>
      <c r="C42" t="s">
        <v>182</v>
      </c>
      <c r="D42" t="s">
        <v>73</v>
      </c>
      <c r="E42" s="1" t="s">
        <v>179</v>
      </c>
      <c r="F42" s="3" t="s">
        <v>558</v>
      </c>
      <c r="G42" s="3" t="s">
        <v>558</v>
      </c>
      <c r="H42" s="3" t="s">
        <v>180</v>
      </c>
      <c r="I42" s="3" t="s">
        <v>78</v>
      </c>
      <c r="J42" s="3" t="s">
        <v>387</v>
      </c>
      <c r="K42" s="3">
        <v>113</v>
      </c>
      <c r="L42">
        <v>3018</v>
      </c>
      <c r="M42">
        <v>5841</v>
      </c>
      <c r="N42">
        <v>3449</v>
      </c>
      <c r="O42">
        <v>3069</v>
      </c>
      <c r="P42" s="3" t="s">
        <v>558</v>
      </c>
      <c r="Q42" t="s">
        <v>558</v>
      </c>
      <c r="R42" t="s">
        <v>558</v>
      </c>
      <c r="S42" t="s">
        <v>558</v>
      </c>
      <c r="T42" t="s">
        <v>558</v>
      </c>
      <c r="U42" s="2" t="s">
        <v>558</v>
      </c>
      <c r="V42" t="s">
        <v>558</v>
      </c>
      <c r="W42" t="s">
        <v>558</v>
      </c>
      <c r="X42" s="16" t="s">
        <v>558</v>
      </c>
      <c r="Y42" t="s">
        <v>605</v>
      </c>
    </row>
    <row r="43" spans="1:26" x14ac:dyDescent="0.3">
      <c r="A43" t="s">
        <v>183</v>
      </c>
      <c r="B43" t="s">
        <v>52</v>
      </c>
      <c r="C43" t="s">
        <v>184</v>
      </c>
      <c r="D43" t="s">
        <v>73</v>
      </c>
      <c r="E43" s="1" t="s">
        <v>185</v>
      </c>
      <c r="F43" s="3" t="s">
        <v>286</v>
      </c>
      <c r="G43" s="3" t="s">
        <v>73</v>
      </c>
      <c r="H43" s="3" t="s">
        <v>77</v>
      </c>
      <c r="I43" s="3" t="s">
        <v>97</v>
      </c>
      <c r="J43" s="3" t="s">
        <v>376</v>
      </c>
      <c r="K43" s="3">
        <v>116</v>
      </c>
      <c r="L43">
        <v>3054</v>
      </c>
      <c r="M43">
        <v>9969</v>
      </c>
      <c r="N43">
        <v>6547</v>
      </c>
      <c r="O43">
        <v>951</v>
      </c>
      <c r="P43" s="3" t="s">
        <v>97</v>
      </c>
      <c r="Q43">
        <v>8</v>
      </c>
      <c r="R43">
        <v>3</v>
      </c>
      <c r="S43" t="s">
        <v>73</v>
      </c>
      <c r="T43" t="s">
        <v>73</v>
      </c>
      <c r="U43" s="2" t="s">
        <v>558</v>
      </c>
      <c r="V43" t="s">
        <v>73</v>
      </c>
      <c r="W43" t="s">
        <v>286</v>
      </c>
      <c r="X43" s="16">
        <v>33000</v>
      </c>
      <c r="Y43" t="s">
        <v>605</v>
      </c>
    </row>
    <row r="44" spans="1:26" x14ac:dyDescent="0.3">
      <c r="A44" t="s">
        <v>186</v>
      </c>
      <c r="B44" t="s">
        <v>4</v>
      </c>
      <c r="C44" t="s">
        <v>187</v>
      </c>
      <c r="D44" t="s">
        <v>73</v>
      </c>
      <c r="E44" s="1" t="s">
        <v>188</v>
      </c>
      <c r="F44" s="3" t="s">
        <v>73</v>
      </c>
      <c r="G44" s="3" t="s">
        <v>73</v>
      </c>
      <c r="H44" s="3" t="s">
        <v>77</v>
      </c>
      <c r="I44" s="3" t="s">
        <v>78</v>
      </c>
      <c r="J44" s="3" t="s">
        <v>387</v>
      </c>
      <c r="K44" s="3">
        <v>117</v>
      </c>
      <c r="L44">
        <v>3071</v>
      </c>
      <c r="M44">
        <v>8387</v>
      </c>
      <c r="N44">
        <v>2548</v>
      </c>
      <c r="O44">
        <v>2745</v>
      </c>
      <c r="P44" s="3" t="s">
        <v>168</v>
      </c>
      <c r="Q44">
        <v>10</v>
      </c>
      <c r="R44">
        <v>5</v>
      </c>
      <c r="S44" t="s">
        <v>73</v>
      </c>
      <c r="T44" t="s">
        <v>73</v>
      </c>
      <c r="U44" s="2">
        <v>2323</v>
      </c>
      <c r="V44" t="s">
        <v>73</v>
      </c>
      <c r="W44" t="s">
        <v>73</v>
      </c>
      <c r="X44" s="16" t="s">
        <v>558</v>
      </c>
      <c r="Y44" t="s">
        <v>560</v>
      </c>
    </row>
    <row r="45" spans="1:26" x14ac:dyDescent="0.3">
      <c r="A45" t="s">
        <v>189</v>
      </c>
      <c r="B45" t="s">
        <v>3</v>
      </c>
      <c r="C45" t="s">
        <v>190</v>
      </c>
      <c r="D45" t="s">
        <v>73</v>
      </c>
      <c r="E45" s="1" t="s">
        <v>191</v>
      </c>
      <c r="F45" s="3" t="s">
        <v>73</v>
      </c>
      <c r="G45" s="3" t="s">
        <v>286</v>
      </c>
      <c r="H45" s="3" t="s">
        <v>88</v>
      </c>
      <c r="I45" s="3" t="s">
        <v>97</v>
      </c>
      <c r="J45" s="3" t="s">
        <v>376</v>
      </c>
      <c r="K45" s="3">
        <v>118</v>
      </c>
      <c r="L45">
        <v>3103</v>
      </c>
      <c r="M45">
        <v>8719</v>
      </c>
      <c r="N45">
        <v>2984</v>
      </c>
      <c r="O45">
        <v>2609</v>
      </c>
      <c r="P45" s="3" t="s">
        <v>97</v>
      </c>
      <c r="Q45">
        <v>9</v>
      </c>
      <c r="R45">
        <v>3</v>
      </c>
      <c r="S45" t="s">
        <v>73</v>
      </c>
      <c r="T45" t="s">
        <v>73</v>
      </c>
      <c r="U45" s="2" t="s">
        <v>558</v>
      </c>
      <c r="V45" t="s">
        <v>73</v>
      </c>
      <c r="W45" t="s">
        <v>286</v>
      </c>
      <c r="X45" s="16" t="s">
        <v>558</v>
      </c>
      <c r="Y45" t="s">
        <v>507</v>
      </c>
    </row>
    <row r="46" spans="1:26" x14ac:dyDescent="0.3">
      <c r="A46" t="s">
        <v>192</v>
      </c>
      <c r="B46" t="s">
        <v>7</v>
      </c>
      <c r="C46" t="s">
        <v>193</v>
      </c>
      <c r="D46" t="s">
        <v>73</v>
      </c>
      <c r="E46" s="1" t="s">
        <v>194</v>
      </c>
      <c r="F46" s="3" t="s">
        <v>73</v>
      </c>
      <c r="G46" s="3" t="s">
        <v>73</v>
      </c>
      <c r="H46" s="3" t="s">
        <v>88</v>
      </c>
      <c r="I46" s="3" t="s">
        <v>97</v>
      </c>
      <c r="J46" s="3" t="s">
        <v>376</v>
      </c>
      <c r="K46" s="3">
        <v>121</v>
      </c>
      <c r="L46">
        <v>3142</v>
      </c>
      <c r="M46">
        <v>10807</v>
      </c>
      <c r="N46">
        <v>3110</v>
      </c>
      <c r="O46">
        <v>2225</v>
      </c>
      <c r="P46" s="3" t="s">
        <v>97</v>
      </c>
      <c r="Q46">
        <v>1</v>
      </c>
      <c r="R46">
        <v>3</v>
      </c>
      <c r="S46" t="s">
        <v>73</v>
      </c>
      <c r="T46" t="s">
        <v>558</v>
      </c>
      <c r="U46" s="2" t="s">
        <v>558</v>
      </c>
      <c r="V46" t="s">
        <v>73</v>
      </c>
      <c r="W46" t="s">
        <v>286</v>
      </c>
      <c r="X46" s="16" t="s">
        <v>558</v>
      </c>
      <c r="Y46" t="s">
        <v>559</v>
      </c>
    </row>
    <row r="47" spans="1:26" x14ac:dyDescent="0.3">
      <c r="A47" t="s">
        <v>195</v>
      </c>
      <c r="B47" t="s">
        <v>36</v>
      </c>
      <c r="C47" t="s">
        <v>196</v>
      </c>
      <c r="D47" t="s">
        <v>73</v>
      </c>
      <c r="E47" s="1" t="s">
        <v>197</v>
      </c>
      <c r="F47" s="3" t="s">
        <v>73</v>
      </c>
      <c r="G47" s="3" t="s">
        <v>73</v>
      </c>
      <c r="H47" s="3" t="s">
        <v>77</v>
      </c>
      <c r="I47" s="3" t="s">
        <v>78</v>
      </c>
      <c r="J47" s="3" t="s">
        <v>47</v>
      </c>
      <c r="K47" s="3">
        <v>127</v>
      </c>
      <c r="L47">
        <v>3252</v>
      </c>
      <c r="M47">
        <v>4635</v>
      </c>
      <c r="N47">
        <v>3394</v>
      </c>
      <c r="O47">
        <v>3875</v>
      </c>
      <c r="P47" s="3" t="s">
        <v>168</v>
      </c>
      <c r="Q47">
        <v>16</v>
      </c>
      <c r="R47">
        <v>4</v>
      </c>
      <c r="S47" t="s">
        <v>73</v>
      </c>
      <c r="T47" t="s">
        <v>73</v>
      </c>
      <c r="U47" s="2">
        <v>3207</v>
      </c>
      <c r="V47" t="s">
        <v>73</v>
      </c>
      <c r="W47" t="s">
        <v>73</v>
      </c>
      <c r="X47" s="16">
        <v>15602</v>
      </c>
      <c r="Y47" t="s">
        <v>582</v>
      </c>
      <c r="Z47" t="s">
        <v>198</v>
      </c>
    </row>
    <row r="48" spans="1:26" x14ac:dyDescent="0.3">
      <c r="A48" t="s">
        <v>200</v>
      </c>
      <c r="B48" t="s">
        <v>36</v>
      </c>
      <c r="C48" t="s">
        <v>196</v>
      </c>
      <c r="D48" t="s">
        <v>73</v>
      </c>
      <c r="E48" s="1" t="s">
        <v>199</v>
      </c>
      <c r="F48" s="3" t="s">
        <v>73</v>
      </c>
      <c r="G48" s="3" t="s">
        <v>73</v>
      </c>
      <c r="H48" s="3" t="s">
        <v>77</v>
      </c>
      <c r="I48" s="3" t="s">
        <v>78</v>
      </c>
      <c r="J48" s="3" t="s">
        <v>47</v>
      </c>
      <c r="K48" s="3">
        <v>147</v>
      </c>
      <c r="L48">
        <v>3555</v>
      </c>
      <c r="M48">
        <v>4843</v>
      </c>
      <c r="N48">
        <v>6547</v>
      </c>
      <c r="O48">
        <v>2700</v>
      </c>
      <c r="P48" s="3" t="s">
        <v>168</v>
      </c>
      <c r="Q48">
        <v>6</v>
      </c>
      <c r="R48">
        <v>4</v>
      </c>
      <c r="S48" t="s">
        <v>73</v>
      </c>
      <c r="T48" t="s">
        <v>73</v>
      </c>
      <c r="U48" s="2">
        <v>2042</v>
      </c>
      <c r="V48" t="s">
        <v>73</v>
      </c>
      <c r="W48" t="s">
        <v>73</v>
      </c>
      <c r="X48" s="16">
        <v>28861</v>
      </c>
      <c r="Y48" t="s">
        <v>582</v>
      </c>
    </row>
    <row r="49" spans="1:26" x14ac:dyDescent="0.3">
      <c r="A49" t="s">
        <v>201</v>
      </c>
      <c r="B49" t="s">
        <v>52</v>
      </c>
      <c r="C49" t="s">
        <v>184</v>
      </c>
      <c r="D49" t="s">
        <v>73</v>
      </c>
      <c r="E49" s="1" t="s">
        <v>202</v>
      </c>
      <c r="F49" s="3" t="s">
        <v>73</v>
      </c>
      <c r="G49" s="3" t="s">
        <v>73</v>
      </c>
      <c r="H49" s="3" t="s">
        <v>77</v>
      </c>
      <c r="I49" s="3" t="s">
        <v>97</v>
      </c>
      <c r="J49" s="3" t="s">
        <v>376</v>
      </c>
      <c r="K49" s="3">
        <v>148</v>
      </c>
      <c r="L49">
        <v>3559</v>
      </c>
      <c r="M49">
        <v>12395</v>
      </c>
      <c r="N49">
        <v>6547</v>
      </c>
      <c r="O49">
        <v>1174</v>
      </c>
      <c r="P49" s="3" t="s">
        <v>97</v>
      </c>
      <c r="Q49">
        <v>21</v>
      </c>
      <c r="R49">
        <v>3</v>
      </c>
      <c r="S49" t="s">
        <v>286</v>
      </c>
      <c r="T49" t="s">
        <v>73</v>
      </c>
      <c r="U49" s="2" t="s">
        <v>558</v>
      </c>
      <c r="V49" t="s">
        <v>73</v>
      </c>
      <c r="W49" t="s">
        <v>286</v>
      </c>
      <c r="X49" s="16">
        <v>30206</v>
      </c>
      <c r="Y49" t="s">
        <v>605</v>
      </c>
      <c r="Z49" t="s">
        <v>606</v>
      </c>
    </row>
    <row r="50" spans="1:26" x14ac:dyDescent="0.3">
      <c r="A50" t="s">
        <v>203</v>
      </c>
      <c r="B50" t="s">
        <v>7</v>
      </c>
      <c r="C50" t="s">
        <v>204</v>
      </c>
      <c r="D50" t="s">
        <v>73</v>
      </c>
      <c r="E50" s="1" t="s">
        <v>205</v>
      </c>
      <c r="F50" s="3" t="s">
        <v>73</v>
      </c>
      <c r="G50" s="3" t="s">
        <v>73</v>
      </c>
      <c r="H50" s="3" t="s">
        <v>77</v>
      </c>
      <c r="I50" s="3" t="s">
        <v>78</v>
      </c>
      <c r="J50" s="3" t="s">
        <v>376</v>
      </c>
      <c r="K50" s="3">
        <v>153</v>
      </c>
      <c r="L50">
        <v>3625</v>
      </c>
      <c r="M50">
        <v>10386</v>
      </c>
      <c r="N50">
        <v>3252</v>
      </c>
      <c r="O50">
        <v>3041</v>
      </c>
      <c r="P50" s="3" t="s">
        <v>168</v>
      </c>
      <c r="Q50">
        <v>4</v>
      </c>
      <c r="R50">
        <v>4</v>
      </c>
      <c r="S50" t="s">
        <v>73</v>
      </c>
      <c r="T50" t="s">
        <v>558</v>
      </c>
      <c r="U50" s="2" t="s">
        <v>558</v>
      </c>
      <c r="V50" t="s">
        <v>73</v>
      </c>
      <c r="W50" t="s">
        <v>286</v>
      </c>
      <c r="X50" s="16" t="s">
        <v>558</v>
      </c>
      <c r="Y50" t="s">
        <v>560</v>
      </c>
    </row>
    <row r="51" spans="1:26" x14ac:dyDescent="0.3">
      <c r="A51" t="s">
        <v>206</v>
      </c>
      <c r="B51" t="s">
        <v>55</v>
      </c>
      <c r="C51" t="s">
        <v>207</v>
      </c>
      <c r="D51" t="s">
        <v>73</v>
      </c>
      <c r="E51" s="1" t="s">
        <v>208</v>
      </c>
      <c r="F51" s="3" t="s">
        <v>73</v>
      </c>
      <c r="G51" s="3" t="s">
        <v>73</v>
      </c>
      <c r="H51" s="3" t="s">
        <v>77</v>
      </c>
      <c r="I51" s="3" t="s">
        <v>78</v>
      </c>
      <c r="J51" s="3" t="s">
        <v>387</v>
      </c>
      <c r="K51" s="3">
        <v>162</v>
      </c>
      <c r="L51">
        <v>3798</v>
      </c>
      <c r="M51">
        <v>5878</v>
      </c>
      <c r="N51">
        <v>3010</v>
      </c>
      <c r="O51">
        <v>4529</v>
      </c>
      <c r="P51" s="3" t="s">
        <v>168</v>
      </c>
      <c r="Q51">
        <v>7</v>
      </c>
      <c r="R51" t="s">
        <v>558</v>
      </c>
      <c r="S51" t="s">
        <v>73</v>
      </c>
      <c r="T51" t="s">
        <v>73</v>
      </c>
      <c r="U51" s="2" t="s">
        <v>558</v>
      </c>
      <c r="V51" t="s">
        <v>73</v>
      </c>
      <c r="W51" t="s">
        <v>286</v>
      </c>
      <c r="X51" s="16">
        <v>22000</v>
      </c>
      <c r="Y51" t="s">
        <v>553</v>
      </c>
    </row>
    <row r="52" spans="1:26" x14ac:dyDescent="0.3">
      <c r="A52" t="s">
        <v>209</v>
      </c>
      <c r="B52" t="s">
        <v>28</v>
      </c>
      <c r="C52" t="s">
        <v>210</v>
      </c>
      <c r="D52" t="s">
        <v>73</v>
      </c>
      <c r="E52" s="1" t="s">
        <v>211</v>
      </c>
      <c r="F52" s="3" t="s">
        <v>73</v>
      </c>
      <c r="G52" s="3" t="s">
        <v>73</v>
      </c>
      <c r="H52" s="3" t="s">
        <v>77</v>
      </c>
      <c r="I52" s="3" t="s">
        <v>98</v>
      </c>
      <c r="J52" s="3" t="s">
        <v>469</v>
      </c>
      <c r="K52" s="3">
        <v>168</v>
      </c>
      <c r="L52">
        <v>3866</v>
      </c>
      <c r="M52">
        <v>13386</v>
      </c>
      <c r="N52">
        <v>1978</v>
      </c>
      <c r="O52">
        <v>3170</v>
      </c>
      <c r="P52" s="3" t="s">
        <v>168</v>
      </c>
      <c r="Q52">
        <v>17</v>
      </c>
      <c r="R52">
        <v>5</v>
      </c>
      <c r="S52" t="s">
        <v>286</v>
      </c>
      <c r="T52" t="s">
        <v>286</v>
      </c>
      <c r="U52" s="2" t="s">
        <v>558</v>
      </c>
      <c r="V52" t="s">
        <v>73</v>
      </c>
      <c r="W52" t="s">
        <v>286</v>
      </c>
      <c r="X52" s="16">
        <v>84897</v>
      </c>
      <c r="Y52" t="s">
        <v>576</v>
      </c>
    </row>
    <row r="53" spans="1:26" x14ac:dyDescent="0.3">
      <c r="A53" t="s">
        <v>212</v>
      </c>
      <c r="B53" t="s">
        <v>7</v>
      </c>
      <c r="C53" t="s">
        <v>213</v>
      </c>
      <c r="D53" t="s">
        <v>73</v>
      </c>
      <c r="E53" s="1" t="s">
        <v>214</v>
      </c>
      <c r="F53" s="3" t="s">
        <v>73</v>
      </c>
      <c r="G53" s="3" t="s">
        <v>286</v>
      </c>
      <c r="H53" s="3" t="s">
        <v>77</v>
      </c>
      <c r="I53" s="3" t="s">
        <v>97</v>
      </c>
      <c r="J53" s="3" t="s">
        <v>376</v>
      </c>
      <c r="K53" s="3">
        <v>172</v>
      </c>
      <c r="L53">
        <v>3915</v>
      </c>
      <c r="M53">
        <v>12234</v>
      </c>
      <c r="N53">
        <v>6547</v>
      </c>
      <c r="O53">
        <v>1599</v>
      </c>
      <c r="P53" s="3" t="s">
        <v>97</v>
      </c>
      <c r="Q53">
        <v>6</v>
      </c>
      <c r="R53">
        <v>5</v>
      </c>
      <c r="S53" t="s">
        <v>286</v>
      </c>
      <c r="T53" t="s">
        <v>558</v>
      </c>
      <c r="U53" s="2" t="s">
        <v>558</v>
      </c>
      <c r="V53" t="s">
        <v>73</v>
      </c>
      <c r="W53" t="s">
        <v>286</v>
      </c>
      <c r="X53" s="16" t="s">
        <v>558</v>
      </c>
      <c r="Y53" t="s">
        <v>560</v>
      </c>
    </row>
    <row r="54" spans="1:26" x14ac:dyDescent="0.3">
      <c r="A54" t="s">
        <v>215</v>
      </c>
      <c r="B54" t="s">
        <v>28</v>
      </c>
      <c r="C54" t="s">
        <v>216</v>
      </c>
      <c r="D54" t="s">
        <v>73</v>
      </c>
      <c r="E54" s="1" t="s">
        <v>217</v>
      </c>
      <c r="F54" s="3" t="s">
        <v>73</v>
      </c>
      <c r="G54" s="3" t="s">
        <v>73</v>
      </c>
      <c r="H54" s="3" t="s">
        <v>88</v>
      </c>
      <c r="I54" s="3" t="s">
        <v>98</v>
      </c>
      <c r="J54" s="3" t="s">
        <v>469</v>
      </c>
      <c r="K54" s="3">
        <v>176</v>
      </c>
      <c r="L54">
        <v>4015</v>
      </c>
      <c r="M54">
        <v>9120</v>
      </c>
      <c r="N54">
        <v>3602</v>
      </c>
      <c r="O54">
        <v>3910</v>
      </c>
      <c r="P54" s="3" t="s">
        <v>168</v>
      </c>
      <c r="Q54">
        <v>7</v>
      </c>
      <c r="R54" t="s">
        <v>558</v>
      </c>
      <c r="S54" t="s">
        <v>286</v>
      </c>
      <c r="T54" t="s">
        <v>286</v>
      </c>
      <c r="U54" s="2" t="s">
        <v>558</v>
      </c>
      <c r="V54" t="s">
        <v>73</v>
      </c>
      <c r="W54" t="s">
        <v>286</v>
      </c>
      <c r="X54" s="16">
        <v>22340</v>
      </c>
      <c r="Y54" t="s">
        <v>576</v>
      </c>
    </row>
    <row r="55" spans="1:26" x14ac:dyDescent="0.3">
      <c r="A55" t="s">
        <v>218</v>
      </c>
      <c r="B55" t="s">
        <v>49</v>
      </c>
      <c r="C55" t="s">
        <v>219</v>
      </c>
      <c r="D55" t="s">
        <v>286</v>
      </c>
      <c r="E55" s="1" t="s">
        <v>220</v>
      </c>
      <c r="F55" s="3" t="s">
        <v>558</v>
      </c>
      <c r="G55" s="3" t="s">
        <v>558</v>
      </c>
      <c r="H55" s="3" t="s">
        <v>180</v>
      </c>
      <c r="I55" s="3" t="s">
        <v>98</v>
      </c>
      <c r="J55" s="3" t="s">
        <v>387</v>
      </c>
      <c r="K55" s="3">
        <v>192</v>
      </c>
      <c r="L55">
        <v>4307</v>
      </c>
      <c r="M55">
        <v>13083</v>
      </c>
      <c r="N55">
        <v>3222</v>
      </c>
      <c r="O55">
        <v>3734</v>
      </c>
      <c r="P55" s="3" t="s">
        <v>558</v>
      </c>
      <c r="Q55" t="s">
        <v>558</v>
      </c>
      <c r="R55" t="s">
        <v>558</v>
      </c>
      <c r="S55" t="s">
        <v>558</v>
      </c>
      <c r="T55" t="s">
        <v>558</v>
      </c>
      <c r="U55" s="2" t="s">
        <v>558</v>
      </c>
      <c r="V55" t="s">
        <v>558</v>
      </c>
      <c r="W55" t="s">
        <v>558</v>
      </c>
      <c r="X55" s="16" t="s">
        <v>558</v>
      </c>
      <c r="Y55" t="s">
        <v>601</v>
      </c>
      <c r="Z55" t="s">
        <v>604</v>
      </c>
    </row>
    <row r="56" spans="1:26" x14ac:dyDescent="0.3">
      <c r="A56" t="s">
        <v>221</v>
      </c>
      <c r="B56" t="s">
        <v>30</v>
      </c>
      <c r="C56" t="s">
        <v>222</v>
      </c>
      <c r="D56" t="s">
        <v>73</v>
      </c>
      <c r="E56" s="1" t="s">
        <v>223</v>
      </c>
      <c r="F56" s="3" t="s">
        <v>558</v>
      </c>
      <c r="G56" s="3" t="s">
        <v>558</v>
      </c>
      <c r="H56" s="3" t="s">
        <v>180</v>
      </c>
      <c r="I56" s="3" t="s">
        <v>78</v>
      </c>
      <c r="J56" s="3" t="s">
        <v>387</v>
      </c>
      <c r="K56" s="3">
        <v>195</v>
      </c>
      <c r="L56">
        <v>4348</v>
      </c>
      <c r="M56">
        <v>14691</v>
      </c>
      <c r="N56">
        <v>6419</v>
      </c>
      <c r="O56">
        <v>2096</v>
      </c>
      <c r="P56" s="3" t="s">
        <v>558</v>
      </c>
      <c r="Q56" t="s">
        <v>558</v>
      </c>
      <c r="R56" t="s">
        <v>558</v>
      </c>
      <c r="S56" t="s">
        <v>558</v>
      </c>
      <c r="T56" t="s">
        <v>558</v>
      </c>
      <c r="U56" s="2" t="s">
        <v>558</v>
      </c>
      <c r="V56" t="s">
        <v>558</v>
      </c>
      <c r="W56" t="s">
        <v>558</v>
      </c>
      <c r="X56" s="16" t="s">
        <v>558</v>
      </c>
      <c r="Y56" t="s">
        <v>582</v>
      </c>
    </row>
    <row r="57" spans="1:26" x14ac:dyDescent="0.3">
      <c r="A57" t="s">
        <v>224</v>
      </c>
      <c r="B57" t="s">
        <v>54</v>
      </c>
      <c r="C57" t="s">
        <v>225</v>
      </c>
      <c r="D57" t="s">
        <v>286</v>
      </c>
      <c r="E57" s="1" t="s">
        <v>226</v>
      </c>
      <c r="F57" s="3" t="s">
        <v>73</v>
      </c>
      <c r="G57" s="3" t="s">
        <v>73</v>
      </c>
      <c r="H57" s="3" t="s">
        <v>88</v>
      </c>
      <c r="I57" s="3" t="s">
        <v>78</v>
      </c>
      <c r="J57" s="3" t="s">
        <v>387</v>
      </c>
      <c r="K57" s="3">
        <v>196</v>
      </c>
      <c r="L57">
        <v>4365</v>
      </c>
      <c r="M57">
        <v>11209</v>
      </c>
      <c r="N57">
        <v>3732</v>
      </c>
      <c r="O57">
        <v>4088</v>
      </c>
      <c r="P57" s="3" t="s">
        <v>168</v>
      </c>
      <c r="Q57">
        <v>10</v>
      </c>
      <c r="R57">
        <v>5</v>
      </c>
      <c r="S57" t="s">
        <v>73</v>
      </c>
      <c r="T57" t="s">
        <v>286</v>
      </c>
      <c r="U57" s="2">
        <v>1551</v>
      </c>
      <c r="V57" t="s">
        <v>73</v>
      </c>
      <c r="W57" t="s">
        <v>286</v>
      </c>
      <c r="X57" s="16" t="s">
        <v>558</v>
      </c>
      <c r="Y57" t="s">
        <v>605</v>
      </c>
    </row>
    <row r="58" spans="1:26" x14ac:dyDescent="0.3">
      <c r="A58" t="s">
        <v>227</v>
      </c>
      <c r="B58" t="s">
        <v>8</v>
      </c>
      <c r="C58" t="s">
        <v>228</v>
      </c>
      <c r="D58" t="s">
        <v>73</v>
      </c>
      <c r="E58" s="1" t="s">
        <v>229</v>
      </c>
      <c r="F58" s="3" t="s">
        <v>73</v>
      </c>
      <c r="G58" s="3" t="s">
        <v>73</v>
      </c>
      <c r="H58" s="3" t="s">
        <v>77</v>
      </c>
      <c r="I58" s="3" t="s">
        <v>149</v>
      </c>
      <c r="J58" s="3" t="s">
        <v>369</v>
      </c>
      <c r="K58" s="3">
        <v>197</v>
      </c>
      <c r="L58">
        <v>4373</v>
      </c>
      <c r="M58">
        <v>2954</v>
      </c>
      <c r="N58">
        <v>5633</v>
      </c>
      <c r="O58">
        <v>5452</v>
      </c>
      <c r="P58" s="3" t="s">
        <v>564</v>
      </c>
      <c r="Q58">
        <v>7</v>
      </c>
      <c r="R58">
        <v>4</v>
      </c>
      <c r="S58" t="s">
        <v>73</v>
      </c>
      <c r="T58" t="s">
        <v>73</v>
      </c>
      <c r="U58" s="2" t="s">
        <v>558</v>
      </c>
      <c r="V58" t="s">
        <v>73</v>
      </c>
      <c r="W58" t="s">
        <v>286</v>
      </c>
      <c r="X58" s="16" t="s">
        <v>558</v>
      </c>
      <c r="Y58" t="s">
        <v>560</v>
      </c>
    </row>
    <row r="59" spans="1:26" x14ac:dyDescent="0.3">
      <c r="A59" t="s">
        <v>230</v>
      </c>
      <c r="B59" t="s">
        <v>55</v>
      </c>
      <c r="C59" t="s">
        <v>231</v>
      </c>
      <c r="D59" t="s">
        <v>73</v>
      </c>
      <c r="E59" s="1" t="s">
        <v>232</v>
      </c>
      <c r="F59" s="3" t="s">
        <v>73</v>
      </c>
      <c r="G59" s="3" t="s">
        <v>73</v>
      </c>
      <c r="H59" s="3" t="s">
        <v>77</v>
      </c>
      <c r="I59" s="3" t="s">
        <v>78</v>
      </c>
      <c r="J59" s="3" t="s">
        <v>387</v>
      </c>
      <c r="K59" s="3">
        <v>199</v>
      </c>
      <c r="L59">
        <v>4397</v>
      </c>
      <c r="M59">
        <v>10087</v>
      </c>
      <c r="N59">
        <v>2928</v>
      </c>
      <c r="O59">
        <v>4593</v>
      </c>
      <c r="P59" s="3" t="s">
        <v>168</v>
      </c>
      <c r="Q59">
        <v>5</v>
      </c>
      <c r="R59">
        <v>5</v>
      </c>
      <c r="S59" t="s">
        <v>73</v>
      </c>
      <c r="T59" t="s">
        <v>73</v>
      </c>
      <c r="U59" s="2">
        <v>1290</v>
      </c>
      <c r="V59" t="s">
        <v>73</v>
      </c>
      <c r="W59" t="s">
        <v>73</v>
      </c>
      <c r="X59" s="16">
        <v>11329</v>
      </c>
      <c r="Y59" t="s">
        <v>554</v>
      </c>
    </row>
    <row r="60" spans="1:26" x14ac:dyDescent="0.3">
      <c r="A60" t="s">
        <v>233</v>
      </c>
      <c r="B60" t="s">
        <v>12</v>
      </c>
      <c r="C60" t="s">
        <v>234</v>
      </c>
      <c r="D60" t="s">
        <v>73</v>
      </c>
      <c r="E60" s="1" t="s">
        <v>235</v>
      </c>
      <c r="F60" s="3" t="s">
        <v>73</v>
      </c>
      <c r="G60" s="3" t="s">
        <v>73</v>
      </c>
      <c r="H60" s="3" t="s">
        <v>511</v>
      </c>
      <c r="I60" s="3" t="s">
        <v>97</v>
      </c>
      <c r="J60" s="3" t="s">
        <v>382</v>
      </c>
      <c r="K60" s="3">
        <v>203</v>
      </c>
      <c r="L60">
        <v>4448</v>
      </c>
      <c r="M60">
        <v>18299</v>
      </c>
      <c r="N60">
        <v>3495</v>
      </c>
      <c r="O60">
        <v>2887</v>
      </c>
      <c r="P60" s="3" t="s">
        <v>558</v>
      </c>
      <c r="Q60">
        <v>3</v>
      </c>
      <c r="R60" t="s">
        <v>558</v>
      </c>
      <c r="S60" t="s">
        <v>73</v>
      </c>
      <c r="T60" t="s">
        <v>286</v>
      </c>
      <c r="U60" s="2" t="s">
        <v>558</v>
      </c>
      <c r="V60" t="s">
        <v>558</v>
      </c>
      <c r="W60" t="s">
        <v>73</v>
      </c>
      <c r="X60" s="16" t="s">
        <v>558</v>
      </c>
      <c r="Y60" t="s">
        <v>560</v>
      </c>
    </row>
    <row r="61" spans="1:26" x14ac:dyDescent="0.3">
      <c r="A61" t="s">
        <v>236</v>
      </c>
      <c r="B61" t="s">
        <v>29</v>
      </c>
      <c r="C61" t="s">
        <v>237</v>
      </c>
      <c r="D61" t="s">
        <v>73</v>
      </c>
      <c r="E61" s="1" t="s">
        <v>238</v>
      </c>
      <c r="F61" s="3" t="s">
        <v>73</v>
      </c>
      <c r="G61" s="3" t="s">
        <v>73</v>
      </c>
      <c r="H61" s="3" t="s">
        <v>77</v>
      </c>
      <c r="I61" s="3" t="s">
        <v>97</v>
      </c>
      <c r="J61" s="3" t="s">
        <v>376</v>
      </c>
      <c r="K61" s="3">
        <v>206</v>
      </c>
      <c r="L61">
        <v>4466</v>
      </c>
      <c r="M61">
        <v>9565</v>
      </c>
      <c r="N61">
        <v>6547</v>
      </c>
      <c r="O61">
        <v>3054</v>
      </c>
      <c r="P61" s="3" t="s">
        <v>97</v>
      </c>
      <c r="Q61">
        <v>15</v>
      </c>
      <c r="R61">
        <v>3</v>
      </c>
      <c r="S61" t="s">
        <v>286</v>
      </c>
      <c r="T61" t="s">
        <v>286</v>
      </c>
      <c r="U61" s="2" t="s">
        <v>558</v>
      </c>
      <c r="V61" t="s">
        <v>73</v>
      </c>
      <c r="W61" t="s">
        <v>286</v>
      </c>
      <c r="X61" s="16" t="s">
        <v>558</v>
      </c>
      <c r="Y61" t="s">
        <v>582</v>
      </c>
    </row>
    <row r="62" spans="1:26" x14ac:dyDescent="0.3">
      <c r="A62" t="s">
        <v>239</v>
      </c>
      <c r="B62" t="s">
        <v>24</v>
      </c>
      <c r="C62" t="s">
        <v>240</v>
      </c>
      <c r="D62" t="s">
        <v>73</v>
      </c>
      <c r="E62" s="1" t="s">
        <v>241</v>
      </c>
      <c r="F62" s="3" t="s">
        <v>73</v>
      </c>
      <c r="G62" s="3" t="s">
        <v>286</v>
      </c>
      <c r="H62" s="3" t="s">
        <v>511</v>
      </c>
      <c r="I62" s="3" t="s">
        <v>97</v>
      </c>
      <c r="J62" s="3" t="s">
        <v>376</v>
      </c>
      <c r="K62" s="3">
        <v>218</v>
      </c>
      <c r="L62">
        <v>4688</v>
      </c>
      <c r="M62">
        <v>10851</v>
      </c>
      <c r="N62">
        <v>6547</v>
      </c>
      <c r="O62">
        <v>3229</v>
      </c>
      <c r="P62" s="3" t="s">
        <v>558</v>
      </c>
      <c r="Q62" t="s">
        <v>558</v>
      </c>
      <c r="R62" t="s">
        <v>558</v>
      </c>
      <c r="S62" t="s">
        <v>286</v>
      </c>
      <c r="T62" t="s">
        <v>286</v>
      </c>
      <c r="U62" s="2" t="s">
        <v>558</v>
      </c>
      <c r="V62" t="s">
        <v>558</v>
      </c>
      <c r="W62" t="s">
        <v>286</v>
      </c>
      <c r="X62" s="16" t="s">
        <v>558</v>
      </c>
      <c r="Y62" t="s">
        <v>576</v>
      </c>
    </row>
    <row r="63" spans="1:26" x14ac:dyDescent="0.3">
      <c r="A63" t="s">
        <v>242</v>
      </c>
      <c r="B63" t="s">
        <v>51</v>
      </c>
      <c r="C63" t="s">
        <v>243</v>
      </c>
      <c r="D63" t="s">
        <v>73</v>
      </c>
      <c r="E63" s="1" t="s">
        <v>244</v>
      </c>
      <c r="F63" s="3" t="s">
        <v>73</v>
      </c>
      <c r="G63" s="3" t="s">
        <v>73</v>
      </c>
      <c r="H63" s="3" t="s">
        <v>88</v>
      </c>
      <c r="I63" s="3" t="s">
        <v>97</v>
      </c>
      <c r="J63" s="3" t="s">
        <v>376</v>
      </c>
      <c r="K63" s="3">
        <v>241</v>
      </c>
      <c r="L63">
        <v>4980</v>
      </c>
      <c r="M63">
        <v>11660</v>
      </c>
      <c r="N63">
        <v>6195</v>
      </c>
      <c r="O63">
        <v>4172</v>
      </c>
      <c r="P63" s="3" t="s">
        <v>97</v>
      </c>
      <c r="Q63">
        <v>8</v>
      </c>
      <c r="R63" t="s">
        <v>558</v>
      </c>
      <c r="S63" t="s">
        <v>73</v>
      </c>
      <c r="T63" t="s">
        <v>73</v>
      </c>
      <c r="U63" s="2" t="s">
        <v>558</v>
      </c>
      <c r="V63" t="s">
        <v>73</v>
      </c>
      <c r="W63" t="s">
        <v>286</v>
      </c>
      <c r="X63" s="16" t="s">
        <v>558</v>
      </c>
      <c r="Y63" t="s">
        <v>605</v>
      </c>
    </row>
    <row r="64" spans="1:26" x14ac:dyDescent="0.3">
      <c r="A64" t="s">
        <v>245</v>
      </c>
      <c r="B64" t="s">
        <v>26</v>
      </c>
      <c r="C64" t="s">
        <v>247</v>
      </c>
      <c r="D64" t="s">
        <v>73</v>
      </c>
      <c r="E64" s="1" t="s">
        <v>246</v>
      </c>
      <c r="F64" s="3" t="s">
        <v>73</v>
      </c>
      <c r="G64" s="3" t="s">
        <v>73</v>
      </c>
      <c r="H64" s="3" t="s">
        <v>77</v>
      </c>
      <c r="I64" s="3" t="s">
        <v>78</v>
      </c>
      <c r="J64" s="3" t="s">
        <v>387</v>
      </c>
      <c r="K64" s="3">
        <v>251</v>
      </c>
      <c r="L64">
        <v>5063</v>
      </c>
      <c r="M64">
        <v>10602</v>
      </c>
      <c r="N64">
        <v>4023</v>
      </c>
      <c r="O64">
        <v>5283</v>
      </c>
      <c r="P64" s="3" t="s">
        <v>168</v>
      </c>
      <c r="Q64">
        <v>2</v>
      </c>
      <c r="R64">
        <v>5</v>
      </c>
      <c r="S64" t="s">
        <v>73</v>
      </c>
      <c r="T64" t="s">
        <v>286</v>
      </c>
      <c r="U64" s="2">
        <v>1583</v>
      </c>
      <c r="V64" t="s">
        <v>73</v>
      </c>
      <c r="W64" t="s">
        <v>73</v>
      </c>
      <c r="X64" s="16" t="s">
        <v>558</v>
      </c>
      <c r="Y64" t="s">
        <v>576</v>
      </c>
    </row>
    <row r="65" spans="1:26" x14ac:dyDescent="0.3">
      <c r="A65" t="s">
        <v>248</v>
      </c>
      <c r="B65" t="s">
        <v>6</v>
      </c>
      <c r="C65" t="s">
        <v>249</v>
      </c>
      <c r="D65" t="s">
        <v>73</v>
      </c>
      <c r="E65" s="1" t="s">
        <v>561</v>
      </c>
      <c r="F65" s="3" t="s">
        <v>73</v>
      </c>
      <c r="G65" s="3" t="s">
        <v>73</v>
      </c>
      <c r="H65" s="3" t="s">
        <v>88</v>
      </c>
      <c r="I65" s="3" t="s">
        <v>97</v>
      </c>
      <c r="J65" s="3" t="s">
        <v>382</v>
      </c>
      <c r="K65" s="3">
        <v>258</v>
      </c>
      <c r="L65">
        <v>5193</v>
      </c>
      <c r="M65">
        <v>12133</v>
      </c>
      <c r="N65">
        <v>5445</v>
      </c>
      <c r="O65">
        <v>4872</v>
      </c>
      <c r="P65" s="3" t="s">
        <v>97</v>
      </c>
      <c r="Q65">
        <v>5</v>
      </c>
      <c r="R65">
        <v>3</v>
      </c>
      <c r="S65" t="s">
        <v>286</v>
      </c>
      <c r="T65" t="s">
        <v>73</v>
      </c>
      <c r="U65" s="2" t="s">
        <v>558</v>
      </c>
      <c r="V65" t="s">
        <v>286</v>
      </c>
      <c r="W65" t="s">
        <v>286</v>
      </c>
      <c r="X65" s="16" t="s">
        <v>558</v>
      </c>
      <c r="Y65" t="s">
        <v>560</v>
      </c>
    </row>
    <row r="66" spans="1:26" x14ac:dyDescent="0.3">
      <c r="A66" t="s">
        <v>250</v>
      </c>
      <c r="B66" t="s">
        <v>43</v>
      </c>
      <c r="C66" t="s">
        <v>251</v>
      </c>
      <c r="D66" t="s">
        <v>73</v>
      </c>
      <c r="E66" s="1" t="s">
        <v>252</v>
      </c>
      <c r="F66" s="3" t="s">
        <v>73</v>
      </c>
      <c r="G66" s="3" t="s">
        <v>73</v>
      </c>
      <c r="H66" s="3" t="s">
        <v>88</v>
      </c>
      <c r="I66" s="3" t="s">
        <v>97</v>
      </c>
      <c r="J66" s="3" t="s">
        <v>376</v>
      </c>
      <c r="K66" s="3">
        <v>262</v>
      </c>
      <c r="L66">
        <v>5242</v>
      </c>
      <c r="M66">
        <v>9233</v>
      </c>
      <c r="N66">
        <v>6547</v>
      </c>
      <c r="O66">
        <v>4669</v>
      </c>
      <c r="P66" s="3" t="s">
        <v>97</v>
      </c>
      <c r="Q66">
        <v>0</v>
      </c>
      <c r="R66">
        <v>3</v>
      </c>
      <c r="S66" t="s">
        <v>286</v>
      </c>
      <c r="T66" t="s">
        <v>286</v>
      </c>
      <c r="U66" s="2" t="s">
        <v>558</v>
      </c>
      <c r="V66" t="s">
        <v>73</v>
      </c>
      <c r="W66" t="s">
        <v>286</v>
      </c>
      <c r="X66" s="16">
        <v>11441</v>
      </c>
      <c r="Y66" t="s">
        <v>591</v>
      </c>
      <c r="Z66" t="s">
        <v>599</v>
      </c>
    </row>
    <row r="67" spans="1:26" x14ac:dyDescent="0.3">
      <c r="A67" t="s">
        <v>253</v>
      </c>
      <c r="B67" t="s">
        <v>30</v>
      </c>
      <c r="C67" t="s">
        <v>474</v>
      </c>
      <c r="D67" t="s">
        <v>73</v>
      </c>
      <c r="E67" s="1" t="s">
        <v>475</v>
      </c>
      <c r="F67" s="3" t="s">
        <v>73</v>
      </c>
      <c r="G67" s="3" t="s">
        <v>73</v>
      </c>
      <c r="H67" s="3" t="s">
        <v>88</v>
      </c>
      <c r="I67" s="3" t="s">
        <v>78</v>
      </c>
      <c r="J67" s="3" t="s">
        <v>387</v>
      </c>
      <c r="K67" s="3">
        <v>271</v>
      </c>
      <c r="L67">
        <v>5351</v>
      </c>
      <c r="M67">
        <v>14180</v>
      </c>
      <c r="N67">
        <v>5805</v>
      </c>
      <c r="O67">
        <v>4632</v>
      </c>
      <c r="P67" s="3" t="s">
        <v>168</v>
      </c>
      <c r="Q67">
        <v>0</v>
      </c>
      <c r="R67">
        <v>4</v>
      </c>
      <c r="S67" t="s">
        <v>286</v>
      </c>
      <c r="T67" t="s">
        <v>286</v>
      </c>
      <c r="U67" s="2" t="s">
        <v>558</v>
      </c>
      <c r="V67" t="s">
        <v>73</v>
      </c>
      <c r="W67" t="s">
        <v>286</v>
      </c>
      <c r="X67" s="16">
        <v>5000</v>
      </c>
      <c r="Y67" t="s">
        <v>582</v>
      </c>
    </row>
    <row r="68" spans="1:26" x14ac:dyDescent="0.3">
      <c r="A68" t="s">
        <v>254</v>
      </c>
      <c r="B68" t="s">
        <v>24</v>
      </c>
      <c r="C68" t="s">
        <v>255</v>
      </c>
      <c r="D68" t="s">
        <v>73</v>
      </c>
      <c r="E68" s="1" t="s">
        <v>470</v>
      </c>
      <c r="F68" s="3" t="s">
        <v>73</v>
      </c>
      <c r="G68" s="3" t="s">
        <v>73</v>
      </c>
      <c r="H68" s="3" t="s">
        <v>77</v>
      </c>
      <c r="I68" s="3" t="s">
        <v>97</v>
      </c>
      <c r="J68" s="3" t="s">
        <v>376</v>
      </c>
      <c r="K68" s="3">
        <v>273</v>
      </c>
      <c r="L68">
        <v>5390</v>
      </c>
      <c r="M68">
        <v>12839</v>
      </c>
      <c r="N68">
        <v>6451</v>
      </c>
      <c r="O68">
        <v>4434</v>
      </c>
      <c r="P68" s="3" t="s">
        <v>97</v>
      </c>
      <c r="Q68">
        <v>7</v>
      </c>
      <c r="R68">
        <v>5</v>
      </c>
      <c r="S68" t="s">
        <v>73</v>
      </c>
      <c r="T68" t="s">
        <v>286</v>
      </c>
      <c r="U68" s="2" t="s">
        <v>558</v>
      </c>
      <c r="V68" t="s">
        <v>73</v>
      </c>
      <c r="W68" t="s">
        <v>73</v>
      </c>
      <c r="X68" s="16">
        <v>3256</v>
      </c>
      <c r="Y68" t="s">
        <v>576</v>
      </c>
      <c r="Z68" t="s">
        <v>577</v>
      </c>
    </row>
    <row r="69" spans="1:26" x14ac:dyDescent="0.3">
      <c r="A69" t="s">
        <v>256</v>
      </c>
      <c r="B69" t="s">
        <v>5</v>
      </c>
      <c r="C69" t="s">
        <v>257</v>
      </c>
      <c r="D69" t="s">
        <v>73</v>
      </c>
      <c r="E69" s="1" t="s">
        <v>258</v>
      </c>
      <c r="F69" s="3" t="s">
        <v>73</v>
      </c>
      <c r="G69" s="3" t="s">
        <v>73</v>
      </c>
      <c r="H69" s="3" t="s">
        <v>88</v>
      </c>
      <c r="I69" s="3" t="s">
        <v>97</v>
      </c>
      <c r="J69" s="3" t="s">
        <v>376</v>
      </c>
      <c r="K69" s="3">
        <v>279</v>
      </c>
      <c r="L69">
        <v>5514</v>
      </c>
      <c r="M69">
        <v>19365</v>
      </c>
      <c r="N69">
        <v>6057</v>
      </c>
      <c r="O69">
        <v>3748</v>
      </c>
      <c r="P69" s="3" t="s">
        <v>558</v>
      </c>
      <c r="Q69">
        <v>1</v>
      </c>
      <c r="R69" t="s">
        <v>558</v>
      </c>
      <c r="S69" t="s">
        <v>286</v>
      </c>
      <c r="T69" t="s">
        <v>286</v>
      </c>
      <c r="U69" s="2" t="s">
        <v>558</v>
      </c>
      <c r="V69" t="s">
        <v>73</v>
      </c>
      <c r="W69" t="s">
        <v>286</v>
      </c>
      <c r="X69" s="15">
        <v>44860</v>
      </c>
      <c r="Y69" t="s">
        <v>508</v>
      </c>
    </row>
    <row r="70" spans="1:26" x14ac:dyDescent="0.3">
      <c r="A70" t="s">
        <v>259</v>
      </c>
      <c r="B70" t="s">
        <v>45</v>
      </c>
      <c r="C70" t="s">
        <v>261</v>
      </c>
      <c r="D70" t="s">
        <v>73</v>
      </c>
      <c r="E70" s="1" t="s">
        <v>260</v>
      </c>
      <c r="F70" s="3" t="s">
        <v>73</v>
      </c>
      <c r="G70" s="3" t="s">
        <v>73</v>
      </c>
      <c r="H70" s="3" t="s">
        <v>511</v>
      </c>
      <c r="I70" s="3" t="s">
        <v>78</v>
      </c>
      <c r="J70" s="3" t="s">
        <v>387</v>
      </c>
      <c r="K70" s="3">
        <v>301</v>
      </c>
      <c r="L70">
        <v>5863</v>
      </c>
      <c r="M70">
        <v>15948</v>
      </c>
      <c r="N70">
        <v>6547</v>
      </c>
      <c r="O70">
        <v>4367</v>
      </c>
      <c r="P70" s="3" t="s">
        <v>168</v>
      </c>
      <c r="Q70">
        <v>1</v>
      </c>
      <c r="R70">
        <v>5</v>
      </c>
      <c r="S70" t="s">
        <v>73</v>
      </c>
      <c r="T70" t="s">
        <v>286</v>
      </c>
      <c r="U70" s="2">
        <v>760</v>
      </c>
      <c r="V70" t="s">
        <v>73</v>
      </c>
      <c r="W70" t="s">
        <v>73</v>
      </c>
      <c r="X70" s="16">
        <v>21128</v>
      </c>
      <c r="Y70" t="s">
        <v>601</v>
      </c>
      <c r="Z70" t="s">
        <v>602</v>
      </c>
    </row>
    <row r="71" spans="1:26" x14ac:dyDescent="0.3">
      <c r="A71" t="s">
        <v>262</v>
      </c>
      <c r="B71" t="s">
        <v>4</v>
      </c>
      <c r="C71" t="s">
        <v>173</v>
      </c>
      <c r="D71" t="s">
        <v>286</v>
      </c>
      <c r="E71" s="1" t="s">
        <v>263</v>
      </c>
      <c r="F71" s="3" t="s">
        <v>73</v>
      </c>
      <c r="G71" s="3" t="s">
        <v>73</v>
      </c>
      <c r="H71" s="3" t="s">
        <v>77</v>
      </c>
      <c r="I71" s="3" t="s">
        <v>78</v>
      </c>
      <c r="J71" s="3" t="s">
        <v>387</v>
      </c>
      <c r="K71" s="3">
        <v>312</v>
      </c>
      <c r="L71">
        <v>5987</v>
      </c>
      <c r="M71">
        <v>18722</v>
      </c>
      <c r="N71">
        <v>3099</v>
      </c>
      <c r="O71">
        <v>5452</v>
      </c>
      <c r="P71" s="3" t="s">
        <v>168</v>
      </c>
      <c r="Q71">
        <v>1</v>
      </c>
      <c r="R71">
        <v>4</v>
      </c>
      <c r="S71" t="s">
        <v>73</v>
      </c>
      <c r="T71" t="s">
        <v>73</v>
      </c>
      <c r="U71" s="2">
        <v>2700</v>
      </c>
      <c r="V71" t="s">
        <v>73</v>
      </c>
      <c r="W71" t="s">
        <v>73</v>
      </c>
      <c r="X71" s="16" t="s">
        <v>558</v>
      </c>
      <c r="Y71" t="s">
        <v>560</v>
      </c>
    </row>
    <row r="72" spans="1:26" x14ac:dyDescent="0.3">
      <c r="A72" t="s">
        <v>264</v>
      </c>
      <c r="B72" t="s">
        <v>12</v>
      </c>
      <c r="C72" t="s">
        <v>265</v>
      </c>
      <c r="D72" t="s">
        <v>73</v>
      </c>
      <c r="E72" s="1" t="s">
        <v>565</v>
      </c>
      <c r="F72" s="3" t="s">
        <v>73</v>
      </c>
      <c r="G72" s="3" t="s">
        <v>73</v>
      </c>
      <c r="H72" s="3" t="s">
        <v>88</v>
      </c>
      <c r="I72" s="3" t="s">
        <v>97</v>
      </c>
      <c r="J72" s="3" t="s">
        <v>382</v>
      </c>
      <c r="K72" s="3">
        <v>314</v>
      </c>
      <c r="L72">
        <v>5997</v>
      </c>
      <c r="M72">
        <v>16914</v>
      </c>
      <c r="N72">
        <v>6311</v>
      </c>
      <c r="O72">
        <v>4747</v>
      </c>
      <c r="P72" s="3" t="s">
        <v>168</v>
      </c>
      <c r="Q72">
        <v>3</v>
      </c>
      <c r="R72">
        <v>3</v>
      </c>
      <c r="S72" t="s">
        <v>286</v>
      </c>
      <c r="T72" t="s">
        <v>286</v>
      </c>
      <c r="U72" s="2" t="s">
        <v>558</v>
      </c>
      <c r="V72" t="s">
        <v>73</v>
      </c>
      <c r="W72" t="s">
        <v>286</v>
      </c>
      <c r="X72" s="16" t="s">
        <v>558</v>
      </c>
      <c r="Y72" t="s">
        <v>560</v>
      </c>
    </row>
    <row r="73" spans="1:26" x14ac:dyDescent="0.3">
      <c r="A73" t="s">
        <v>266</v>
      </c>
      <c r="B73" t="s">
        <v>20</v>
      </c>
      <c r="C73" t="s">
        <v>267</v>
      </c>
      <c r="D73" t="s">
        <v>73</v>
      </c>
      <c r="E73" s="1" t="s">
        <v>268</v>
      </c>
      <c r="F73" s="3" t="s">
        <v>73</v>
      </c>
      <c r="G73" s="3" t="s">
        <v>73</v>
      </c>
      <c r="H73" s="3" t="s">
        <v>88</v>
      </c>
      <c r="I73" s="3" t="s">
        <v>78</v>
      </c>
      <c r="J73" s="3" t="s">
        <v>387</v>
      </c>
      <c r="K73" s="3">
        <v>316</v>
      </c>
      <c r="L73">
        <v>6073</v>
      </c>
      <c r="M73">
        <v>15212</v>
      </c>
      <c r="N73">
        <v>5062</v>
      </c>
      <c r="O73">
        <v>5572</v>
      </c>
      <c r="P73" s="3" t="s">
        <v>168</v>
      </c>
      <c r="Q73" t="s">
        <v>558</v>
      </c>
      <c r="R73" t="s">
        <v>558</v>
      </c>
      <c r="S73" t="s">
        <v>73</v>
      </c>
      <c r="T73" t="s">
        <v>73</v>
      </c>
      <c r="U73" s="2">
        <v>638</v>
      </c>
      <c r="V73" t="s">
        <v>73</v>
      </c>
      <c r="W73" t="s">
        <v>73</v>
      </c>
      <c r="X73" s="16" t="s">
        <v>558</v>
      </c>
      <c r="Y73" t="s">
        <v>570</v>
      </c>
      <c r="Z73" t="s">
        <v>269</v>
      </c>
    </row>
    <row r="74" spans="1:26" x14ac:dyDescent="0.3">
      <c r="A74" t="s">
        <v>270</v>
      </c>
      <c r="B74" t="s">
        <v>17</v>
      </c>
      <c r="C74" t="s">
        <v>271</v>
      </c>
      <c r="D74" t="s">
        <v>73</v>
      </c>
      <c r="E74" s="1" t="s">
        <v>272</v>
      </c>
      <c r="F74" s="3" t="s">
        <v>286</v>
      </c>
      <c r="G74" s="3" t="s">
        <v>73</v>
      </c>
      <c r="H74" s="3" t="s">
        <v>77</v>
      </c>
      <c r="I74" s="3" t="s">
        <v>78</v>
      </c>
      <c r="J74" s="3" t="s">
        <v>387</v>
      </c>
      <c r="K74" s="3">
        <v>318</v>
      </c>
      <c r="L74">
        <v>6125</v>
      </c>
      <c r="M74">
        <v>11452</v>
      </c>
      <c r="N74">
        <v>6547</v>
      </c>
      <c r="O74">
        <v>5381</v>
      </c>
      <c r="P74" s="3" t="s">
        <v>168</v>
      </c>
      <c r="Q74">
        <v>2</v>
      </c>
      <c r="R74">
        <v>5</v>
      </c>
      <c r="S74" t="s">
        <v>73</v>
      </c>
      <c r="T74" t="s">
        <v>286</v>
      </c>
      <c r="U74" s="2">
        <v>1086</v>
      </c>
      <c r="V74" t="s">
        <v>73</v>
      </c>
      <c r="W74" t="s">
        <v>73</v>
      </c>
      <c r="X74" s="16">
        <v>7645</v>
      </c>
      <c r="Y74" t="s">
        <v>560</v>
      </c>
    </row>
    <row r="75" spans="1:26" x14ac:dyDescent="0.3">
      <c r="A75" t="s">
        <v>273</v>
      </c>
      <c r="B75" t="s">
        <v>3</v>
      </c>
      <c r="C75" t="s">
        <v>274</v>
      </c>
      <c r="E75" s="1" t="s">
        <v>275</v>
      </c>
      <c r="F75" s="3" t="s">
        <v>558</v>
      </c>
      <c r="G75" s="3" t="s">
        <v>558</v>
      </c>
      <c r="H75" s="3" t="s">
        <v>180</v>
      </c>
      <c r="I75" s="3" t="s">
        <v>558</v>
      </c>
      <c r="J75" s="3" t="s">
        <v>376</v>
      </c>
      <c r="K75" s="3">
        <v>323</v>
      </c>
      <c r="L75">
        <v>6259</v>
      </c>
      <c r="M75">
        <v>17726</v>
      </c>
      <c r="N75">
        <v>6547</v>
      </c>
      <c r="O75">
        <v>4563</v>
      </c>
      <c r="P75" s="3" t="s">
        <v>558</v>
      </c>
      <c r="Q75" t="s">
        <v>558</v>
      </c>
      <c r="R75" t="s">
        <v>558</v>
      </c>
      <c r="S75" t="s">
        <v>558</v>
      </c>
      <c r="T75" t="s">
        <v>558</v>
      </c>
      <c r="U75" s="2" t="s">
        <v>558</v>
      </c>
      <c r="V75" t="s">
        <v>558</v>
      </c>
      <c r="W75" t="s">
        <v>558</v>
      </c>
      <c r="X75" s="16" t="s">
        <v>558</v>
      </c>
      <c r="Y75" t="s">
        <v>605</v>
      </c>
    </row>
    <row r="76" spans="1:26" x14ac:dyDescent="0.3">
      <c r="A76" t="s">
        <v>276</v>
      </c>
      <c r="B76" t="s">
        <v>45</v>
      </c>
      <c r="C76" t="s">
        <v>277</v>
      </c>
      <c r="D76" t="s">
        <v>73</v>
      </c>
      <c r="E76" s="1" t="s">
        <v>278</v>
      </c>
      <c r="F76" s="3" t="s">
        <v>73</v>
      </c>
      <c r="G76" s="3" t="s">
        <v>73</v>
      </c>
      <c r="H76" s="3" t="s">
        <v>88</v>
      </c>
      <c r="I76" s="3" t="s">
        <v>78</v>
      </c>
      <c r="J76" s="3" t="s">
        <v>387</v>
      </c>
      <c r="K76" s="3">
        <v>326</v>
      </c>
      <c r="L76">
        <v>6294</v>
      </c>
      <c r="M76">
        <v>16839</v>
      </c>
      <c r="N76">
        <v>4919</v>
      </c>
      <c r="O76">
        <v>5572</v>
      </c>
      <c r="P76" s="3" t="s">
        <v>168</v>
      </c>
      <c r="Q76">
        <v>1</v>
      </c>
      <c r="R76">
        <v>4</v>
      </c>
      <c r="S76" t="s">
        <v>73</v>
      </c>
      <c r="T76" t="s">
        <v>286</v>
      </c>
      <c r="U76" s="2">
        <v>186</v>
      </c>
      <c r="V76" t="s">
        <v>73</v>
      </c>
      <c r="W76" t="s">
        <v>286</v>
      </c>
      <c r="X76" s="16" t="s">
        <v>558</v>
      </c>
      <c r="Y76" t="s">
        <v>601</v>
      </c>
    </row>
    <row r="77" spans="1:26" x14ac:dyDescent="0.3">
      <c r="A77" t="s">
        <v>279</v>
      </c>
      <c r="B77" t="s">
        <v>39</v>
      </c>
      <c r="C77" t="s">
        <v>280</v>
      </c>
      <c r="D77" t="s">
        <v>73</v>
      </c>
      <c r="E77" s="1" t="s">
        <v>281</v>
      </c>
      <c r="F77" s="3" t="s">
        <v>73</v>
      </c>
      <c r="G77" s="3" t="s">
        <v>286</v>
      </c>
      <c r="H77" s="3" t="s">
        <v>77</v>
      </c>
      <c r="I77" s="3" t="s">
        <v>78</v>
      </c>
      <c r="J77" s="3" t="s">
        <v>376</v>
      </c>
      <c r="K77" s="3">
        <v>329</v>
      </c>
      <c r="L77">
        <v>6328</v>
      </c>
      <c r="M77">
        <v>16601</v>
      </c>
      <c r="N77">
        <v>6547</v>
      </c>
      <c r="O77">
        <v>4829</v>
      </c>
      <c r="P77" s="3" t="s">
        <v>97</v>
      </c>
      <c r="Q77">
        <v>3</v>
      </c>
      <c r="R77">
        <v>3</v>
      </c>
      <c r="S77" t="s">
        <v>286</v>
      </c>
      <c r="T77" t="s">
        <v>286</v>
      </c>
      <c r="U77" s="2" t="s">
        <v>558</v>
      </c>
      <c r="V77" t="s">
        <v>73</v>
      </c>
      <c r="W77" t="s">
        <v>286</v>
      </c>
      <c r="X77" s="16" t="s">
        <v>558</v>
      </c>
      <c r="Y77" t="s">
        <v>591</v>
      </c>
    </row>
    <row r="78" spans="1:26" x14ac:dyDescent="0.3">
      <c r="A78" t="s">
        <v>282</v>
      </c>
      <c r="B78" t="s">
        <v>27</v>
      </c>
      <c r="C78" t="s">
        <v>283</v>
      </c>
      <c r="D78" t="s">
        <v>73</v>
      </c>
      <c r="E78" s="1" t="s">
        <v>284</v>
      </c>
      <c r="F78" s="3" t="s">
        <v>286</v>
      </c>
      <c r="G78" s="3" t="s">
        <v>558</v>
      </c>
      <c r="H78" s="3" t="s">
        <v>180</v>
      </c>
      <c r="I78" s="3" t="s">
        <v>78</v>
      </c>
      <c r="J78" s="3" t="s">
        <v>401</v>
      </c>
      <c r="K78" s="3">
        <v>332</v>
      </c>
      <c r="L78">
        <v>6416</v>
      </c>
      <c r="M78">
        <v>14763</v>
      </c>
      <c r="N78">
        <v>6547</v>
      </c>
      <c r="O78">
        <v>5175</v>
      </c>
      <c r="P78" s="3" t="s">
        <v>558</v>
      </c>
      <c r="Q78" t="s">
        <v>558</v>
      </c>
      <c r="R78" t="s">
        <v>558</v>
      </c>
      <c r="S78" t="s">
        <v>558</v>
      </c>
      <c r="T78" t="s">
        <v>558</v>
      </c>
      <c r="U78" s="2" t="s">
        <v>558</v>
      </c>
      <c r="V78" t="s">
        <v>558</v>
      </c>
      <c r="W78" t="s">
        <v>558</v>
      </c>
      <c r="X78" s="16" t="s">
        <v>558</v>
      </c>
      <c r="Y78" t="s">
        <v>576</v>
      </c>
      <c r="Z78" t="s">
        <v>580</v>
      </c>
    </row>
    <row r="79" spans="1:26" x14ac:dyDescent="0.3">
      <c r="A79" t="s">
        <v>287</v>
      </c>
      <c r="B79" t="s">
        <v>35</v>
      </c>
      <c r="C79" t="s">
        <v>288</v>
      </c>
      <c r="D79" t="s">
        <v>73</v>
      </c>
      <c r="E79" s="1" t="s">
        <v>289</v>
      </c>
      <c r="F79" s="3" t="s">
        <v>286</v>
      </c>
      <c r="G79" s="3" t="s">
        <v>73</v>
      </c>
      <c r="H79" s="3" t="s">
        <v>88</v>
      </c>
      <c r="I79" s="3" t="s">
        <v>149</v>
      </c>
      <c r="J79" s="3" t="s">
        <v>369</v>
      </c>
      <c r="K79" s="3">
        <v>347</v>
      </c>
      <c r="L79">
        <v>6677</v>
      </c>
      <c r="M79">
        <v>12568</v>
      </c>
      <c r="N79">
        <v>6547</v>
      </c>
      <c r="O79">
        <v>5666</v>
      </c>
      <c r="P79" s="3" t="s">
        <v>168</v>
      </c>
      <c r="Q79">
        <v>6</v>
      </c>
      <c r="R79">
        <v>4</v>
      </c>
      <c r="S79" t="s">
        <v>73</v>
      </c>
      <c r="T79" t="s">
        <v>286</v>
      </c>
      <c r="U79" s="2" t="s">
        <v>558</v>
      </c>
      <c r="V79" t="s">
        <v>73</v>
      </c>
      <c r="W79" t="s">
        <v>286</v>
      </c>
      <c r="X79" s="16" t="s">
        <v>558</v>
      </c>
      <c r="Y79" t="s">
        <v>605</v>
      </c>
      <c r="Z79" t="s">
        <v>468</v>
      </c>
    </row>
    <row r="80" spans="1:26" x14ac:dyDescent="0.3">
      <c r="A80" t="s">
        <v>290</v>
      </c>
      <c r="B80" t="s">
        <v>12</v>
      </c>
      <c r="C80" t="s">
        <v>291</v>
      </c>
      <c r="D80" t="s">
        <v>73</v>
      </c>
      <c r="E80" s="1" t="s">
        <v>292</v>
      </c>
      <c r="F80" s="3" t="s">
        <v>558</v>
      </c>
      <c r="G80" s="3" t="s">
        <v>558</v>
      </c>
      <c r="H80" s="3" t="s">
        <v>180</v>
      </c>
      <c r="I80" s="3" t="s">
        <v>78</v>
      </c>
      <c r="J80" s="3" t="s">
        <v>382</v>
      </c>
      <c r="K80" s="3">
        <v>350</v>
      </c>
      <c r="L80">
        <v>6697</v>
      </c>
      <c r="M80">
        <v>19570</v>
      </c>
      <c r="N80">
        <v>5958</v>
      </c>
      <c r="O80">
        <v>5229</v>
      </c>
      <c r="P80" s="3" t="s">
        <v>558</v>
      </c>
      <c r="Q80" s="3" t="s">
        <v>558</v>
      </c>
      <c r="R80" s="3" t="s">
        <v>558</v>
      </c>
      <c r="S80" s="3" t="s">
        <v>558</v>
      </c>
      <c r="T80" s="3" t="s">
        <v>558</v>
      </c>
      <c r="U80" s="3" t="s">
        <v>558</v>
      </c>
      <c r="V80" s="3" t="s">
        <v>558</v>
      </c>
      <c r="W80" s="3" t="s">
        <v>558</v>
      </c>
      <c r="X80" s="17" t="s">
        <v>558</v>
      </c>
      <c r="Y80" t="s">
        <v>560</v>
      </c>
    </row>
    <row r="81" spans="1:26" x14ac:dyDescent="0.3">
      <c r="A81" t="s">
        <v>477</v>
      </c>
      <c r="B81" t="s">
        <v>20</v>
      </c>
      <c r="C81" t="s">
        <v>478</v>
      </c>
      <c r="D81" t="s">
        <v>286</v>
      </c>
      <c r="E81" s="1" t="s">
        <v>479</v>
      </c>
      <c r="F81" s="3" t="s">
        <v>73</v>
      </c>
      <c r="G81" s="3" t="s">
        <v>73</v>
      </c>
      <c r="H81" s="3" t="s">
        <v>77</v>
      </c>
      <c r="I81" s="3" t="s">
        <v>78</v>
      </c>
      <c r="J81" s="3" t="s">
        <v>387</v>
      </c>
      <c r="K81" s="3">
        <v>351</v>
      </c>
      <c r="L81">
        <v>6704</v>
      </c>
      <c r="M81">
        <v>2377</v>
      </c>
      <c r="N81">
        <v>6547</v>
      </c>
      <c r="O81">
        <v>7206</v>
      </c>
      <c r="P81" s="3" t="s">
        <v>168</v>
      </c>
      <c r="Q81">
        <v>0</v>
      </c>
      <c r="R81">
        <v>4</v>
      </c>
      <c r="S81" t="s">
        <v>73</v>
      </c>
      <c r="T81" t="s">
        <v>73</v>
      </c>
      <c r="U81" s="2" t="s">
        <v>558</v>
      </c>
      <c r="V81" t="s">
        <v>73</v>
      </c>
      <c r="W81" t="s">
        <v>558</v>
      </c>
      <c r="X81" s="16">
        <v>473729</v>
      </c>
      <c r="Y81" t="s">
        <v>573</v>
      </c>
      <c r="Z81" t="s">
        <v>572</v>
      </c>
    </row>
    <row r="82" spans="1:26" x14ac:dyDescent="0.3">
      <c r="A82" t="s">
        <v>471</v>
      </c>
      <c r="B82" t="s">
        <v>30</v>
      </c>
      <c r="C82" t="s">
        <v>473</v>
      </c>
      <c r="D82" t="s">
        <v>73</v>
      </c>
      <c r="E82" s="1" t="s">
        <v>472</v>
      </c>
      <c r="F82" s="3" t="s">
        <v>73</v>
      </c>
      <c r="G82" s="3" t="s">
        <v>73</v>
      </c>
      <c r="H82" s="3" t="s">
        <v>77</v>
      </c>
      <c r="I82" s="3" t="s">
        <v>78</v>
      </c>
      <c r="J82" s="3" t="s">
        <v>387</v>
      </c>
      <c r="K82" s="3">
        <v>358</v>
      </c>
      <c r="L82">
        <v>6777</v>
      </c>
      <c r="M82">
        <v>5575</v>
      </c>
      <c r="N82">
        <v>5056</v>
      </c>
      <c r="O82">
        <v>7206</v>
      </c>
      <c r="P82" s="3" t="s">
        <v>168</v>
      </c>
      <c r="Q82">
        <v>0</v>
      </c>
      <c r="R82" t="s">
        <v>558</v>
      </c>
      <c r="S82" t="s">
        <v>286</v>
      </c>
      <c r="T82" t="s">
        <v>286</v>
      </c>
      <c r="U82" s="2" t="s">
        <v>558</v>
      </c>
      <c r="V82" t="s">
        <v>73</v>
      </c>
      <c r="W82" t="s">
        <v>286</v>
      </c>
      <c r="X82" s="16" t="s">
        <v>558</v>
      </c>
      <c r="Y82" t="s">
        <v>582</v>
      </c>
      <c r="Z82" t="s">
        <v>584</v>
      </c>
    </row>
    <row r="83" spans="1:26" x14ac:dyDescent="0.3">
      <c r="A83" t="s">
        <v>295</v>
      </c>
      <c r="B83" t="s">
        <v>2</v>
      </c>
      <c r="C83" t="s">
        <v>296</v>
      </c>
      <c r="D83" t="s">
        <v>73</v>
      </c>
      <c r="E83" s="1" t="s">
        <v>294</v>
      </c>
      <c r="F83" s="3" t="s">
        <v>73</v>
      </c>
      <c r="G83" s="3" t="s">
        <v>73</v>
      </c>
      <c r="H83" s="3" t="s">
        <v>88</v>
      </c>
      <c r="I83" s="3" t="s">
        <v>149</v>
      </c>
      <c r="J83" s="3" t="s">
        <v>369</v>
      </c>
      <c r="K83" s="3">
        <v>361</v>
      </c>
      <c r="L83">
        <v>6834</v>
      </c>
      <c r="M83">
        <v>14352</v>
      </c>
      <c r="N83">
        <v>6547</v>
      </c>
      <c r="O83">
        <v>5511</v>
      </c>
      <c r="P83" s="3" t="s">
        <v>168</v>
      </c>
      <c r="Q83">
        <v>9</v>
      </c>
      <c r="R83" t="s">
        <v>558</v>
      </c>
      <c r="S83" t="s">
        <v>286</v>
      </c>
      <c r="T83" t="s">
        <v>286</v>
      </c>
      <c r="U83" s="2" t="s">
        <v>558</v>
      </c>
      <c r="V83" t="s">
        <v>73</v>
      </c>
      <c r="W83" t="s">
        <v>286</v>
      </c>
      <c r="X83" s="16" t="s">
        <v>558</v>
      </c>
      <c r="Y83" t="s">
        <v>608</v>
      </c>
    </row>
    <row r="84" spans="1:26" x14ac:dyDescent="0.3">
      <c r="A84" t="s">
        <v>297</v>
      </c>
      <c r="B84" t="s">
        <v>5</v>
      </c>
      <c r="C84" t="s">
        <v>298</v>
      </c>
      <c r="D84" t="s">
        <v>73</v>
      </c>
      <c r="E84" s="1" t="s">
        <v>476</v>
      </c>
      <c r="F84" s="3" t="s">
        <v>73</v>
      </c>
      <c r="G84" s="3" t="s">
        <v>73</v>
      </c>
      <c r="H84" s="3" t="s">
        <v>511</v>
      </c>
      <c r="I84" s="3" t="s">
        <v>97</v>
      </c>
      <c r="J84" s="3" t="s">
        <v>376</v>
      </c>
      <c r="K84" s="3">
        <v>368</v>
      </c>
      <c r="L84">
        <v>6934</v>
      </c>
      <c r="M84">
        <v>19644</v>
      </c>
      <c r="N84">
        <v>6547</v>
      </c>
      <c r="O84">
        <v>4829</v>
      </c>
      <c r="P84" s="3" t="s">
        <v>97</v>
      </c>
      <c r="Q84">
        <v>9</v>
      </c>
      <c r="R84">
        <v>3</v>
      </c>
      <c r="S84" t="s">
        <v>286</v>
      </c>
      <c r="T84" t="s">
        <v>286</v>
      </c>
      <c r="U84" s="2" t="s">
        <v>558</v>
      </c>
      <c r="V84" t="s">
        <v>73</v>
      </c>
      <c r="W84" t="s">
        <v>286</v>
      </c>
      <c r="X84" s="15" t="s">
        <v>558</v>
      </c>
      <c r="Y84" t="s">
        <v>608</v>
      </c>
      <c r="Z84" t="s">
        <v>510</v>
      </c>
    </row>
    <row r="85" spans="1:26" x14ac:dyDescent="0.3">
      <c r="A85" t="s">
        <v>299</v>
      </c>
      <c r="B85" t="s">
        <v>43</v>
      </c>
      <c r="C85" t="s">
        <v>300</v>
      </c>
      <c r="D85" t="s">
        <v>73</v>
      </c>
      <c r="E85" s="1" t="s">
        <v>301</v>
      </c>
      <c r="F85" s="3" t="s">
        <v>286</v>
      </c>
      <c r="G85" s="3" t="s">
        <v>73</v>
      </c>
      <c r="H85" s="3" t="s">
        <v>88</v>
      </c>
      <c r="I85" s="3" t="s">
        <v>97</v>
      </c>
      <c r="J85" s="3" t="s">
        <v>376</v>
      </c>
      <c r="K85" s="3">
        <v>378</v>
      </c>
      <c r="L85">
        <v>7158</v>
      </c>
      <c r="M85">
        <v>16362</v>
      </c>
      <c r="N85">
        <v>5958</v>
      </c>
      <c r="O85">
        <v>5848</v>
      </c>
      <c r="P85" s="3" t="s">
        <v>97</v>
      </c>
      <c r="Q85">
        <v>0</v>
      </c>
      <c r="R85">
        <v>3</v>
      </c>
      <c r="S85" t="s">
        <v>286</v>
      </c>
      <c r="T85" t="s">
        <v>286</v>
      </c>
      <c r="U85" s="2" t="s">
        <v>558</v>
      </c>
      <c r="V85" t="s">
        <v>73</v>
      </c>
      <c r="W85" t="s">
        <v>286</v>
      </c>
      <c r="X85" s="16">
        <v>8596</v>
      </c>
      <c r="Y85" t="s">
        <v>591</v>
      </c>
      <c r="Z85" t="s">
        <v>600</v>
      </c>
    </row>
    <row r="86" spans="1:26" x14ac:dyDescent="0.3">
      <c r="A86" t="s">
        <v>302</v>
      </c>
      <c r="B86" t="s">
        <v>22</v>
      </c>
      <c r="C86" t="s">
        <v>303</v>
      </c>
      <c r="D86" t="s">
        <v>73</v>
      </c>
      <c r="E86" s="1" t="s">
        <v>304</v>
      </c>
      <c r="F86" s="3" t="s">
        <v>73</v>
      </c>
      <c r="G86" s="3" t="s">
        <v>73</v>
      </c>
      <c r="H86" s="3" t="s">
        <v>77</v>
      </c>
      <c r="I86" s="3" t="s">
        <v>97</v>
      </c>
      <c r="J86" s="3" t="s">
        <v>376</v>
      </c>
      <c r="K86" s="3">
        <v>382</v>
      </c>
      <c r="L86">
        <v>7235</v>
      </c>
      <c r="M86">
        <v>22272</v>
      </c>
      <c r="N86">
        <v>6547</v>
      </c>
      <c r="O86">
        <v>4529</v>
      </c>
      <c r="P86" s="3" t="s">
        <v>97</v>
      </c>
      <c r="Q86">
        <v>7</v>
      </c>
      <c r="R86">
        <v>4</v>
      </c>
      <c r="S86" t="s">
        <v>73</v>
      </c>
      <c r="T86" t="s">
        <v>286</v>
      </c>
      <c r="U86" s="2" t="s">
        <v>558</v>
      </c>
      <c r="V86" t="s">
        <v>73</v>
      </c>
      <c r="W86" t="s">
        <v>73</v>
      </c>
      <c r="X86" s="16" t="s">
        <v>558</v>
      </c>
      <c r="Y86" t="s">
        <v>573</v>
      </c>
      <c r="Z86" t="s">
        <v>468</v>
      </c>
    </row>
    <row r="87" spans="1:26" x14ac:dyDescent="0.3">
      <c r="A87" t="s">
        <v>305</v>
      </c>
      <c r="B87" t="s">
        <v>35</v>
      </c>
      <c r="C87" t="s">
        <v>306</v>
      </c>
      <c r="D87" t="s">
        <v>73</v>
      </c>
      <c r="E87" s="1" t="s">
        <v>307</v>
      </c>
      <c r="F87" s="3" t="s">
        <v>73</v>
      </c>
      <c r="G87" s="3" t="s">
        <v>73</v>
      </c>
      <c r="H87" s="3" t="s">
        <v>88</v>
      </c>
      <c r="I87" s="3" t="s">
        <v>149</v>
      </c>
      <c r="J87" s="3" t="s">
        <v>369</v>
      </c>
      <c r="K87" s="3">
        <v>393</v>
      </c>
      <c r="L87">
        <v>7584</v>
      </c>
      <c r="M87">
        <v>13270</v>
      </c>
      <c r="N87">
        <v>6547</v>
      </c>
      <c r="O87">
        <v>5942</v>
      </c>
      <c r="P87" s="3" t="s">
        <v>168</v>
      </c>
      <c r="Q87">
        <v>2</v>
      </c>
      <c r="R87" t="s">
        <v>558</v>
      </c>
      <c r="S87" t="s">
        <v>286</v>
      </c>
      <c r="T87" t="s">
        <v>286</v>
      </c>
      <c r="U87" s="2" t="s">
        <v>558</v>
      </c>
      <c r="V87" t="s">
        <v>73</v>
      </c>
      <c r="W87" t="s">
        <v>286</v>
      </c>
      <c r="X87" s="16" t="s">
        <v>558</v>
      </c>
      <c r="Y87" t="s">
        <v>605</v>
      </c>
    </row>
    <row r="88" spans="1:26" x14ac:dyDescent="0.3">
      <c r="A88" t="s">
        <v>308</v>
      </c>
      <c r="B88" t="s">
        <v>54</v>
      </c>
      <c r="C88" t="s">
        <v>309</v>
      </c>
      <c r="D88" t="s">
        <v>73</v>
      </c>
      <c r="E88" s="1" t="s">
        <v>310</v>
      </c>
      <c r="F88" s="3" t="s">
        <v>73</v>
      </c>
      <c r="G88" s="3" t="s">
        <v>73</v>
      </c>
      <c r="H88" s="3" t="s">
        <v>88</v>
      </c>
      <c r="I88" s="3" t="s">
        <v>78</v>
      </c>
      <c r="J88" s="3" t="s">
        <v>387</v>
      </c>
      <c r="K88" s="3">
        <v>405</v>
      </c>
      <c r="L88">
        <v>7825</v>
      </c>
      <c r="M88">
        <v>14158</v>
      </c>
      <c r="N88">
        <v>5849</v>
      </c>
      <c r="O88">
        <v>6352</v>
      </c>
      <c r="P88" s="3" t="s">
        <v>168</v>
      </c>
      <c r="Q88">
        <v>2</v>
      </c>
      <c r="R88">
        <v>5</v>
      </c>
      <c r="S88" t="s">
        <v>73</v>
      </c>
      <c r="T88" t="s">
        <v>73</v>
      </c>
      <c r="U88" s="2" t="s">
        <v>558</v>
      </c>
      <c r="V88" t="s">
        <v>73</v>
      </c>
      <c r="W88" t="s">
        <v>73</v>
      </c>
      <c r="X88" s="16">
        <v>9000</v>
      </c>
      <c r="Y88" t="s">
        <v>605</v>
      </c>
    </row>
    <row r="89" spans="1:26" x14ac:dyDescent="0.3">
      <c r="A89" t="s">
        <v>311</v>
      </c>
      <c r="B89" t="s">
        <v>44</v>
      </c>
      <c r="C89" t="s">
        <v>312</v>
      </c>
      <c r="D89" t="s">
        <v>73</v>
      </c>
      <c r="E89" s="1" t="s">
        <v>313</v>
      </c>
      <c r="F89" s="3" t="s">
        <v>73</v>
      </c>
      <c r="G89" s="3" t="s">
        <v>73</v>
      </c>
      <c r="H89" s="3" t="s">
        <v>77</v>
      </c>
      <c r="I89" s="3" t="s">
        <v>78</v>
      </c>
      <c r="J89" s="3" t="s">
        <v>387</v>
      </c>
      <c r="K89" s="3">
        <v>413</v>
      </c>
      <c r="L89">
        <v>7986</v>
      </c>
      <c r="M89">
        <v>15130</v>
      </c>
      <c r="N89">
        <v>6547</v>
      </c>
      <c r="O89">
        <v>5848</v>
      </c>
      <c r="P89" s="3" t="s">
        <v>168</v>
      </c>
      <c r="Q89">
        <v>0</v>
      </c>
      <c r="R89">
        <v>3</v>
      </c>
      <c r="S89" t="s">
        <v>73</v>
      </c>
      <c r="T89" t="s">
        <v>73</v>
      </c>
      <c r="U89" s="2">
        <v>8600</v>
      </c>
      <c r="V89" t="s">
        <v>73</v>
      </c>
      <c r="W89" t="s">
        <v>73</v>
      </c>
      <c r="X89" s="16" t="s">
        <v>558</v>
      </c>
      <c r="Y89" t="s">
        <v>591</v>
      </c>
    </row>
    <row r="90" spans="1:26" x14ac:dyDescent="0.3">
      <c r="A90" t="s">
        <v>314</v>
      </c>
      <c r="B90" t="s">
        <v>46</v>
      </c>
      <c r="C90" t="s">
        <v>315</v>
      </c>
      <c r="D90" t="s">
        <v>73</v>
      </c>
      <c r="E90" s="1" t="s">
        <v>316</v>
      </c>
      <c r="F90" s="3" t="s">
        <v>73</v>
      </c>
      <c r="G90" s="3" t="s">
        <v>73</v>
      </c>
      <c r="H90" s="3" t="s">
        <v>88</v>
      </c>
      <c r="I90" s="3" t="s">
        <v>78</v>
      </c>
      <c r="J90" s="3" t="s">
        <v>567</v>
      </c>
      <c r="K90" s="3">
        <v>417</v>
      </c>
      <c r="L90">
        <v>8059</v>
      </c>
      <c r="M90">
        <v>13818</v>
      </c>
      <c r="N90">
        <v>5524</v>
      </c>
      <c r="O90">
        <v>6544</v>
      </c>
      <c r="P90" s="3" t="s">
        <v>168</v>
      </c>
      <c r="Q90">
        <v>3</v>
      </c>
      <c r="R90">
        <v>5</v>
      </c>
      <c r="S90" t="s">
        <v>286</v>
      </c>
      <c r="T90" t="s">
        <v>286</v>
      </c>
      <c r="U90" s="2">
        <v>1500</v>
      </c>
      <c r="V90" t="s">
        <v>73</v>
      </c>
      <c r="W90" t="s">
        <v>286</v>
      </c>
      <c r="X90" s="16">
        <v>4150</v>
      </c>
      <c r="Y90" t="s">
        <v>601</v>
      </c>
    </row>
    <row r="91" spans="1:26" x14ac:dyDescent="0.3">
      <c r="A91" t="s">
        <v>317</v>
      </c>
      <c r="B91" t="s">
        <v>13</v>
      </c>
      <c r="C91" t="s">
        <v>13</v>
      </c>
      <c r="D91" t="s">
        <v>73</v>
      </c>
      <c r="E91" s="1" t="s">
        <v>318</v>
      </c>
      <c r="F91" s="3" t="s">
        <v>286</v>
      </c>
      <c r="G91" s="3" t="s">
        <v>286</v>
      </c>
      <c r="H91" s="3" t="s">
        <v>511</v>
      </c>
      <c r="I91" s="3" t="s">
        <v>97</v>
      </c>
      <c r="J91" s="3" t="s">
        <v>376</v>
      </c>
      <c r="K91" s="3">
        <v>422</v>
      </c>
      <c r="L91">
        <v>8166</v>
      </c>
      <c r="M91">
        <v>13801</v>
      </c>
      <c r="N91">
        <v>6547</v>
      </c>
      <c r="O91">
        <v>6057</v>
      </c>
      <c r="P91" s="3" t="s">
        <v>97</v>
      </c>
      <c r="Q91" t="s">
        <v>558</v>
      </c>
      <c r="R91" t="s">
        <v>558</v>
      </c>
      <c r="S91" t="s">
        <v>286</v>
      </c>
      <c r="T91" t="s">
        <v>286</v>
      </c>
      <c r="U91" s="2" t="s">
        <v>558</v>
      </c>
      <c r="V91" t="s">
        <v>558</v>
      </c>
      <c r="W91" t="s">
        <v>286</v>
      </c>
      <c r="X91" s="16" t="s">
        <v>558</v>
      </c>
      <c r="Y91" t="s">
        <v>608</v>
      </c>
    </row>
    <row r="92" spans="1:26" x14ac:dyDescent="0.3">
      <c r="A92" t="s">
        <v>319</v>
      </c>
      <c r="B92" t="s">
        <v>24</v>
      </c>
      <c r="C92" t="s">
        <v>320</v>
      </c>
      <c r="D92" t="s">
        <v>73</v>
      </c>
      <c r="E92" s="1" t="s">
        <v>321</v>
      </c>
      <c r="F92" s="3" t="s">
        <v>73</v>
      </c>
      <c r="G92" s="3" t="s">
        <v>73</v>
      </c>
      <c r="H92" s="3" t="s">
        <v>77</v>
      </c>
      <c r="I92" s="3" t="s">
        <v>97</v>
      </c>
      <c r="J92" s="3" t="s">
        <v>376</v>
      </c>
      <c r="K92" s="3">
        <v>432</v>
      </c>
      <c r="L92">
        <v>8424</v>
      </c>
      <c r="M92">
        <v>16171</v>
      </c>
      <c r="N92">
        <v>6547</v>
      </c>
      <c r="O92">
        <v>5848</v>
      </c>
      <c r="P92" s="3" t="s">
        <v>97</v>
      </c>
      <c r="Q92">
        <v>0</v>
      </c>
      <c r="R92">
        <v>3</v>
      </c>
      <c r="S92" t="s">
        <v>286</v>
      </c>
      <c r="T92" t="s">
        <v>286</v>
      </c>
      <c r="U92" s="2" t="s">
        <v>558</v>
      </c>
      <c r="V92" t="s">
        <v>73</v>
      </c>
      <c r="W92" t="s">
        <v>286</v>
      </c>
      <c r="X92" s="16" t="s">
        <v>558</v>
      </c>
      <c r="Y92" t="s">
        <v>576</v>
      </c>
    </row>
    <row r="93" spans="1:26" x14ac:dyDescent="0.3">
      <c r="A93" t="s">
        <v>322</v>
      </c>
      <c r="B93" t="s">
        <v>9</v>
      </c>
      <c r="C93" t="s">
        <v>323</v>
      </c>
      <c r="D93" t="s">
        <v>73</v>
      </c>
      <c r="E93" s="1" t="s">
        <v>324</v>
      </c>
      <c r="F93" s="3" t="s">
        <v>73</v>
      </c>
      <c r="G93" s="3" t="s">
        <v>73</v>
      </c>
      <c r="H93" s="3" t="s">
        <v>557</v>
      </c>
      <c r="I93" s="3" t="s">
        <v>97</v>
      </c>
      <c r="J93" s="3" t="s">
        <v>376</v>
      </c>
      <c r="K93" s="3">
        <v>438</v>
      </c>
      <c r="L93">
        <v>8478</v>
      </c>
      <c r="M93">
        <v>18340</v>
      </c>
      <c r="N93">
        <v>6547</v>
      </c>
      <c r="O93">
        <v>5572</v>
      </c>
      <c r="P93" s="3" t="s">
        <v>97</v>
      </c>
      <c r="Q93">
        <v>6</v>
      </c>
      <c r="R93" t="s">
        <v>558</v>
      </c>
      <c r="S93" t="s">
        <v>558</v>
      </c>
      <c r="T93" t="s">
        <v>286</v>
      </c>
      <c r="U93" s="2" t="s">
        <v>558</v>
      </c>
      <c r="V93" t="s">
        <v>73</v>
      </c>
      <c r="W93" t="s">
        <v>558</v>
      </c>
      <c r="X93" s="16" t="s">
        <v>558</v>
      </c>
      <c r="Y93" t="s">
        <v>559</v>
      </c>
    </row>
    <row r="94" spans="1:26" x14ac:dyDescent="0.3">
      <c r="A94" t="s">
        <v>325</v>
      </c>
      <c r="B94" t="s">
        <v>5</v>
      </c>
      <c r="C94" t="s">
        <v>326</v>
      </c>
      <c r="D94" t="s">
        <v>73</v>
      </c>
      <c r="E94" s="1" t="s">
        <v>327</v>
      </c>
      <c r="F94" s="3" t="s">
        <v>73</v>
      </c>
      <c r="G94" s="3" t="s">
        <v>73</v>
      </c>
      <c r="H94" s="3" t="s">
        <v>88</v>
      </c>
      <c r="I94" s="3" t="s">
        <v>97</v>
      </c>
      <c r="J94" s="3" t="s">
        <v>376</v>
      </c>
      <c r="K94" s="3">
        <v>482</v>
      </c>
      <c r="L94">
        <v>9510</v>
      </c>
      <c r="M94">
        <v>6415</v>
      </c>
      <c r="N94">
        <v>6547</v>
      </c>
      <c r="O94">
        <v>7206</v>
      </c>
      <c r="P94" s="3" t="s">
        <v>97</v>
      </c>
      <c r="Q94">
        <v>2</v>
      </c>
      <c r="R94">
        <v>3</v>
      </c>
      <c r="S94" t="s">
        <v>286</v>
      </c>
      <c r="T94" t="s">
        <v>286</v>
      </c>
      <c r="U94" s="2" t="s">
        <v>558</v>
      </c>
      <c r="V94" t="s">
        <v>73</v>
      </c>
      <c r="W94" t="s">
        <v>286</v>
      </c>
      <c r="X94" s="15" t="s">
        <v>558</v>
      </c>
      <c r="Y94" t="s">
        <v>508</v>
      </c>
    </row>
    <row r="95" spans="1:26" x14ac:dyDescent="0.3">
      <c r="A95" t="s">
        <v>328</v>
      </c>
      <c r="B95" t="s">
        <v>33</v>
      </c>
      <c r="C95" t="s">
        <v>329</v>
      </c>
      <c r="D95" t="s">
        <v>73</v>
      </c>
      <c r="E95" s="1" t="s">
        <v>330</v>
      </c>
      <c r="F95" s="3" t="s">
        <v>73</v>
      </c>
      <c r="G95" s="3" t="s">
        <v>73</v>
      </c>
      <c r="H95" s="3" t="s">
        <v>77</v>
      </c>
      <c r="I95" s="3" t="s">
        <v>78</v>
      </c>
      <c r="J95" s="3" t="s">
        <v>387</v>
      </c>
      <c r="K95" s="3">
        <v>489</v>
      </c>
      <c r="L95">
        <v>9731</v>
      </c>
      <c r="M95">
        <v>14526</v>
      </c>
      <c r="N95">
        <v>6547</v>
      </c>
      <c r="O95">
        <v>6352</v>
      </c>
      <c r="P95" s="3" t="s">
        <v>168</v>
      </c>
      <c r="Q95">
        <v>4</v>
      </c>
      <c r="R95">
        <v>4</v>
      </c>
      <c r="S95" t="s">
        <v>286</v>
      </c>
      <c r="T95" t="s">
        <v>73</v>
      </c>
      <c r="U95" s="2">
        <v>984</v>
      </c>
      <c r="V95" t="s">
        <v>73</v>
      </c>
      <c r="W95" t="s">
        <v>73</v>
      </c>
      <c r="X95" s="16" t="s">
        <v>558</v>
      </c>
      <c r="Y95" t="s">
        <v>582</v>
      </c>
    </row>
    <row r="96" spans="1:26" x14ac:dyDescent="0.3">
      <c r="A96" t="s">
        <v>331</v>
      </c>
      <c r="B96" t="s">
        <v>33</v>
      </c>
      <c r="C96" t="s">
        <v>332</v>
      </c>
      <c r="D96" t="s">
        <v>73</v>
      </c>
      <c r="E96" s="1" t="s">
        <v>333</v>
      </c>
      <c r="F96" s="3" t="s">
        <v>286</v>
      </c>
      <c r="G96" s="3" t="s">
        <v>73</v>
      </c>
      <c r="H96" s="3" t="s">
        <v>77</v>
      </c>
      <c r="I96" s="3" t="s">
        <v>78</v>
      </c>
      <c r="J96" s="3" t="s">
        <v>387</v>
      </c>
      <c r="K96" s="3">
        <v>503</v>
      </c>
      <c r="L96">
        <v>10127</v>
      </c>
      <c r="M96">
        <v>15327</v>
      </c>
      <c r="N96">
        <v>6547</v>
      </c>
      <c r="O96">
        <v>6352</v>
      </c>
      <c r="P96" s="3" t="s">
        <v>168</v>
      </c>
      <c r="Q96">
        <v>0</v>
      </c>
      <c r="R96">
        <v>4</v>
      </c>
      <c r="S96" t="s">
        <v>73</v>
      </c>
      <c r="T96" t="s">
        <v>286</v>
      </c>
      <c r="U96" s="2" t="s">
        <v>558</v>
      </c>
      <c r="V96" t="s">
        <v>73</v>
      </c>
      <c r="W96" t="s">
        <v>286</v>
      </c>
      <c r="X96" s="16" t="s">
        <v>558</v>
      </c>
      <c r="Y96" t="s">
        <v>582</v>
      </c>
    </row>
    <row r="97" spans="1:26" x14ac:dyDescent="0.3">
      <c r="A97" t="s">
        <v>334</v>
      </c>
      <c r="B97" t="s">
        <v>40</v>
      </c>
      <c r="C97" t="s">
        <v>335</v>
      </c>
      <c r="D97" t="s">
        <v>286</v>
      </c>
      <c r="E97" s="1" t="s">
        <v>336</v>
      </c>
      <c r="F97" s="3" t="s">
        <v>73</v>
      </c>
      <c r="G97" s="3" t="s">
        <v>73</v>
      </c>
      <c r="H97" s="3" t="s">
        <v>77</v>
      </c>
      <c r="I97" s="3" t="s">
        <v>78</v>
      </c>
      <c r="J97" s="3" t="s">
        <v>382</v>
      </c>
      <c r="K97" s="3">
        <v>514</v>
      </c>
      <c r="L97">
        <v>10486</v>
      </c>
      <c r="M97">
        <v>7785</v>
      </c>
      <c r="N97">
        <v>6547</v>
      </c>
      <c r="O97">
        <v>7206</v>
      </c>
      <c r="P97" s="3" t="s">
        <v>168</v>
      </c>
      <c r="Q97">
        <v>0</v>
      </c>
      <c r="R97">
        <v>4</v>
      </c>
      <c r="S97" t="s">
        <v>73</v>
      </c>
      <c r="T97" t="s">
        <v>286</v>
      </c>
      <c r="U97" s="2">
        <v>705</v>
      </c>
      <c r="V97" t="s">
        <v>286</v>
      </c>
      <c r="W97" t="s">
        <v>286</v>
      </c>
      <c r="X97" s="16" t="s">
        <v>558</v>
      </c>
      <c r="Y97" t="s">
        <v>591</v>
      </c>
    </row>
    <row r="98" spans="1:26" x14ac:dyDescent="0.3">
      <c r="A98" t="s">
        <v>337</v>
      </c>
      <c r="B98" t="s">
        <v>20</v>
      </c>
      <c r="C98" t="s">
        <v>267</v>
      </c>
      <c r="D98" t="s">
        <v>73</v>
      </c>
      <c r="E98" s="1" t="s">
        <v>338</v>
      </c>
      <c r="F98" s="3" t="s">
        <v>73</v>
      </c>
      <c r="G98" s="3" t="s">
        <v>73</v>
      </c>
      <c r="H98" s="3" t="s">
        <v>77</v>
      </c>
      <c r="I98" s="3" t="s">
        <v>78</v>
      </c>
      <c r="J98" s="3" t="s">
        <v>387</v>
      </c>
      <c r="K98" s="3">
        <v>568</v>
      </c>
      <c r="L98">
        <v>12266</v>
      </c>
      <c r="M98">
        <v>10150</v>
      </c>
      <c r="N98">
        <v>6547</v>
      </c>
      <c r="O98">
        <v>7206</v>
      </c>
      <c r="P98" s="3" t="s">
        <v>168</v>
      </c>
      <c r="Q98">
        <v>0</v>
      </c>
      <c r="R98" t="s">
        <v>558</v>
      </c>
      <c r="S98" t="s">
        <v>73</v>
      </c>
      <c r="T98" t="s">
        <v>73</v>
      </c>
      <c r="U98" s="2" t="s">
        <v>558</v>
      </c>
      <c r="V98" t="s">
        <v>73</v>
      </c>
      <c r="W98" t="s">
        <v>286</v>
      </c>
      <c r="X98" s="16" t="s">
        <v>558</v>
      </c>
      <c r="Y98" t="s">
        <v>573</v>
      </c>
      <c r="Z98" t="s">
        <v>574</v>
      </c>
    </row>
    <row r="99" spans="1:26" x14ac:dyDescent="0.3">
      <c r="A99" t="s">
        <v>339</v>
      </c>
      <c r="B99" t="s">
        <v>10</v>
      </c>
      <c r="C99" t="s">
        <v>340</v>
      </c>
      <c r="D99" t="s">
        <v>73</v>
      </c>
      <c r="E99" s="1" t="s">
        <v>341</v>
      </c>
      <c r="F99" s="3" t="s">
        <v>73</v>
      </c>
      <c r="G99" s="3" t="s">
        <v>73</v>
      </c>
      <c r="H99" s="3" t="s">
        <v>77</v>
      </c>
      <c r="I99" s="3" t="s">
        <v>97</v>
      </c>
      <c r="J99" s="3" t="s">
        <v>376</v>
      </c>
      <c r="K99" s="3">
        <v>580</v>
      </c>
      <c r="L99">
        <v>12544</v>
      </c>
      <c r="M99">
        <v>22619</v>
      </c>
      <c r="N99">
        <v>6547</v>
      </c>
      <c r="O99">
        <v>5942</v>
      </c>
      <c r="P99" s="3" t="s">
        <v>97</v>
      </c>
      <c r="Q99">
        <v>1</v>
      </c>
      <c r="R99">
        <v>3</v>
      </c>
      <c r="S99" t="s">
        <v>286</v>
      </c>
      <c r="T99" t="s">
        <v>73</v>
      </c>
      <c r="U99" s="2" t="s">
        <v>558</v>
      </c>
      <c r="V99" t="s">
        <v>73</v>
      </c>
      <c r="W99" t="s">
        <v>286</v>
      </c>
      <c r="X99" s="16">
        <v>26349</v>
      </c>
      <c r="Y99" t="s">
        <v>553</v>
      </c>
    </row>
    <row r="100" spans="1:26" x14ac:dyDescent="0.3">
      <c r="A100" t="s">
        <v>342</v>
      </c>
      <c r="B100" t="s">
        <v>32</v>
      </c>
      <c r="C100" t="s">
        <v>343</v>
      </c>
      <c r="D100" t="s">
        <v>73</v>
      </c>
      <c r="E100" s="1" t="s">
        <v>344</v>
      </c>
      <c r="F100" s="3" t="s">
        <v>73</v>
      </c>
      <c r="G100" s="3" t="s">
        <v>73</v>
      </c>
      <c r="H100" s="3" t="s">
        <v>88</v>
      </c>
      <c r="I100" s="3" t="s">
        <v>97</v>
      </c>
      <c r="J100" s="3" t="s">
        <v>376</v>
      </c>
      <c r="K100" s="3">
        <v>588</v>
      </c>
      <c r="L100">
        <v>12793</v>
      </c>
      <c r="M100">
        <v>23752</v>
      </c>
      <c r="N100">
        <v>6547</v>
      </c>
      <c r="O100">
        <v>5848</v>
      </c>
      <c r="P100" s="3" t="s">
        <v>97</v>
      </c>
      <c r="Q100" t="s">
        <v>558</v>
      </c>
      <c r="R100">
        <v>3</v>
      </c>
      <c r="S100" t="s">
        <v>286</v>
      </c>
      <c r="T100" t="s">
        <v>286</v>
      </c>
      <c r="U100" s="2" t="s">
        <v>558</v>
      </c>
      <c r="V100" t="s">
        <v>73</v>
      </c>
      <c r="W100" t="s">
        <v>286</v>
      </c>
      <c r="X100" s="16">
        <v>19127</v>
      </c>
      <c r="Y100" t="s">
        <v>582</v>
      </c>
    </row>
    <row r="101" spans="1:26" x14ac:dyDescent="0.3">
      <c r="A101" t="s">
        <v>345</v>
      </c>
      <c r="B101" t="s">
        <v>46</v>
      </c>
      <c r="C101" t="s">
        <v>346</v>
      </c>
      <c r="D101" t="s">
        <v>73</v>
      </c>
      <c r="E101" s="1" t="s">
        <v>347</v>
      </c>
      <c r="F101" s="3" t="s">
        <v>73</v>
      </c>
      <c r="G101" s="3" t="s">
        <v>73</v>
      </c>
      <c r="H101" s="3" t="s">
        <v>88</v>
      </c>
      <c r="I101" s="3" t="s">
        <v>78</v>
      </c>
      <c r="J101" s="3" t="s">
        <v>567</v>
      </c>
      <c r="K101" s="3">
        <v>589</v>
      </c>
      <c r="L101">
        <v>12857</v>
      </c>
      <c r="M101">
        <v>17786</v>
      </c>
      <c r="N101">
        <v>6547</v>
      </c>
      <c r="O101">
        <v>6544</v>
      </c>
      <c r="P101" s="3" t="s">
        <v>168</v>
      </c>
      <c r="Q101">
        <v>3</v>
      </c>
      <c r="R101" t="s">
        <v>558</v>
      </c>
      <c r="S101" t="s">
        <v>286</v>
      </c>
      <c r="T101" t="s">
        <v>286</v>
      </c>
      <c r="U101" s="2" t="s">
        <v>558</v>
      </c>
      <c r="V101" t="s">
        <v>73</v>
      </c>
      <c r="W101" t="s">
        <v>286</v>
      </c>
      <c r="X101" s="16">
        <v>5000</v>
      </c>
      <c r="Y101" t="s">
        <v>601</v>
      </c>
    </row>
    <row r="102" spans="1:26" x14ac:dyDescent="0.3">
      <c r="A102" t="s">
        <v>348</v>
      </c>
      <c r="B102" t="s">
        <v>46</v>
      </c>
      <c r="C102" t="s">
        <v>349</v>
      </c>
      <c r="D102" t="s">
        <v>73</v>
      </c>
      <c r="E102" s="1" t="s">
        <v>350</v>
      </c>
      <c r="F102" s="3" t="s">
        <v>286</v>
      </c>
      <c r="G102" s="3" t="s">
        <v>73</v>
      </c>
      <c r="H102" s="3" t="s">
        <v>88</v>
      </c>
      <c r="I102" s="3" t="s">
        <v>78</v>
      </c>
      <c r="J102" s="3" t="s">
        <v>567</v>
      </c>
      <c r="K102" s="3">
        <v>593</v>
      </c>
      <c r="L102">
        <v>13061</v>
      </c>
      <c r="M102">
        <v>18046</v>
      </c>
      <c r="N102">
        <v>6547</v>
      </c>
      <c r="O102">
        <v>6544</v>
      </c>
      <c r="P102" s="3" t="s">
        <v>168</v>
      </c>
      <c r="Q102">
        <v>4</v>
      </c>
      <c r="R102">
        <v>5</v>
      </c>
      <c r="S102" t="s">
        <v>286</v>
      </c>
      <c r="T102" t="s">
        <v>286</v>
      </c>
      <c r="U102" s="2" t="s">
        <v>558</v>
      </c>
      <c r="V102" t="s">
        <v>73</v>
      </c>
      <c r="W102" t="s">
        <v>286</v>
      </c>
      <c r="X102" s="16" t="s">
        <v>558</v>
      </c>
      <c r="Y102" t="s">
        <v>601</v>
      </c>
    </row>
    <row r="103" spans="1:26" x14ac:dyDescent="0.3">
      <c r="A103" t="s">
        <v>351</v>
      </c>
      <c r="B103" t="s">
        <v>40</v>
      </c>
      <c r="C103" t="s">
        <v>352</v>
      </c>
      <c r="D103" t="s">
        <v>73</v>
      </c>
      <c r="E103" s="1" t="s">
        <v>353</v>
      </c>
      <c r="F103" s="3" t="s">
        <v>73</v>
      </c>
      <c r="G103" s="3" t="s">
        <v>73</v>
      </c>
      <c r="H103" s="3" t="s">
        <v>77</v>
      </c>
      <c r="I103" s="3" t="s">
        <v>78</v>
      </c>
      <c r="J103" s="3" t="s">
        <v>382</v>
      </c>
      <c r="K103" s="3">
        <v>595</v>
      </c>
      <c r="L103">
        <v>13087</v>
      </c>
      <c r="M103">
        <v>11179</v>
      </c>
      <c r="N103">
        <v>6547</v>
      </c>
      <c r="O103">
        <v>7206</v>
      </c>
      <c r="P103" s="3" t="s">
        <v>168</v>
      </c>
      <c r="Q103">
        <v>0</v>
      </c>
      <c r="R103" t="s">
        <v>558</v>
      </c>
      <c r="S103" t="s">
        <v>286</v>
      </c>
      <c r="T103" t="s">
        <v>73</v>
      </c>
      <c r="U103" s="2">
        <v>0</v>
      </c>
      <c r="V103" t="s">
        <v>73</v>
      </c>
      <c r="W103" t="s">
        <v>286</v>
      </c>
      <c r="X103" s="16" t="s">
        <v>558</v>
      </c>
      <c r="Y103" t="s">
        <v>591</v>
      </c>
    </row>
    <row r="104" spans="1:26" x14ac:dyDescent="0.3">
      <c r="A104" t="s">
        <v>354</v>
      </c>
      <c r="B104" t="s">
        <v>3</v>
      </c>
      <c r="C104" t="s">
        <v>355</v>
      </c>
      <c r="D104" t="s">
        <v>286</v>
      </c>
      <c r="E104" s="1" t="s">
        <v>356</v>
      </c>
      <c r="F104" s="3" t="s">
        <v>73</v>
      </c>
      <c r="G104" s="3" t="s">
        <v>73</v>
      </c>
      <c r="H104" s="3" t="s">
        <v>77</v>
      </c>
      <c r="I104" s="3" t="s">
        <v>97</v>
      </c>
      <c r="J104" s="3" t="s">
        <v>376</v>
      </c>
      <c r="K104" s="3">
        <v>649</v>
      </c>
      <c r="L104">
        <v>14146</v>
      </c>
      <c r="M104">
        <v>12523</v>
      </c>
      <c r="N104">
        <v>6547</v>
      </c>
      <c r="O104">
        <v>7206</v>
      </c>
      <c r="P104" s="3" t="s">
        <v>97</v>
      </c>
      <c r="Q104">
        <v>0</v>
      </c>
      <c r="R104" t="s">
        <v>558</v>
      </c>
      <c r="S104" t="s">
        <v>286</v>
      </c>
      <c r="T104" t="s">
        <v>286</v>
      </c>
      <c r="U104" s="2" t="s">
        <v>558</v>
      </c>
      <c r="V104" t="s">
        <v>286</v>
      </c>
      <c r="W104" t="s">
        <v>286</v>
      </c>
      <c r="X104" s="16" t="s">
        <v>558</v>
      </c>
      <c r="Y104" t="s">
        <v>608</v>
      </c>
    </row>
    <row r="105" spans="1:26" x14ac:dyDescent="0.3">
      <c r="A105" t="s">
        <v>357</v>
      </c>
      <c r="B105" t="s">
        <v>51</v>
      </c>
      <c r="C105" t="s">
        <v>358</v>
      </c>
      <c r="D105" t="s">
        <v>73</v>
      </c>
      <c r="E105" s="1" t="s">
        <v>359</v>
      </c>
      <c r="F105" s="3" t="s">
        <v>73</v>
      </c>
      <c r="G105" s="3" t="s">
        <v>73</v>
      </c>
      <c r="H105" s="3" t="s">
        <v>511</v>
      </c>
      <c r="I105" s="3" t="s">
        <v>97</v>
      </c>
      <c r="J105" s="3" t="s">
        <v>376</v>
      </c>
      <c r="K105" s="3">
        <v>658</v>
      </c>
      <c r="L105">
        <v>14292</v>
      </c>
      <c r="M105">
        <v>21418</v>
      </c>
      <c r="N105">
        <v>6547</v>
      </c>
      <c r="O105">
        <v>6352</v>
      </c>
      <c r="P105" s="3" t="s">
        <v>97</v>
      </c>
      <c r="Q105">
        <v>0</v>
      </c>
      <c r="R105" t="s">
        <v>558</v>
      </c>
      <c r="S105" t="s">
        <v>286</v>
      </c>
      <c r="T105" t="s">
        <v>286</v>
      </c>
      <c r="U105" s="2" t="s">
        <v>558</v>
      </c>
      <c r="V105" t="s">
        <v>286</v>
      </c>
      <c r="W105" t="s">
        <v>286</v>
      </c>
      <c r="X105" s="16">
        <v>18216</v>
      </c>
      <c r="Y105" t="s">
        <v>605</v>
      </c>
    </row>
    <row r="106" spans="1:26" x14ac:dyDescent="0.3">
      <c r="A106" t="s">
        <v>360</v>
      </c>
      <c r="B106" t="s">
        <v>19</v>
      </c>
      <c r="C106" t="s">
        <v>361</v>
      </c>
      <c r="D106" t="s">
        <v>73</v>
      </c>
      <c r="E106" s="1" t="s">
        <v>362</v>
      </c>
      <c r="F106" s="3" t="s">
        <v>286</v>
      </c>
      <c r="G106" s="3" t="s">
        <v>73</v>
      </c>
      <c r="H106" s="3" t="s">
        <v>511</v>
      </c>
      <c r="I106" s="3" t="s">
        <v>97</v>
      </c>
      <c r="J106" s="3" t="s">
        <v>376</v>
      </c>
      <c r="K106" s="3">
        <v>683</v>
      </c>
      <c r="L106">
        <v>14752</v>
      </c>
      <c r="M106">
        <v>27710</v>
      </c>
      <c r="N106">
        <v>6547</v>
      </c>
      <c r="O106">
        <v>5572</v>
      </c>
      <c r="P106" s="3" t="s">
        <v>558</v>
      </c>
      <c r="Q106" t="s">
        <v>558</v>
      </c>
      <c r="R106" t="s">
        <v>558</v>
      </c>
      <c r="S106" t="s">
        <v>73</v>
      </c>
      <c r="T106" t="s">
        <v>286</v>
      </c>
      <c r="U106" s="2" t="s">
        <v>558</v>
      </c>
      <c r="V106" t="s">
        <v>558</v>
      </c>
      <c r="W106" t="s">
        <v>286</v>
      </c>
      <c r="X106" s="16" t="s">
        <v>558</v>
      </c>
      <c r="Y106" t="s">
        <v>570</v>
      </c>
    </row>
    <row r="107" spans="1:26" x14ac:dyDescent="0.3">
      <c r="A107" t="s">
        <v>363</v>
      </c>
      <c r="B107" t="s">
        <v>27</v>
      </c>
      <c r="C107" t="s">
        <v>283</v>
      </c>
      <c r="D107" t="s">
        <v>73</v>
      </c>
      <c r="E107" s="1" t="s">
        <v>364</v>
      </c>
      <c r="F107" s="3" t="s">
        <v>286</v>
      </c>
      <c r="G107" s="3" t="s">
        <v>73</v>
      </c>
      <c r="H107" s="3" t="s">
        <v>88</v>
      </c>
      <c r="I107" s="3" t="s">
        <v>78</v>
      </c>
      <c r="J107" s="3" t="s">
        <v>401</v>
      </c>
      <c r="K107" s="3">
        <v>687</v>
      </c>
      <c r="L107">
        <v>14841</v>
      </c>
      <c r="M107">
        <v>13404</v>
      </c>
      <c r="N107">
        <v>6547</v>
      </c>
      <c r="O107">
        <v>7206</v>
      </c>
      <c r="P107" s="3" t="s">
        <v>168</v>
      </c>
      <c r="Q107">
        <v>1</v>
      </c>
      <c r="R107" t="s">
        <v>558</v>
      </c>
      <c r="S107" t="s">
        <v>286</v>
      </c>
      <c r="T107" t="s">
        <v>286</v>
      </c>
      <c r="U107" s="2">
        <v>1600</v>
      </c>
      <c r="V107" t="s">
        <v>73</v>
      </c>
      <c r="W107" t="s">
        <v>286</v>
      </c>
      <c r="X107" s="16" t="s">
        <v>558</v>
      </c>
      <c r="Y107" t="s">
        <v>576</v>
      </c>
    </row>
    <row r="108" spans="1:26" x14ac:dyDescent="0.3">
      <c r="A108" t="s">
        <v>365</v>
      </c>
      <c r="B108" t="s">
        <v>2</v>
      </c>
      <c r="C108" t="s">
        <v>296</v>
      </c>
      <c r="D108" t="s">
        <v>73</v>
      </c>
      <c r="E108" s="1" t="s">
        <v>366</v>
      </c>
      <c r="F108" s="3" t="s">
        <v>73</v>
      </c>
      <c r="G108" s="3" t="s">
        <v>286</v>
      </c>
      <c r="H108" s="3" t="s">
        <v>77</v>
      </c>
      <c r="I108" s="3" t="s">
        <v>149</v>
      </c>
      <c r="J108" s="3" t="s">
        <v>369</v>
      </c>
      <c r="K108" s="3">
        <v>693</v>
      </c>
      <c r="L108">
        <v>14939</v>
      </c>
      <c r="M108">
        <v>13520</v>
      </c>
      <c r="N108">
        <v>6547</v>
      </c>
      <c r="O108">
        <v>7206</v>
      </c>
      <c r="P108" s="3" t="s">
        <v>558</v>
      </c>
      <c r="Q108">
        <v>4</v>
      </c>
      <c r="R108">
        <v>4</v>
      </c>
      <c r="S108" t="s">
        <v>73</v>
      </c>
      <c r="T108" t="s">
        <v>286</v>
      </c>
      <c r="U108" s="2" t="s">
        <v>558</v>
      </c>
      <c r="V108" t="s">
        <v>73</v>
      </c>
      <c r="W108" t="s">
        <v>73</v>
      </c>
      <c r="X108" s="16" t="s">
        <v>558</v>
      </c>
      <c r="Y108" t="s">
        <v>507</v>
      </c>
    </row>
    <row r="109" spans="1:26" x14ac:dyDescent="0.3">
      <c r="A109" t="s">
        <v>367</v>
      </c>
      <c r="B109" t="s">
        <v>2</v>
      </c>
      <c r="C109" t="s">
        <v>296</v>
      </c>
      <c r="D109" t="s">
        <v>73</v>
      </c>
      <c r="E109" s="1" t="s">
        <v>368</v>
      </c>
      <c r="F109" s="3" t="s">
        <v>73</v>
      </c>
      <c r="G109" s="3" t="s">
        <v>73</v>
      </c>
      <c r="H109" s="3" t="s">
        <v>77</v>
      </c>
      <c r="I109" s="3" t="s">
        <v>149</v>
      </c>
      <c r="J109" s="3" t="s">
        <v>369</v>
      </c>
      <c r="K109" s="3">
        <v>702</v>
      </c>
      <c r="L109">
        <v>15136</v>
      </c>
      <c r="M109">
        <v>13747</v>
      </c>
      <c r="N109">
        <v>6547</v>
      </c>
      <c r="O109">
        <v>7206</v>
      </c>
      <c r="P109" s="3" t="s">
        <v>558</v>
      </c>
      <c r="Q109">
        <v>3</v>
      </c>
      <c r="R109">
        <v>5</v>
      </c>
      <c r="S109" t="s">
        <v>73</v>
      </c>
      <c r="T109" t="s">
        <v>286</v>
      </c>
      <c r="U109" s="2" t="s">
        <v>558</v>
      </c>
      <c r="V109" t="s">
        <v>73</v>
      </c>
      <c r="W109" t="s">
        <v>286</v>
      </c>
      <c r="X109" s="16">
        <v>5000</v>
      </c>
      <c r="Y109" t="s">
        <v>507</v>
      </c>
    </row>
    <row r="110" spans="1:26" x14ac:dyDescent="0.3">
      <c r="A110" t="s">
        <v>370</v>
      </c>
      <c r="B110" t="s">
        <v>36</v>
      </c>
      <c r="C110" t="s">
        <v>196</v>
      </c>
      <c r="D110" t="s">
        <v>73</v>
      </c>
      <c r="E110" s="1" t="s">
        <v>371</v>
      </c>
      <c r="F110" s="3" t="s">
        <v>73</v>
      </c>
      <c r="G110" s="3" t="s">
        <v>73</v>
      </c>
      <c r="H110" s="3" t="s">
        <v>77</v>
      </c>
      <c r="I110" s="3" t="s">
        <v>78</v>
      </c>
      <c r="J110" s="3" t="s">
        <v>47</v>
      </c>
      <c r="K110" s="3">
        <v>709</v>
      </c>
      <c r="L110">
        <v>15273</v>
      </c>
      <c r="M110">
        <v>13911</v>
      </c>
      <c r="N110">
        <v>6547</v>
      </c>
      <c r="O110">
        <v>7206</v>
      </c>
      <c r="P110" s="3" t="s">
        <v>168</v>
      </c>
      <c r="Q110">
        <v>1</v>
      </c>
      <c r="R110">
        <v>4</v>
      </c>
      <c r="S110" t="s">
        <v>73</v>
      </c>
      <c r="T110" t="s">
        <v>73</v>
      </c>
      <c r="U110" s="2">
        <v>1478</v>
      </c>
      <c r="V110" t="s">
        <v>73</v>
      </c>
      <c r="W110" t="s">
        <v>73</v>
      </c>
      <c r="X110" s="16" t="s">
        <v>558</v>
      </c>
      <c r="Y110" t="s">
        <v>589</v>
      </c>
    </row>
    <row r="111" spans="1:26" x14ac:dyDescent="0.3">
      <c r="A111" t="s">
        <v>373</v>
      </c>
      <c r="B111" t="s">
        <v>29</v>
      </c>
      <c r="C111" t="s">
        <v>374</v>
      </c>
      <c r="D111" t="s">
        <v>73</v>
      </c>
      <c r="E111" s="1" t="s">
        <v>375</v>
      </c>
      <c r="F111" s="3" t="s">
        <v>286</v>
      </c>
      <c r="G111" s="3" t="s">
        <v>73</v>
      </c>
      <c r="H111" s="3" t="s">
        <v>511</v>
      </c>
      <c r="I111" s="3" t="s">
        <v>97</v>
      </c>
      <c r="J111" s="3" t="s">
        <v>376</v>
      </c>
      <c r="K111" s="3">
        <v>724</v>
      </c>
      <c r="L111">
        <v>15576</v>
      </c>
      <c r="M111">
        <v>18690</v>
      </c>
      <c r="N111">
        <v>6547</v>
      </c>
      <c r="O111">
        <v>6808</v>
      </c>
      <c r="P111" s="3" t="s">
        <v>558</v>
      </c>
      <c r="Q111" t="s">
        <v>558</v>
      </c>
      <c r="R111" t="s">
        <v>558</v>
      </c>
      <c r="S111" t="s">
        <v>558</v>
      </c>
      <c r="T111" t="s">
        <v>558</v>
      </c>
      <c r="U111" s="2" t="s">
        <v>558</v>
      </c>
      <c r="V111" t="s">
        <v>558</v>
      </c>
      <c r="W111" t="s">
        <v>558</v>
      </c>
      <c r="X111" s="16" t="s">
        <v>558</v>
      </c>
      <c r="Y111" t="s">
        <v>582</v>
      </c>
      <c r="Z111" t="s">
        <v>583</v>
      </c>
    </row>
    <row r="112" spans="1:26" x14ac:dyDescent="0.3">
      <c r="A112" t="s">
        <v>377</v>
      </c>
      <c r="B112" t="s">
        <v>29</v>
      </c>
      <c r="C112" t="s">
        <v>378</v>
      </c>
      <c r="D112" t="s">
        <v>73</v>
      </c>
      <c r="E112" s="1" t="s">
        <v>379</v>
      </c>
      <c r="F112" s="3" t="s">
        <v>558</v>
      </c>
      <c r="G112" s="3" t="s">
        <v>558</v>
      </c>
      <c r="H112" s="3" t="s">
        <v>180</v>
      </c>
      <c r="I112" s="3" t="s">
        <v>97</v>
      </c>
      <c r="J112" s="3" t="s">
        <v>376</v>
      </c>
      <c r="K112" s="3">
        <v>730</v>
      </c>
      <c r="L112">
        <v>15718</v>
      </c>
      <c r="M112">
        <v>23123</v>
      </c>
      <c r="N112">
        <v>6547</v>
      </c>
      <c r="O112">
        <v>6352</v>
      </c>
      <c r="P112" s="3" t="s">
        <v>558</v>
      </c>
      <c r="Q112" t="s">
        <v>558</v>
      </c>
      <c r="R112" t="s">
        <v>558</v>
      </c>
      <c r="S112" t="s">
        <v>558</v>
      </c>
      <c r="T112" t="s">
        <v>558</v>
      </c>
      <c r="U112" s="2" t="s">
        <v>558</v>
      </c>
      <c r="V112" t="s">
        <v>558</v>
      </c>
      <c r="W112" t="s">
        <v>558</v>
      </c>
      <c r="X112" s="16" t="s">
        <v>558</v>
      </c>
      <c r="Y112" t="s">
        <v>582</v>
      </c>
      <c r="Z112" t="s">
        <v>583</v>
      </c>
    </row>
    <row r="113" spans="1:26" x14ac:dyDescent="0.3">
      <c r="A113" t="s">
        <v>380</v>
      </c>
      <c r="B113" t="s">
        <v>6</v>
      </c>
      <c r="C113" t="s">
        <v>249</v>
      </c>
      <c r="D113" t="s">
        <v>286</v>
      </c>
      <c r="E113" s="1" t="s">
        <v>381</v>
      </c>
      <c r="F113" s="3" t="s">
        <v>73</v>
      </c>
      <c r="G113" s="3" t="s">
        <v>73</v>
      </c>
      <c r="H113" s="3" t="s">
        <v>511</v>
      </c>
      <c r="I113" s="3" t="s">
        <v>97</v>
      </c>
      <c r="J113" s="3" t="s">
        <v>382</v>
      </c>
      <c r="K113" s="3">
        <v>743</v>
      </c>
      <c r="L113">
        <v>16007</v>
      </c>
      <c r="M113">
        <v>25844</v>
      </c>
      <c r="N113">
        <v>6547</v>
      </c>
      <c r="O113">
        <v>6057</v>
      </c>
      <c r="P113" s="3" t="s">
        <v>97</v>
      </c>
      <c r="Q113" t="s">
        <v>558</v>
      </c>
      <c r="R113" t="s">
        <v>558</v>
      </c>
      <c r="S113" t="s">
        <v>286</v>
      </c>
      <c r="T113" t="s">
        <v>286</v>
      </c>
      <c r="U113" s="2" t="s">
        <v>558</v>
      </c>
      <c r="V113" t="s">
        <v>286</v>
      </c>
      <c r="W113" t="s">
        <v>286</v>
      </c>
      <c r="X113" s="16" t="s">
        <v>558</v>
      </c>
      <c r="Y113" t="s">
        <v>560</v>
      </c>
      <c r="Z113" t="s">
        <v>562</v>
      </c>
    </row>
    <row r="114" spans="1:26" x14ac:dyDescent="0.3">
      <c r="A114" t="s">
        <v>388</v>
      </c>
      <c r="B114" t="s">
        <v>11</v>
      </c>
      <c r="C114" t="s">
        <v>383</v>
      </c>
      <c r="D114" t="s">
        <v>286</v>
      </c>
      <c r="E114" s="1" t="s">
        <v>384</v>
      </c>
      <c r="F114" s="3" t="s">
        <v>73</v>
      </c>
      <c r="G114" s="3" t="s">
        <v>286</v>
      </c>
      <c r="H114" s="3" t="s">
        <v>88</v>
      </c>
      <c r="I114" s="3" t="s">
        <v>97</v>
      </c>
      <c r="J114" s="3" t="s">
        <v>376</v>
      </c>
      <c r="K114" s="3">
        <v>757</v>
      </c>
      <c r="L114">
        <v>16157</v>
      </c>
      <c r="M114">
        <v>19407</v>
      </c>
      <c r="N114">
        <v>6547</v>
      </c>
      <c r="O114">
        <v>6808</v>
      </c>
      <c r="P114" s="3" t="s">
        <v>97</v>
      </c>
      <c r="Q114">
        <v>1</v>
      </c>
      <c r="R114">
        <v>2</v>
      </c>
      <c r="S114" t="s">
        <v>286</v>
      </c>
      <c r="T114" t="s">
        <v>286</v>
      </c>
      <c r="U114" s="2" t="s">
        <v>558</v>
      </c>
      <c r="V114" t="s">
        <v>73</v>
      </c>
      <c r="W114" t="s">
        <v>73</v>
      </c>
      <c r="X114" s="16">
        <v>13000</v>
      </c>
      <c r="Y114" t="s">
        <v>512</v>
      </c>
    </row>
    <row r="115" spans="1:26" x14ac:dyDescent="0.3">
      <c r="A115" t="s">
        <v>385</v>
      </c>
      <c r="B115" t="s">
        <v>8</v>
      </c>
      <c r="C115" t="s">
        <v>228</v>
      </c>
      <c r="D115" t="s">
        <v>73</v>
      </c>
      <c r="E115" s="1" t="s">
        <v>386</v>
      </c>
      <c r="F115" s="3" t="s">
        <v>286</v>
      </c>
      <c r="G115" s="3" t="s">
        <v>73</v>
      </c>
      <c r="H115" s="3" t="s">
        <v>77</v>
      </c>
      <c r="I115" s="3" t="s">
        <v>149</v>
      </c>
      <c r="J115" s="3" t="s">
        <v>369</v>
      </c>
      <c r="K115" s="3">
        <v>846</v>
      </c>
      <c r="L115">
        <v>17610</v>
      </c>
      <c r="M115">
        <v>16665</v>
      </c>
      <c r="N115">
        <v>6547</v>
      </c>
      <c r="O115">
        <v>7206</v>
      </c>
      <c r="P115" s="3" t="s">
        <v>564</v>
      </c>
      <c r="Q115">
        <v>3</v>
      </c>
      <c r="R115">
        <v>4</v>
      </c>
      <c r="S115" t="s">
        <v>73</v>
      </c>
      <c r="T115" t="s">
        <v>286</v>
      </c>
      <c r="U115" s="2" t="s">
        <v>558</v>
      </c>
      <c r="V115" t="s">
        <v>73</v>
      </c>
      <c r="W115" t="s">
        <v>286</v>
      </c>
      <c r="X115" s="16" t="s">
        <v>558</v>
      </c>
      <c r="Y115" t="s">
        <v>560</v>
      </c>
    </row>
    <row r="116" spans="1:26" x14ac:dyDescent="0.3">
      <c r="A116" t="s">
        <v>389</v>
      </c>
      <c r="B116" t="s">
        <v>51</v>
      </c>
      <c r="C116" t="s">
        <v>243</v>
      </c>
      <c r="D116" t="s">
        <v>286</v>
      </c>
      <c r="E116" s="1" t="s">
        <v>390</v>
      </c>
      <c r="F116" s="3" t="s">
        <v>73</v>
      </c>
      <c r="G116" s="3" t="s">
        <v>73</v>
      </c>
      <c r="H116" s="3" t="s">
        <v>77</v>
      </c>
      <c r="I116" s="3" t="s">
        <v>97</v>
      </c>
      <c r="J116" s="3" t="s">
        <v>376</v>
      </c>
      <c r="K116" s="3">
        <v>922</v>
      </c>
      <c r="L116">
        <v>18556</v>
      </c>
      <c r="M116">
        <v>17726</v>
      </c>
      <c r="N116">
        <v>6547</v>
      </c>
      <c r="O116">
        <v>7206</v>
      </c>
      <c r="P116" s="3" t="s">
        <v>97</v>
      </c>
      <c r="Q116">
        <v>2</v>
      </c>
      <c r="R116" t="s">
        <v>558</v>
      </c>
      <c r="S116" t="s">
        <v>73</v>
      </c>
      <c r="T116" t="s">
        <v>286</v>
      </c>
      <c r="U116" s="2">
        <v>1252</v>
      </c>
      <c r="V116" t="s">
        <v>73</v>
      </c>
      <c r="W116" t="s">
        <v>73</v>
      </c>
      <c r="X116" s="16" t="s">
        <v>558</v>
      </c>
      <c r="Y116" t="s">
        <v>605</v>
      </c>
    </row>
    <row r="117" spans="1:26" x14ac:dyDescent="0.3">
      <c r="A117" t="s">
        <v>391</v>
      </c>
      <c r="B117" t="s">
        <v>45</v>
      </c>
      <c r="C117" t="s">
        <v>392</v>
      </c>
      <c r="D117" t="s">
        <v>73</v>
      </c>
      <c r="E117" s="1" t="s">
        <v>393</v>
      </c>
      <c r="F117" s="3" t="s">
        <v>73</v>
      </c>
      <c r="G117" s="3" t="s">
        <v>73</v>
      </c>
      <c r="H117" s="3" t="s">
        <v>88</v>
      </c>
      <c r="I117" s="3" t="s">
        <v>78</v>
      </c>
      <c r="J117" s="3" t="s">
        <v>387</v>
      </c>
      <c r="K117" s="3">
        <v>932</v>
      </c>
      <c r="L117">
        <v>18697</v>
      </c>
      <c r="M117">
        <v>17882</v>
      </c>
      <c r="N117">
        <v>6547</v>
      </c>
      <c r="O117">
        <v>7206</v>
      </c>
      <c r="P117" s="3" t="s">
        <v>168</v>
      </c>
      <c r="Q117">
        <v>0</v>
      </c>
      <c r="R117">
        <v>4</v>
      </c>
      <c r="S117" t="s">
        <v>286</v>
      </c>
      <c r="T117" t="s">
        <v>286</v>
      </c>
      <c r="U117" s="2">
        <v>366</v>
      </c>
      <c r="V117" t="s">
        <v>73</v>
      </c>
      <c r="W117" t="s">
        <v>286</v>
      </c>
      <c r="X117" s="16">
        <v>5019</v>
      </c>
      <c r="Y117" t="s">
        <v>601</v>
      </c>
      <c r="Z117" t="s">
        <v>468</v>
      </c>
    </row>
    <row r="118" spans="1:26" x14ac:dyDescent="0.3">
      <c r="A118" t="s">
        <v>394</v>
      </c>
      <c r="B118" t="s">
        <v>6</v>
      </c>
      <c r="C118" t="s">
        <v>249</v>
      </c>
      <c r="D118" t="s">
        <v>73</v>
      </c>
      <c r="E118" s="1" t="s">
        <v>395</v>
      </c>
      <c r="F118" s="3" t="s">
        <v>73</v>
      </c>
      <c r="G118" s="3" t="s">
        <v>286</v>
      </c>
      <c r="H118" s="3" t="s">
        <v>511</v>
      </c>
      <c r="I118" s="3" t="s">
        <v>78</v>
      </c>
      <c r="J118" s="3" t="s">
        <v>382</v>
      </c>
      <c r="K118" s="3">
        <v>983</v>
      </c>
      <c r="L118">
        <v>19388</v>
      </c>
      <c r="M118">
        <v>18690</v>
      </c>
      <c r="N118">
        <v>6547</v>
      </c>
      <c r="O118">
        <v>7206</v>
      </c>
      <c r="P118" s="3" t="s">
        <v>168</v>
      </c>
      <c r="Q118">
        <v>1</v>
      </c>
      <c r="R118" t="s">
        <v>558</v>
      </c>
      <c r="S118" t="s">
        <v>73</v>
      </c>
      <c r="T118" t="s">
        <v>286</v>
      </c>
      <c r="U118" s="2" t="s">
        <v>558</v>
      </c>
      <c r="V118" t="s">
        <v>73</v>
      </c>
      <c r="W118" t="s">
        <v>286</v>
      </c>
      <c r="X118" s="16" t="s">
        <v>558</v>
      </c>
      <c r="Y118" t="s">
        <v>560</v>
      </c>
      <c r="Z118" t="s">
        <v>563</v>
      </c>
    </row>
    <row r="119" spans="1:26" x14ac:dyDescent="0.3">
      <c r="A119" t="s">
        <v>396</v>
      </c>
      <c r="B119" t="s">
        <v>31</v>
      </c>
      <c r="C119" t="s">
        <v>397</v>
      </c>
      <c r="D119" t="s">
        <v>73</v>
      </c>
      <c r="E119" s="1" t="s">
        <v>398</v>
      </c>
      <c r="F119" s="3" t="s">
        <v>558</v>
      </c>
      <c r="G119" s="3" t="s">
        <v>558</v>
      </c>
      <c r="H119" s="3" t="s">
        <v>180</v>
      </c>
      <c r="I119" s="3" t="s">
        <v>558</v>
      </c>
      <c r="J119" s="3" t="s">
        <v>376</v>
      </c>
      <c r="K119" s="3">
        <v>990</v>
      </c>
      <c r="L119">
        <v>19509</v>
      </c>
      <c r="M119">
        <v>18828</v>
      </c>
      <c r="N119">
        <v>6547</v>
      </c>
      <c r="O119">
        <v>7206</v>
      </c>
      <c r="P119" s="3" t="s">
        <v>558</v>
      </c>
      <c r="Q119" t="s">
        <v>558</v>
      </c>
      <c r="R119" t="s">
        <v>558</v>
      </c>
      <c r="S119" t="s">
        <v>558</v>
      </c>
      <c r="T119" t="s">
        <v>558</v>
      </c>
      <c r="U119" s="2" t="s">
        <v>558</v>
      </c>
      <c r="V119" t="s">
        <v>558</v>
      </c>
      <c r="W119" t="s">
        <v>558</v>
      </c>
      <c r="X119" s="16" t="s">
        <v>558</v>
      </c>
      <c r="Y119" t="s">
        <v>582</v>
      </c>
    </row>
    <row r="120" spans="1:26" x14ac:dyDescent="0.3">
      <c r="A120" t="s">
        <v>399</v>
      </c>
      <c r="B120" t="s">
        <v>27</v>
      </c>
      <c r="C120" t="s">
        <v>283</v>
      </c>
      <c r="D120" t="s">
        <v>73</v>
      </c>
      <c r="E120" s="1" t="s">
        <v>400</v>
      </c>
      <c r="F120" s="3" t="s">
        <v>73</v>
      </c>
      <c r="G120" s="3" t="s">
        <v>73</v>
      </c>
      <c r="H120" s="3" t="s">
        <v>88</v>
      </c>
      <c r="I120" s="3" t="s">
        <v>78</v>
      </c>
      <c r="J120" s="3" t="s">
        <v>401</v>
      </c>
      <c r="K120" s="3">
        <v>1000</v>
      </c>
      <c r="L120">
        <v>19762</v>
      </c>
      <c r="M120">
        <v>19108</v>
      </c>
      <c r="N120">
        <v>6547</v>
      </c>
      <c r="O120">
        <v>7206</v>
      </c>
      <c r="P120" s="3" t="s">
        <v>168</v>
      </c>
      <c r="Q120">
        <v>0</v>
      </c>
      <c r="R120">
        <v>4</v>
      </c>
      <c r="S120" t="s">
        <v>286</v>
      </c>
      <c r="T120" t="s">
        <v>286</v>
      </c>
      <c r="U120" s="2" t="s">
        <v>558</v>
      </c>
      <c r="V120" t="s">
        <v>73</v>
      </c>
      <c r="W120" t="s">
        <v>286</v>
      </c>
      <c r="X120" s="16" t="s">
        <v>558</v>
      </c>
      <c r="Y120" t="s">
        <v>576</v>
      </c>
    </row>
    <row r="121" spans="1:26" x14ac:dyDescent="0.3">
      <c r="A121" t="s">
        <v>402</v>
      </c>
      <c r="B121" t="s">
        <v>48</v>
      </c>
      <c r="C121" t="s">
        <v>403</v>
      </c>
      <c r="D121" t="s">
        <v>73</v>
      </c>
      <c r="E121" s="1" t="s">
        <v>404</v>
      </c>
      <c r="F121" s="3" t="s">
        <v>73</v>
      </c>
      <c r="G121" s="3" t="s">
        <v>73</v>
      </c>
      <c r="H121" s="3" t="s">
        <v>88</v>
      </c>
      <c r="I121" s="3" t="s">
        <v>78</v>
      </c>
      <c r="J121" s="3" t="s">
        <v>387</v>
      </c>
      <c r="K121" s="3">
        <v>1006</v>
      </c>
      <c r="L121">
        <v>19834</v>
      </c>
      <c r="M121">
        <v>29087</v>
      </c>
      <c r="N121">
        <v>6547</v>
      </c>
      <c r="O121">
        <v>6057</v>
      </c>
      <c r="P121" s="3" t="s">
        <v>168</v>
      </c>
      <c r="Q121">
        <v>4</v>
      </c>
      <c r="R121">
        <v>5</v>
      </c>
      <c r="S121" t="s">
        <v>286</v>
      </c>
      <c r="T121" t="s">
        <v>286</v>
      </c>
      <c r="U121" s="2" t="s">
        <v>558</v>
      </c>
      <c r="V121" t="s">
        <v>73</v>
      </c>
      <c r="W121" t="s">
        <v>286</v>
      </c>
      <c r="X121" s="16" t="s">
        <v>558</v>
      </c>
      <c r="Y121" t="s">
        <v>601</v>
      </c>
      <c r="Z121" t="s">
        <v>603</v>
      </c>
    </row>
    <row r="122" spans="1:26" x14ac:dyDescent="0.3">
      <c r="A122" t="s">
        <v>405</v>
      </c>
      <c r="B122" t="s">
        <v>8</v>
      </c>
      <c r="C122" t="s">
        <v>407</v>
      </c>
      <c r="D122" t="s">
        <v>286</v>
      </c>
      <c r="E122" s="1" t="s">
        <v>406</v>
      </c>
      <c r="F122" s="3" t="s">
        <v>558</v>
      </c>
      <c r="G122" s="3" t="s">
        <v>558</v>
      </c>
      <c r="H122" s="3" t="s">
        <v>180</v>
      </c>
      <c r="I122" s="3" t="s">
        <v>149</v>
      </c>
      <c r="J122" s="3" t="s">
        <v>369</v>
      </c>
      <c r="K122" s="3">
        <v>1155</v>
      </c>
      <c r="L122">
        <v>21502</v>
      </c>
      <c r="M122">
        <v>21062</v>
      </c>
      <c r="N122">
        <v>6547</v>
      </c>
      <c r="O122">
        <v>7206</v>
      </c>
      <c r="P122" s="3" t="s">
        <v>558</v>
      </c>
      <c r="Q122" t="s">
        <v>558</v>
      </c>
      <c r="R122" t="s">
        <v>558</v>
      </c>
      <c r="S122" t="s">
        <v>558</v>
      </c>
      <c r="T122" t="s">
        <v>558</v>
      </c>
      <c r="U122" t="s">
        <v>558</v>
      </c>
      <c r="V122" t="s">
        <v>558</v>
      </c>
      <c r="W122" t="s">
        <v>558</v>
      </c>
      <c r="X122" s="16" t="s">
        <v>558</v>
      </c>
      <c r="Y122" t="s">
        <v>560</v>
      </c>
    </row>
    <row r="123" spans="1:26" x14ac:dyDescent="0.3">
      <c r="A123" t="s">
        <v>408</v>
      </c>
      <c r="B123" t="s">
        <v>15</v>
      </c>
      <c r="C123" t="s">
        <v>409</v>
      </c>
      <c r="D123" t="s">
        <v>286</v>
      </c>
      <c r="E123" s="1" t="s">
        <v>410</v>
      </c>
      <c r="F123" s="3" t="s">
        <v>73</v>
      </c>
      <c r="G123" s="3" t="s">
        <v>73</v>
      </c>
      <c r="H123" s="3" t="s">
        <v>88</v>
      </c>
      <c r="I123" s="3" t="s">
        <v>411</v>
      </c>
      <c r="J123" s="3" t="s">
        <v>412</v>
      </c>
      <c r="K123" s="3">
        <v>1184</v>
      </c>
      <c r="L123">
        <v>21821</v>
      </c>
      <c r="M123">
        <v>21418</v>
      </c>
      <c r="N123">
        <v>6547</v>
      </c>
      <c r="O123">
        <v>7206</v>
      </c>
      <c r="P123" s="3" t="s">
        <v>97</v>
      </c>
      <c r="Q123">
        <v>7</v>
      </c>
      <c r="R123" t="s">
        <v>558</v>
      </c>
      <c r="S123" t="s">
        <v>286</v>
      </c>
      <c r="T123" t="s">
        <v>286</v>
      </c>
      <c r="U123" s="2" t="s">
        <v>558</v>
      </c>
      <c r="V123" t="s">
        <v>558</v>
      </c>
      <c r="W123" t="s">
        <v>286</v>
      </c>
      <c r="X123" s="16">
        <v>8463</v>
      </c>
      <c r="Y123" t="s">
        <v>554</v>
      </c>
    </row>
    <row r="124" spans="1:26" x14ac:dyDescent="0.3">
      <c r="A124" t="s">
        <v>413</v>
      </c>
      <c r="B124" t="s">
        <v>17</v>
      </c>
      <c r="C124" t="s">
        <v>414</v>
      </c>
      <c r="D124" t="s">
        <v>286</v>
      </c>
      <c r="E124" s="1" t="s">
        <v>415</v>
      </c>
      <c r="F124" s="3" t="s">
        <v>73</v>
      </c>
      <c r="G124" s="3" t="s">
        <v>73</v>
      </c>
      <c r="H124" s="3" t="s">
        <v>77</v>
      </c>
      <c r="I124" s="3" t="s">
        <v>78</v>
      </c>
      <c r="J124" s="3" t="s">
        <v>387</v>
      </c>
      <c r="K124" s="3">
        <v>1219</v>
      </c>
      <c r="L124">
        <v>22202</v>
      </c>
      <c r="M124">
        <v>21840</v>
      </c>
      <c r="N124">
        <v>6547</v>
      </c>
      <c r="O124">
        <v>7206</v>
      </c>
      <c r="P124" s="3" t="s">
        <v>168</v>
      </c>
      <c r="Q124">
        <v>0</v>
      </c>
      <c r="R124">
        <v>4</v>
      </c>
      <c r="S124" t="s">
        <v>286</v>
      </c>
      <c r="T124" t="s">
        <v>73</v>
      </c>
      <c r="U124" s="2">
        <v>1113</v>
      </c>
      <c r="V124" t="s">
        <v>286</v>
      </c>
      <c r="W124" t="s">
        <v>73</v>
      </c>
      <c r="X124" s="16" t="s">
        <v>558</v>
      </c>
      <c r="Y124" t="s">
        <v>560</v>
      </c>
    </row>
    <row r="125" spans="1:26" x14ac:dyDescent="0.3">
      <c r="A125" t="s">
        <v>416</v>
      </c>
      <c r="B125" t="s">
        <v>19</v>
      </c>
      <c r="C125" t="s">
        <v>417</v>
      </c>
      <c r="D125" t="s">
        <v>286</v>
      </c>
      <c r="E125" s="3" t="s">
        <v>558</v>
      </c>
      <c r="F125" s="3" t="s">
        <v>558</v>
      </c>
      <c r="G125" s="3" t="s">
        <v>558</v>
      </c>
      <c r="H125" s="3" t="s">
        <v>558</v>
      </c>
      <c r="I125" s="3" t="s">
        <v>558</v>
      </c>
      <c r="J125" s="3" t="s">
        <v>376</v>
      </c>
      <c r="K125" s="3">
        <v>1274</v>
      </c>
      <c r="L125">
        <v>22959</v>
      </c>
      <c r="M125">
        <v>30536</v>
      </c>
      <c r="N125">
        <v>6547</v>
      </c>
      <c r="O125">
        <v>6057</v>
      </c>
      <c r="P125" s="3" t="s">
        <v>558</v>
      </c>
      <c r="Q125" s="3" t="s">
        <v>558</v>
      </c>
      <c r="R125" s="3" t="s">
        <v>558</v>
      </c>
      <c r="S125" s="3" t="s">
        <v>558</v>
      </c>
      <c r="T125" s="3" t="s">
        <v>558</v>
      </c>
      <c r="U125" s="3" t="s">
        <v>558</v>
      </c>
      <c r="V125" s="3" t="s">
        <v>558</v>
      </c>
      <c r="W125" s="3" t="s">
        <v>558</v>
      </c>
      <c r="X125" s="17" t="s">
        <v>558</v>
      </c>
      <c r="Y125" t="s">
        <v>570</v>
      </c>
    </row>
    <row r="126" spans="1:26" x14ac:dyDescent="0.3">
      <c r="A126" t="s">
        <v>482</v>
      </c>
      <c r="B126" t="s">
        <v>44</v>
      </c>
      <c r="C126" t="s">
        <v>419</v>
      </c>
      <c r="D126" t="s">
        <v>286</v>
      </c>
      <c r="E126" s="1" t="s">
        <v>418</v>
      </c>
      <c r="F126" s="3" t="s">
        <v>73</v>
      </c>
      <c r="G126" s="3" t="s">
        <v>286</v>
      </c>
      <c r="H126" s="3" t="s">
        <v>77</v>
      </c>
      <c r="I126" s="3" t="s">
        <v>78</v>
      </c>
      <c r="J126" s="3" t="s">
        <v>387</v>
      </c>
      <c r="K126" s="3">
        <v>1298</v>
      </c>
      <c r="L126">
        <v>23183</v>
      </c>
      <c r="M126">
        <v>22918</v>
      </c>
      <c r="N126">
        <v>6547</v>
      </c>
      <c r="O126">
        <v>7206</v>
      </c>
      <c r="P126" s="3" t="s">
        <v>168</v>
      </c>
      <c r="Q126">
        <v>0</v>
      </c>
      <c r="R126" t="s">
        <v>558</v>
      </c>
      <c r="S126" t="s">
        <v>73</v>
      </c>
      <c r="T126" t="s">
        <v>286</v>
      </c>
      <c r="U126" s="2" t="s">
        <v>558</v>
      </c>
      <c r="V126" t="s">
        <v>73</v>
      </c>
      <c r="W126" t="s">
        <v>73</v>
      </c>
      <c r="X126" s="16" t="s">
        <v>558</v>
      </c>
      <c r="Y126" t="s">
        <v>601</v>
      </c>
      <c r="Z126" t="s">
        <v>420</v>
      </c>
    </row>
    <row r="127" spans="1:26" x14ac:dyDescent="0.3">
      <c r="A127" t="s">
        <v>421</v>
      </c>
      <c r="B127" t="s">
        <v>17</v>
      </c>
      <c r="C127" t="s">
        <v>422</v>
      </c>
      <c r="D127" t="s">
        <v>73</v>
      </c>
      <c r="E127" s="1" t="s">
        <v>423</v>
      </c>
      <c r="F127" s="3" t="s">
        <v>73</v>
      </c>
      <c r="G127" s="3" t="s">
        <v>73</v>
      </c>
      <c r="H127" s="3" t="s">
        <v>77</v>
      </c>
      <c r="I127" s="3" t="s">
        <v>78</v>
      </c>
      <c r="J127" s="3" t="s">
        <v>387</v>
      </c>
      <c r="K127" s="3">
        <v>1301</v>
      </c>
      <c r="L127">
        <v>23249</v>
      </c>
      <c r="M127">
        <v>22989</v>
      </c>
      <c r="N127">
        <v>6547</v>
      </c>
      <c r="O127">
        <v>7206</v>
      </c>
      <c r="P127" s="3" t="s">
        <v>168</v>
      </c>
      <c r="Q127">
        <v>0</v>
      </c>
      <c r="R127">
        <v>4</v>
      </c>
      <c r="S127" t="s">
        <v>73</v>
      </c>
      <c r="T127" t="s">
        <v>286</v>
      </c>
      <c r="U127" s="2">
        <v>1089</v>
      </c>
      <c r="V127" t="s">
        <v>286</v>
      </c>
      <c r="W127" t="s">
        <v>73</v>
      </c>
      <c r="X127" s="16" t="s">
        <v>558</v>
      </c>
      <c r="Y127" t="s">
        <v>560</v>
      </c>
    </row>
    <row r="128" spans="1:26" x14ac:dyDescent="0.3">
      <c r="A128" t="s">
        <v>424</v>
      </c>
      <c r="B128" t="s">
        <v>31</v>
      </c>
      <c r="C128" t="s">
        <v>397</v>
      </c>
      <c r="D128" t="s">
        <v>73</v>
      </c>
      <c r="E128" s="1" t="s">
        <v>425</v>
      </c>
      <c r="F128" s="3" t="s">
        <v>73</v>
      </c>
      <c r="G128" s="3" t="s">
        <v>73</v>
      </c>
      <c r="H128" s="3" t="s">
        <v>88</v>
      </c>
      <c r="I128" s="3" t="s">
        <v>97</v>
      </c>
      <c r="J128" s="3" t="s">
        <v>376</v>
      </c>
      <c r="K128" s="3">
        <v>1349</v>
      </c>
      <c r="L128">
        <v>23969</v>
      </c>
      <c r="M128">
        <v>23752</v>
      </c>
      <c r="N128">
        <v>6547</v>
      </c>
      <c r="O128">
        <v>7206</v>
      </c>
      <c r="P128" s="3" t="s">
        <v>97</v>
      </c>
      <c r="Q128">
        <v>0</v>
      </c>
      <c r="R128">
        <v>3</v>
      </c>
      <c r="S128" t="s">
        <v>286</v>
      </c>
      <c r="T128" t="s">
        <v>286</v>
      </c>
      <c r="U128" s="2" t="s">
        <v>558</v>
      </c>
      <c r="V128" t="s">
        <v>73</v>
      </c>
      <c r="W128" t="s">
        <v>286</v>
      </c>
      <c r="X128" s="16">
        <v>15000</v>
      </c>
      <c r="Y128" t="s">
        <v>582</v>
      </c>
    </row>
    <row r="129" spans="1:26" x14ac:dyDescent="0.3">
      <c r="A129" t="s">
        <v>426</v>
      </c>
      <c r="B129" t="s">
        <v>19</v>
      </c>
      <c r="C129" t="s">
        <v>427</v>
      </c>
      <c r="D129" t="s">
        <v>286</v>
      </c>
      <c r="E129" s="1" t="s">
        <v>428</v>
      </c>
      <c r="F129" s="3" t="s">
        <v>558</v>
      </c>
      <c r="G129" s="3" t="s">
        <v>558</v>
      </c>
      <c r="H129" s="3" t="s">
        <v>180</v>
      </c>
      <c r="I129" s="3" t="s">
        <v>97</v>
      </c>
      <c r="J129" s="3" t="s">
        <v>376</v>
      </c>
      <c r="K129" s="3">
        <v>1353</v>
      </c>
      <c r="L129">
        <v>24051</v>
      </c>
      <c r="M129">
        <v>23835</v>
      </c>
      <c r="N129">
        <v>6547</v>
      </c>
      <c r="O129">
        <v>7206</v>
      </c>
      <c r="P129" s="3" t="s">
        <v>558</v>
      </c>
      <c r="Q129" s="3" t="s">
        <v>558</v>
      </c>
      <c r="R129" s="3" t="s">
        <v>558</v>
      </c>
      <c r="S129" s="3" t="s">
        <v>558</v>
      </c>
      <c r="T129" s="3" t="s">
        <v>558</v>
      </c>
      <c r="U129" s="3" t="s">
        <v>558</v>
      </c>
      <c r="V129" s="3" t="s">
        <v>558</v>
      </c>
      <c r="W129" s="3" t="s">
        <v>558</v>
      </c>
      <c r="X129" s="17" t="s">
        <v>558</v>
      </c>
      <c r="Y129" t="s">
        <v>570</v>
      </c>
    </row>
    <row r="130" spans="1:26" x14ac:dyDescent="0.3">
      <c r="A130" t="s">
        <v>429</v>
      </c>
      <c r="B130" t="s">
        <v>26</v>
      </c>
      <c r="C130" t="s">
        <v>247</v>
      </c>
      <c r="D130" t="s">
        <v>286</v>
      </c>
      <c r="E130" s="1" t="s">
        <v>430</v>
      </c>
      <c r="F130" s="3" t="s">
        <v>286</v>
      </c>
      <c r="G130" s="3" t="s">
        <v>73</v>
      </c>
      <c r="H130" s="3" t="s">
        <v>88</v>
      </c>
      <c r="I130" s="3" t="s">
        <v>78</v>
      </c>
      <c r="J130" s="3" t="s">
        <v>387</v>
      </c>
      <c r="K130" s="3">
        <v>1359</v>
      </c>
      <c r="L130">
        <v>24136</v>
      </c>
      <c r="M130">
        <v>23926</v>
      </c>
      <c r="N130">
        <v>6547</v>
      </c>
      <c r="O130">
        <v>7206</v>
      </c>
      <c r="P130" s="3" t="s">
        <v>558</v>
      </c>
      <c r="Q130">
        <v>0</v>
      </c>
      <c r="R130" t="s">
        <v>558</v>
      </c>
      <c r="S130" t="s">
        <v>286</v>
      </c>
      <c r="T130" t="s">
        <v>286</v>
      </c>
      <c r="U130" s="2" t="s">
        <v>558</v>
      </c>
      <c r="V130" t="s">
        <v>558</v>
      </c>
      <c r="W130" t="s">
        <v>286</v>
      </c>
      <c r="X130" s="16" t="s">
        <v>558</v>
      </c>
      <c r="Y130" t="s">
        <v>576</v>
      </c>
    </row>
    <row r="131" spans="1:26" x14ac:dyDescent="0.3">
      <c r="A131" t="s">
        <v>431</v>
      </c>
      <c r="B131" t="s">
        <v>32</v>
      </c>
      <c r="C131" t="s">
        <v>343</v>
      </c>
      <c r="D131" t="s">
        <v>73</v>
      </c>
      <c r="E131" s="1" t="s">
        <v>432</v>
      </c>
      <c r="F131" s="3" t="s">
        <v>286</v>
      </c>
      <c r="G131" s="3" t="s">
        <v>558</v>
      </c>
      <c r="H131" s="3" t="s">
        <v>180</v>
      </c>
      <c r="I131" s="3" t="s">
        <v>558</v>
      </c>
      <c r="J131" s="3" t="s">
        <v>376</v>
      </c>
      <c r="K131" s="3">
        <v>1406</v>
      </c>
      <c r="L131">
        <v>24807</v>
      </c>
      <c r="M131">
        <v>24628</v>
      </c>
      <c r="N131">
        <v>6547</v>
      </c>
      <c r="O131">
        <v>7206</v>
      </c>
      <c r="P131" s="3" t="s">
        <v>558</v>
      </c>
      <c r="Q131" t="s">
        <v>558</v>
      </c>
      <c r="R131" t="s">
        <v>558</v>
      </c>
      <c r="S131" t="s">
        <v>558</v>
      </c>
      <c r="T131" t="s">
        <v>558</v>
      </c>
      <c r="U131" s="2" t="s">
        <v>558</v>
      </c>
      <c r="V131" t="s">
        <v>558</v>
      </c>
      <c r="W131" t="s">
        <v>558</v>
      </c>
      <c r="X131" s="16" t="s">
        <v>558</v>
      </c>
      <c r="Y131" t="s">
        <v>582</v>
      </c>
    </row>
    <row r="132" spans="1:26" x14ac:dyDescent="0.3">
      <c r="A132" t="s">
        <v>433</v>
      </c>
      <c r="B132" t="s">
        <v>32</v>
      </c>
      <c r="C132" t="s">
        <v>343</v>
      </c>
      <c r="D132" t="s">
        <v>286</v>
      </c>
      <c r="E132" s="1" t="s">
        <v>434</v>
      </c>
      <c r="F132" s="3" t="s">
        <v>286</v>
      </c>
      <c r="G132" s="3" t="s">
        <v>286</v>
      </c>
      <c r="H132" s="3" t="s">
        <v>511</v>
      </c>
      <c r="I132" s="3" t="s">
        <v>98</v>
      </c>
      <c r="J132" s="3" t="s">
        <v>376</v>
      </c>
      <c r="K132" s="3">
        <v>1474</v>
      </c>
      <c r="L132">
        <v>25487</v>
      </c>
      <c r="M132">
        <v>25344</v>
      </c>
      <c r="N132">
        <v>6547</v>
      </c>
      <c r="O132">
        <v>7206</v>
      </c>
      <c r="P132" s="3" t="s">
        <v>558</v>
      </c>
      <c r="Q132">
        <v>0</v>
      </c>
      <c r="R132" t="s">
        <v>558</v>
      </c>
      <c r="S132" t="s">
        <v>286</v>
      </c>
      <c r="T132" t="s">
        <v>286</v>
      </c>
      <c r="U132" s="2" t="s">
        <v>558</v>
      </c>
      <c r="V132" t="s">
        <v>286</v>
      </c>
      <c r="W132" t="s">
        <v>286</v>
      </c>
      <c r="X132" s="16" t="s">
        <v>558</v>
      </c>
      <c r="Y132" t="s">
        <v>582</v>
      </c>
    </row>
    <row r="133" spans="1:26" x14ac:dyDescent="0.3">
      <c r="A133" t="s">
        <v>435</v>
      </c>
      <c r="B133" t="s">
        <v>22</v>
      </c>
      <c r="C133" t="s">
        <v>436</v>
      </c>
      <c r="D133" t="s">
        <v>73</v>
      </c>
      <c r="E133" s="1" t="s">
        <v>437</v>
      </c>
      <c r="F133" s="3" t="s">
        <v>286</v>
      </c>
      <c r="G133" s="3" t="s">
        <v>286</v>
      </c>
      <c r="H133" s="3" t="s">
        <v>88</v>
      </c>
      <c r="I133" s="3" t="s">
        <v>97</v>
      </c>
      <c r="J133" s="3" t="s">
        <v>376</v>
      </c>
      <c r="K133" s="3">
        <v>1489</v>
      </c>
      <c r="L133">
        <v>25560</v>
      </c>
      <c r="M133">
        <v>25423</v>
      </c>
      <c r="N133">
        <v>6547</v>
      </c>
      <c r="O133">
        <v>7206</v>
      </c>
      <c r="P133" s="3" t="s">
        <v>97</v>
      </c>
      <c r="Q133">
        <v>0</v>
      </c>
      <c r="R133" t="s">
        <v>558</v>
      </c>
      <c r="S133" t="s">
        <v>286</v>
      </c>
      <c r="T133" t="s">
        <v>286</v>
      </c>
      <c r="U133" s="2" t="s">
        <v>558</v>
      </c>
      <c r="V133" t="s">
        <v>73</v>
      </c>
      <c r="W133" t="s">
        <v>286</v>
      </c>
      <c r="X133" s="16" t="s">
        <v>558</v>
      </c>
      <c r="Y133" t="s">
        <v>573</v>
      </c>
      <c r="Z133" t="s">
        <v>575</v>
      </c>
    </row>
    <row r="134" spans="1:26" x14ac:dyDescent="0.3">
      <c r="A134" t="s">
        <v>439</v>
      </c>
      <c r="B134" t="s">
        <v>31</v>
      </c>
      <c r="C134" t="s">
        <v>440</v>
      </c>
      <c r="D134" t="s">
        <v>286</v>
      </c>
      <c r="E134" s="1" t="s">
        <v>438</v>
      </c>
      <c r="F134" s="3" t="s">
        <v>73</v>
      </c>
      <c r="G134" s="3" t="s">
        <v>558</v>
      </c>
      <c r="H134" s="3" t="s">
        <v>88</v>
      </c>
      <c r="I134" s="3" t="s">
        <v>97</v>
      </c>
      <c r="J134" s="3" t="s">
        <v>376</v>
      </c>
      <c r="K134" s="3">
        <v>1496</v>
      </c>
      <c r="L134">
        <v>25631</v>
      </c>
      <c r="M134">
        <v>25495</v>
      </c>
      <c r="N134">
        <v>6547</v>
      </c>
      <c r="O134">
        <v>7206</v>
      </c>
      <c r="P134" s="3" t="s">
        <v>97</v>
      </c>
      <c r="Q134">
        <v>1</v>
      </c>
      <c r="R134">
        <v>3</v>
      </c>
      <c r="S134" t="s">
        <v>286</v>
      </c>
      <c r="T134" t="s">
        <v>73</v>
      </c>
      <c r="U134" s="2">
        <v>9</v>
      </c>
      <c r="V134" t="s">
        <v>73</v>
      </c>
      <c r="W134" t="s">
        <v>286</v>
      </c>
      <c r="X134" s="16">
        <v>470</v>
      </c>
      <c r="Y134" t="s">
        <v>582</v>
      </c>
      <c r="Z134" t="s">
        <v>585</v>
      </c>
    </row>
    <row r="135" spans="1:26" x14ac:dyDescent="0.3">
      <c r="A135" t="s">
        <v>495</v>
      </c>
      <c r="B135" t="s">
        <v>37</v>
      </c>
      <c r="C135" t="s">
        <v>496</v>
      </c>
      <c r="D135" t="s">
        <v>73</v>
      </c>
      <c r="E135" s="1" t="s">
        <v>494</v>
      </c>
      <c r="F135" s="3" t="s">
        <v>73</v>
      </c>
      <c r="G135" s="3" t="s">
        <v>286</v>
      </c>
      <c r="H135" s="3" t="s">
        <v>88</v>
      </c>
      <c r="I135" s="3" t="s">
        <v>98</v>
      </c>
      <c r="J135" s="3" t="s">
        <v>376</v>
      </c>
      <c r="K135" s="3">
        <v>1593</v>
      </c>
      <c r="L135">
        <v>26804</v>
      </c>
      <c r="M135">
        <v>26707</v>
      </c>
      <c r="N135">
        <v>6547</v>
      </c>
      <c r="O135">
        <v>7206</v>
      </c>
      <c r="P135" s="3" t="s">
        <v>558</v>
      </c>
      <c r="Q135" t="s">
        <v>558</v>
      </c>
      <c r="R135">
        <v>4</v>
      </c>
      <c r="S135" t="s">
        <v>286</v>
      </c>
      <c r="T135" t="s">
        <v>286</v>
      </c>
      <c r="U135" s="2" t="s">
        <v>558</v>
      </c>
      <c r="V135" t="s">
        <v>73</v>
      </c>
      <c r="W135" t="s">
        <v>286</v>
      </c>
      <c r="X135" s="16">
        <v>3082</v>
      </c>
      <c r="Y135" t="s">
        <v>589</v>
      </c>
    </row>
    <row r="136" spans="1:26" x14ac:dyDescent="0.3">
      <c r="A136" t="s">
        <v>492</v>
      </c>
      <c r="B136" t="s">
        <v>39</v>
      </c>
      <c r="C136" t="s">
        <v>280</v>
      </c>
      <c r="D136" t="s">
        <v>286</v>
      </c>
      <c r="E136" s="1" t="s">
        <v>493</v>
      </c>
      <c r="F136" s="3" t="s">
        <v>73</v>
      </c>
      <c r="G136" s="3" t="s">
        <v>73</v>
      </c>
      <c r="H136" s="3" t="s">
        <v>77</v>
      </c>
      <c r="I136" s="3" t="s">
        <v>97</v>
      </c>
      <c r="J136" s="3" t="s">
        <v>376</v>
      </c>
      <c r="K136" s="3">
        <v>1599</v>
      </c>
      <c r="L136">
        <v>26898</v>
      </c>
      <c r="M136">
        <v>26806</v>
      </c>
      <c r="N136">
        <v>6547</v>
      </c>
      <c r="O136">
        <v>7206</v>
      </c>
      <c r="P136" s="3" t="s">
        <v>97</v>
      </c>
      <c r="Q136">
        <v>1</v>
      </c>
      <c r="R136">
        <v>3</v>
      </c>
      <c r="S136" t="s">
        <v>286</v>
      </c>
      <c r="T136" t="s">
        <v>286</v>
      </c>
      <c r="U136" s="2">
        <v>740</v>
      </c>
      <c r="V136" t="s">
        <v>73</v>
      </c>
      <c r="W136" t="s">
        <v>286</v>
      </c>
      <c r="X136" s="16" t="s">
        <v>558</v>
      </c>
      <c r="Y136" t="s">
        <v>591</v>
      </c>
    </row>
    <row r="137" spans="1:26" x14ac:dyDescent="0.3">
      <c r="A137" t="s">
        <v>483</v>
      </c>
      <c r="B137" t="s">
        <v>44</v>
      </c>
      <c r="C137" t="s">
        <v>312</v>
      </c>
      <c r="D137" t="s">
        <v>286</v>
      </c>
      <c r="E137" s="1" t="s">
        <v>484</v>
      </c>
      <c r="F137" s="3" t="s">
        <v>286</v>
      </c>
      <c r="G137" s="3" t="s">
        <v>286</v>
      </c>
      <c r="H137" s="3" t="s">
        <v>88</v>
      </c>
      <c r="I137" s="3" t="s">
        <v>78</v>
      </c>
      <c r="J137" s="3" t="s">
        <v>387</v>
      </c>
      <c r="K137" s="3">
        <v>1712</v>
      </c>
      <c r="L137">
        <v>28190</v>
      </c>
      <c r="M137">
        <v>28134</v>
      </c>
      <c r="N137">
        <v>6547</v>
      </c>
      <c r="O137">
        <v>7206</v>
      </c>
      <c r="P137" s="3" t="s">
        <v>558</v>
      </c>
      <c r="Q137">
        <v>0</v>
      </c>
      <c r="R137" t="s">
        <v>558</v>
      </c>
      <c r="S137" t="s">
        <v>286</v>
      </c>
      <c r="T137" t="s">
        <v>286</v>
      </c>
      <c r="U137" s="2" t="s">
        <v>558</v>
      </c>
      <c r="V137" t="s">
        <v>286</v>
      </c>
      <c r="W137" t="s">
        <v>286</v>
      </c>
      <c r="X137" s="16" t="s">
        <v>558</v>
      </c>
      <c r="Y137" t="s">
        <v>601</v>
      </c>
    </row>
    <row r="138" spans="1:26" x14ac:dyDescent="0.3">
      <c r="A138" t="s">
        <v>481</v>
      </c>
      <c r="B138" t="s">
        <v>22</v>
      </c>
      <c r="C138" t="s">
        <v>303</v>
      </c>
      <c r="D138" t="s">
        <v>286</v>
      </c>
      <c r="E138" s="1" t="s">
        <v>480</v>
      </c>
      <c r="F138" s="3" t="s">
        <v>73</v>
      </c>
      <c r="G138" s="3" t="s">
        <v>73</v>
      </c>
      <c r="H138" s="3" t="s">
        <v>77</v>
      </c>
      <c r="I138" s="3" t="s">
        <v>97</v>
      </c>
      <c r="J138" s="3" t="s">
        <v>376</v>
      </c>
      <c r="K138" s="3">
        <v>1728</v>
      </c>
      <c r="L138">
        <v>28478</v>
      </c>
      <c r="M138">
        <v>28428</v>
      </c>
      <c r="N138">
        <v>6547</v>
      </c>
      <c r="O138">
        <v>7206</v>
      </c>
      <c r="P138" s="3" t="s">
        <v>97</v>
      </c>
      <c r="Q138">
        <v>4</v>
      </c>
      <c r="R138">
        <v>4</v>
      </c>
      <c r="S138" t="s">
        <v>73</v>
      </c>
      <c r="T138" t="s">
        <v>286</v>
      </c>
      <c r="U138" s="2" t="s">
        <v>558</v>
      </c>
      <c r="V138" t="s">
        <v>73</v>
      </c>
      <c r="W138" t="s">
        <v>286</v>
      </c>
      <c r="X138" s="16" t="s">
        <v>558</v>
      </c>
      <c r="Y138" t="s">
        <v>573</v>
      </c>
    </row>
    <row r="139" spans="1:26" x14ac:dyDescent="0.3">
      <c r="A139" t="s">
        <v>485</v>
      </c>
      <c r="B139" t="s">
        <v>10</v>
      </c>
      <c r="C139" t="s">
        <v>340</v>
      </c>
      <c r="D139" t="s">
        <v>286</v>
      </c>
      <c r="E139" s="1" t="s">
        <v>486</v>
      </c>
      <c r="F139" s="3" t="s">
        <v>73</v>
      </c>
      <c r="G139" s="3" t="s">
        <v>73</v>
      </c>
      <c r="H139" s="3" t="s">
        <v>77</v>
      </c>
      <c r="I139" s="3" t="s">
        <v>78</v>
      </c>
      <c r="J139" s="3" t="s">
        <v>376</v>
      </c>
      <c r="K139" s="3">
        <v>1788</v>
      </c>
      <c r="L139">
        <v>29231</v>
      </c>
      <c r="M139">
        <v>29197</v>
      </c>
      <c r="N139">
        <v>6547</v>
      </c>
      <c r="O139">
        <v>7206</v>
      </c>
      <c r="P139" s="3" t="s">
        <v>97</v>
      </c>
      <c r="Q139">
        <v>0</v>
      </c>
      <c r="R139">
        <v>3</v>
      </c>
      <c r="S139" t="s">
        <v>286</v>
      </c>
      <c r="T139" t="s">
        <v>286</v>
      </c>
      <c r="U139" s="2" t="s">
        <v>558</v>
      </c>
      <c r="V139" t="s">
        <v>73</v>
      </c>
      <c r="W139" t="s">
        <v>286</v>
      </c>
      <c r="X139" s="16" t="s">
        <v>558</v>
      </c>
      <c r="Y139" t="s">
        <v>553</v>
      </c>
    </row>
    <row r="140" spans="1:26" x14ac:dyDescent="0.3">
      <c r="A140" t="s">
        <v>488</v>
      </c>
      <c r="B140" t="s">
        <v>10</v>
      </c>
      <c r="C140" t="s">
        <v>340</v>
      </c>
      <c r="D140" t="s">
        <v>286</v>
      </c>
      <c r="E140" s="1" t="s">
        <v>487</v>
      </c>
      <c r="F140" s="3" t="s">
        <v>73</v>
      </c>
      <c r="G140" s="3" t="s">
        <v>286</v>
      </c>
      <c r="H140" s="3" t="s">
        <v>88</v>
      </c>
      <c r="I140" s="3" t="s">
        <v>97</v>
      </c>
      <c r="J140" s="3" t="s">
        <v>376</v>
      </c>
      <c r="K140" s="3">
        <v>1845</v>
      </c>
      <c r="L140">
        <v>29743</v>
      </c>
      <c r="M140">
        <v>29721</v>
      </c>
      <c r="N140">
        <v>6547</v>
      </c>
      <c r="O140">
        <v>7206</v>
      </c>
      <c r="P140" s="3" t="s">
        <v>97</v>
      </c>
      <c r="Q140">
        <v>2</v>
      </c>
      <c r="R140">
        <v>3</v>
      </c>
      <c r="S140" t="s">
        <v>286</v>
      </c>
      <c r="T140" t="s">
        <v>73</v>
      </c>
      <c r="U140" s="2">
        <v>765</v>
      </c>
      <c r="V140" t="s">
        <v>73</v>
      </c>
      <c r="W140" t="s">
        <v>286</v>
      </c>
      <c r="X140" s="16" t="s">
        <v>558</v>
      </c>
      <c r="Y140" t="s">
        <v>553</v>
      </c>
    </row>
    <row r="141" spans="1:26" x14ac:dyDescent="0.3">
      <c r="A141" t="s">
        <v>497</v>
      </c>
      <c r="B141" t="s">
        <v>37</v>
      </c>
      <c r="C141" t="s">
        <v>498</v>
      </c>
      <c r="D141" t="s">
        <v>286</v>
      </c>
      <c r="E141" s="1" t="s">
        <v>499</v>
      </c>
      <c r="F141" s="3" t="s">
        <v>73</v>
      </c>
      <c r="G141" s="3" t="s">
        <v>286</v>
      </c>
      <c r="H141" s="3" t="s">
        <v>511</v>
      </c>
      <c r="I141" s="3" t="s">
        <v>97</v>
      </c>
      <c r="J141" s="3" t="s">
        <v>376</v>
      </c>
      <c r="K141" s="3">
        <v>1847</v>
      </c>
      <c r="L141">
        <v>29852</v>
      </c>
      <c r="M141">
        <v>29833</v>
      </c>
      <c r="N141">
        <v>6547</v>
      </c>
      <c r="O141">
        <v>7206</v>
      </c>
      <c r="P141" s="3" t="s">
        <v>97</v>
      </c>
      <c r="Q141" t="s">
        <v>558</v>
      </c>
      <c r="R141">
        <v>3</v>
      </c>
      <c r="S141" t="s">
        <v>286</v>
      </c>
      <c r="T141" t="s">
        <v>286</v>
      </c>
      <c r="U141" s="2" t="s">
        <v>558</v>
      </c>
      <c r="V141" t="s">
        <v>73</v>
      </c>
      <c r="W141" t="s">
        <v>286</v>
      </c>
      <c r="X141" s="16">
        <v>20386</v>
      </c>
      <c r="Y141" t="s">
        <v>589</v>
      </c>
      <c r="Z141" t="s">
        <v>590</v>
      </c>
    </row>
    <row r="142" spans="1:26" x14ac:dyDescent="0.3">
      <c r="A142" t="s">
        <v>489</v>
      </c>
      <c r="B142" t="s">
        <v>48</v>
      </c>
      <c r="C142" t="s">
        <v>490</v>
      </c>
      <c r="D142" t="s">
        <v>286</v>
      </c>
      <c r="E142" s="1" t="s">
        <v>491</v>
      </c>
      <c r="F142" s="3" t="s">
        <v>73</v>
      </c>
      <c r="G142" s="3" t="s">
        <v>73</v>
      </c>
      <c r="H142" s="3" t="s">
        <v>511</v>
      </c>
      <c r="I142" s="3" t="s">
        <v>78</v>
      </c>
      <c r="J142" s="3" t="s">
        <v>387</v>
      </c>
      <c r="K142" s="3">
        <v>2089</v>
      </c>
      <c r="L142">
        <v>32234</v>
      </c>
      <c r="M142">
        <v>32233</v>
      </c>
      <c r="N142">
        <v>6547</v>
      </c>
      <c r="O142">
        <v>7206</v>
      </c>
      <c r="P142" s="3" t="s">
        <v>168</v>
      </c>
      <c r="Q142">
        <v>0</v>
      </c>
      <c r="R142">
        <v>5</v>
      </c>
      <c r="S142" t="s">
        <v>73</v>
      </c>
      <c r="T142" t="s">
        <v>286</v>
      </c>
      <c r="U142" s="2" t="s">
        <v>558</v>
      </c>
      <c r="V142" t="s">
        <v>286</v>
      </c>
      <c r="W142" t="s">
        <v>286</v>
      </c>
      <c r="X142" s="16" t="s">
        <v>558</v>
      </c>
      <c r="Y142" t="s">
        <v>601</v>
      </c>
    </row>
  </sheetData>
  <phoneticPr fontId="1" type="noConversion"/>
  <conditionalFormatting sqref="G143:G1048576 E1:E1048576">
    <cfRule type="duplicateValues" dxfId="5" priority="13"/>
  </conditionalFormatting>
  <conditionalFormatting sqref="I143:I1048576 K1:K142">
    <cfRule type="duplicateValues" dxfId="4" priority="4"/>
  </conditionalFormatting>
  <conditionalFormatting sqref="J143:J1048576 L1:L142">
    <cfRule type="duplicateValues" dxfId="3" priority="3"/>
  </conditionalFormatting>
  <conditionalFormatting sqref="K143:K1048576">
    <cfRule type="duplicateValues" dxfId="2" priority="5"/>
  </conditionalFormatting>
  <conditionalFormatting sqref="L143:L1048576">
    <cfRule type="duplicateValues" dxfId="1" priority="6"/>
  </conditionalFormatting>
  <dataValidations count="1">
    <dataValidation errorStyle="information" allowBlank="1" showInputMessage="1" showErrorMessage="1" sqref="B1:D1 C2:D1048576" xr:uid="{00000000-0002-0000-0000-000000000000}"/>
  </dataValidations>
  <hyperlinks>
    <hyperlink ref="E2" r:id="rId1" xr:uid="{00000000-0004-0000-0000-000000000000}"/>
    <hyperlink ref="E8" r:id="rId2" xr:uid="{00000000-0004-0000-0000-000001000000}"/>
    <hyperlink ref="E9" r:id="rId3" xr:uid="{C01C84D3-8916-422F-A444-67BEE0496069}"/>
    <hyperlink ref="E26" r:id="rId4" xr:uid="{31EC8864-F8D7-4757-A4C8-A3C7DA401BEC}"/>
    <hyperlink ref="E46" r:id="rId5" xr:uid="{2B9283AA-8CCD-4BEA-9D6F-F1DF6C967542}"/>
    <hyperlink ref="E58" r:id="rId6" xr:uid="{35934C4A-44F9-40E6-B2C4-499AA1F2BA3C}"/>
    <hyperlink ref="E59" r:id="rId7" xr:uid="{4FE1FF49-35C5-4FDE-A723-4E043CE6DC6D}"/>
    <hyperlink ref="E66" r:id="rId8" xr:uid="{D59348C8-457F-43A7-9947-62CAE8F6F463}"/>
    <hyperlink ref="E69" r:id="rId9" xr:uid="{0C272DFC-6CF1-4F43-9DB8-9042E35321B7}"/>
    <hyperlink ref="E71" r:id="rId10" xr:uid="{3CF43965-3DA6-4E16-ADC2-FA376EE3EBE3}"/>
    <hyperlink ref="E79" r:id="rId11" xr:uid="{470AC1CD-3031-416C-830A-019D1B0FA4C6}"/>
    <hyperlink ref="E98" r:id="rId12" xr:uid="{7564EEFC-5F35-4A45-96CE-BC7A0824FF40}"/>
    <hyperlink ref="E24" r:id="rId13" xr:uid="{0F2E8189-DC96-45AE-A2BF-8591CF7351D6}"/>
    <hyperlink ref="E25" r:id="rId14" xr:uid="{148EE0A8-D8CB-4333-B526-A9E83C922B01}"/>
    <hyperlink ref="E31" r:id="rId15" xr:uid="{8B80017F-4A07-463A-BB62-6DBAAC77EBBD}"/>
    <hyperlink ref="E130" r:id="rId16" xr:uid="{061C1E6B-62D4-4677-913E-814DD3876EF0}"/>
    <hyperlink ref="E56" r:id="rId17" xr:uid="{A7A9C021-9C3D-4A47-9C9E-C94AC58D72F0}"/>
    <hyperlink ref="E20" r:id="rId18" xr:uid="{95520C5E-77B0-4FD8-92B4-AEF082C773AF}"/>
    <hyperlink ref="E27" r:id="rId19" xr:uid="{87E76EC9-373A-4953-9FC9-654ADC8C5145}"/>
    <hyperlink ref="E28" r:id="rId20" xr:uid="{584B509F-B9C0-4760-84C7-36960ADFA55A}"/>
    <hyperlink ref="E83" r:id="rId21" xr:uid="{941029B8-8B27-4678-8B45-1CDE92C56C56}"/>
    <hyperlink ref="E108" r:id="rId22" xr:uid="{07336AA1-77AD-42C3-BAEE-0B3E6531F1AE}"/>
    <hyperlink ref="E109" r:id="rId23" xr:uid="{AEE62B73-8A0A-416A-8E0C-77236CA1A47A}"/>
    <hyperlink ref="E45" r:id="rId24" xr:uid="{B758D1A6-2BCE-4C32-9272-837E8770B760}"/>
    <hyperlink ref="E75" r:id="rId25" xr:uid="{DC5CA459-E9FC-4EA6-87D8-E619D12E445D}"/>
    <hyperlink ref="E104" r:id="rId26" xr:uid="{09DE4874-33A1-42CD-8C96-9C0B86A46973}"/>
    <hyperlink ref="E39" r:id="rId27" xr:uid="{431C01A2-1A1B-4218-A6C5-4BD2CB0BC199}"/>
    <hyperlink ref="E44" r:id="rId28" xr:uid="{0A74B153-6A9B-40CB-870C-0077E987A434}"/>
    <hyperlink ref="E84" r:id="rId29" xr:uid="{FE523231-B1D3-42F9-A3B4-0535D9A70FE1}"/>
    <hyperlink ref="E94" r:id="rId30" xr:uid="{9186B6A2-7AC5-42E6-A137-161E2D75D62C}"/>
    <hyperlink ref="E114" r:id="rId31" xr:uid="{B1706410-F013-4111-B4CA-6133AB601C63}"/>
    <hyperlink ref="E91" r:id="rId32" xr:uid="{66A14C41-B54C-45B2-8D63-2F0D7E51194D}"/>
    <hyperlink ref="E99" r:id="rId33" xr:uid="{88A06B6A-E3E9-480F-9F3A-2BDA5317A0E8}"/>
    <hyperlink ref="E139" r:id="rId34" xr:uid="{20BF46EB-86E0-484E-811D-3BFA8F638BAF}"/>
    <hyperlink ref="E140" r:id="rId35" xr:uid="{43D1A6B0-934F-4C63-989C-38AF4A4BE4A6}"/>
    <hyperlink ref="E51" r:id="rId36" xr:uid="{56C0070E-3EF4-4819-85C3-7C69ADB4AA45}"/>
    <hyperlink ref="E13" r:id="rId37" xr:uid="{974B77B8-8676-489F-BD2C-31B04516EBD1}"/>
    <hyperlink ref="E29" r:id="rId38" xr:uid="{41EA0AB2-7D23-4840-86E2-D514C2758B2E}"/>
    <hyperlink ref="E38" r:id="rId39" xr:uid="{8A67084A-08CC-4D5F-935D-1C047D144590}"/>
    <hyperlink ref="E123" r:id="rId40" xr:uid="{928B0F99-464D-42D5-969A-79586792A099}"/>
    <hyperlink ref="E93" r:id="rId41" xr:uid="{78478B1A-77E9-4410-8358-DD1018053F09}"/>
    <hyperlink ref="E50" r:id="rId42" xr:uid="{2B313D50-8D76-4C9E-8701-38697D636C47}"/>
    <hyperlink ref="E53" r:id="rId43" xr:uid="{1DCE5698-BAF6-4CBD-8324-B807D95DFC00}"/>
    <hyperlink ref="E113" r:id="rId44" xr:uid="{DC972034-726F-4014-9D97-9DCCF5304F4B}"/>
    <hyperlink ref="E65" r:id="rId45" xr:uid="{83936F8B-41A2-4756-8914-60A4B0407BFC}"/>
    <hyperlink ref="E118" r:id="rId46" xr:uid="{F8D08673-75D7-43EE-B5AC-3DDB2C2718F8}"/>
    <hyperlink ref="E115" r:id="rId47" xr:uid="{480B50EB-CF3D-4118-B725-800CE3B06F04}"/>
    <hyperlink ref="E122" r:id="rId48" xr:uid="{2EAA1F69-1FAD-465F-8401-2A33F72DDEB3}"/>
    <hyperlink ref="E60" r:id="rId49" xr:uid="{3F38AF22-2326-4D22-B972-290F956AC73B}"/>
    <hyperlink ref="E80" r:id="rId50" xr:uid="{0AC2E5B9-5D80-4E62-8DB0-86D02BFDC2D0}"/>
    <hyperlink ref="E74" r:id="rId51" xr:uid="{A3C70EAC-9E04-4F4C-8B10-0FAB9C0754E4}"/>
    <hyperlink ref="E127" r:id="rId52" xr:uid="{3D12F313-0E40-499F-B1D3-84B7267CE70B}"/>
    <hyperlink ref="E124" r:id="rId53" xr:uid="{496169C6-D978-49CC-AB19-7C7AA3D9DFAF}"/>
    <hyperlink ref="E5" r:id="rId54" xr:uid="{372E4599-035E-4276-874B-8A49002BA510}"/>
    <hyperlink ref="E106" r:id="rId55" xr:uid="{520CDA1F-EEFF-46A7-A7BB-4A30E07567AE}"/>
    <hyperlink ref="E129" r:id="rId56" xr:uid="{4026D7B9-51B4-4A2D-84D6-B6F87D9FEC47}"/>
    <hyperlink ref="E81" r:id="rId57" xr:uid="{A0E911B6-CF05-4F2D-9853-6E9D3F4B93B3}"/>
    <hyperlink ref="E73" r:id="rId58" xr:uid="{75F1B360-E0A0-428C-81DC-5F6C04820E68}"/>
    <hyperlink ref="E22" r:id="rId59" xr:uid="{467429A6-3CF0-467E-97D9-85B3F92399EC}"/>
    <hyperlink ref="E16" r:id="rId60" xr:uid="{A30C0778-58B5-4153-AA15-53C0BA88F9D5}"/>
    <hyperlink ref="E10" r:id="rId61" xr:uid="{E9CD9956-C09C-47B3-8A16-51CD807A80EC}"/>
    <hyperlink ref="E138" r:id="rId62" xr:uid="{EE3A1C91-A38B-42C1-B7DE-688FBABD0931}"/>
    <hyperlink ref="E133" r:id="rId63" xr:uid="{6815516B-729B-454D-9DC9-1A8210C5AF06}"/>
    <hyperlink ref="E86" r:id="rId64" xr:uid="{F6C30912-C8F5-4BA1-ABF3-4DAFC06AC330}"/>
    <hyperlink ref="E92" r:id="rId65" xr:uid="{AC1259FB-C4BD-4459-AD90-AA2C4DBD29BC}"/>
    <hyperlink ref="E62" r:id="rId66" xr:uid="{7F7311AE-B8C1-4D6D-A675-D5DDB813EB5D}"/>
    <hyperlink ref="E68" r:id="rId67" xr:uid="{D6E33E2F-58C0-45FE-8A22-93BA180555E4}"/>
    <hyperlink ref="E33" r:id="rId68" xr:uid="{FD9140D9-3F15-48BD-BEDB-0E983C974CC5}"/>
    <hyperlink ref="E23" r:id="rId69" xr:uid="{9A2E76C3-7216-4A13-BC57-2D1520E63603}"/>
    <hyperlink ref="E64" r:id="rId70" xr:uid="{9C6B8B85-AA61-468D-A371-E01B966D8A31}"/>
    <hyperlink ref="E120" r:id="rId71" xr:uid="{EA3822E1-2E93-4391-BB9B-B07415A5DEF2}"/>
    <hyperlink ref="E107" r:id="rId72" xr:uid="{5DF892D3-AAD1-433D-9E36-5159AE8A7173}"/>
    <hyperlink ref="E78" r:id="rId73" xr:uid="{E45598C5-0F77-4DFE-8EE0-AA30AD3698B7}"/>
    <hyperlink ref="E40" r:id="rId74" xr:uid="{FD5FDF7A-19F3-474C-B963-F9FD9E7BF20B}"/>
    <hyperlink ref="E54" r:id="rId75" xr:uid="{BD1CA01E-6851-4AA3-8DC2-96451BEF8340}"/>
    <hyperlink ref="E52" r:id="rId76" xr:uid="{144AC9CA-2E1B-4AB8-B0DD-5A12540C07AA}"/>
    <hyperlink ref="E112" r:id="rId77" xr:uid="{C8065F99-9193-435E-AAB8-F73697B75D70}"/>
    <hyperlink ref="E111" r:id="rId78" xr:uid="{A8627407-BC8F-4FC1-8492-F294B86872DB}"/>
    <hyperlink ref="E61" r:id="rId79" xr:uid="{DC389AE2-3DA4-4F71-8E88-3CEA9E4C4FDA}"/>
    <hyperlink ref="E82" r:id="rId80" xr:uid="{74CB5C01-E278-4A9D-83F3-8177A4985A4A}"/>
    <hyperlink ref="E67" r:id="rId81" xr:uid="{78A23264-4F53-4519-BB91-4542358D5891}"/>
    <hyperlink ref="E134" r:id="rId82" xr:uid="{CC6A4D21-F2A6-441D-9AC7-389A228C10BB}"/>
    <hyperlink ref="E128" r:id="rId83" xr:uid="{A1AAC438-E6E3-456C-A35B-7D27D17BA379}"/>
    <hyperlink ref="E119" r:id="rId84" xr:uid="{1A9C440F-B63A-4A81-9E24-46C18A2B1A8A}"/>
    <hyperlink ref="E132" r:id="rId85" xr:uid="{D66440CB-A689-48FF-958B-B8759617BEB9}"/>
    <hyperlink ref="E131" r:id="rId86" xr:uid="{475D369B-75D6-44F3-8074-F1A0872BBE30}"/>
    <hyperlink ref="E100" r:id="rId87" xr:uid="{DFA41D8F-7F18-4005-83BD-367BABA3E7C1}"/>
    <hyperlink ref="E96" r:id="rId88" xr:uid="{153509FA-AB6D-4197-B9E3-27E3C4A65E4F}"/>
    <hyperlink ref="E95" r:id="rId89" xr:uid="{CC99DA38-3A72-4C4A-AE5F-2578E78D2EE6}"/>
    <hyperlink ref="E17" r:id="rId90" xr:uid="{C903D3B1-CA1B-4AEA-84D1-ACEA4A18414E}"/>
    <hyperlink ref="E12" r:id="rId91" xr:uid="{B3EBDB64-15A5-459D-A8BF-7A594B8EF7D9}"/>
    <hyperlink ref="E141" r:id="rId92" xr:uid="{5A5E44AA-067C-4304-9B8C-7165F4B52332}"/>
    <hyperlink ref="E135" r:id="rId93" xr:uid="{3566D836-59C9-433D-81E2-52BF3E49F36B}"/>
    <hyperlink ref="E15" r:id="rId94" xr:uid="{2D0D52B2-4B2A-424D-96ED-AC95CE605D77}"/>
    <hyperlink ref="E14" r:id="rId95" xr:uid="{A87A371F-C112-42B5-8CF0-9D210F273614}"/>
    <hyperlink ref="E11" r:id="rId96" xr:uid="{65D73F37-1FA1-4676-BC0A-50A9D3046D27}"/>
    <hyperlink ref="E136" r:id="rId97" xr:uid="{68052AB2-3B95-4AD1-A908-C65F193C220E}"/>
    <hyperlink ref="E77" r:id="rId98" xr:uid="{5E863E4D-B26C-49C8-9D9E-279165287707}"/>
    <hyperlink ref="E37" r:id="rId99" xr:uid="{D19599B7-D1A9-4578-BE25-4D8C3C40C273}"/>
    <hyperlink ref="E103" r:id="rId100" xr:uid="{E07A976A-DC26-4119-A3E9-8F08358952E2}"/>
    <hyperlink ref="E97" r:id="rId101" xr:uid="{8E04DB3C-547F-48B7-AB9E-BE363F146A43}"/>
    <hyperlink ref="E85" r:id="rId102" xr:uid="{FF1442E3-CFAE-4448-8B89-C9DB2657943C}"/>
    <hyperlink ref="E36" r:id="rId103" xr:uid="{237B23FD-E3B4-4E5B-B64D-F078761DC62B}"/>
    <hyperlink ref="E137" r:id="rId104" xr:uid="{0F363464-D925-4F18-BB71-48F5CBAD351B}"/>
    <hyperlink ref="E126" r:id="rId105" xr:uid="{6EE2CB84-B0EC-40B3-9612-BD983A65591A}"/>
    <hyperlink ref="E89" r:id="rId106" xr:uid="{EF1F04A7-F2AB-4F06-8B93-2F387CF4B4E5}"/>
    <hyperlink ref="E117" r:id="rId107" xr:uid="{A398E669-E2AA-4A36-961B-FE143BA2CDD1}"/>
    <hyperlink ref="E76" r:id="rId108" xr:uid="{BBA02B7F-69EF-49C2-B8F3-70E749444C43}"/>
    <hyperlink ref="E70" r:id="rId109" xr:uid="{5E9CCE1A-E367-4035-8625-D03C0799A097}"/>
    <hyperlink ref="E102" r:id="rId110" xr:uid="{8A51F7C7-A576-411D-815D-D78D0D957AB6}"/>
    <hyperlink ref="E101" r:id="rId111" xr:uid="{C2BFCC6B-74E2-4A43-86A9-083E578975C1}"/>
    <hyperlink ref="E90" r:id="rId112" xr:uid="{E81887FA-007B-47D3-B2A6-62FB3B9714A3}"/>
    <hyperlink ref="E4" r:id="rId113" xr:uid="{235F5D33-CEC7-4970-A18D-0A979EAD377C}"/>
    <hyperlink ref="E3" r:id="rId114" xr:uid="{60E04ED2-F05D-4A91-9003-A41954DD6C13}"/>
    <hyperlink ref="E142" r:id="rId115" xr:uid="{E23A346D-47BC-4DE1-9FC0-A9A86F677EAA}"/>
    <hyperlink ref="E121" r:id="rId116" xr:uid="{D8F0164A-F62B-497D-B767-C17B162D8DAC}"/>
    <hyperlink ref="E55" r:id="rId117" xr:uid="{58EE00A4-7671-47ED-8ADA-8398CD27E2FA}"/>
    <hyperlink ref="E18" r:id="rId118" xr:uid="{0382091A-2F17-4A7E-A32F-44A7846ADA9C}"/>
    <hyperlink ref="E21" r:id="rId119" xr:uid="{E7822161-1C00-4EBF-BC3B-8072A373CF05}"/>
    <hyperlink ref="E41" r:id="rId120" xr:uid="{239011D7-E883-4EC4-BE1C-1F40B45A2911}"/>
    <hyperlink ref="E35" r:id="rId121" xr:uid="{D2D4354D-7145-4861-A580-3C3EC052ACF7}"/>
    <hyperlink ref="E116" r:id="rId122" xr:uid="{CCC558D4-764E-42BF-8F61-FA21A7FCB53C}"/>
    <hyperlink ref="E105" r:id="rId123" xr:uid="{C79D5141-88F2-42D3-A1B8-68ACE281896C}"/>
    <hyperlink ref="E63" r:id="rId124" xr:uid="{C4328ED6-A40F-4E40-B36C-06E3130CC026}"/>
    <hyperlink ref="E49" r:id="rId125" xr:uid="{31200673-D3E0-47DD-A776-1FF34426AE7B}"/>
    <hyperlink ref="E43" r:id="rId126" xr:uid="{792B7BB4-D91B-4486-8467-BFBF6E5A2FF9}"/>
    <hyperlink ref="E42" r:id="rId127" xr:uid="{2BAD7C0A-DEBD-464E-ABCF-E1C46981C407}"/>
    <hyperlink ref="E88" r:id="rId128" xr:uid="{C2BB79FD-38EF-418C-AB48-A6D447F0E075}"/>
    <hyperlink ref="E57" r:id="rId129" xr:uid="{853BFB64-2E1E-4F73-8259-9BC04CEB0236}"/>
    <hyperlink ref="E30" r:id="rId130" xr:uid="{C9F8DCF3-026E-41C0-A15F-6BCBDB3DEA37}"/>
    <hyperlink ref="E6" r:id="rId131" xr:uid="{12080275-2070-4ED5-9C2D-0379476E9720}"/>
    <hyperlink ref="E7" r:id="rId132" xr:uid="{7F159AFE-D069-4042-BA77-3354249E20CB}"/>
    <hyperlink ref="E87" r:id="rId133" xr:uid="{67CAB4BC-0AE2-41E8-917B-957A3138C3CE}"/>
    <hyperlink ref="E34" r:id="rId134" xr:uid="{E2649F74-CF77-451B-AA5D-9DA48041F6D9}"/>
  </hyperlinks>
  <pageMargins left="0.7" right="0.7" top="0.75" bottom="0.75" header="0.3" footer="0.3"/>
  <pageSetup paperSize="9" orientation="portrait" r:id="rId135"/>
  <tableParts count="1">
    <tablePart r:id="rId13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xr:uid="{00000000-0002-0000-0000-000001000000}">
          <x14:formula1>
            <xm:f>'Countries'!$A$2:$A$58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31" bestFit="1" customWidth="1"/>
    <col min="2" max="2" width="13.77734375" bestFit="1" customWidth="1"/>
    <col min="3" max="3" width="11.5546875" bestFit="1" customWidth="1"/>
    <col min="4" max="4" width="19.33203125" bestFit="1" customWidth="1"/>
    <col min="5" max="5" width="14.5546875" customWidth="1"/>
    <col min="6" max="6" width="15.109375" bestFit="1" customWidth="1"/>
    <col min="7" max="7" width="23.33203125" bestFit="1" customWidth="1"/>
    <col min="8" max="8" width="20.77734375" bestFit="1" customWidth="1"/>
    <col min="9" max="9" width="12.5546875" style="19" bestFit="1" customWidth="1"/>
  </cols>
  <sheetData>
    <row r="1" spans="1:11" x14ac:dyDescent="0.3">
      <c r="A1" t="s">
        <v>56</v>
      </c>
      <c r="B1" t="s">
        <v>58</v>
      </c>
      <c r="C1" t="s">
        <v>113</v>
      </c>
      <c r="D1" t="s">
        <v>500</v>
      </c>
      <c r="E1" t="s">
        <v>501</v>
      </c>
      <c r="F1" t="s">
        <v>502</v>
      </c>
      <c r="G1" s="14" t="s">
        <v>595</v>
      </c>
      <c r="H1" t="s">
        <v>588</v>
      </c>
      <c r="I1" t="s">
        <v>607</v>
      </c>
      <c r="J1" t="s">
        <v>611</v>
      </c>
      <c r="K1" t="s">
        <v>57</v>
      </c>
    </row>
    <row r="2" spans="1:11" x14ac:dyDescent="0.3">
      <c r="A2" t="s">
        <v>1</v>
      </c>
      <c r="B2" t="s">
        <v>61</v>
      </c>
      <c r="C2">
        <f>COUNTIF(Universities!B:B,Countries[[#This Row],[Countries]])</f>
        <v>3</v>
      </c>
      <c r="D2" t="s">
        <v>73</v>
      </c>
      <c r="E2" t="s">
        <v>73</v>
      </c>
      <c r="F2">
        <v>47</v>
      </c>
      <c r="G2" s="18">
        <f>INDEX(gdp[GDP, PPP (constant 2017 international $)],MATCH(Countries[[#This Row],[Countries]],gdp[Entity],0))</f>
        <v>487716160000</v>
      </c>
      <c r="H2" s="2">
        <f>INDEX(gdp_per_capita[GDP per capita, PPP (constant 2017 international $)],MATCH(Countries[[#This Row],[Countries]],gdp_per_capita[Entity],0))</f>
        <v>11039.806</v>
      </c>
      <c r="I2" s="19">
        <v>0.74</v>
      </c>
    </row>
    <row r="3" spans="1:11" x14ac:dyDescent="0.3">
      <c r="A3" t="s">
        <v>2</v>
      </c>
      <c r="B3" t="s">
        <v>62</v>
      </c>
      <c r="C3">
        <f>COUNTIF(Universities!B:B,Countries[[#This Row],[Countries]])</f>
        <v>3</v>
      </c>
      <c r="D3" t="s">
        <v>73</v>
      </c>
      <c r="E3" t="s">
        <v>73</v>
      </c>
      <c r="F3">
        <v>361</v>
      </c>
      <c r="G3" s="18">
        <f>INDEX(gdp[GDP, PPP (constant 2017 international $)],MATCH(Countries[[#This Row],[Countries]],gdp[Entity],0))</f>
        <v>203867960000</v>
      </c>
      <c r="H3" s="18">
        <f>INDEX(gdp_per_capita[GDP per capita, PPP (constant 2017 international $)],MATCH(Countries[[#This Row],[Countries]],gdp_per_capita[Entity],0))</f>
        <v>5908.57</v>
      </c>
      <c r="I3" s="19">
        <v>0.59</v>
      </c>
    </row>
    <row r="4" spans="1:11" x14ac:dyDescent="0.3">
      <c r="A4" t="s">
        <v>3</v>
      </c>
      <c r="B4" t="s">
        <v>63</v>
      </c>
      <c r="C4">
        <f>COUNTIF(Universities!B:B,Countries[[#This Row],[Countries]])</f>
        <v>3</v>
      </c>
      <c r="D4" t="s">
        <v>73</v>
      </c>
      <c r="E4" t="s">
        <v>73</v>
      </c>
      <c r="F4">
        <v>118</v>
      </c>
      <c r="G4" s="18">
        <f>INDEX(gdp[GDP, PPP (constant 2017 international $)],MATCH(Countries[[#This Row],[Countries]],gdp[Entity],0))</f>
        <v>43169866000</v>
      </c>
      <c r="H4" s="2">
        <f>INDEX(gdp_per_capita[GDP per capita, PPP (constant 2017 international $)],MATCH(Countries[[#This Row],[Countries]],gdp_per_capita[Entity],0))</f>
        <v>3321.5522000000001</v>
      </c>
      <c r="I4" s="19">
        <v>0.53</v>
      </c>
    </row>
    <row r="5" spans="1:11" x14ac:dyDescent="0.3">
      <c r="A5" t="s">
        <v>4</v>
      </c>
      <c r="B5" t="s">
        <v>62</v>
      </c>
      <c r="C5">
        <f>COUNTIF(Universities!B:B,Countries[[#This Row],[Countries]])</f>
        <v>3</v>
      </c>
      <c r="D5" t="s">
        <v>73</v>
      </c>
      <c r="E5" t="s">
        <v>73</v>
      </c>
      <c r="F5">
        <v>89</v>
      </c>
      <c r="G5" s="18">
        <f>INDEX(gdp[GDP, PPP (constant 2017 international $)],MATCH(Countries[[#This Row],[Countries]],gdp[Entity],0))</f>
        <v>38414560000</v>
      </c>
      <c r="H5" s="2">
        <f>INDEX(gdp_per_capita[GDP per capita, PPP (constant 2017 international $)],MATCH(Countries[[#This Row],[Countries]],gdp_per_capita[Entity],0))</f>
        <v>14840.913</v>
      </c>
      <c r="I5" s="19">
        <v>0.69</v>
      </c>
    </row>
    <row r="6" spans="1:11" x14ac:dyDescent="0.3">
      <c r="A6" t="s">
        <v>5</v>
      </c>
      <c r="B6" t="s">
        <v>63</v>
      </c>
      <c r="C6">
        <f>COUNTIF(Universities!B:B,Countries[[#This Row],[Countries]])</f>
        <v>3</v>
      </c>
      <c r="D6" t="s">
        <v>73</v>
      </c>
      <c r="E6" t="s">
        <v>73</v>
      </c>
      <c r="F6">
        <v>279</v>
      </c>
      <c r="G6" s="18">
        <f>INDEX(gdp[GDP, PPP (constant 2017 international $)],MATCH(Countries[[#This Row],[Countries]],gdp[Entity],0))</f>
        <v>48174825000</v>
      </c>
      <c r="H6" s="2">
        <f>INDEX(gdp_per_capita[GDP per capita, PPP (constant 2017 international $)],MATCH(Countries[[#This Row],[Countries]],gdp_per_capita[Entity],0))</f>
        <v>2179.7890000000002</v>
      </c>
      <c r="I6" s="19">
        <v>0.45</v>
      </c>
    </row>
    <row r="7" spans="1:11" x14ac:dyDescent="0.3">
      <c r="A7" t="s">
        <v>6</v>
      </c>
      <c r="B7" t="s">
        <v>59</v>
      </c>
      <c r="C7">
        <f>COUNTIF(Universities!B:B,Countries[[#This Row],[Countries]])</f>
        <v>3</v>
      </c>
      <c r="D7" t="s">
        <v>73</v>
      </c>
      <c r="E7" t="s">
        <v>73</v>
      </c>
      <c r="F7">
        <v>258</v>
      </c>
      <c r="G7" s="18">
        <f>INDEX(gdp[GDP, PPP (constant 2017 international $)],MATCH(Countries[[#This Row],[Countries]],gdp[Entity],0))</f>
        <v>8848987000</v>
      </c>
      <c r="H7" s="2">
        <f>INDEX(gdp_per_capita[GDP per capita, PPP (constant 2017 international $)],MATCH(Countries[[#This Row],[Countries]],gdp_per_capita[Entity],0))</f>
        <v>705.03039999999999</v>
      </c>
      <c r="I7" s="19">
        <v>0.43</v>
      </c>
    </row>
    <row r="8" spans="1:11" x14ac:dyDescent="0.3">
      <c r="A8" t="s">
        <v>7</v>
      </c>
      <c r="B8" t="s">
        <v>59</v>
      </c>
      <c r="C8">
        <f>COUNTIF(Universities!B:B,Countries[[#This Row],[Countries]])</f>
        <v>3</v>
      </c>
      <c r="D8" t="s">
        <v>73</v>
      </c>
      <c r="E8" t="s">
        <v>73</v>
      </c>
      <c r="F8">
        <v>121</v>
      </c>
      <c r="G8" s="18">
        <f>INDEX(gdp[GDP, PPP (constant 2017 international $)],MATCH(Countries[[#This Row],[Countries]],gdp[Entity],0))</f>
        <v>100647550000</v>
      </c>
      <c r="H8" s="2">
        <f>INDEX(gdp_per_capita[GDP per capita, PPP (constant 2017 international $)],MATCH(Countries[[#This Row],[Countries]],gdp_per_capita[Entity],0))</f>
        <v>3700.4643999999998</v>
      </c>
      <c r="I8" s="19">
        <v>0.57999999999999996</v>
      </c>
    </row>
    <row r="9" spans="1:11" x14ac:dyDescent="0.3">
      <c r="A9" t="s">
        <v>8</v>
      </c>
      <c r="B9" t="s">
        <v>63</v>
      </c>
      <c r="C9">
        <f>COUNTIF(Universities!B:B,Countries[[#This Row],[Countries]])</f>
        <v>3</v>
      </c>
      <c r="D9" t="s">
        <v>73</v>
      </c>
      <c r="E9" t="s">
        <v>73</v>
      </c>
      <c r="F9">
        <v>197</v>
      </c>
      <c r="G9" s="18">
        <f>INDEX(gdp[GDP, PPP (constant 2017 international $)],MATCH(Countries[[#This Row],[Countries]],gdp[Entity],0))</f>
        <v>3594652000</v>
      </c>
      <c r="H9" s="2">
        <f>INDEX(gdp_per_capita[GDP per capita, PPP (constant 2017 international $)],MATCH(Countries[[#This Row],[Countries]],gdp_per_capita[Entity],0))</f>
        <v>6114.1333000000004</v>
      </c>
      <c r="I9" s="19">
        <v>0.66</v>
      </c>
    </row>
    <row r="10" spans="1:11" x14ac:dyDescent="0.3">
      <c r="A10" t="s">
        <v>9</v>
      </c>
      <c r="B10" t="s">
        <v>59</v>
      </c>
      <c r="C10">
        <f>COUNTIF(Universities!B:B,Countries[[#This Row],[Countries]])</f>
        <v>1</v>
      </c>
      <c r="D10" t="s">
        <v>73</v>
      </c>
      <c r="E10" t="s">
        <v>73</v>
      </c>
      <c r="F10">
        <v>438</v>
      </c>
      <c r="G10" s="18">
        <f>INDEX(gdp[GDP, PPP (constant 2017 international $)],MATCH(Countries[[#This Row],[Countries]],gdp[Entity],0))</f>
        <v>4570392000</v>
      </c>
      <c r="H10" s="2">
        <f>INDEX(gdp_per_capita[GDP per capita, PPP (constant 2017 international $)],MATCH(Countries[[#This Row],[Countries]],gdp_per_capita[Entity],0))</f>
        <v>837.50469999999996</v>
      </c>
      <c r="I10" s="19">
        <v>0.4</v>
      </c>
    </row>
    <row r="11" spans="1:11" x14ac:dyDescent="0.3">
      <c r="A11" t="s">
        <v>10</v>
      </c>
      <c r="B11" t="s">
        <v>59</v>
      </c>
      <c r="C11">
        <f>COUNTIF(Universities!B:B,Countries[[#This Row],[Countries]])</f>
        <v>3</v>
      </c>
      <c r="D11" t="s">
        <v>73</v>
      </c>
      <c r="E11" t="s">
        <v>73</v>
      </c>
      <c r="F11">
        <v>580</v>
      </c>
      <c r="G11" s="18">
        <f>INDEX(gdp[GDP, PPP (constant 2017 international $)],MATCH(Countries[[#This Row],[Countries]],gdp[Entity],0))</f>
        <v>24489626000</v>
      </c>
      <c r="H11" s="2">
        <f>INDEX(gdp_per_capita[GDP per capita, PPP (constant 2017 international $)],MATCH(Countries[[#This Row],[Countries]],gdp_per_capita[Entity],0))</f>
        <v>1425.4945</v>
      </c>
      <c r="I11" s="19">
        <v>0.39</v>
      </c>
    </row>
    <row r="12" spans="1:11" x14ac:dyDescent="0.3">
      <c r="A12" t="s">
        <v>11</v>
      </c>
      <c r="B12" t="s">
        <v>60</v>
      </c>
      <c r="C12">
        <f>COUNTIF(Universities!B:B,Countries[[#This Row],[Countries]])</f>
        <v>1</v>
      </c>
      <c r="D12" t="s">
        <v>73</v>
      </c>
      <c r="E12" t="s">
        <v>73</v>
      </c>
      <c r="F12">
        <v>757</v>
      </c>
      <c r="G12" s="18">
        <f>INDEX(gdp[GDP, PPP (constant 2017 international $)],MATCH(Countries[[#This Row],[Countries]],gdp[Entity],0))</f>
        <v>2652638500</v>
      </c>
      <c r="H12" s="2">
        <f>INDEX(gdp_per_capita[GDP per capita, PPP (constant 2017 international $)],MATCH(Countries[[#This Row],[Countries]],gdp_per_capita[Entity],0))</f>
        <v>3228.5268999999998</v>
      </c>
      <c r="I12" s="19">
        <v>0.56000000000000005</v>
      </c>
    </row>
    <row r="13" spans="1:11" x14ac:dyDescent="0.3">
      <c r="A13" t="s">
        <v>12</v>
      </c>
      <c r="B13" t="s">
        <v>59</v>
      </c>
      <c r="C13">
        <f>COUNTIF(Universities!B:B,Countries[[#This Row],[Countries]])</f>
        <v>3</v>
      </c>
      <c r="D13" t="s">
        <v>73</v>
      </c>
      <c r="E13" t="s">
        <v>73</v>
      </c>
      <c r="F13">
        <v>203</v>
      </c>
      <c r="G13" s="18">
        <f>INDEX(gdp[GDP, PPP (constant 2017 international $)],MATCH(Countries[[#This Row],[Countries]],gdp[Entity],0))</f>
        <v>102956070000</v>
      </c>
      <c r="H13" s="2">
        <f>INDEX(gdp_per_capita[GDP per capita, PPP (constant 2017 international $)],MATCH(Countries[[#This Row],[Countries]],gdp_per_capita[Entity],0))</f>
        <v>1073.6433</v>
      </c>
      <c r="I13" s="19">
        <v>0.48</v>
      </c>
    </row>
    <row r="14" spans="1:11" x14ac:dyDescent="0.3">
      <c r="A14" t="s">
        <v>13</v>
      </c>
      <c r="B14" t="s">
        <v>60</v>
      </c>
      <c r="C14">
        <f>COUNTIF(Universities!B:B,Countries[[#This Row],[Countries]])</f>
        <v>1</v>
      </c>
      <c r="D14" t="s">
        <v>73</v>
      </c>
      <c r="E14" t="s">
        <v>73</v>
      </c>
      <c r="F14">
        <v>422</v>
      </c>
      <c r="G14" s="18">
        <f>INDEX(gdp[GDP, PPP (constant 2017 international $)],MATCH(Countries[[#This Row],[Countries]],gdp[Entity],0))</f>
        <v>5431885000</v>
      </c>
      <c r="H14" s="2">
        <f>INDEX(gdp_per_capita[GDP per capita, PPP (constant 2017 international $)],MATCH(Countries[[#This Row],[Countries]],gdp_per_capita[Entity],0))</f>
        <v>4913.2563</v>
      </c>
      <c r="I14" s="19">
        <v>0.51</v>
      </c>
    </row>
    <row r="15" spans="1:11" x14ac:dyDescent="0.3">
      <c r="A15" t="s">
        <v>14</v>
      </c>
      <c r="B15" t="s">
        <v>61</v>
      </c>
      <c r="C15">
        <f>COUNTIF(Universities!B:B,Countries[[#This Row],[Countries]])</f>
        <v>3</v>
      </c>
      <c r="D15" t="s">
        <v>73</v>
      </c>
      <c r="E15" t="s">
        <v>73</v>
      </c>
      <c r="F15">
        <v>5</v>
      </c>
      <c r="G15" s="18">
        <f>INDEX(gdp[GDP, PPP (constant 2017 international $)],MATCH(Countries[[#This Row],[Countries]],gdp[Entity],0))</f>
        <v>1263731700000</v>
      </c>
      <c r="H15" s="2">
        <f>INDEX(gdp_per_capita[GDP per capita, PPP (constant 2017 international $)],MATCH(Countries[[#This Row],[Countries]],gdp_per_capita[Entity],0))</f>
        <v>11566.05</v>
      </c>
      <c r="I15" s="19">
        <v>0.73</v>
      </c>
    </row>
    <row r="16" spans="1:11" x14ac:dyDescent="0.3">
      <c r="A16" t="s">
        <v>15</v>
      </c>
      <c r="B16" t="s">
        <v>59</v>
      </c>
      <c r="C16">
        <f>COUNTIF(Universities!B:B,Countries[[#This Row],[Countries]])</f>
        <v>1</v>
      </c>
      <c r="D16" t="s">
        <v>73</v>
      </c>
      <c r="E16" t="s">
        <v>73</v>
      </c>
      <c r="F16">
        <v>1184</v>
      </c>
      <c r="G16" s="18">
        <f>INDEX(gdp[GDP, PPP (constant 2017 international $)],MATCH(Countries[[#This Row],[Countries]],gdp[Entity],0))</f>
        <v>23923692000</v>
      </c>
      <c r="H16" s="2">
        <f>INDEX(gdp_per_capita[GDP per capita, PPP (constant 2017 international $)],MATCH(Countries[[#This Row],[Countries]],gdp_per_capita[Entity],0))</f>
        <v>14637.008</v>
      </c>
      <c r="I16" s="19">
        <v>0.6</v>
      </c>
    </row>
    <row r="17" spans="1:9" x14ac:dyDescent="0.3">
      <c r="A17" t="s">
        <v>16</v>
      </c>
      <c r="B17" t="s">
        <v>60</v>
      </c>
      <c r="C17">
        <f>COUNTIF(Universities!B:B,Countries[[#This Row],[Countries]])</f>
        <v>0</v>
      </c>
      <c r="D17" t="s">
        <v>73</v>
      </c>
      <c r="E17" t="s">
        <v>73</v>
      </c>
      <c r="G17" s="18"/>
      <c r="H17" s="2"/>
    </row>
    <row r="18" spans="1:9" x14ac:dyDescent="0.3">
      <c r="A18" t="s">
        <v>17</v>
      </c>
      <c r="B18" t="s">
        <v>62</v>
      </c>
      <c r="C18">
        <f>COUNTIF(Universities!B:B,Countries[[#This Row],[Countries]])</f>
        <v>3</v>
      </c>
      <c r="D18" t="s">
        <v>73</v>
      </c>
      <c r="E18" t="s">
        <v>73</v>
      </c>
      <c r="F18">
        <v>318</v>
      </c>
      <c r="G18" s="18">
        <f>INDEX(gdp[GDP, PPP (constant 2017 international $)],MATCH(Countries[[#This Row],[Countries]],gdp[Entity],0))</f>
        <v>10559740000</v>
      </c>
      <c r="H18" s="2">
        <f>INDEX(gdp_per_capita[GDP per capita, PPP (constant 2017 international $)],MATCH(Countries[[#This Row],[Countries]],gdp_per_capita[Entity],0))</f>
        <v>8856.8289999999997</v>
      </c>
      <c r="I18" s="19">
        <v>0.6</v>
      </c>
    </row>
    <row r="19" spans="1:9" x14ac:dyDescent="0.3">
      <c r="A19" t="s">
        <v>18</v>
      </c>
      <c r="B19" t="s">
        <v>60</v>
      </c>
      <c r="C19">
        <f>COUNTIF(Universities!B:B,Countries[[#This Row],[Countries]])</f>
        <v>3</v>
      </c>
      <c r="D19" t="s">
        <v>73</v>
      </c>
      <c r="E19" t="s">
        <v>73</v>
      </c>
      <c r="F19">
        <v>23</v>
      </c>
      <c r="G19" s="18">
        <f>INDEX(gdp[GDP, PPP (constant 2017 international $)],MATCH(Countries[[#This Row],[Countries]],gdp[Entity],0))</f>
        <v>278944550000</v>
      </c>
      <c r="H19" s="2">
        <f>INDEX(gdp_per_capita[GDP per capita, PPP (constant 2017 international $)],MATCH(Countries[[#This Row],[Countries]],gdp_per_capita[Entity],0))</f>
        <v>2319.0684000000001</v>
      </c>
      <c r="I19" s="19">
        <v>0.5</v>
      </c>
    </row>
    <row r="20" spans="1:9" x14ac:dyDescent="0.3">
      <c r="A20" t="s">
        <v>19</v>
      </c>
      <c r="B20" t="s">
        <v>59</v>
      </c>
      <c r="C20">
        <f>COUNTIF(Universities!B:B,Countries[[#This Row],[Countries]])</f>
        <v>3</v>
      </c>
      <c r="D20" t="s">
        <v>73</v>
      </c>
      <c r="E20" t="s">
        <v>73</v>
      </c>
      <c r="F20">
        <v>683</v>
      </c>
      <c r="G20" s="18">
        <f>INDEX(gdp[GDP, PPP (constant 2017 international $)],MATCH(Countries[[#This Row],[Countries]],gdp[Entity],0))</f>
        <v>32340398000</v>
      </c>
      <c r="H20" s="2">
        <f>INDEX(gdp_per_capita[GDP per capita, PPP (constant 2017 international $)],MATCH(Countries[[#This Row],[Countries]],gdp_per_capita[Entity],0))</f>
        <v>13813.723</v>
      </c>
      <c r="I20" s="19">
        <v>0.71</v>
      </c>
    </row>
    <row r="21" spans="1:9" x14ac:dyDescent="0.3">
      <c r="A21" t="s">
        <v>20</v>
      </c>
      <c r="B21" t="s">
        <v>63</v>
      </c>
      <c r="C21">
        <f>COUNTIF(Universities!B:B,Countries[[#This Row],[Countries]])</f>
        <v>3</v>
      </c>
      <c r="D21" t="s">
        <v>73</v>
      </c>
      <c r="E21" t="s">
        <v>73</v>
      </c>
      <c r="F21">
        <v>316</v>
      </c>
      <c r="G21" s="18">
        <f>INDEX(gdp[GDP, PPP (constant 2017 international $)],MATCH(Countries[[#This Row],[Countries]],gdp[Entity],0))</f>
        <v>5481961000</v>
      </c>
      <c r="H21" s="2">
        <f>INDEX(gdp_per_capita[GDP per capita, PPP (constant 2017 international $)],MATCH(Countries[[#This Row],[Countries]],gdp_per_capita[Entity],0))</f>
        <v>2076.5664000000002</v>
      </c>
      <c r="I21" s="19">
        <v>0.5</v>
      </c>
    </row>
    <row r="22" spans="1:9" x14ac:dyDescent="0.3">
      <c r="A22" t="s">
        <v>21</v>
      </c>
      <c r="B22" t="s">
        <v>63</v>
      </c>
      <c r="C22">
        <f>COUNTIF(Universities!B:B,Countries[[#This Row],[Countries]])</f>
        <v>3</v>
      </c>
      <c r="D22" t="s">
        <v>73</v>
      </c>
      <c r="E22" t="s">
        <v>73</v>
      </c>
      <c r="F22">
        <v>17</v>
      </c>
      <c r="G22" s="18">
        <f>INDEX(gdp[GDP, PPP (constant 2017 international $)],MATCH(Countries[[#This Row],[Countries]],gdp[Entity],0))</f>
        <v>178455330000</v>
      </c>
      <c r="H22" s="2">
        <f>INDEX(gdp_per_capita[GDP per capita, PPP (constant 2017 international $)],MATCH(Countries[[#This Row],[Countries]],gdp_per_capita[Entity],0))</f>
        <v>5435.2380000000003</v>
      </c>
      <c r="I22" s="19">
        <v>0.63</v>
      </c>
    </row>
    <row r="23" spans="1:9" x14ac:dyDescent="0.3">
      <c r="A23" t="s">
        <v>22</v>
      </c>
      <c r="B23" t="s">
        <v>63</v>
      </c>
      <c r="C23">
        <f>COUNTIF(Universities!B:B,Countries[[#This Row],[Countries]])</f>
        <v>3</v>
      </c>
      <c r="D23" t="s">
        <v>73</v>
      </c>
      <c r="E23" t="s">
        <v>73</v>
      </c>
      <c r="F23">
        <v>382</v>
      </c>
      <c r="G23" s="18">
        <f>INDEX(gdp[GDP, PPP (constant 2017 international $)],MATCH(Countries[[#This Row],[Countries]],gdp[Entity],0))</f>
        <v>35728888000</v>
      </c>
      <c r="H23" s="2">
        <f>INDEX(gdp_per_capita[GDP per capita, PPP (constant 2017 international $)],MATCH(Countries[[#This Row],[Countries]],gdp_per_capita[Entity],0))</f>
        <v>2640.3442</v>
      </c>
      <c r="I23" s="19">
        <v>0.47</v>
      </c>
    </row>
    <row r="24" spans="1:9" x14ac:dyDescent="0.3">
      <c r="A24" t="s">
        <v>23</v>
      </c>
      <c r="B24" t="s">
        <v>63</v>
      </c>
      <c r="C24">
        <f>COUNTIF(Universities!B:B,Countries[[#This Row],[Countries]])</f>
        <v>0</v>
      </c>
      <c r="D24" t="s">
        <v>73</v>
      </c>
      <c r="E24" t="s">
        <v>73</v>
      </c>
      <c r="G24" s="18">
        <f>INDEX(gdp[GDP, PPP (constant 2017 international $)],MATCH(Countries[[#This Row],[Countries]],gdp[Entity],0))</f>
        <v>3773970000</v>
      </c>
      <c r="H24" s="2">
        <f>INDEX(gdp_per_capita[GDP per capita, PPP (constant 2017 international $)],MATCH(Countries[[#This Row],[Countries]],gdp_per_capita[Entity],0))</f>
        <v>1831.3832</v>
      </c>
      <c r="I24" s="19">
        <v>0.48</v>
      </c>
    </row>
    <row r="25" spans="1:9" x14ac:dyDescent="0.3">
      <c r="A25" t="s">
        <v>24</v>
      </c>
      <c r="B25" t="s">
        <v>63</v>
      </c>
      <c r="C25">
        <f>COUNTIF(Universities!B:B,Countries[[#This Row],[Countries]])</f>
        <v>3</v>
      </c>
      <c r="D25" t="s">
        <v>73</v>
      </c>
      <c r="E25" t="s">
        <v>73</v>
      </c>
      <c r="F25">
        <v>218</v>
      </c>
      <c r="G25" s="18">
        <f>INDEX(gdp[GDP, PPP (constant 2017 international $)],MATCH(Countries[[#This Row],[Countries]],gdp[Entity],0))</f>
        <v>146322500000</v>
      </c>
      <c r="H25" s="2">
        <f>INDEX(gdp_per_capita[GDP per capita, PPP (constant 2017 international $)],MATCH(Countries[[#This Row],[Countries]],gdp_per_capita[Entity],0))</f>
        <v>5325.0303000000004</v>
      </c>
      <c r="I25" s="19">
        <v>0.55000000000000004</v>
      </c>
    </row>
    <row r="26" spans="1:9" x14ac:dyDescent="0.3">
      <c r="A26" t="s">
        <v>25</v>
      </c>
      <c r="B26" t="s">
        <v>60</v>
      </c>
      <c r="C26">
        <f>COUNTIF(Universities!B:B,Countries[[#This Row],[Countries]])</f>
        <v>3</v>
      </c>
      <c r="D26" t="s">
        <v>73</v>
      </c>
      <c r="E26" t="s">
        <v>73</v>
      </c>
      <c r="F26">
        <v>14</v>
      </c>
      <c r="G26" s="18">
        <f>INDEX(gdp[GDP, PPP (constant 2017 international $)],MATCH(Countries[[#This Row],[Countries]],gdp[Entity],0))</f>
        <v>251431400000</v>
      </c>
      <c r="H26" s="2">
        <f>INDEX(gdp_per_capita[GDP per capita, PPP (constant 2017 international $)],MATCH(Countries[[#This Row],[Countries]],gdp_per_capita[Entity],0))</f>
        <v>4743.4862999999996</v>
      </c>
      <c r="I26" s="19">
        <v>0.56999999999999995</v>
      </c>
    </row>
    <row r="27" spans="1:9" x14ac:dyDescent="0.3">
      <c r="A27" t="s">
        <v>26</v>
      </c>
      <c r="B27" t="s">
        <v>62</v>
      </c>
      <c r="C27">
        <f>COUNTIF(Universities!B:B,Countries[[#This Row],[Countries]])</f>
        <v>2</v>
      </c>
      <c r="D27" t="s">
        <v>73</v>
      </c>
      <c r="E27" t="s">
        <v>73</v>
      </c>
      <c r="F27">
        <v>251</v>
      </c>
      <c r="G27" s="18">
        <f>INDEX(gdp[GDP, PPP (constant 2017 international $)],MATCH(Countries[[#This Row],[Countries]],gdp[Entity],0))</f>
        <v>5236466700</v>
      </c>
      <c r="H27" s="2">
        <f>INDEX(gdp_per_capita[GDP per capita, PPP (constant 2017 international $)],MATCH(Countries[[#This Row],[Countries]],gdp_per_capita[Entity],0))</f>
        <v>2295.2321999999999</v>
      </c>
      <c r="I27" s="19">
        <v>0.51</v>
      </c>
    </row>
    <row r="28" spans="1:9" x14ac:dyDescent="0.3">
      <c r="A28" t="s">
        <v>27</v>
      </c>
      <c r="B28" t="s">
        <v>63</v>
      </c>
      <c r="C28">
        <f>COUNTIF(Universities!B:B,Countries[[#This Row],[Countries]])</f>
        <v>3</v>
      </c>
      <c r="D28" t="s">
        <v>73</v>
      </c>
      <c r="E28" t="s">
        <v>73</v>
      </c>
      <c r="F28">
        <v>332</v>
      </c>
      <c r="G28" s="18">
        <f>INDEX(gdp[GDP, PPP (constant 2017 international $)],MATCH(Countries[[#This Row],[Countries]],gdp[Entity],0))</f>
        <v>7391423500</v>
      </c>
      <c r="H28" s="2">
        <f>INDEX(gdp_per_capita[GDP per capita, PPP (constant 2017 international $)],MATCH(Countries[[#This Row],[Countries]],gdp_per_capita[Entity],0))</f>
        <v>1423.2295999999999</v>
      </c>
      <c r="I28" s="19">
        <v>0.48</v>
      </c>
    </row>
    <row r="29" spans="1:9" x14ac:dyDescent="0.3">
      <c r="A29" t="s">
        <v>28</v>
      </c>
      <c r="B29" t="s">
        <v>61</v>
      </c>
      <c r="C29">
        <f>COUNTIF(Universities!B:B,Countries[[#This Row],[Countries]])</f>
        <v>3</v>
      </c>
      <c r="D29" t="s">
        <v>73</v>
      </c>
      <c r="E29" t="s">
        <v>73</v>
      </c>
      <c r="F29">
        <v>99</v>
      </c>
      <c r="G29" s="18">
        <f>INDEX(gdp[GDP, PPP (constant 2017 international $)],MATCH(Countries[[#This Row],[Countries]],gdp[Entity],0))</f>
        <v>147941520000</v>
      </c>
      <c r="H29" s="2">
        <f>INDEX(gdp_per_capita[GDP per capita, PPP (constant 2017 international $)],MATCH(Countries[[#This Row],[Countries]],gdp_per_capita[Entity],0))</f>
        <v>21965.173999999999</v>
      </c>
      <c r="I29" s="19">
        <v>0.72</v>
      </c>
    </row>
    <row r="30" spans="1:9" x14ac:dyDescent="0.3">
      <c r="A30" t="s">
        <v>29</v>
      </c>
      <c r="B30" t="s">
        <v>60</v>
      </c>
      <c r="C30">
        <f>COUNTIF(Universities!B:B,Countries[[#This Row],[Countries]])</f>
        <v>3</v>
      </c>
      <c r="D30" t="s">
        <v>73</v>
      </c>
      <c r="E30" t="s">
        <v>73</v>
      </c>
      <c r="F30">
        <v>206</v>
      </c>
      <c r="G30" s="18">
        <f>INDEX(gdp[GDP, PPP (constant 2017 international $)],MATCH(Countries[[#This Row],[Countries]],gdp[Entity],0))</f>
        <v>42321780000</v>
      </c>
      <c r="H30" s="2">
        <f>INDEX(gdp_per_capita[GDP per capita, PPP (constant 2017 international $)],MATCH(Countries[[#This Row],[Countries]],gdp_per_capita[Entity],0))</f>
        <v>1463.6288</v>
      </c>
      <c r="I30" s="19">
        <v>0.5</v>
      </c>
    </row>
    <row r="31" spans="1:9" x14ac:dyDescent="0.3">
      <c r="A31" t="s">
        <v>30</v>
      </c>
      <c r="B31" t="s">
        <v>62</v>
      </c>
      <c r="C31">
        <f>COUNTIF(Universities!B:B,Countries[[#This Row],[Countries]])</f>
        <v>3</v>
      </c>
      <c r="D31" t="s">
        <v>73</v>
      </c>
      <c r="E31" t="s">
        <v>73</v>
      </c>
      <c r="F31">
        <v>195</v>
      </c>
      <c r="G31" s="18">
        <f>INDEX(gdp[GDP, PPP (constant 2017 international $)],MATCH(Countries[[#This Row],[Countries]],gdp[Entity],0))</f>
        <v>29658268000</v>
      </c>
      <c r="H31" s="2">
        <f>INDEX(gdp_per_capita[GDP per capita, PPP (constant 2017 international $)],MATCH(Countries[[#This Row],[Countries]],gdp_per_capita[Entity],0))</f>
        <v>1491.1339</v>
      </c>
      <c r="I31" s="19">
        <v>0.51</v>
      </c>
    </row>
    <row r="32" spans="1:9" x14ac:dyDescent="0.3">
      <c r="A32" t="s">
        <v>31</v>
      </c>
      <c r="B32" t="s">
        <v>63</v>
      </c>
      <c r="C32">
        <f>COUNTIF(Universities!B:B,Countries[[#This Row],[Countries]])</f>
        <v>3</v>
      </c>
      <c r="D32" t="s">
        <v>73</v>
      </c>
      <c r="E32" t="s">
        <v>73</v>
      </c>
      <c r="F32">
        <v>990</v>
      </c>
      <c r="G32" s="18">
        <f>INDEX(gdp[GDP, PPP (constant 2017 international $)],MATCH(Countries[[#This Row],[Countries]],gdp[Entity],0))</f>
        <v>46452216000</v>
      </c>
      <c r="H32" s="2">
        <f>INDEX(gdp_per_capita[GDP per capita, PPP (constant 2017 international $)],MATCH(Countries[[#This Row],[Countries]],gdp_per_capita[Entity],0))</f>
        <v>2120.6233000000002</v>
      </c>
      <c r="I32" s="19">
        <v>0.43</v>
      </c>
    </row>
    <row r="33" spans="1:9" x14ac:dyDescent="0.3">
      <c r="A33" t="s">
        <v>32</v>
      </c>
      <c r="B33" t="s">
        <v>61</v>
      </c>
      <c r="C33">
        <f>COUNTIF(Universities!B:B,Countries[[#This Row],[Countries]])</f>
        <v>3</v>
      </c>
      <c r="D33" t="s">
        <v>73</v>
      </c>
      <c r="E33" t="s">
        <v>73</v>
      </c>
      <c r="F33">
        <v>588</v>
      </c>
      <c r="G33" s="18">
        <f>INDEX(gdp[GDP, PPP (constant 2017 international $)],MATCH(Countries[[#This Row],[Countries]],gdp[Entity],0))</f>
        <v>24494076000</v>
      </c>
      <c r="H33" s="2">
        <f>INDEX(gdp_per_capita[GDP per capita, PPP (constant 2017 international $)],MATCH(Countries[[#This Row],[Countries]],gdp_per_capita[Entity],0))</f>
        <v>5307.5219999999999</v>
      </c>
      <c r="I33" s="19">
        <v>0.56000000000000005</v>
      </c>
    </row>
    <row r="34" spans="1:9" x14ac:dyDescent="0.3">
      <c r="A34" t="s">
        <v>33</v>
      </c>
      <c r="B34" t="s">
        <v>60</v>
      </c>
      <c r="C34">
        <f>COUNTIF(Universities!B:B,Countries[[#This Row],[Countries]])</f>
        <v>3</v>
      </c>
      <c r="D34" t="s">
        <v>73</v>
      </c>
      <c r="E34" t="s">
        <v>73</v>
      </c>
      <c r="F34">
        <v>70</v>
      </c>
      <c r="G34" s="18">
        <f>INDEX(gdp[GDP, PPP (constant 2017 international $)],MATCH(Countries[[#This Row],[Countries]],gdp[Entity],0))</f>
        <v>26546680000</v>
      </c>
      <c r="H34" s="2">
        <f>INDEX(gdp_per_capita[GDP per capita, PPP (constant 2017 international $)],MATCH(Countries[[#This Row],[Countries]],gdp_per_capita[Entity],0))</f>
        <v>20967.947</v>
      </c>
      <c r="I34" s="19">
        <v>0.8</v>
      </c>
    </row>
    <row r="35" spans="1:9" x14ac:dyDescent="0.3">
      <c r="A35" t="s">
        <v>34</v>
      </c>
      <c r="B35" t="s">
        <v>61</v>
      </c>
      <c r="C35">
        <f>COUNTIF(Universities!B:B,Countries[[#This Row],[Countries]])</f>
        <v>3</v>
      </c>
      <c r="D35" t="s">
        <v>73</v>
      </c>
      <c r="E35" t="s">
        <v>73</v>
      </c>
      <c r="F35">
        <v>22</v>
      </c>
      <c r="G35" s="18">
        <f>INDEX(gdp[GDP, PPP (constant 2017 international $)],MATCH(Countries[[#This Row],[Countries]],gdp[Entity],0))</f>
        <v>303335500000</v>
      </c>
      <c r="H35" s="2">
        <f>INDEX(gdp_per_capita[GDP per capita, PPP (constant 2017 international $)],MATCH(Countries[[#This Row],[Countries]],gdp_per_capita[Entity],0))</f>
        <v>8058.3969999999999</v>
      </c>
      <c r="I35" s="19">
        <v>0.68</v>
      </c>
    </row>
    <row r="36" spans="1:9" x14ac:dyDescent="0.3">
      <c r="A36" t="s">
        <v>35</v>
      </c>
      <c r="B36" t="s">
        <v>62</v>
      </c>
      <c r="C36">
        <f>COUNTIF(Universities!B:B,Countries[[#This Row],[Countries]])</f>
        <v>3</v>
      </c>
      <c r="D36" t="s">
        <v>73</v>
      </c>
      <c r="E36" t="s">
        <v>73</v>
      </c>
      <c r="F36">
        <v>74</v>
      </c>
      <c r="G36" s="18">
        <f>INDEX(gdp[GDP, PPP (constant 2017 international $)],MATCH(Countries[[#This Row],[Countries]],gdp[Entity],0))</f>
        <v>39351090000</v>
      </c>
      <c r="H36" s="2">
        <f>INDEX(gdp_per_capita[GDP per capita, PPP (constant 2017 international $)],MATCH(Countries[[#This Row],[Countries]],gdp_per_capita[Entity],0))</f>
        <v>1226.7670000000001</v>
      </c>
      <c r="I36" s="19">
        <v>0.45</v>
      </c>
    </row>
    <row r="37" spans="1:9" x14ac:dyDescent="0.3">
      <c r="A37" t="s">
        <v>36</v>
      </c>
      <c r="B37" t="s">
        <v>62</v>
      </c>
      <c r="C37">
        <f>COUNTIF(Universities!B:B,Countries[[#This Row],[Countries]])</f>
        <v>3</v>
      </c>
      <c r="D37" t="s">
        <v>73</v>
      </c>
      <c r="E37" t="s">
        <v>73</v>
      </c>
      <c r="F37">
        <v>127</v>
      </c>
      <c r="G37" s="18">
        <f>INDEX(gdp[GDP, PPP (constant 2017 international $)],MATCH(Countries[[#This Row],[Countries]],gdp[Entity],0))</f>
        <v>23120007000</v>
      </c>
      <c r="H37" s="2">
        <f>INDEX(gdp_per_capita[GDP per capita, PPP (constant 2017 international $)],MATCH(Countries[[#This Row],[Countries]],gdp_per_capita[Entity],0))</f>
        <v>9137.7970000000005</v>
      </c>
      <c r="I37" s="19">
        <v>0.61</v>
      </c>
    </row>
    <row r="38" spans="1:9" x14ac:dyDescent="0.3">
      <c r="A38" t="s">
        <v>37</v>
      </c>
      <c r="B38" t="s">
        <v>63</v>
      </c>
      <c r="C38">
        <f>COUNTIF(Universities!B:B,Countries[[#This Row],[Countries]])</f>
        <v>2</v>
      </c>
      <c r="D38" t="s">
        <v>73</v>
      </c>
      <c r="E38" t="s">
        <v>73</v>
      </c>
      <c r="F38">
        <v>1593</v>
      </c>
      <c r="G38" s="18">
        <f>INDEX(gdp[GDP, PPP (constant 2017 international $)],MATCH(Countries[[#This Row],[Countries]],gdp[Entity],0))</f>
        <v>29964294000</v>
      </c>
      <c r="H38" s="2">
        <f>INDEX(gdp_per_capita[GDP per capita, PPP (constant 2017 international $)],MATCH(Countries[[#This Row],[Countries]],gdp_per_capita[Entity],0))</f>
        <v>1186.5768</v>
      </c>
      <c r="I38" s="19">
        <v>0.4</v>
      </c>
    </row>
    <row r="39" spans="1:9" x14ac:dyDescent="0.3">
      <c r="A39" t="s">
        <v>38</v>
      </c>
      <c r="B39" t="s">
        <v>63</v>
      </c>
      <c r="C39">
        <f>COUNTIF(Universities!B:B,Countries[[#This Row],[Countries]])</f>
        <v>3</v>
      </c>
      <c r="D39" t="s">
        <v>73</v>
      </c>
      <c r="E39" t="s">
        <v>73</v>
      </c>
      <c r="F39">
        <v>18</v>
      </c>
      <c r="G39" s="18">
        <f>INDEX(gdp[GDP, PPP (constant 2017 international $)],MATCH(Countries[[#This Row],[Countries]],gdp[Entity],0))</f>
        <v>1050496300000</v>
      </c>
      <c r="H39" s="2">
        <f>INDEX(gdp_per_capita[GDP per capita, PPP (constant 2017 international $)],MATCH(Countries[[#This Row],[Countries]],gdp_per_capita[Entity],0))</f>
        <v>4922.6323000000002</v>
      </c>
      <c r="I39" s="19">
        <v>0.54</v>
      </c>
    </row>
    <row r="40" spans="1:9" x14ac:dyDescent="0.3">
      <c r="A40" t="s">
        <v>39</v>
      </c>
      <c r="B40" t="s">
        <v>59</v>
      </c>
      <c r="C40">
        <f>COUNTIF(Universities!B:B,Countries[[#This Row],[Countries]])</f>
        <v>2</v>
      </c>
      <c r="D40" t="s">
        <v>73</v>
      </c>
      <c r="E40" t="s">
        <v>73</v>
      </c>
      <c r="F40">
        <v>329</v>
      </c>
      <c r="G40" s="18">
        <f>INDEX(gdp[GDP, PPP (constant 2017 international $)],MATCH(Countries[[#This Row],[Countries]],gdp[Entity],0))</f>
        <v>18875290000</v>
      </c>
      <c r="H40" s="2">
        <f>INDEX(gdp_per_capita[GDP per capita, PPP (constant 2017 international $)],MATCH(Countries[[#This Row],[Countries]],gdp_per_capita[Entity],0))</f>
        <v>3234.393</v>
      </c>
      <c r="I40" s="19">
        <v>0.56999999999999995</v>
      </c>
    </row>
    <row r="41" spans="1:9" x14ac:dyDescent="0.3">
      <c r="A41" t="s">
        <v>40</v>
      </c>
      <c r="B41" t="s">
        <v>60</v>
      </c>
      <c r="C41">
        <f>COUNTIF(Universities!B:B,Countries[[#This Row],[Countries]])</f>
        <v>3</v>
      </c>
      <c r="D41" t="s">
        <v>73</v>
      </c>
      <c r="E41" t="s">
        <v>73</v>
      </c>
      <c r="F41">
        <v>58</v>
      </c>
      <c r="G41" s="18">
        <f>INDEX(gdp[GDP, PPP (constant 2017 international $)],MATCH(Countries[[#This Row],[Countries]],gdp[Entity],0))</f>
        <v>30140592000</v>
      </c>
      <c r="H41" s="2">
        <f>INDEX(gdp_per_capita[GDP per capita, PPP (constant 2017 international $)],MATCH(Countries[[#This Row],[Countries]],gdp_per_capita[Entity],0))</f>
        <v>2238.9573</v>
      </c>
      <c r="I41" s="19">
        <v>0.53</v>
      </c>
    </row>
    <row r="42" spans="1:9" x14ac:dyDescent="0.3">
      <c r="A42" t="s">
        <v>41</v>
      </c>
      <c r="B42" t="s">
        <v>61</v>
      </c>
      <c r="C42">
        <f>COUNTIF(Universities!B:B,Countries[[#This Row],[Countries]])</f>
        <v>0</v>
      </c>
      <c r="D42" t="s">
        <v>73</v>
      </c>
      <c r="E42" t="s">
        <v>73</v>
      </c>
      <c r="G42" s="18"/>
      <c r="H42" s="2"/>
    </row>
    <row r="43" spans="1:9" x14ac:dyDescent="0.3">
      <c r="A43" t="s">
        <v>42</v>
      </c>
      <c r="B43" t="s">
        <v>59</v>
      </c>
      <c r="C43">
        <f>COUNTIF(Universities!B:B,Countries[[#This Row],[Countries]])</f>
        <v>0</v>
      </c>
      <c r="D43" t="s">
        <v>73</v>
      </c>
      <c r="E43" t="s">
        <v>73</v>
      </c>
      <c r="G43" s="18">
        <f>INDEX(gdp[GDP, PPP (constant 2017 international $)],MATCH(Countries[[#This Row],[Countries]],gdp[Entity],0))</f>
        <v>904057100</v>
      </c>
      <c r="H43" s="2">
        <f>INDEX(gdp_per_capita[GDP per capita, PPP (constant 2017 international $)],MATCH(Countries[[#This Row],[Countries]],gdp_per_capita[Entity],0))</f>
        <v>4052.1233000000002</v>
      </c>
      <c r="I43" s="19">
        <v>0.62</v>
      </c>
    </row>
    <row r="44" spans="1:9" x14ac:dyDescent="0.3">
      <c r="A44" t="s">
        <v>43</v>
      </c>
      <c r="B44" t="s">
        <v>63</v>
      </c>
      <c r="C44">
        <f>COUNTIF(Universities!B:B,Countries[[#This Row],[Countries]])</f>
        <v>3</v>
      </c>
      <c r="D44" t="s">
        <v>73</v>
      </c>
      <c r="E44" t="s">
        <v>73</v>
      </c>
      <c r="F44">
        <v>82</v>
      </c>
      <c r="G44" s="18">
        <f>INDEX(gdp[GDP, PPP (constant 2017 international $)],MATCH(Countries[[#This Row],[Countries]],gdp[Entity],0))</f>
        <v>58990950000</v>
      </c>
      <c r="H44" s="2">
        <f>INDEX(gdp_per_capita[GDP per capita, PPP (constant 2017 international $)],MATCH(Countries[[#This Row],[Countries]],gdp_per_capita[Entity],0))</f>
        <v>3495.4036000000001</v>
      </c>
      <c r="I44" s="19">
        <v>0.51</v>
      </c>
    </row>
    <row r="45" spans="1:9" x14ac:dyDescent="0.3">
      <c r="A45" t="s">
        <v>44</v>
      </c>
      <c r="B45" t="s">
        <v>60</v>
      </c>
      <c r="C45">
        <f>COUNTIF(Universities!B:B,Countries[[#This Row],[Countries]])</f>
        <v>3</v>
      </c>
      <c r="D45" t="s">
        <v>73</v>
      </c>
      <c r="E45" t="s">
        <v>73</v>
      </c>
      <c r="F45">
        <v>413</v>
      </c>
      <c r="G45" s="18">
        <f>INDEX(gdp[GDP, PPP (constant 2017 international $)],MATCH(Countries[[#This Row],[Countries]],gdp[Entity],0))</f>
        <v>2854711300</v>
      </c>
      <c r="H45" s="2">
        <f>INDEX(gdp_per_capita[GDP per capita, PPP (constant 2017 international $)],MATCH(Countries[[#This Row],[Countries]],gdp_per_capita[Entity],0))</f>
        <v>28760.516</v>
      </c>
      <c r="I45" s="19">
        <v>0.79</v>
      </c>
    </row>
    <row r="46" spans="1:9" x14ac:dyDescent="0.3">
      <c r="A46" t="s">
        <v>45</v>
      </c>
      <c r="B46" t="s">
        <v>63</v>
      </c>
      <c r="C46">
        <f>COUNTIF(Universities!B:B,Countries[[#This Row],[Countries]])</f>
        <v>3</v>
      </c>
      <c r="D46" t="s">
        <v>73</v>
      </c>
      <c r="E46" t="s">
        <v>73</v>
      </c>
      <c r="F46">
        <v>301</v>
      </c>
      <c r="G46" s="18">
        <f>INDEX(gdp[GDP, PPP (constant 2017 international $)],MATCH(Countries[[#This Row],[Countries]],gdp[Entity],0))</f>
        <v>13596793000</v>
      </c>
      <c r="H46" s="2">
        <f>INDEX(gdp_per_capita[GDP per capita, PPP (constant 2017 international $)],MATCH(Countries[[#This Row],[Countries]],gdp_per_capita[Entity],0))</f>
        <v>1614.6981000000001</v>
      </c>
      <c r="I46" s="19">
        <v>0.48</v>
      </c>
    </row>
    <row r="47" spans="1:9" x14ac:dyDescent="0.3">
      <c r="A47" t="s">
        <v>46</v>
      </c>
      <c r="B47" t="s">
        <v>60</v>
      </c>
      <c r="C47">
        <f>COUNTIF(Universities!B:B,Countries[[#This Row],[Countries]])</f>
        <v>3</v>
      </c>
      <c r="D47" t="s">
        <v>73</v>
      </c>
      <c r="E47" t="s">
        <v>73</v>
      </c>
      <c r="F47">
        <v>417</v>
      </c>
      <c r="G47" s="18">
        <f>INDEX(gdp[GDP, PPP (constant 2017 international $)],MATCH(Countries[[#This Row],[Countries]],gdp[Entity],0))</f>
        <v>19399060000</v>
      </c>
      <c r="H47" s="2">
        <f>INDEX(gdp_per_capita[GDP per capita, PPP (constant 2017 international $)],MATCH(Countries[[#This Row],[Countries]],gdp_per_capita[Entity],0))</f>
        <v>1136.7360000000001</v>
      </c>
    </row>
    <row r="48" spans="1:9" x14ac:dyDescent="0.3">
      <c r="A48" t="s">
        <v>47</v>
      </c>
      <c r="B48" t="s">
        <v>62</v>
      </c>
      <c r="C48">
        <f>COUNTIF(Universities!B:B,Countries[[#This Row],[Countries]])</f>
        <v>3</v>
      </c>
      <c r="D48" t="s">
        <v>73</v>
      </c>
      <c r="E48" t="s">
        <v>73</v>
      </c>
      <c r="F48">
        <v>1</v>
      </c>
      <c r="G48" s="18">
        <f>INDEX(gdp[GDP, PPP (constant 2017 international $)],MATCH(Countries[[#This Row],[Countries]],gdp[Entity],0))</f>
        <v>790625260000</v>
      </c>
      <c r="H48" s="2">
        <f>INDEX(gdp_per_capita[GDP per capita, PPP (constant 2017 international $)],MATCH(Countries[[#This Row],[Countries]],gdp_per_capita[Entity],0))</f>
        <v>13311.925999999999</v>
      </c>
      <c r="I48" s="19">
        <v>0.71</v>
      </c>
    </row>
    <row r="49" spans="1:9" x14ac:dyDescent="0.3">
      <c r="A49" t="s">
        <v>48</v>
      </c>
      <c r="B49" t="s">
        <v>60</v>
      </c>
      <c r="C49">
        <f>COUNTIF(Universities!B:B,Countries[[#This Row],[Countries]])</f>
        <v>2</v>
      </c>
      <c r="D49" t="s">
        <v>73</v>
      </c>
      <c r="E49" t="s">
        <v>73</v>
      </c>
      <c r="F49">
        <v>1006</v>
      </c>
      <c r="G49" s="18"/>
      <c r="H49" s="2"/>
      <c r="I49" s="19">
        <v>0.39</v>
      </c>
    </row>
    <row r="50" spans="1:9" x14ac:dyDescent="0.3">
      <c r="A50" t="s">
        <v>49</v>
      </c>
      <c r="B50" t="s">
        <v>60</v>
      </c>
      <c r="C50">
        <f>COUNTIF(Universities!B:B,Countries[[#This Row],[Countries]])</f>
        <v>3</v>
      </c>
      <c r="D50" t="s">
        <v>73</v>
      </c>
      <c r="E50" t="s">
        <v>73</v>
      </c>
      <c r="F50">
        <v>42</v>
      </c>
      <c r="G50" s="18">
        <f>INDEX(gdp[GDP, PPP (constant 2017 international $)],MATCH(Countries[[#This Row],[Countries]],gdp[Entity],0))</f>
        <v>168980450000</v>
      </c>
      <c r="H50" s="2">
        <f>INDEX(gdp_per_capita[GDP per capita, PPP (constant 2017 international $)],MATCH(Countries[[#This Row],[Countries]],gdp_per_capita[Entity],0))</f>
        <v>3701.069</v>
      </c>
      <c r="I50" s="19">
        <v>0.51</v>
      </c>
    </row>
    <row r="51" spans="1:9" x14ac:dyDescent="0.3">
      <c r="A51" t="s">
        <v>50</v>
      </c>
      <c r="B51" t="s">
        <v>60</v>
      </c>
      <c r="C51">
        <f>COUNTIF(Universities!B:B,Countries[[#This Row],[Countries]])</f>
        <v>3</v>
      </c>
      <c r="D51" t="s">
        <v>73</v>
      </c>
      <c r="E51" t="s">
        <v>73</v>
      </c>
      <c r="F51">
        <v>49</v>
      </c>
      <c r="G51" s="18">
        <f>INDEX(gdp[GDP, PPP (constant 2017 international $)],MATCH(Countries[[#This Row],[Countries]],gdp[Entity],0))</f>
        <v>159326110000</v>
      </c>
      <c r="H51" s="2">
        <f>INDEX(gdp_per_capita[GDP per capita, PPP (constant 2017 international $)],MATCH(Countries[[#This Row],[Countries]],gdp_per_capita[Entity],0))</f>
        <v>2581.6997000000001</v>
      </c>
      <c r="I51" s="19">
        <v>0.55000000000000004</v>
      </c>
    </row>
    <row r="52" spans="1:9" x14ac:dyDescent="0.3">
      <c r="A52" t="s">
        <v>51</v>
      </c>
      <c r="B52" t="s">
        <v>63</v>
      </c>
      <c r="C52">
        <f>COUNTIF(Universities!B:B,Countries[[#This Row],[Countries]])</f>
        <v>3</v>
      </c>
      <c r="D52" t="s">
        <v>73</v>
      </c>
      <c r="E52" t="s">
        <v>73</v>
      </c>
      <c r="F52">
        <v>241</v>
      </c>
      <c r="G52" s="18">
        <f>INDEX(gdp[GDP, PPP (constant 2017 international $)],MATCH(Countries[[#This Row],[Countries]],gdp[Entity],0))</f>
        <v>18368570000</v>
      </c>
      <c r="H52" s="2">
        <f>INDEX(gdp_per_capita[GDP per capita, PPP (constant 2017 international $)],MATCH(Countries[[#This Row],[Countries]],gdp_per_capita[Entity],0))</f>
        <v>2124.8042</v>
      </c>
      <c r="I52" s="19">
        <v>0.54</v>
      </c>
    </row>
    <row r="53" spans="1:9" x14ac:dyDescent="0.3">
      <c r="A53" t="s">
        <v>52</v>
      </c>
      <c r="B53" t="s">
        <v>61</v>
      </c>
      <c r="C53">
        <f>COUNTIF(Universities!B:B,Countries[[#This Row],[Countries]])</f>
        <v>3</v>
      </c>
      <c r="D53" t="s">
        <v>73</v>
      </c>
      <c r="E53" t="s">
        <v>73</v>
      </c>
      <c r="F53">
        <v>67</v>
      </c>
      <c r="G53" s="18">
        <f>INDEX(gdp[GDP, PPP (constant 2017 international $)],MATCH(Countries[[#This Row],[Countries]],gdp[Entity],0))</f>
        <v>127509420000</v>
      </c>
      <c r="H53" s="2">
        <f>INDEX(gdp_per_capita[GDP per capita, PPP (constant 2017 international $)],MATCH(Countries[[#This Row],[Countries]],gdp_per_capita[Entity],0))</f>
        <v>10397.944</v>
      </c>
      <c r="I53" s="19">
        <v>0.73</v>
      </c>
    </row>
    <row r="54" spans="1:9" x14ac:dyDescent="0.3">
      <c r="A54" t="s">
        <v>53</v>
      </c>
      <c r="B54" t="s">
        <v>60</v>
      </c>
      <c r="C54">
        <f>COUNTIF(Universities!B:B,Countries[[#This Row],[Countries]])</f>
        <v>3</v>
      </c>
      <c r="D54" t="s">
        <v>73</v>
      </c>
      <c r="E54" t="s">
        <v>73</v>
      </c>
      <c r="F54">
        <v>13</v>
      </c>
      <c r="G54" s="18">
        <f>INDEX(gdp[GDP, PPP (constant 2017 international $)],MATCH(Countries[[#This Row],[Countries]],gdp[Entity],0))</f>
        <v>103006580000</v>
      </c>
      <c r="H54" s="2">
        <f>INDEX(gdp_per_capita[GDP per capita, PPP (constant 2017 international $)],MATCH(Countries[[#This Row],[Countries]],gdp_per_capita[Entity],0))</f>
        <v>2246.4140000000002</v>
      </c>
      <c r="I54" s="19">
        <v>0.53</v>
      </c>
    </row>
    <row r="55" spans="1:9" x14ac:dyDescent="0.3">
      <c r="A55" t="s">
        <v>54</v>
      </c>
      <c r="B55" t="s">
        <v>62</v>
      </c>
      <c r="C55">
        <f>COUNTIF(Universities!B:B,Countries[[#This Row],[Countries]])</f>
        <v>3</v>
      </c>
      <c r="D55" t="s">
        <v>73</v>
      </c>
      <c r="E55" t="s">
        <v>73</v>
      </c>
      <c r="F55">
        <v>66</v>
      </c>
      <c r="G55" s="18">
        <f>INDEX(gdp[GDP, PPP (constant 2017 international $)],MATCH(Countries[[#This Row],[Countries]],gdp[Entity],0))</f>
        <v>63030395000</v>
      </c>
      <c r="H55" s="2">
        <f>INDEX(gdp_per_capita[GDP per capita, PPP (constant 2017 international $)],MATCH(Countries[[#This Row],[Countries]],gdp_per_capita[Entity],0))</f>
        <v>3236.7890000000002</v>
      </c>
      <c r="I55" s="19">
        <v>0.56000000000000005</v>
      </c>
    </row>
    <row r="56" spans="1:9" x14ac:dyDescent="0.3">
      <c r="A56" t="s">
        <v>55</v>
      </c>
      <c r="B56" t="s">
        <v>62</v>
      </c>
      <c r="C56">
        <f>COUNTIF(Universities!B:B,Countries[[#This Row],[Countries]])</f>
        <v>3</v>
      </c>
      <c r="D56" t="s">
        <v>73</v>
      </c>
      <c r="E56" t="s">
        <v>73</v>
      </c>
      <c r="F56">
        <v>57</v>
      </c>
      <c r="G56" s="18">
        <f>INDEX(gdp[GDP, PPP (constant 2017 international $)],MATCH(Countries[[#This Row],[Countries]],gdp[Entity],0))</f>
        <v>33828616000</v>
      </c>
      <c r="H56" s="2">
        <f>INDEX(gdp_per_capita[GDP per capita, PPP (constant 2017 international $)],MATCH(Countries[[#This Row],[Countries]],gdp_per_capita[Entity],0))</f>
        <v>2115.1444999999999</v>
      </c>
      <c r="I56" s="19">
        <v>0.59</v>
      </c>
    </row>
    <row r="57" spans="1:9" x14ac:dyDescent="0.3">
      <c r="C57" s="6">
        <f>SUM(Countries[Uni count])</f>
        <v>141</v>
      </c>
      <c r="D57" s="6" t="s">
        <v>109</v>
      </c>
      <c r="E57" s="6">
        <f>COUNT(Countries[Uni count])*3-Countries[[#Totals],[Uni count]]</f>
        <v>24</v>
      </c>
      <c r="F57" s="6" t="s">
        <v>110</v>
      </c>
      <c r="G57" s="6"/>
      <c r="I57" s="20"/>
    </row>
    <row r="58" spans="1:9" x14ac:dyDescent="0.3">
      <c r="C58" s="9">
        <f>COUNTIF(Countries[Top 3/x checked], "y")</f>
        <v>55</v>
      </c>
      <c r="D58" s="6" t="s">
        <v>449</v>
      </c>
      <c r="E58" s="9">
        <f>COUNTA(Countries[Countries])-C58</f>
        <v>0</v>
      </c>
      <c r="F58" s="6" t="s">
        <v>110</v>
      </c>
      <c r="G58" s="6"/>
    </row>
    <row r="59" spans="1:9" x14ac:dyDescent="0.3">
      <c r="C59" s="7">
        <f>COUNTIF(Countries[All Unis filled out], "y")</f>
        <v>55</v>
      </c>
      <c r="D59" s="8" t="s">
        <v>503</v>
      </c>
      <c r="E59" s="7">
        <f>COUNTA(Countries[Countries])-C59</f>
        <v>0</v>
      </c>
      <c r="F59" s="8" t="s">
        <v>110</v>
      </c>
      <c r="G59" s="8"/>
    </row>
  </sheetData>
  <dataConsolidate/>
  <phoneticPr fontId="1" type="noConversion"/>
  <conditionalFormatting sqref="C2:C56">
    <cfRule type="cellIs" dxfId="0" priority="12" operator="greaterThan">
      <formula>3</formula>
    </cfRule>
    <cfRule type="colorScale" priority="13">
      <colorScale>
        <cfvo type="min"/>
        <cfvo type="percentile" val="60"/>
        <cfvo type="max"/>
        <color rgb="FFFFEF9C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4C31-CF69-41CF-BECA-4F3F568047D9}">
  <dimension ref="A1:D53"/>
  <sheetViews>
    <sheetView workbookViewId="0">
      <selection activeCell="D29" sqref="D29"/>
    </sheetView>
  </sheetViews>
  <sheetFormatPr defaultRowHeight="14.4" x14ac:dyDescent="0.3"/>
  <cols>
    <col min="1" max="1" width="30.77734375" bestFit="1" customWidth="1"/>
    <col min="2" max="2" width="10.6640625" bestFit="1" customWidth="1"/>
    <col min="3" max="3" width="7.109375" bestFit="1" customWidth="1"/>
    <col min="4" max="4" width="38.5546875" style="18" bestFit="1" customWidth="1"/>
  </cols>
  <sheetData>
    <row r="1" spans="1:4" x14ac:dyDescent="0.3">
      <c r="A1" t="s">
        <v>614</v>
      </c>
      <c r="B1" t="s">
        <v>615</v>
      </c>
      <c r="C1" t="s">
        <v>616</v>
      </c>
      <c r="D1" t="s">
        <v>617</v>
      </c>
    </row>
    <row r="2" spans="1:4" x14ac:dyDescent="0.3">
      <c r="A2" t="s">
        <v>1</v>
      </c>
      <c r="B2" t="s">
        <v>618</v>
      </c>
      <c r="C2">
        <v>2021</v>
      </c>
      <c r="D2" s="18">
        <v>487716160000</v>
      </c>
    </row>
    <row r="3" spans="1:4" x14ac:dyDescent="0.3">
      <c r="A3" t="s">
        <v>2</v>
      </c>
      <c r="B3" t="s">
        <v>619</v>
      </c>
      <c r="C3">
        <v>2021</v>
      </c>
      <c r="D3" s="18">
        <v>203867960000</v>
      </c>
    </row>
    <row r="4" spans="1:4" x14ac:dyDescent="0.3">
      <c r="A4" t="s">
        <v>3</v>
      </c>
      <c r="B4" t="s">
        <v>620</v>
      </c>
      <c r="C4">
        <v>2021</v>
      </c>
      <c r="D4" s="18">
        <v>43169866000</v>
      </c>
    </row>
    <row r="5" spans="1:4" x14ac:dyDescent="0.3">
      <c r="A5" t="s">
        <v>4</v>
      </c>
      <c r="B5" t="s">
        <v>621</v>
      </c>
      <c r="C5">
        <v>2021</v>
      </c>
      <c r="D5" s="18">
        <v>38414560000</v>
      </c>
    </row>
    <row r="6" spans="1:4" x14ac:dyDescent="0.3">
      <c r="A6" t="s">
        <v>5</v>
      </c>
      <c r="B6" t="s">
        <v>622</v>
      </c>
      <c r="C6">
        <v>2021</v>
      </c>
      <c r="D6" s="18">
        <v>48174825000</v>
      </c>
    </row>
    <row r="7" spans="1:4" x14ac:dyDescent="0.3">
      <c r="A7" t="s">
        <v>6</v>
      </c>
      <c r="B7" t="s">
        <v>623</v>
      </c>
      <c r="C7">
        <v>2021</v>
      </c>
      <c r="D7" s="18">
        <v>8848987000</v>
      </c>
    </row>
    <row r="8" spans="1:4" x14ac:dyDescent="0.3">
      <c r="A8" t="s">
        <v>7</v>
      </c>
      <c r="B8" t="s">
        <v>624</v>
      </c>
      <c r="C8">
        <v>2021</v>
      </c>
      <c r="D8" s="18">
        <v>100647550000</v>
      </c>
    </row>
    <row r="9" spans="1:4" x14ac:dyDescent="0.3">
      <c r="A9" t="s">
        <v>8</v>
      </c>
      <c r="B9" t="s">
        <v>625</v>
      </c>
      <c r="C9">
        <v>2021</v>
      </c>
      <c r="D9" s="18">
        <v>3594652000</v>
      </c>
    </row>
    <row r="10" spans="1:4" x14ac:dyDescent="0.3">
      <c r="A10" t="s">
        <v>9</v>
      </c>
      <c r="B10" t="s">
        <v>626</v>
      </c>
      <c r="C10">
        <v>2021</v>
      </c>
      <c r="D10" s="18">
        <v>4570392000</v>
      </c>
    </row>
    <row r="11" spans="1:4" x14ac:dyDescent="0.3">
      <c r="A11" t="s">
        <v>10</v>
      </c>
      <c r="B11" t="s">
        <v>627</v>
      </c>
      <c r="C11">
        <v>2021</v>
      </c>
      <c r="D11" s="18">
        <v>24489626000</v>
      </c>
    </row>
    <row r="12" spans="1:4" x14ac:dyDescent="0.3">
      <c r="A12" t="s">
        <v>11</v>
      </c>
      <c r="B12" t="s">
        <v>628</v>
      </c>
      <c r="C12">
        <v>2021</v>
      </c>
      <c r="D12" s="18">
        <v>2652638500</v>
      </c>
    </row>
    <row r="13" spans="1:4" x14ac:dyDescent="0.3">
      <c r="A13" t="s">
        <v>12</v>
      </c>
      <c r="B13" t="s">
        <v>631</v>
      </c>
      <c r="C13">
        <v>2021</v>
      </c>
      <c r="D13" s="18">
        <v>102956070000</v>
      </c>
    </row>
    <row r="14" spans="1:4" x14ac:dyDescent="0.3">
      <c r="A14" t="s">
        <v>13</v>
      </c>
      <c r="B14" t="s">
        <v>632</v>
      </c>
      <c r="C14">
        <v>2021</v>
      </c>
      <c r="D14" s="18">
        <v>5431885000</v>
      </c>
    </row>
    <row r="15" spans="1:4" x14ac:dyDescent="0.3">
      <c r="A15" t="s">
        <v>14</v>
      </c>
      <c r="B15" t="s">
        <v>633</v>
      </c>
      <c r="C15">
        <v>2021</v>
      </c>
      <c r="D15" s="18">
        <v>1263731700000</v>
      </c>
    </row>
    <row r="16" spans="1:4" x14ac:dyDescent="0.3">
      <c r="A16" t="s">
        <v>15</v>
      </c>
      <c r="B16" t="s">
        <v>670</v>
      </c>
      <c r="C16">
        <v>2021</v>
      </c>
      <c r="D16" s="18">
        <v>23923692000</v>
      </c>
    </row>
    <row r="17" spans="1:4" x14ac:dyDescent="0.3">
      <c r="A17" t="s">
        <v>17</v>
      </c>
      <c r="B17" t="s">
        <v>634</v>
      </c>
      <c r="C17">
        <v>2021</v>
      </c>
      <c r="D17" s="18">
        <v>10559740000</v>
      </c>
    </row>
    <row r="18" spans="1:4" x14ac:dyDescent="0.3">
      <c r="A18" t="s">
        <v>18</v>
      </c>
      <c r="B18" t="s">
        <v>635</v>
      </c>
      <c r="C18">
        <v>2021</v>
      </c>
      <c r="D18" s="18">
        <v>278944550000</v>
      </c>
    </row>
    <row r="19" spans="1:4" x14ac:dyDescent="0.3">
      <c r="A19" t="s">
        <v>19</v>
      </c>
      <c r="B19" t="s">
        <v>636</v>
      </c>
      <c r="C19">
        <v>2021</v>
      </c>
      <c r="D19" s="18">
        <v>32340398000</v>
      </c>
    </row>
    <row r="20" spans="1:4" x14ac:dyDescent="0.3">
      <c r="A20" t="s">
        <v>20</v>
      </c>
      <c r="B20" t="s">
        <v>637</v>
      </c>
      <c r="C20">
        <v>2021</v>
      </c>
      <c r="D20" s="18">
        <v>5481961000</v>
      </c>
    </row>
    <row r="21" spans="1:4" x14ac:dyDescent="0.3">
      <c r="A21" t="s">
        <v>21</v>
      </c>
      <c r="B21" t="s">
        <v>638</v>
      </c>
      <c r="C21">
        <v>2021</v>
      </c>
      <c r="D21" s="18">
        <v>178455330000</v>
      </c>
    </row>
    <row r="22" spans="1:4" x14ac:dyDescent="0.3">
      <c r="A22" t="s">
        <v>22</v>
      </c>
      <c r="B22" t="s">
        <v>639</v>
      </c>
      <c r="C22">
        <v>2021</v>
      </c>
      <c r="D22" s="18">
        <v>35728888000</v>
      </c>
    </row>
    <row r="23" spans="1:4" x14ac:dyDescent="0.3">
      <c r="A23" t="s">
        <v>23</v>
      </c>
      <c r="B23" t="s">
        <v>640</v>
      </c>
      <c r="C23">
        <v>2021</v>
      </c>
      <c r="D23" s="18">
        <v>3773970000</v>
      </c>
    </row>
    <row r="24" spans="1:4" x14ac:dyDescent="0.3">
      <c r="A24" t="s">
        <v>24</v>
      </c>
      <c r="B24" t="s">
        <v>630</v>
      </c>
      <c r="C24">
        <v>2021</v>
      </c>
      <c r="D24" s="18">
        <v>146322500000</v>
      </c>
    </row>
    <row r="25" spans="1:4" x14ac:dyDescent="0.3">
      <c r="A25" t="s">
        <v>25</v>
      </c>
      <c r="B25" t="s">
        <v>641</v>
      </c>
      <c r="C25">
        <v>2021</v>
      </c>
      <c r="D25" s="18">
        <v>251431400000</v>
      </c>
    </row>
    <row r="26" spans="1:4" x14ac:dyDescent="0.3">
      <c r="A26" t="s">
        <v>26</v>
      </c>
      <c r="B26" t="s">
        <v>668</v>
      </c>
      <c r="C26">
        <v>2021</v>
      </c>
      <c r="D26" s="18">
        <v>5236466700</v>
      </c>
    </row>
    <row r="27" spans="1:4" x14ac:dyDescent="0.3">
      <c r="A27" t="s">
        <v>27</v>
      </c>
      <c r="B27" t="s">
        <v>642</v>
      </c>
      <c r="C27">
        <v>2021</v>
      </c>
      <c r="D27" s="18">
        <v>7391423500</v>
      </c>
    </row>
    <row r="28" spans="1:4" x14ac:dyDescent="0.3">
      <c r="A28" t="s">
        <v>28</v>
      </c>
      <c r="B28" t="s">
        <v>643</v>
      </c>
      <c r="C28">
        <v>2021</v>
      </c>
      <c r="D28" s="18">
        <v>147941520000</v>
      </c>
    </row>
    <row r="29" spans="1:4" x14ac:dyDescent="0.3">
      <c r="A29" t="s">
        <v>29</v>
      </c>
      <c r="B29" t="s">
        <v>644</v>
      </c>
      <c r="C29">
        <v>2021</v>
      </c>
      <c r="D29" s="18">
        <v>42321780000</v>
      </c>
    </row>
    <row r="30" spans="1:4" x14ac:dyDescent="0.3">
      <c r="A30" t="s">
        <v>30</v>
      </c>
      <c r="B30" t="s">
        <v>645</v>
      </c>
      <c r="C30">
        <v>2021</v>
      </c>
      <c r="D30" s="18">
        <v>29658268000</v>
      </c>
    </row>
    <row r="31" spans="1:4" x14ac:dyDescent="0.3">
      <c r="A31" t="s">
        <v>31</v>
      </c>
      <c r="B31" t="s">
        <v>646</v>
      </c>
      <c r="C31">
        <v>2021</v>
      </c>
      <c r="D31" s="18">
        <v>46452216000</v>
      </c>
    </row>
    <row r="32" spans="1:4" x14ac:dyDescent="0.3">
      <c r="A32" t="s">
        <v>32</v>
      </c>
      <c r="B32" t="s">
        <v>647</v>
      </c>
      <c r="C32">
        <v>2021</v>
      </c>
      <c r="D32" s="18">
        <v>24494076000</v>
      </c>
    </row>
    <row r="33" spans="1:4" x14ac:dyDescent="0.3">
      <c r="A33" t="s">
        <v>33</v>
      </c>
      <c r="B33" t="s">
        <v>648</v>
      </c>
      <c r="C33">
        <v>2021</v>
      </c>
      <c r="D33" s="18">
        <v>26546680000</v>
      </c>
    </row>
    <row r="34" spans="1:4" x14ac:dyDescent="0.3">
      <c r="A34" t="s">
        <v>34</v>
      </c>
      <c r="B34" t="s">
        <v>649</v>
      </c>
      <c r="C34">
        <v>2021</v>
      </c>
      <c r="D34" s="18">
        <v>303335500000</v>
      </c>
    </row>
    <row r="35" spans="1:4" x14ac:dyDescent="0.3">
      <c r="A35" t="s">
        <v>35</v>
      </c>
      <c r="B35" t="s">
        <v>650</v>
      </c>
      <c r="C35">
        <v>2021</v>
      </c>
      <c r="D35" s="18">
        <v>39351090000</v>
      </c>
    </row>
    <row r="36" spans="1:4" x14ac:dyDescent="0.3">
      <c r="A36" t="s">
        <v>36</v>
      </c>
      <c r="B36" t="s">
        <v>669</v>
      </c>
      <c r="C36">
        <v>2021</v>
      </c>
      <c r="D36" s="18">
        <v>23120007000</v>
      </c>
    </row>
    <row r="37" spans="1:4" x14ac:dyDescent="0.3">
      <c r="A37" t="s">
        <v>37</v>
      </c>
      <c r="B37" t="s">
        <v>651</v>
      </c>
      <c r="C37">
        <v>2021</v>
      </c>
      <c r="D37" s="18">
        <v>29964294000</v>
      </c>
    </row>
    <row r="38" spans="1:4" x14ac:dyDescent="0.3">
      <c r="A38" t="s">
        <v>38</v>
      </c>
      <c r="B38" t="s">
        <v>652</v>
      </c>
      <c r="C38">
        <v>2021</v>
      </c>
      <c r="D38" s="18">
        <v>1050496300000</v>
      </c>
    </row>
    <row r="39" spans="1:4" x14ac:dyDescent="0.3">
      <c r="A39" t="s">
        <v>39</v>
      </c>
      <c r="B39" t="s">
        <v>629</v>
      </c>
      <c r="C39">
        <v>2021</v>
      </c>
      <c r="D39" s="18">
        <v>18875290000</v>
      </c>
    </row>
    <row r="40" spans="1:4" x14ac:dyDescent="0.3">
      <c r="A40" t="s">
        <v>40</v>
      </c>
      <c r="B40" t="s">
        <v>653</v>
      </c>
      <c r="C40">
        <v>2021</v>
      </c>
      <c r="D40" s="18">
        <v>30140592000</v>
      </c>
    </row>
    <row r="41" spans="1:4" x14ac:dyDescent="0.3">
      <c r="A41" t="s">
        <v>42</v>
      </c>
      <c r="B41" t="s">
        <v>654</v>
      </c>
      <c r="C41">
        <v>2021</v>
      </c>
      <c r="D41" s="18">
        <v>904057100</v>
      </c>
    </row>
    <row r="42" spans="1:4" x14ac:dyDescent="0.3">
      <c r="A42" t="s">
        <v>43</v>
      </c>
      <c r="B42" t="s">
        <v>655</v>
      </c>
      <c r="C42">
        <v>2021</v>
      </c>
      <c r="D42" s="18">
        <v>58990950000</v>
      </c>
    </row>
    <row r="43" spans="1:4" x14ac:dyDescent="0.3">
      <c r="A43" t="s">
        <v>44</v>
      </c>
      <c r="B43" t="s">
        <v>656</v>
      </c>
      <c r="C43">
        <v>2021</v>
      </c>
      <c r="D43" s="18">
        <v>2854711300</v>
      </c>
    </row>
    <row r="44" spans="1:4" x14ac:dyDescent="0.3">
      <c r="A44" t="s">
        <v>45</v>
      </c>
      <c r="B44" t="s">
        <v>657</v>
      </c>
      <c r="C44">
        <v>2021</v>
      </c>
      <c r="D44" s="18">
        <v>13596793000</v>
      </c>
    </row>
    <row r="45" spans="1:4" x14ac:dyDescent="0.3">
      <c r="A45" t="s">
        <v>46</v>
      </c>
      <c r="B45" t="s">
        <v>658</v>
      </c>
      <c r="C45">
        <v>2021</v>
      </c>
      <c r="D45" s="18">
        <v>19399060000</v>
      </c>
    </row>
    <row r="46" spans="1:4" x14ac:dyDescent="0.3">
      <c r="A46" t="s">
        <v>47</v>
      </c>
      <c r="B46" t="s">
        <v>659</v>
      </c>
      <c r="C46">
        <v>2021</v>
      </c>
      <c r="D46" s="18">
        <v>790625260000</v>
      </c>
    </row>
    <row r="47" spans="1:4" x14ac:dyDescent="0.3">
      <c r="A47" t="s">
        <v>49</v>
      </c>
      <c r="B47" t="s">
        <v>660</v>
      </c>
      <c r="C47">
        <v>2021</v>
      </c>
      <c r="D47" s="18">
        <v>168980450000</v>
      </c>
    </row>
    <row r="48" spans="1:4" x14ac:dyDescent="0.3">
      <c r="A48" t="s">
        <v>50</v>
      </c>
      <c r="B48" t="s">
        <v>661</v>
      </c>
      <c r="C48">
        <v>2021</v>
      </c>
      <c r="D48" s="18">
        <v>159326110000</v>
      </c>
    </row>
    <row r="49" spans="1:4" x14ac:dyDescent="0.3">
      <c r="A49" t="s">
        <v>51</v>
      </c>
      <c r="B49" t="s">
        <v>662</v>
      </c>
      <c r="C49">
        <v>2021</v>
      </c>
      <c r="D49" s="18">
        <v>18368570000</v>
      </c>
    </row>
    <row r="50" spans="1:4" x14ac:dyDescent="0.3">
      <c r="A50" t="s">
        <v>52</v>
      </c>
      <c r="B50" t="s">
        <v>663</v>
      </c>
      <c r="C50">
        <v>2021</v>
      </c>
      <c r="D50" s="18">
        <v>127509420000</v>
      </c>
    </row>
    <row r="51" spans="1:4" x14ac:dyDescent="0.3">
      <c r="A51" t="s">
        <v>53</v>
      </c>
      <c r="B51" t="s">
        <v>664</v>
      </c>
      <c r="C51">
        <v>2021</v>
      </c>
      <c r="D51" s="18">
        <v>103006580000</v>
      </c>
    </row>
    <row r="52" spans="1:4" x14ac:dyDescent="0.3">
      <c r="A52" t="s">
        <v>54</v>
      </c>
      <c r="B52" t="s">
        <v>665</v>
      </c>
      <c r="C52">
        <v>2021</v>
      </c>
      <c r="D52" s="18">
        <v>63030395000</v>
      </c>
    </row>
    <row r="53" spans="1:4" x14ac:dyDescent="0.3">
      <c r="A53" t="s">
        <v>55</v>
      </c>
      <c r="B53" t="s">
        <v>666</v>
      </c>
      <c r="C53">
        <v>2021</v>
      </c>
      <c r="D53" s="18">
        <v>33828616000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xr:uid="{C3A20F35-B8F8-4653-BBFC-F3E96D78CC90}">
          <x14:formula1>
            <xm:f>'Countries'!$A$2:$A$56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6728-9A8A-4593-B393-7C270EF965C6}">
  <dimension ref="A1:D53"/>
  <sheetViews>
    <sheetView workbookViewId="0">
      <selection activeCell="A34" sqref="A34"/>
    </sheetView>
  </sheetViews>
  <sheetFormatPr defaultRowHeight="14.4" x14ac:dyDescent="0.3"/>
  <cols>
    <col min="1" max="1" width="30.77734375" bestFit="1" customWidth="1"/>
    <col min="2" max="2" width="10.6640625" bestFit="1" customWidth="1"/>
    <col min="3" max="3" width="7.109375" bestFit="1" customWidth="1"/>
    <col min="4" max="4" width="47.88671875" style="18" bestFit="1" customWidth="1"/>
  </cols>
  <sheetData>
    <row r="1" spans="1:4" x14ac:dyDescent="0.3">
      <c r="A1" t="s">
        <v>614</v>
      </c>
      <c r="B1" t="s">
        <v>615</v>
      </c>
      <c r="C1" t="s">
        <v>616</v>
      </c>
      <c r="D1" t="s">
        <v>667</v>
      </c>
    </row>
    <row r="2" spans="1:4" x14ac:dyDescent="0.3">
      <c r="A2" t="s">
        <v>1</v>
      </c>
      <c r="B2" t="s">
        <v>618</v>
      </c>
      <c r="C2">
        <v>2021</v>
      </c>
      <c r="D2" s="18">
        <v>11039.806</v>
      </c>
    </row>
    <row r="3" spans="1:4" x14ac:dyDescent="0.3">
      <c r="A3" t="s">
        <v>2</v>
      </c>
      <c r="B3" t="s">
        <v>619</v>
      </c>
      <c r="C3">
        <v>2021</v>
      </c>
      <c r="D3" s="18">
        <v>5908.57</v>
      </c>
    </row>
    <row r="4" spans="1:4" x14ac:dyDescent="0.3">
      <c r="A4" t="s">
        <v>3</v>
      </c>
      <c r="B4" t="s">
        <v>620</v>
      </c>
      <c r="C4">
        <v>2021</v>
      </c>
      <c r="D4" s="18">
        <v>3321.5522000000001</v>
      </c>
    </row>
    <row r="5" spans="1:4" x14ac:dyDescent="0.3">
      <c r="A5" t="s">
        <v>4</v>
      </c>
      <c r="B5" t="s">
        <v>621</v>
      </c>
      <c r="C5">
        <v>2021</v>
      </c>
      <c r="D5" s="18">
        <v>14840.913</v>
      </c>
    </row>
    <row r="6" spans="1:4" x14ac:dyDescent="0.3">
      <c r="A6" t="s">
        <v>5</v>
      </c>
      <c r="B6" t="s">
        <v>622</v>
      </c>
      <c r="C6">
        <v>2021</v>
      </c>
      <c r="D6" s="18">
        <v>2179.7890000000002</v>
      </c>
    </row>
    <row r="7" spans="1:4" x14ac:dyDescent="0.3">
      <c r="A7" t="s">
        <v>6</v>
      </c>
      <c r="B7" t="s">
        <v>623</v>
      </c>
      <c r="C7">
        <v>2021</v>
      </c>
      <c r="D7" s="18">
        <v>705.03039999999999</v>
      </c>
    </row>
    <row r="8" spans="1:4" x14ac:dyDescent="0.3">
      <c r="A8" t="s">
        <v>7</v>
      </c>
      <c r="B8" t="s">
        <v>624</v>
      </c>
      <c r="C8">
        <v>2021</v>
      </c>
      <c r="D8" s="18">
        <v>3700.4643999999998</v>
      </c>
    </row>
    <row r="9" spans="1:4" x14ac:dyDescent="0.3">
      <c r="A9" t="s">
        <v>8</v>
      </c>
      <c r="B9" t="s">
        <v>625</v>
      </c>
      <c r="C9">
        <v>2021</v>
      </c>
      <c r="D9" s="18">
        <v>6114.1333000000004</v>
      </c>
    </row>
    <row r="10" spans="1:4" x14ac:dyDescent="0.3">
      <c r="A10" t="s">
        <v>9</v>
      </c>
      <c r="B10" t="s">
        <v>626</v>
      </c>
      <c r="C10">
        <v>2021</v>
      </c>
      <c r="D10" s="18">
        <v>837.50469999999996</v>
      </c>
    </row>
    <row r="11" spans="1:4" x14ac:dyDescent="0.3">
      <c r="A11" t="s">
        <v>10</v>
      </c>
      <c r="B11" t="s">
        <v>627</v>
      </c>
      <c r="C11">
        <v>2021</v>
      </c>
      <c r="D11" s="18">
        <v>1425.4945</v>
      </c>
    </row>
    <row r="12" spans="1:4" x14ac:dyDescent="0.3">
      <c r="A12" t="s">
        <v>11</v>
      </c>
      <c r="B12" t="s">
        <v>628</v>
      </c>
      <c r="C12">
        <v>2021</v>
      </c>
      <c r="D12" s="18">
        <v>3228.5268999999998</v>
      </c>
    </row>
    <row r="13" spans="1:4" x14ac:dyDescent="0.3">
      <c r="A13" t="s">
        <v>12</v>
      </c>
      <c r="B13" t="s">
        <v>631</v>
      </c>
      <c r="C13">
        <v>2021</v>
      </c>
      <c r="D13" s="18">
        <v>1073.6433</v>
      </c>
    </row>
    <row r="14" spans="1:4" x14ac:dyDescent="0.3">
      <c r="A14" t="s">
        <v>13</v>
      </c>
      <c r="B14" t="s">
        <v>632</v>
      </c>
      <c r="C14">
        <v>2021</v>
      </c>
      <c r="D14" s="18">
        <v>4913.2563</v>
      </c>
    </row>
    <row r="15" spans="1:4" x14ac:dyDescent="0.3">
      <c r="A15" t="s">
        <v>14</v>
      </c>
      <c r="B15" t="s">
        <v>633</v>
      </c>
      <c r="C15">
        <v>2021</v>
      </c>
      <c r="D15" s="18">
        <v>11566.05</v>
      </c>
    </row>
    <row r="16" spans="1:4" x14ac:dyDescent="0.3">
      <c r="A16" t="s">
        <v>15</v>
      </c>
      <c r="B16" t="s">
        <v>670</v>
      </c>
      <c r="C16">
        <v>2021</v>
      </c>
      <c r="D16" s="18">
        <v>14637.008</v>
      </c>
    </row>
    <row r="17" spans="1:4" x14ac:dyDescent="0.3">
      <c r="A17" t="s">
        <v>17</v>
      </c>
      <c r="B17" t="s">
        <v>634</v>
      </c>
      <c r="C17">
        <v>2021</v>
      </c>
      <c r="D17" s="18">
        <v>8856.8289999999997</v>
      </c>
    </row>
    <row r="18" spans="1:4" x14ac:dyDescent="0.3">
      <c r="A18" t="s">
        <v>18</v>
      </c>
      <c r="B18" t="s">
        <v>635</v>
      </c>
      <c r="C18">
        <v>2021</v>
      </c>
      <c r="D18" s="18">
        <v>2319.0684000000001</v>
      </c>
    </row>
    <row r="19" spans="1:4" x14ac:dyDescent="0.3">
      <c r="A19" t="s">
        <v>19</v>
      </c>
      <c r="B19" t="s">
        <v>636</v>
      </c>
      <c r="C19">
        <v>2021</v>
      </c>
      <c r="D19" s="18">
        <v>13813.723</v>
      </c>
    </row>
    <row r="20" spans="1:4" x14ac:dyDescent="0.3">
      <c r="A20" t="s">
        <v>20</v>
      </c>
      <c r="B20" t="s">
        <v>637</v>
      </c>
      <c r="C20">
        <v>2021</v>
      </c>
      <c r="D20" s="18">
        <v>2076.5664000000002</v>
      </c>
    </row>
    <row r="21" spans="1:4" x14ac:dyDescent="0.3">
      <c r="A21" t="s">
        <v>21</v>
      </c>
      <c r="B21" t="s">
        <v>638</v>
      </c>
      <c r="C21">
        <v>2021</v>
      </c>
      <c r="D21" s="18">
        <v>5435.2380000000003</v>
      </c>
    </row>
    <row r="22" spans="1:4" x14ac:dyDescent="0.3">
      <c r="A22" t="s">
        <v>22</v>
      </c>
      <c r="B22" t="s">
        <v>639</v>
      </c>
      <c r="C22">
        <v>2021</v>
      </c>
      <c r="D22" s="18">
        <v>2640.3442</v>
      </c>
    </row>
    <row r="23" spans="1:4" x14ac:dyDescent="0.3">
      <c r="A23" t="s">
        <v>23</v>
      </c>
      <c r="B23" t="s">
        <v>640</v>
      </c>
      <c r="C23">
        <v>2021</v>
      </c>
      <c r="D23" s="18">
        <v>1831.3832</v>
      </c>
    </row>
    <row r="24" spans="1:4" x14ac:dyDescent="0.3">
      <c r="A24" t="s">
        <v>24</v>
      </c>
      <c r="B24" t="s">
        <v>630</v>
      </c>
      <c r="C24">
        <v>2021</v>
      </c>
      <c r="D24" s="18">
        <v>5325.0303000000004</v>
      </c>
    </row>
    <row r="25" spans="1:4" x14ac:dyDescent="0.3">
      <c r="A25" t="s">
        <v>25</v>
      </c>
      <c r="B25" t="s">
        <v>641</v>
      </c>
      <c r="C25">
        <v>2021</v>
      </c>
      <c r="D25" s="18">
        <v>4743.4862999999996</v>
      </c>
    </row>
    <row r="26" spans="1:4" x14ac:dyDescent="0.3">
      <c r="A26" t="s">
        <v>26</v>
      </c>
      <c r="B26" t="s">
        <v>668</v>
      </c>
      <c r="C26">
        <v>2021</v>
      </c>
      <c r="D26" s="18">
        <v>2295.2321999999999</v>
      </c>
    </row>
    <row r="27" spans="1:4" x14ac:dyDescent="0.3">
      <c r="A27" t="s">
        <v>27</v>
      </c>
      <c r="B27" t="s">
        <v>642</v>
      </c>
      <c r="C27">
        <v>2021</v>
      </c>
      <c r="D27" s="18">
        <v>1423.2295999999999</v>
      </c>
    </row>
    <row r="28" spans="1:4" x14ac:dyDescent="0.3">
      <c r="A28" t="s">
        <v>28</v>
      </c>
      <c r="B28" t="s">
        <v>643</v>
      </c>
      <c r="C28">
        <v>2021</v>
      </c>
      <c r="D28" s="18">
        <v>21965.173999999999</v>
      </c>
    </row>
    <row r="29" spans="1:4" x14ac:dyDescent="0.3">
      <c r="A29" t="s">
        <v>29</v>
      </c>
      <c r="B29" t="s">
        <v>644</v>
      </c>
      <c r="C29">
        <v>2021</v>
      </c>
      <c r="D29" s="18">
        <v>1463.6288</v>
      </c>
    </row>
    <row r="30" spans="1:4" x14ac:dyDescent="0.3">
      <c r="A30" t="s">
        <v>30</v>
      </c>
      <c r="B30" t="s">
        <v>645</v>
      </c>
      <c r="C30">
        <v>2021</v>
      </c>
      <c r="D30" s="18">
        <v>1491.1339</v>
      </c>
    </row>
    <row r="31" spans="1:4" x14ac:dyDescent="0.3">
      <c r="A31" t="s">
        <v>31</v>
      </c>
      <c r="B31" t="s">
        <v>646</v>
      </c>
      <c r="C31">
        <v>2021</v>
      </c>
      <c r="D31" s="18">
        <v>2120.6233000000002</v>
      </c>
    </row>
    <row r="32" spans="1:4" x14ac:dyDescent="0.3">
      <c r="A32" t="s">
        <v>32</v>
      </c>
      <c r="B32" t="s">
        <v>647</v>
      </c>
      <c r="C32">
        <v>2021</v>
      </c>
      <c r="D32" s="18">
        <v>5307.5219999999999</v>
      </c>
    </row>
    <row r="33" spans="1:4" x14ac:dyDescent="0.3">
      <c r="A33" t="s">
        <v>33</v>
      </c>
      <c r="B33" t="s">
        <v>648</v>
      </c>
      <c r="C33">
        <v>2021</v>
      </c>
      <c r="D33" s="18">
        <v>20967.947</v>
      </c>
    </row>
    <row r="34" spans="1:4" x14ac:dyDescent="0.3">
      <c r="A34" t="s">
        <v>34</v>
      </c>
      <c r="B34" t="s">
        <v>649</v>
      </c>
      <c r="C34">
        <v>2021</v>
      </c>
      <c r="D34" s="18">
        <v>8058.3969999999999</v>
      </c>
    </row>
    <row r="35" spans="1:4" x14ac:dyDescent="0.3">
      <c r="A35" t="s">
        <v>35</v>
      </c>
      <c r="B35" t="s">
        <v>650</v>
      </c>
      <c r="C35">
        <v>2021</v>
      </c>
      <c r="D35" s="18">
        <v>1226.7670000000001</v>
      </c>
    </row>
    <row r="36" spans="1:4" x14ac:dyDescent="0.3">
      <c r="A36" t="s">
        <v>36</v>
      </c>
      <c r="B36" t="s">
        <v>669</v>
      </c>
      <c r="C36">
        <v>2021</v>
      </c>
      <c r="D36" s="18">
        <v>9137.7970000000005</v>
      </c>
    </row>
    <row r="37" spans="1:4" x14ac:dyDescent="0.3">
      <c r="A37" t="s">
        <v>37</v>
      </c>
      <c r="B37" t="s">
        <v>651</v>
      </c>
      <c r="C37">
        <v>2021</v>
      </c>
      <c r="D37" s="18">
        <v>1186.5768</v>
      </c>
    </row>
    <row r="38" spans="1:4" x14ac:dyDescent="0.3">
      <c r="A38" t="s">
        <v>38</v>
      </c>
      <c r="B38" t="s">
        <v>652</v>
      </c>
      <c r="C38">
        <v>2021</v>
      </c>
      <c r="D38" s="18">
        <v>4922.6323000000002</v>
      </c>
    </row>
    <row r="39" spans="1:4" x14ac:dyDescent="0.3">
      <c r="A39" t="s">
        <v>39</v>
      </c>
      <c r="B39" t="s">
        <v>629</v>
      </c>
      <c r="C39">
        <v>2021</v>
      </c>
      <c r="D39" s="18">
        <v>3234.393</v>
      </c>
    </row>
    <row r="40" spans="1:4" x14ac:dyDescent="0.3">
      <c r="A40" t="s">
        <v>40</v>
      </c>
      <c r="B40" t="s">
        <v>653</v>
      </c>
      <c r="C40">
        <v>2021</v>
      </c>
      <c r="D40" s="18">
        <v>2238.9573</v>
      </c>
    </row>
    <row r="41" spans="1:4" x14ac:dyDescent="0.3">
      <c r="A41" t="s">
        <v>42</v>
      </c>
      <c r="B41" t="s">
        <v>654</v>
      </c>
      <c r="C41">
        <v>2021</v>
      </c>
      <c r="D41" s="18">
        <v>4052.1233000000002</v>
      </c>
    </row>
    <row r="42" spans="1:4" x14ac:dyDescent="0.3">
      <c r="A42" t="s">
        <v>43</v>
      </c>
      <c r="B42" t="s">
        <v>655</v>
      </c>
      <c r="C42">
        <v>2021</v>
      </c>
      <c r="D42" s="18">
        <v>3495.4036000000001</v>
      </c>
    </row>
    <row r="43" spans="1:4" x14ac:dyDescent="0.3">
      <c r="A43" t="s">
        <v>44</v>
      </c>
      <c r="B43" t="s">
        <v>656</v>
      </c>
      <c r="C43">
        <v>2021</v>
      </c>
      <c r="D43" s="18">
        <v>28760.516</v>
      </c>
    </row>
    <row r="44" spans="1:4" x14ac:dyDescent="0.3">
      <c r="A44" t="s">
        <v>45</v>
      </c>
      <c r="B44" t="s">
        <v>657</v>
      </c>
      <c r="C44">
        <v>2021</v>
      </c>
      <c r="D44" s="18">
        <v>1614.6981000000001</v>
      </c>
    </row>
    <row r="45" spans="1:4" x14ac:dyDescent="0.3">
      <c r="A45" t="s">
        <v>46</v>
      </c>
      <c r="B45" t="s">
        <v>658</v>
      </c>
      <c r="C45">
        <v>2021</v>
      </c>
      <c r="D45" s="18">
        <v>1136.7360000000001</v>
      </c>
    </row>
    <row r="46" spans="1:4" x14ac:dyDescent="0.3">
      <c r="A46" t="s">
        <v>47</v>
      </c>
      <c r="B46" t="s">
        <v>659</v>
      </c>
      <c r="C46">
        <v>2021</v>
      </c>
      <c r="D46" s="18">
        <v>13311.925999999999</v>
      </c>
    </row>
    <row r="47" spans="1:4" x14ac:dyDescent="0.3">
      <c r="A47" t="s">
        <v>49</v>
      </c>
      <c r="B47" t="s">
        <v>660</v>
      </c>
      <c r="C47">
        <v>2021</v>
      </c>
      <c r="D47" s="18">
        <v>3701.069</v>
      </c>
    </row>
    <row r="48" spans="1:4" x14ac:dyDescent="0.3">
      <c r="A48" t="s">
        <v>50</v>
      </c>
      <c r="B48" t="s">
        <v>661</v>
      </c>
      <c r="C48">
        <v>2021</v>
      </c>
      <c r="D48" s="18">
        <v>2581.6997000000001</v>
      </c>
    </row>
    <row r="49" spans="1:4" x14ac:dyDescent="0.3">
      <c r="A49" t="s">
        <v>51</v>
      </c>
      <c r="B49" t="s">
        <v>662</v>
      </c>
      <c r="C49">
        <v>2021</v>
      </c>
      <c r="D49" s="18">
        <v>2124.8042</v>
      </c>
    </row>
    <row r="50" spans="1:4" x14ac:dyDescent="0.3">
      <c r="A50" t="s">
        <v>52</v>
      </c>
      <c r="B50" t="s">
        <v>663</v>
      </c>
      <c r="C50">
        <v>2021</v>
      </c>
      <c r="D50" s="18">
        <v>10397.944</v>
      </c>
    </row>
    <row r="51" spans="1:4" x14ac:dyDescent="0.3">
      <c r="A51" t="s">
        <v>53</v>
      </c>
      <c r="B51" t="s">
        <v>664</v>
      </c>
      <c r="C51">
        <v>2021</v>
      </c>
      <c r="D51" s="18">
        <v>2246.4140000000002</v>
      </c>
    </row>
    <row r="52" spans="1:4" x14ac:dyDescent="0.3">
      <c r="A52" t="s">
        <v>54</v>
      </c>
      <c r="B52" t="s">
        <v>665</v>
      </c>
      <c r="C52">
        <v>2021</v>
      </c>
      <c r="D52" s="18">
        <v>3236.7890000000002</v>
      </c>
    </row>
    <row r="53" spans="1:4" x14ac:dyDescent="0.3">
      <c r="A53" t="s">
        <v>55</v>
      </c>
      <c r="B53" t="s">
        <v>666</v>
      </c>
      <c r="C53">
        <v>2021</v>
      </c>
      <c r="D53" s="18">
        <v>2115.1444999999999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AC74-179C-4F8B-BEFC-4DE7A3E966B3}">
  <dimension ref="A1:E34"/>
  <sheetViews>
    <sheetView workbookViewId="0">
      <selection activeCell="B34" sqref="B34"/>
    </sheetView>
  </sheetViews>
  <sheetFormatPr defaultRowHeight="14.4" x14ac:dyDescent="0.3"/>
  <cols>
    <col min="1" max="1" width="29.6640625" bestFit="1" customWidth="1"/>
    <col min="2" max="2" width="29.6640625" customWidth="1"/>
    <col min="3" max="3" width="187.44140625" bestFit="1" customWidth="1"/>
    <col min="4" max="4" width="10.109375" customWidth="1"/>
    <col min="5" max="5" width="36.5546875" bestFit="1" customWidth="1"/>
  </cols>
  <sheetData>
    <row r="1" spans="1:5" x14ac:dyDescent="0.3">
      <c r="A1" t="s">
        <v>593</v>
      </c>
      <c r="B1" t="s">
        <v>514</v>
      </c>
      <c r="C1" t="s">
        <v>515</v>
      </c>
      <c r="D1" t="s">
        <v>516</v>
      </c>
      <c r="E1" t="s">
        <v>517</v>
      </c>
    </row>
    <row r="2" spans="1:5" x14ac:dyDescent="0.3">
      <c r="A2" t="s">
        <v>594</v>
      </c>
      <c r="B2" t="s">
        <v>64</v>
      </c>
      <c r="C2" t="s">
        <v>526</v>
      </c>
      <c r="E2" t="s">
        <v>527</v>
      </c>
    </row>
    <row r="3" spans="1:5" x14ac:dyDescent="0.3">
      <c r="A3" t="s">
        <v>594</v>
      </c>
      <c r="B3" t="s">
        <v>0</v>
      </c>
      <c r="C3" t="s">
        <v>528</v>
      </c>
      <c r="E3" t="s">
        <v>592</v>
      </c>
    </row>
    <row r="4" spans="1:5" x14ac:dyDescent="0.3">
      <c r="A4" t="s">
        <v>594</v>
      </c>
      <c r="B4" t="s">
        <v>155</v>
      </c>
      <c r="C4" t="s">
        <v>529</v>
      </c>
      <c r="E4" t="s">
        <v>527</v>
      </c>
    </row>
    <row r="5" spans="1:5" x14ac:dyDescent="0.3">
      <c r="A5" t="s">
        <v>594</v>
      </c>
      <c r="B5" t="s">
        <v>285</v>
      </c>
      <c r="C5" t="s">
        <v>531</v>
      </c>
      <c r="E5" t="s">
        <v>530</v>
      </c>
    </row>
    <row r="6" spans="1:5" x14ac:dyDescent="0.3">
      <c r="A6" t="s">
        <v>594</v>
      </c>
      <c r="B6" t="s">
        <v>67</v>
      </c>
      <c r="C6" t="s">
        <v>532</v>
      </c>
      <c r="E6" t="s">
        <v>67</v>
      </c>
    </row>
    <row r="7" spans="1:5" x14ac:dyDescent="0.3">
      <c r="A7" t="s">
        <v>594</v>
      </c>
      <c r="B7" t="s">
        <v>513</v>
      </c>
      <c r="C7" t="s">
        <v>551</v>
      </c>
      <c r="E7" t="s">
        <v>530</v>
      </c>
    </row>
    <row r="8" spans="1:5" x14ac:dyDescent="0.3">
      <c r="A8" t="s">
        <v>594</v>
      </c>
      <c r="B8" t="s">
        <v>505</v>
      </c>
      <c r="C8" t="s">
        <v>552</v>
      </c>
      <c r="E8" t="s">
        <v>530</v>
      </c>
    </row>
    <row r="9" spans="1:5" ht="43.2" x14ac:dyDescent="0.3">
      <c r="A9" s="11" t="s">
        <v>594</v>
      </c>
      <c r="B9" s="11" t="s">
        <v>506</v>
      </c>
      <c r="C9" s="12" t="s">
        <v>556</v>
      </c>
      <c r="E9" s="11" t="s">
        <v>533</v>
      </c>
    </row>
    <row r="10" spans="1:5" x14ac:dyDescent="0.3">
      <c r="A10" t="s">
        <v>594</v>
      </c>
      <c r="B10" t="s">
        <v>293</v>
      </c>
      <c r="C10" t="s">
        <v>534</v>
      </c>
      <c r="E10" t="s">
        <v>527</v>
      </c>
    </row>
    <row r="11" spans="1:5" x14ac:dyDescent="0.3">
      <c r="A11" t="s">
        <v>594</v>
      </c>
      <c r="B11" t="s">
        <v>372</v>
      </c>
      <c r="C11" t="s">
        <v>535</v>
      </c>
      <c r="E11" t="s">
        <v>527</v>
      </c>
    </row>
    <row r="12" spans="1:5" x14ac:dyDescent="0.3">
      <c r="A12" t="s">
        <v>594</v>
      </c>
      <c r="B12" t="s">
        <v>69</v>
      </c>
      <c r="C12" t="s">
        <v>536</v>
      </c>
      <c r="E12" t="s">
        <v>543</v>
      </c>
    </row>
    <row r="13" spans="1:5" x14ac:dyDescent="0.3">
      <c r="A13" t="s">
        <v>594</v>
      </c>
      <c r="B13" t="s">
        <v>68</v>
      </c>
      <c r="C13" t="s">
        <v>537</v>
      </c>
      <c r="E13" t="s">
        <v>543</v>
      </c>
    </row>
    <row r="14" spans="1:5" x14ac:dyDescent="0.3">
      <c r="A14" t="s">
        <v>594</v>
      </c>
      <c r="B14" t="s">
        <v>142</v>
      </c>
      <c r="C14" t="s">
        <v>538</v>
      </c>
      <c r="E14" t="s">
        <v>543</v>
      </c>
    </row>
    <row r="15" spans="1:5" x14ac:dyDescent="0.3">
      <c r="A15" t="s">
        <v>594</v>
      </c>
      <c r="B15" t="s">
        <v>143</v>
      </c>
      <c r="C15" t="s">
        <v>539</v>
      </c>
      <c r="E15" t="s">
        <v>543</v>
      </c>
    </row>
    <row r="16" spans="1:5" x14ac:dyDescent="0.3">
      <c r="A16" t="s">
        <v>594</v>
      </c>
      <c r="B16" t="s">
        <v>144</v>
      </c>
      <c r="C16" t="s">
        <v>540</v>
      </c>
      <c r="E16" t="s">
        <v>543</v>
      </c>
    </row>
    <row r="17" spans="1:5" x14ac:dyDescent="0.3">
      <c r="A17" t="s">
        <v>594</v>
      </c>
      <c r="B17" t="s">
        <v>518</v>
      </c>
      <c r="C17" t="s">
        <v>541</v>
      </c>
      <c r="E17" t="s">
        <v>542</v>
      </c>
    </row>
    <row r="18" spans="1:5" x14ac:dyDescent="0.3">
      <c r="A18" t="s">
        <v>594</v>
      </c>
      <c r="B18" t="s">
        <v>523</v>
      </c>
      <c r="C18" t="s">
        <v>566</v>
      </c>
      <c r="E18" t="s">
        <v>543</v>
      </c>
    </row>
    <row r="19" spans="1:5" x14ac:dyDescent="0.3">
      <c r="A19" t="s">
        <v>594</v>
      </c>
      <c r="B19" t="s">
        <v>519</v>
      </c>
      <c r="C19" t="s">
        <v>571</v>
      </c>
      <c r="E19" t="s">
        <v>543</v>
      </c>
    </row>
    <row r="20" spans="1:5" x14ac:dyDescent="0.3">
      <c r="A20" t="s">
        <v>594</v>
      </c>
      <c r="B20" t="s">
        <v>520</v>
      </c>
      <c r="C20" t="s">
        <v>569</v>
      </c>
      <c r="E20" t="s">
        <v>530</v>
      </c>
    </row>
    <row r="21" spans="1:5" x14ac:dyDescent="0.3">
      <c r="A21" t="s">
        <v>594</v>
      </c>
      <c r="B21" t="s">
        <v>81</v>
      </c>
      <c r="C21" t="s">
        <v>549</v>
      </c>
      <c r="E21" t="s">
        <v>530</v>
      </c>
    </row>
    <row r="22" spans="1:5" x14ac:dyDescent="0.3">
      <c r="A22" t="s">
        <v>594</v>
      </c>
      <c r="B22" t="s">
        <v>521</v>
      </c>
      <c r="C22" t="s">
        <v>579</v>
      </c>
      <c r="E22" t="s">
        <v>543</v>
      </c>
    </row>
    <row r="23" spans="1:5" x14ac:dyDescent="0.3">
      <c r="A23" t="s">
        <v>594</v>
      </c>
      <c r="B23" t="s">
        <v>70</v>
      </c>
      <c r="C23" t="s">
        <v>568</v>
      </c>
      <c r="E23" t="s">
        <v>530</v>
      </c>
    </row>
    <row r="24" spans="1:5" x14ac:dyDescent="0.3">
      <c r="A24" t="s">
        <v>594</v>
      </c>
      <c r="B24" s="13" t="s">
        <v>82</v>
      </c>
      <c r="C24" s="13" t="s">
        <v>550</v>
      </c>
      <c r="D24" s="13"/>
      <c r="E24" s="13" t="s">
        <v>527</v>
      </c>
    </row>
    <row r="25" spans="1:5" x14ac:dyDescent="0.3">
      <c r="A25" t="s">
        <v>594</v>
      </c>
      <c r="B25" t="s">
        <v>522</v>
      </c>
      <c r="C25" t="s">
        <v>548</v>
      </c>
      <c r="E25" t="s">
        <v>530</v>
      </c>
    </row>
    <row r="26" spans="1:5" x14ac:dyDescent="0.3">
      <c r="A26" t="s">
        <v>594</v>
      </c>
      <c r="B26" t="s">
        <v>509</v>
      </c>
      <c r="C26" t="s">
        <v>547</v>
      </c>
      <c r="E26" t="s">
        <v>543</v>
      </c>
    </row>
    <row r="27" spans="1:5" x14ac:dyDescent="0.3">
      <c r="A27" t="s">
        <v>594</v>
      </c>
      <c r="B27" t="s">
        <v>524</v>
      </c>
      <c r="C27" t="s">
        <v>546</v>
      </c>
      <c r="E27" t="s">
        <v>544</v>
      </c>
    </row>
    <row r="28" spans="1:5" x14ac:dyDescent="0.3">
      <c r="A28" t="s">
        <v>594</v>
      </c>
      <c r="B28" t="s">
        <v>525</v>
      </c>
      <c r="C28" t="s">
        <v>545</v>
      </c>
      <c r="E28" t="s">
        <v>527</v>
      </c>
    </row>
    <row r="29" spans="1:5" x14ac:dyDescent="0.3">
      <c r="A29" t="s">
        <v>56</v>
      </c>
      <c r="B29" t="s">
        <v>56</v>
      </c>
      <c r="C29" t="s">
        <v>596</v>
      </c>
      <c r="E29" t="s">
        <v>527</v>
      </c>
    </row>
    <row r="30" spans="1:5" x14ac:dyDescent="0.3">
      <c r="A30" t="s">
        <v>56</v>
      </c>
      <c r="B30" t="s">
        <v>58</v>
      </c>
      <c r="C30" t="s">
        <v>597</v>
      </c>
      <c r="E30" t="s">
        <v>527</v>
      </c>
    </row>
    <row r="31" spans="1:5" x14ac:dyDescent="0.3">
      <c r="A31" t="s">
        <v>56</v>
      </c>
      <c r="B31" t="s">
        <v>502</v>
      </c>
      <c r="C31" t="s">
        <v>598</v>
      </c>
      <c r="E31" t="s">
        <v>543</v>
      </c>
    </row>
    <row r="32" spans="1:5" x14ac:dyDescent="0.3">
      <c r="A32" t="s">
        <v>56</v>
      </c>
      <c r="B32" t="s">
        <v>595</v>
      </c>
      <c r="C32" t="s">
        <v>609</v>
      </c>
      <c r="E32" t="s">
        <v>543</v>
      </c>
    </row>
    <row r="33" spans="1:5" x14ac:dyDescent="0.3">
      <c r="A33" t="s">
        <v>56</v>
      </c>
      <c r="B33" t="s">
        <v>588</v>
      </c>
      <c r="C33" t="s">
        <v>610</v>
      </c>
      <c r="E33" t="s">
        <v>543</v>
      </c>
    </row>
    <row r="34" spans="1:5" x14ac:dyDescent="0.3">
      <c r="A34" t="s">
        <v>56</v>
      </c>
      <c r="B34" t="s">
        <v>607</v>
      </c>
      <c r="C34" t="s">
        <v>613</v>
      </c>
      <c r="E34" t="s">
        <v>612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1 b f 6 4 3 - c c 2 f - 4 7 7 a - 8 8 c b - 3 e b 5 6 d 8 c b 3 f d "   x m l n s = " h t t p : / / s c h e m a s . m i c r o s o f t . c o m / D a t a M a s h u p " > A A A A A N Q E A A B Q S w M E F A A C A A g A 5 X M V V x d T 4 v O l A A A A 9 g A A A B I A H A B D b 2 5 m a W c v U G F j a 2 F n Z S 5 4 b W w g o h g A K K A U A A A A A A A A A A A A A A A A A A A A A A A A A A A A h Y + 9 D o I w G E V f h X S n P 8 i g p J S B x U E S E x P j 2 p Q K j f B h a L G 8 m 4 O P 5 C u I U d T N 8 Z 5 7 h n v v 1 x v P x r Y J L r q 3 p o M U M U x R o E F 1 p Y E q R Y M 7 h k u U C b 6 V 6 i Q r H U w y 2 G S 0 Z Y p q 5 8 4 J I d 5 7 7 B e 4 6 y s S U c r I o d j s V K 1 b i T 6 y + S + H B q y T o D Q S f P 8 a I y L M 2 A r H N M a U k x n y w s B X i K a 9 z / Y H 8 n x o 3 N B r o S H M 1 5 z M k Z P 3 B / E A U E s D B B Q A A g A I A O V z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c x V X b L W z P s 0 B A A B J B Q A A E w A c A E Z v c m 1 1 b G F z L 1 N l Y 3 R p b 2 4 x L m 0 g o h g A K K A U A A A A A A A A A A A A A A A A A A A A A A A A A A A A 7 V J N j 9 M w E L 1 X 6 n + w s h w S y Y 7 a q q L S o h x Q A + V D Q o F W W l b N q n K d o T E 4 d r A n 2 6 2 q / e 8 4 T V F 3 o Q J O i A O 5 x H k z f p l 5 7 z k Q K I 0 m 8 + 4 9 f N b v 9 X u u 5 B Y K c h F o 3 o J c s U 1 R s 7 q u 2 X Y d k I Q o w H 6 P + G d u G i v A I 1 N 3 G 6 d G N B V o D F 9 K B f H U a P Q f L g x m l 3 n s S m N R N M i Q 2 w 2 g Y + s d k 0 U + B C b c K q 3 T a j g p J + V 2 N R t f X w O v 1 P b r 1 e D j m 7 e T f D Q Y j V j l B H N Q s d q a z 8 z J j Z X O 8 b z g y H P L t 6 v D 4 c y o s X C 3 Q U S X K S h Z S Q S b B D S g Z G p U U 2 m X j C l 5 3 x i E O e 4 U J K d j / M 5 o u I l o t + J F k F l T + V p B X g E v w L p W g Q V f + 8 Z j 5 Y i H n R q U L I / 4 c 6 X m g i t u X Y K 2 e U g 5 L b n e e M b F r o Y T 3 c J y 7 T 4 Z W 3 U T t k U X n v k / 3 e + D F x o l 7 v w 2 6 L s I w h 3 e U 7 I P p q a A n 0 C v q P X g a 4 1 P x 3 H L e k B n a U Z J l m U k F E Y 7 5 B r J a D C c E O l 9 s 9 / V J E + i x z f v T 0 t 4 m 3 2 n n + u D 2 T 4 Q Z Q 7 K Z 6 n F w h 8 W p Q S 4 K E m 4 b A e 6 8 R e 8 u c M o 6 v e k P s / 5 O I w H Y 8 E y w W u J v P P Y W F W s u f 7 y r 6 b y V z P / j + d v 4 k m 8 c q R T 7 k + T e m D W T b U G + 5 e j + g 1 Q S w E C L Q A U A A I A C A D l c x V X F 1 P i 8 6 U A A A D 2 A A A A E g A A A A A A A A A A A A A A A A A A A A A A Q 2 9 u Z m l n L 1 B h Y 2 t h Z 2 U u e G 1 s U E s B A i 0 A F A A C A A g A 5 X M V V w / K 6 a u k A A A A 6 Q A A A B M A A A A A A A A A A A A A A A A A 8 Q A A A F t D b 2 5 0 Z W 5 0 X 1 R 5 c G V z X S 5 4 b W x Q S w E C L Q A U A A I A C A D l c x V X b L W z P s 0 B A A B J B Q A A E w A A A A A A A A A A A A A A A A D i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F w A A A A A A A J A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R p b 2 5 h b C 1 n Z H A t c H B w L X d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k c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R p b 2 5 h b C 1 n Z H A t c H B w L X d i L 0 F 1 d G 9 S Z W 1 v d m V k Q 2 9 s d W 1 u c z E u e 0 V u d G l 0 e S w w f S Z x d W 9 0 O y w m c X V v d D t T Z W N 0 a W 9 u M S 9 u Y X R p b 2 5 h b C 1 n Z H A t c H B w L X d i L 0 F 1 d G 9 S Z W 1 v d m V k Q 2 9 s d W 1 u c z E u e 0 N v Z G U s M X 0 m c X V v d D s s J n F 1 b 3 Q 7 U 2 V j d G l v b j E v b m F 0 a W 9 u Y W w t Z 2 R w L X B w c C 1 3 Y i 9 B d X R v U m V t b 3 Z l Z E N v b H V t b n M x L n t Z Z W F y L D J 9 J n F 1 b 3 Q 7 L C Z x d W 9 0 O 1 N l Y 3 R p b 2 4 x L 2 5 h d G l v b m F s L W d k c C 1 w c H A t d 2 I v Q X V 0 b 1 J l b W 9 2 Z W R D b 2 x 1 b W 5 z M S 5 7 R 0 R Q L C B Q U F A g K G N v b n N 0 Y W 5 0 I D I w M T c g a W 5 0 Z X J u Y X R p b 2 5 h b C A k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X R p b 2 5 h b C 1 n Z H A t c H B w L X d i L 0 F 1 d G 9 S Z W 1 v d m V k Q 2 9 s d W 1 u c z E u e 0 V u d G l 0 e S w w f S Z x d W 9 0 O y w m c X V v d D t T Z W N 0 a W 9 u M S 9 u Y X R p b 2 5 h b C 1 n Z H A t c H B w L X d i L 0 F 1 d G 9 S Z W 1 v d m V k Q 2 9 s d W 1 u c z E u e 0 N v Z G U s M X 0 m c X V v d D s s J n F 1 b 3 Q 7 U 2 V j d G l v b j E v b m F 0 a W 9 u Y W w t Z 2 R w L X B w c C 1 3 Y i 9 B d X R v U m V t b 3 Z l Z E N v b H V t b n M x L n t Z Z W F y L D J 9 J n F 1 b 3 Q 7 L C Z x d W 9 0 O 1 N l Y 3 R p b 2 4 x L 2 5 h d G l v b m F s L W d k c C 1 w c H A t d 2 I v Q X V 0 b 1 J l b W 9 2 Z W R D b 2 x 1 b W 5 z M S 5 7 R 0 R Q L C B Q U F A g K G N v b n N 0 Y W 5 0 I D I w M T c g a W 5 0 Z X J u Y X R p b 2 5 h b C A k K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0 a X R 5 J n F 1 b 3 Q 7 L C Z x d W 9 0 O 0 N v Z G U m c X V v d D s s J n F 1 b 3 Q 7 W W V h c i Z x d W 9 0 O y w m c X V v d D t H R F A s I F B Q U C A o Y 2 9 u c 3 R h b n Q g M j A x N y B p b n R l c m 5 h d G l v b m F s I C Q p J n F 1 b 3 Q 7 X S I g L z 4 8 R W 5 0 c n k g V H l w Z T 0 i R m l s b E N v b H V t b l R 5 c G V z I i B W Y W x 1 Z T 0 i c 0 J n W U R B d z 0 9 I i A v P j x F b n R y e S B U e X B l P S J G a W x s T G F z d F V w Z G F 0 Z W Q i I F Z h b H V l P S J k M j A y M y 0 w O C 0 y M V Q x M j o z M D o 0 N i 4 x O D M 1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h l M j B k M j E 1 L W Q y Y T A t N D V i Z S 0 4 O W J k L T U 2 M W N m Y z c 0 Y j V m M i I g L z 4 8 L 1 N 0 Y W J s Z U V u d H J p Z X M + P C 9 J d G V t P j x J d G V t P j x J d G V t T G 9 j Y X R p b 2 4 + P E l 0 Z W 1 U e X B l P k Z v c m 1 1 b G E 8 L 0 l 0 Z W 1 U e X B l P j x J d G V t U G F 0 a D 5 T Z W N 0 a W 9 u M S 9 u Y X R p b 2 5 h b C 1 n Z H A t c H B w L X d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d G l v b m F s L W d k c C 1 w c H A t d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0 a W 9 u Y W w t Z 2 R w L X B w c C 1 3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d G l v b m F s L W d k c C 1 w c H A t d 2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L X B l c i 1 j Y X B p d G E t c H B w L X d v c m x k Y m F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H B f c G V y X 2 N h c G l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H A t c G V y L W N h c G l 0 Y S 1 w c H A t d 2 9 y b G R i Y W 5 r L 0 F 1 d G 9 S Z W 1 v d m V k Q 2 9 s d W 1 u c z E u e 0 V u d G l 0 e S w w f S Z x d W 9 0 O y w m c X V v d D t T Z W N 0 a W 9 u M S 9 n Z H A t c G V y L W N h c G l 0 Y S 1 w c H A t d 2 9 y b G R i Y W 5 r L 0 F 1 d G 9 S Z W 1 v d m V k Q 2 9 s d W 1 u c z E u e 0 N v Z G U s M X 0 m c X V v d D s s J n F 1 b 3 Q 7 U 2 V j d G l v b j E v Z 2 R w L X B l c i 1 j Y X B p d G E t c H B w L X d v c m x k Y m F u a y 9 B d X R v U m V t b 3 Z l Z E N v b H V t b n M x L n t Z Z W F y L D J 9 J n F 1 b 3 Q 7 L C Z x d W 9 0 O 1 N l Y 3 R p b 2 4 x L 2 d k c C 1 w Z X I t Y 2 F w a X R h L X B w c C 1 3 b 3 J s Z G J h b m s v Q X V 0 b 1 J l b W 9 2 Z W R D b 2 x 1 b W 5 z M S 5 7 R 0 R Q I H B l c i B j Y X B p d G E s I F B Q U C A o Y 2 9 u c 3 R h b n Q g M j A x N y B p b n R l c m 5 h d G l v b m F s I C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k c C 1 w Z X I t Y 2 F w a X R h L X B w c C 1 3 b 3 J s Z G J h b m s v Q X V 0 b 1 J l b W 9 2 Z W R D b 2 x 1 b W 5 z M S 5 7 R W 5 0 a X R 5 L D B 9 J n F 1 b 3 Q 7 L C Z x d W 9 0 O 1 N l Y 3 R p b 2 4 x L 2 d k c C 1 w Z X I t Y 2 F w a X R h L X B w c C 1 3 b 3 J s Z G J h b m s v Q X V 0 b 1 J l b W 9 2 Z W R D b 2 x 1 b W 5 z M S 5 7 Q 2 9 k Z S w x f S Z x d W 9 0 O y w m c X V v d D t T Z W N 0 a W 9 u M S 9 n Z H A t c G V y L W N h c G l 0 Y S 1 w c H A t d 2 9 y b G R i Y W 5 r L 0 F 1 d G 9 S Z W 1 v d m V k Q 2 9 s d W 1 u c z E u e 1 l l Y X I s M n 0 m c X V v d D s s J n F 1 b 3 Q 7 U 2 V j d G l v b j E v Z 2 R w L X B l c i 1 j Y X B p d G E t c H B w L X d v c m x k Y m F u a y 9 B d X R v U m V t b 3 Z l Z E N v b H V t b n M x L n t H R F A g c G V y I G N h c G l 0 Y S w g U F B Q I C h j b 2 5 z d G F u d C A y M D E 3 I G l u d G V y b m F 0 a W 9 u Y W w g J C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d G l 0 e S Z x d W 9 0 O y w m c X V v d D t D b 2 R l J n F 1 b 3 Q 7 L C Z x d W 9 0 O 1 l l Y X I m c X V v d D s s J n F 1 b 3 Q 7 R 0 R Q I H B l c i B j Y X B p d G E s I F B Q U C A o Y 2 9 u c 3 R h b n Q g M j A x N y B p b n R l c m 5 h d G l v b m F s I C Q p J n F 1 b 3 Q 7 X S I g L z 4 8 R W 5 0 c n k g V H l w Z T 0 i R m l s b E N v b H V t b l R 5 c G V z I i B W Y W x 1 Z T 0 i c 0 J n W U R C U T 0 9 I i A v P j x F b n R y e S B U e X B l P S J G a W x s T G F z d F V w Z G F 0 Z W Q i I F Z h b H V l P S J k M j A y M y 0 w O C 0 y M V Q x M j o z M T o x M C 4 4 M D g w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2 J m N W U 0 N j F i L T R i N D U t N G U 2 M C 0 5 O D c 1 L W Q z Y W V i Z W E 1 M W R k Y y I g L z 4 8 L 1 N 0 Y W J s Z U V u d H J p Z X M + P C 9 J d G V t P j x J d G V t P j x J d G V t T G 9 j Y X R p b 2 4 + P E l 0 Z W 1 U e X B l P k Z v c m 1 1 b G E 8 L 0 l 0 Z W 1 U e X B l P j x J d G V t U G F 0 a D 5 T Z W N 0 a W 9 u M S 9 n Z H A t c G V y L W N h c G l 0 Y S 1 w c H A t d 2 9 y b G R i Y W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C 1 w Z X I t Y 2 F w a X R h L X B w c C 1 3 b 3 J s Z G J h b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L X B l c i 1 j Y X B p d G E t c H B w L X d v c m x k Y m F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C 1 w Z X I t Y 2 F w a X R h L X B w c C 1 3 b 3 J s Z G J h b m s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v 9 a v 9 E M B A q 0 3 c k b M E x W g A A A A A A g A A A A A A E G Y A A A A B A A A g A A A A 4 e j W Z W o Q 7 r v l T z l c z L h e a J L 0 l u a j t U d q l Y V b z e w q r B U A A A A A D o A A A A A C A A A g A A A A h O U I m l N v I K G 0 w P O F d A C 9 3 S G c k 5 A M t W I c o j c J r n n 2 J e R Q A A A A a t N q i C h O Z 4 R 6 Z Z m 4 E + d G x Q + T 5 M d I W 2 U C M U x w h Q l 9 2 l M j g X k O T G c g 5 G 1 B m h x I R e V 1 T K p h V T k E m R F X G i Q c b A s z q p C g J F p X 9 w z 3 c t E P f A J d 9 d 5 A A A A A 3 m m k l G Z b R v i s O 3 7 2 1 A m 1 x u F o D s d j Q 3 J p e g N a e Y D W d 8 i V R K X 2 C w L W h D U y t 3 f N v C b 7 W 3 G Z D C D a H x U V 2 C x D l l S / N g = = < / D a t a M a s h u p > 
</file>

<file path=customXml/itemProps1.xml><?xml version="1.0" encoding="utf-8"?>
<ds:datastoreItem xmlns:ds="http://schemas.openxmlformats.org/officeDocument/2006/customXml" ds:itemID="{FAFD8FC6-645F-4B23-AD41-C6D3A8CDD4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Universities</vt:lpstr>
      <vt:lpstr>Countries</vt:lpstr>
      <vt:lpstr>national-gdp-ppp-wb</vt:lpstr>
      <vt:lpstr>gdp-per-capita-ppp-worldbank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</dc:creator>
  <cp:lastModifiedBy>Skorik  Sophia</cp:lastModifiedBy>
  <dcterms:created xsi:type="dcterms:W3CDTF">2023-01-20T11:34:34Z</dcterms:created>
  <dcterms:modified xsi:type="dcterms:W3CDTF">2023-11-29T16:36:39Z</dcterms:modified>
</cp:coreProperties>
</file>