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LoRaGPSExample\"/>
    </mc:Choice>
  </mc:AlternateContent>
  <bookViews>
    <workbookView xWindow="0" yWindow="0" windowWidth="20490" windowHeight="9225"/>
  </bookViews>
  <sheets>
    <sheet name="入力シート" sheetId="1" r:id="rId1"/>
    <sheet name="タグ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 s="1"/>
  <c r="L2" i="1"/>
  <c r="M2" i="1" s="1"/>
  <c r="G3" i="1"/>
  <c r="H3" i="1" s="1"/>
  <c r="I3" i="1"/>
  <c r="J3" i="1" s="1"/>
  <c r="L3" i="1"/>
  <c r="N3" i="1" s="1"/>
  <c r="O3" i="1" s="1"/>
  <c r="G4" i="1"/>
  <c r="H4" i="1" s="1"/>
  <c r="L4" i="1"/>
  <c r="M4" i="1" s="1"/>
  <c r="G5" i="1"/>
  <c r="H5" i="1" s="1"/>
  <c r="L5" i="1"/>
  <c r="M5" i="1" s="1"/>
  <c r="G6" i="1"/>
  <c r="H6" i="1" s="1"/>
  <c r="L6" i="1"/>
  <c r="M6" i="1" s="1"/>
  <c r="G7" i="1"/>
  <c r="H7" i="1" s="1"/>
  <c r="L7" i="1"/>
  <c r="M7" i="1" s="1"/>
  <c r="G8" i="1"/>
  <c r="H8" i="1" s="1"/>
  <c r="L8" i="1"/>
  <c r="M8" i="1" s="1"/>
  <c r="G9" i="1"/>
  <c r="H9" i="1" s="1"/>
  <c r="L9" i="1"/>
  <c r="M9" i="1" s="1"/>
  <c r="N9" i="1"/>
  <c r="O9" i="1" s="1"/>
  <c r="G10" i="1"/>
  <c r="H10" i="1" s="1"/>
  <c r="L10" i="1"/>
  <c r="M10" i="1" s="1"/>
  <c r="G11" i="1"/>
  <c r="H11" i="1" s="1"/>
  <c r="I11" i="1"/>
  <c r="J11" i="1" s="1"/>
  <c r="L11" i="1"/>
  <c r="M11" i="1" s="1"/>
  <c r="G12" i="1"/>
  <c r="H12" i="1" s="1"/>
  <c r="L12" i="1"/>
  <c r="M12" i="1" s="1"/>
  <c r="G13" i="1"/>
  <c r="H13" i="1" s="1"/>
  <c r="L13" i="1"/>
  <c r="M13" i="1" s="1"/>
  <c r="G14" i="1"/>
  <c r="H14" i="1" s="1"/>
  <c r="L14" i="1"/>
  <c r="M14" i="1" s="1"/>
  <c r="G15" i="1"/>
  <c r="I15" i="1" s="1"/>
  <c r="J15" i="1" s="1"/>
  <c r="L15" i="1"/>
  <c r="N15" i="1" s="1"/>
  <c r="O15" i="1" s="1"/>
  <c r="G16" i="1"/>
  <c r="I16" i="1" s="1"/>
  <c r="J16" i="1" s="1"/>
  <c r="H16" i="1"/>
  <c r="L16" i="1"/>
  <c r="M16" i="1" s="1"/>
  <c r="H15" i="1" l="1"/>
  <c r="N13" i="1"/>
  <c r="O13" i="1" s="1"/>
  <c r="I7" i="1"/>
  <c r="J7" i="1" s="1"/>
  <c r="N5" i="1"/>
  <c r="O5" i="1" s="1"/>
  <c r="P5" i="1" s="1"/>
  <c r="M15" i="1"/>
  <c r="N11" i="1"/>
  <c r="O11" i="1" s="1"/>
  <c r="N7" i="1"/>
  <c r="O7" i="1" s="1"/>
  <c r="M3" i="1"/>
  <c r="P3" i="1" s="1"/>
  <c r="I14" i="1"/>
  <c r="J14" i="1" s="1"/>
  <c r="N16" i="1"/>
  <c r="O16" i="1" s="1"/>
  <c r="I13" i="1"/>
  <c r="J13" i="1" s="1"/>
  <c r="I12" i="1"/>
  <c r="J12" i="1" s="1"/>
  <c r="K12" i="1" s="1"/>
  <c r="I9" i="1"/>
  <c r="J9" i="1" s="1"/>
  <c r="I8" i="1"/>
  <c r="J8" i="1" s="1"/>
  <c r="K8" i="1" s="1"/>
  <c r="I5" i="1"/>
  <c r="J5" i="1" s="1"/>
  <c r="K16" i="1"/>
  <c r="N14" i="1"/>
  <c r="O14" i="1" s="1"/>
  <c r="P14" i="1" s="1"/>
  <c r="N12" i="1"/>
  <c r="O12" i="1" s="1"/>
  <c r="P12" i="1" s="1"/>
  <c r="N10" i="1"/>
  <c r="O10" i="1" s="1"/>
  <c r="I10" i="1"/>
  <c r="J10" i="1" s="1"/>
  <c r="K10" i="1" s="1"/>
  <c r="N8" i="1"/>
  <c r="O8" i="1" s="1"/>
  <c r="P8" i="1" s="1"/>
  <c r="N6" i="1"/>
  <c r="O6" i="1" s="1"/>
  <c r="I6" i="1"/>
  <c r="J6" i="1" s="1"/>
  <c r="K6" i="1" s="1"/>
  <c r="N4" i="1"/>
  <c r="O4" i="1" s="1"/>
  <c r="P4" i="1" s="1"/>
  <c r="I4" i="1"/>
  <c r="J4" i="1" s="1"/>
  <c r="K4" i="1" s="1"/>
  <c r="N2" i="1"/>
  <c r="O2" i="1" s="1"/>
  <c r="I2" i="1"/>
  <c r="J2" i="1" s="1"/>
  <c r="K15" i="1"/>
  <c r="K14" i="1"/>
  <c r="P15" i="1"/>
  <c r="P16" i="1"/>
  <c r="K13" i="1"/>
  <c r="K11" i="1"/>
  <c r="K9" i="1"/>
  <c r="P7" i="1"/>
  <c r="K7" i="1"/>
  <c r="P6" i="1"/>
  <c r="K5" i="1"/>
  <c r="K3" i="1"/>
  <c r="P2" i="1"/>
  <c r="K2" i="1"/>
  <c r="P13" i="1"/>
  <c r="P11" i="1"/>
  <c r="Q11" i="1" s="1"/>
  <c r="R11" i="1" s="1"/>
  <c r="P10" i="1"/>
  <c r="P9" i="1"/>
  <c r="Q16" i="1" l="1"/>
  <c r="R16" i="1" s="1"/>
  <c r="Q10" i="1"/>
  <c r="R10" i="1" s="1"/>
  <c r="Q12" i="1"/>
  <c r="R12" i="1" s="1"/>
  <c r="Q14" i="1"/>
  <c r="R14" i="1" s="1"/>
  <c r="Q5" i="1"/>
  <c r="R5" i="1" s="1"/>
  <c r="Q7" i="1"/>
  <c r="R7" i="1" s="1"/>
  <c r="Q15" i="1"/>
  <c r="R15" i="1" s="1"/>
  <c r="Q3" i="1"/>
  <c r="R3" i="1" s="1"/>
  <c r="Q9" i="1"/>
  <c r="R9" i="1" s="1"/>
  <c r="Q13" i="1"/>
  <c r="R13" i="1" s="1"/>
  <c r="Q8" i="1"/>
  <c r="R8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<sst xmlns="http://schemas.openxmlformats.org/spreadsheetml/2006/main" count="33" uniqueCount="29">
  <si>
    <t>created_at</t>
  </si>
  <si>
    <t>entry_id</t>
  </si>
  <si>
    <t>北緯</t>
    <rPh sb="0" eb="2">
      <t>ホクイ</t>
    </rPh>
    <phoneticPr fontId="1"/>
  </si>
  <si>
    <t>東経</t>
    <rPh sb="0" eb="2">
      <t>トウケイ</t>
    </rPh>
    <phoneticPr fontId="1"/>
  </si>
  <si>
    <t>分</t>
    <rPh sb="0" eb="1">
      <t>フン</t>
    </rPh>
    <phoneticPr fontId="1"/>
  </si>
  <si>
    <t>整数</t>
    <rPh sb="0" eb="2">
      <t>セイスウ</t>
    </rPh>
    <phoneticPr fontId="1"/>
  </si>
  <si>
    <t>分→10進</t>
    <rPh sb="0" eb="1">
      <t>フン</t>
    </rPh>
    <rPh sb="4" eb="5">
      <t>シン</t>
    </rPh>
    <phoneticPr fontId="1"/>
  </si>
  <si>
    <t>実際に使う値</t>
    <rPh sb="0" eb="2">
      <t>ジッサイ</t>
    </rPh>
    <rPh sb="3" eb="4">
      <t>ツカ</t>
    </rPh>
    <rPh sb="5" eb="6">
      <t>アタイ</t>
    </rPh>
    <phoneticPr fontId="1"/>
  </si>
  <si>
    <t>CSV</t>
    <phoneticPr fontId="1"/>
  </si>
  <si>
    <t>高さ</t>
    <rPh sb="0" eb="1">
      <t>タカ</t>
    </rPh>
    <phoneticPr fontId="1"/>
  </si>
  <si>
    <t>&lt;/coordinates&gt;&lt;/Point&gt;&lt;/Placemark&gt;</t>
    <phoneticPr fontId="1"/>
  </si>
  <si>
    <t>GoogleEarth</t>
    <phoneticPr fontId="1"/>
  </si>
  <si>
    <t>2017-05-12 02:51:17 UTC</t>
  </si>
  <si>
    <t>2017-05-12 02:51:35 UTC</t>
  </si>
  <si>
    <t>2017-05-12 02:51:53 UTC</t>
  </si>
  <si>
    <t>2017-05-12 02:52:11 UTC</t>
  </si>
  <si>
    <t>2017-05-12 02:52:29 UTC</t>
  </si>
  <si>
    <t>2017-05-12 02:52:47 UTC</t>
  </si>
  <si>
    <t>2017-05-12 02:53:06 UTC</t>
  </si>
  <si>
    <t>2017-05-12 02:53:23 UTC</t>
  </si>
  <si>
    <t>2017-05-12 02:53:41 UTC</t>
  </si>
  <si>
    <t>2017-05-12 02:53:59 UTC</t>
  </si>
  <si>
    <t>2017-05-12 02:54:23 UTC</t>
  </si>
  <si>
    <t>2017-05-12 02:56:23 UTC</t>
  </si>
  <si>
    <t>2017-05-12 02:57:05 UTC</t>
  </si>
  <si>
    <t>2017-05-12 03:07:23 UTC</t>
  </si>
  <si>
    <t>2017-05-12 03:08:17 UTC</t>
  </si>
  <si>
    <t>&lt;Placemark&gt;&lt;Point&gt;&lt;extrude&gt;1&lt;/extrude&gt;&lt;coordinates&gt;</t>
    <phoneticPr fontId="1"/>
  </si>
  <si>
    <t>RSSI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</si>
</sst>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zoomScale="55" zoomScaleNormal="55" workbookViewId="0"/>
  </sheetViews>
  <sheetFormatPr defaultRowHeight="13.5" x14ac:dyDescent="0.15"/>
  <cols>
    <col min="1" max="1" width="24.5" style="1" bestFit="1" customWidth="1"/>
    <col min="2" max="3" width="9" style="1"/>
    <col min="4" max="4" width="10.5" style="1" bestFit="1" customWidth="1"/>
    <col min="5" max="6" width="9" style="1"/>
    <col min="11" max="11" width="12.375" bestFit="1" customWidth="1"/>
    <col min="16" max="16" width="12.375" bestFit="1" customWidth="1"/>
    <col min="17" max="17" width="22.25" bestFit="1" customWidth="1"/>
    <col min="18" max="18" width="9" style="2"/>
  </cols>
  <sheetData>
    <row r="1" spans="1:18" x14ac:dyDescent="0.15">
      <c r="A1" s="1" t="s">
        <v>0</v>
      </c>
      <c r="B1" s="1" t="s">
        <v>1</v>
      </c>
      <c r="C1" s="1" t="s">
        <v>28</v>
      </c>
      <c r="D1" s="1" t="s">
        <v>2</v>
      </c>
      <c r="E1" s="1" t="s">
        <v>3</v>
      </c>
      <c r="F1" s="1" t="s">
        <v>9</v>
      </c>
      <c r="H1" t="s">
        <v>5</v>
      </c>
      <c r="I1" t="s">
        <v>4</v>
      </c>
      <c r="J1" t="s">
        <v>6</v>
      </c>
      <c r="K1" t="s">
        <v>7</v>
      </c>
      <c r="M1" t="s">
        <v>5</v>
      </c>
      <c r="N1" t="s">
        <v>4</v>
      </c>
      <c r="O1" t="s">
        <v>6</v>
      </c>
      <c r="P1" t="s">
        <v>7</v>
      </c>
      <c r="Q1" t="s">
        <v>8</v>
      </c>
      <c r="R1" s="2" t="s">
        <v>11</v>
      </c>
    </row>
    <row r="2" spans="1:18" x14ac:dyDescent="0.15">
      <c r="A2" s="1" t="s">
        <v>12</v>
      </c>
      <c r="B2" s="1">
        <v>41</v>
      </c>
      <c r="C2" s="1">
        <v>-81</v>
      </c>
      <c r="D2" s="1">
        <v>3528.7462999999998</v>
      </c>
      <c r="E2" s="1">
        <v>13937.897000000001</v>
      </c>
      <c r="F2" s="1">
        <v>15.8</v>
      </c>
      <c r="G2">
        <f t="shared" ref="G2:G9" si="0">D2*0.01</f>
        <v>35.287462999999995</v>
      </c>
      <c r="H2">
        <f t="shared" ref="H2:H9" si="1">ROUNDDOWN(G2,0)</f>
        <v>35</v>
      </c>
      <c r="I2">
        <f t="shared" ref="I2:I9" si="2">MOD(G2,1)</f>
        <v>0.28746299999999536</v>
      </c>
      <c r="J2">
        <f t="shared" ref="J2:J9" si="3">ROUND(I2/60*100,5)</f>
        <v>0.47910000000000003</v>
      </c>
      <c r="K2">
        <f t="shared" ref="K2:K9" si="4">H2+J2</f>
        <v>35.479100000000003</v>
      </c>
      <c r="L2">
        <f t="shared" ref="L2:L9" si="5">E2*0.01</f>
        <v>139.37897000000001</v>
      </c>
      <c r="M2">
        <f t="shared" ref="M2:M9" si="6">ROUNDDOWN(L2,0)</f>
        <v>139</v>
      </c>
      <c r="N2">
        <f t="shared" ref="N2:N9" si="7">MOD(L2,1)</f>
        <v>0.37897000000000958</v>
      </c>
      <c r="O2">
        <f t="shared" ref="O2:O9" si="8">ROUND(N2/60*100,5)</f>
        <v>0.63161999999999996</v>
      </c>
      <c r="P2">
        <f t="shared" ref="P2:P9" si="9">M2+O2</f>
        <v>139.63162</v>
      </c>
      <c r="Q2" t="str">
        <f t="shared" ref="Q2:Q16" si="10">P2&amp;","&amp;K2&amp;",1"</f>
        <v>139.63162,35.4791,1</v>
      </c>
      <c r="R2" s="2" t="str">
        <f>タグ!$A$1&amp;Q2&amp;タグ!$B$1</f>
        <v>&lt;Placemark&gt;&lt;Point&gt;&lt;extrude&gt;1&lt;/extrude&gt;&lt;coordinates&gt;139.63162,35.4791,1&lt;/coordinates&gt;&lt;/Point&gt;&lt;/Placemark&gt;</v>
      </c>
    </row>
    <row r="3" spans="1:18" x14ac:dyDescent="0.15">
      <c r="A3" s="1" t="s">
        <v>13</v>
      </c>
      <c r="B3" s="1">
        <v>42</v>
      </c>
      <c r="C3" s="1">
        <v>-94</v>
      </c>
      <c r="D3" s="1">
        <v>3528.7438999999999</v>
      </c>
      <c r="E3" s="1">
        <v>13937.89</v>
      </c>
      <c r="F3" s="1">
        <v>15.8</v>
      </c>
      <c r="G3">
        <f t="shared" si="0"/>
        <v>35.287438999999999</v>
      </c>
      <c r="H3">
        <f t="shared" si="1"/>
        <v>35</v>
      </c>
      <c r="I3">
        <f t="shared" si="2"/>
        <v>0.28743899999999911</v>
      </c>
      <c r="J3">
        <f t="shared" si="3"/>
        <v>0.47905999999999999</v>
      </c>
      <c r="K3">
        <f t="shared" si="4"/>
        <v>35.479059999999997</v>
      </c>
      <c r="L3">
        <f t="shared" si="5"/>
        <v>139.37889999999999</v>
      </c>
      <c r="M3">
        <f t="shared" si="6"/>
        <v>139</v>
      </c>
      <c r="N3">
        <f t="shared" si="7"/>
        <v>0.37889999999998736</v>
      </c>
      <c r="O3">
        <f t="shared" si="8"/>
        <v>0.63149999999999995</v>
      </c>
      <c r="P3">
        <f t="shared" si="9"/>
        <v>139.63149999999999</v>
      </c>
      <c r="Q3" t="str">
        <f t="shared" si="10"/>
        <v>139.6315,35.47906,1</v>
      </c>
      <c r="R3" s="2" t="str">
        <f>タグ!$A$1&amp;Q3&amp;タグ!$B$1</f>
        <v>&lt;Placemark&gt;&lt;Point&gt;&lt;extrude&gt;1&lt;/extrude&gt;&lt;coordinates&gt;139.6315,35.47906,1&lt;/coordinates&gt;&lt;/Point&gt;&lt;/Placemark&gt;</v>
      </c>
    </row>
    <row r="4" spans="1:18" x14ac:dyDescent="0.15">
      <c r="A4" s="1" t="s">
        <v>14</v>
      </c>
      <c r="B4" s="1">
        <v>43</v>
      </c>
      <c r="C4" s="1">
        <v>-89</v>
      </c>
      <c r="D4" s="1">
        <v>3528.7395000000001</v>
      </c>
      <c r="E4" s="1">
        <v>13937.88</v>
      </c>
      <c r="F4" s="1">
        <v>15.8</v>
      </c>
      <c r="G4">
        <f t="shared" si="0"/>
        <v>35.287395000000004</v>
      </c>
      <c r="H4">
        <f t="shared" si="1"/>
        <v>35</v>
      </c>
      <c r="I4">
        <f t="shared" si="2"/>
        <v>0.28739500000000362</v>
      </c>
      <c r="J4">
        <f t="shared" si="3"/>
        <v>0.47899000000000003</v>
      </c>
      <c r="K4">
        <f t="shared" si="4"/>
        <v>35.478990000000003</v>
      </c>
      <c r="L4">
        <f t="shared" si="5"/>
        <v>139.37879999999998</v>
      </c>
      <c r="M4">
        <f t="shared" si="6"/>
        <v>139</v>
      </c>
      <c r="N4">
        <f t="shared" si="7"/>
        <v>0.37879999999998404</v>
      </c>
      <c r="O4">
        <f t="shared" si="8"/>
        <v>0.63132999999999995</v>
      </c>
      <c r="P4">
        <f t="shared" si="9"/>
        <v>139.63132999999999</v>
      </c>
      <c r="Q4" t="str">
        <f t="shared" si="10"/>
        <v>139.63133,35.47899,1</v>
      </c>
      <c r="R4" s="2" t="str">
        <f>タグ!$A$1&amp;Q4&amp;タグ!$B$1</f>
        <v>&lt;Placemark&gt;&lt;Point&gt;&lt;extrude&gt;1&lt;/extrude&gt;&lt;coordinates&gt;139.63133,35.47899,1&lt;/coordinates&gt;&lt;/Point&gt;&lt;/Placemark&gt;</v>
      </c>
    </row>
    <row r="5" spans="1:18" x14ac:dyDescent="0.15">
      <c r="A5" s="1" t="s">
        <v>15</v>
      </c>
      <c r="B5" s="1">
        <v>44</v>
      </c>
      <c r="C5" s="1">
        <v>-98</v>
      </c>
      <c r="D5" s="1">
        <v>3528.7206999999999</v>
      </c>
      <c r="E5" s="1">
        <v>13937.897999999999</v>
      </c>
      <c r="F5" s="1">
        <v>15.8</v>
      </c>
      <c r="G5">
        <f t="shared" si="0"/>
        <v>35.287207000000002</v>
      </c>
      <c r="H5">
        <f t="shared" si="1"/>
        <v>35</v>
      </c>
      <c r="I5">
        <f t="shared" si="2"/>
        <v>0.28720700000000221</v>
      </c>
      <c r="J5">
        <f t="shared" si="3"/>
        <v>0.47867999999999999</v>
      </c>
      <c r="K5">
        <f t="shared" si="4"/>
        <v>35.478679999999997</v>
      </c>
      <c r="L5">
        <f t="shared" si="5"/>
        <v>139.37897999999998</v>
      </c>
      <c r="M5">
        <f t="shared" si="6"/>
        <v>139</v>
      </c>
      <c r="N5">
        <f t="shared" si="7"/>
        <v>0.37897999999998433</v>
      </c>
      <c r="O5">
        <f t="shared" si="8"/>
        <v>0.63163000000000002</v>
      </c>
      <c r="P5">
        <f t="shared" si="9"/>
        <v>139.63163</v>
      </c>
      <c r="Q5" t="str">
        <f t="shared" si="10"/>
        <v>139.63163,35.47868,1</v>
      </c>
      <c r="R5" s="2" t="str">
        <f>タグ!$A$1&amp;Q5&amp;タグ!$B$1</f>
        <v>&lt;Placemark&gt;&lt;Point&gt;&lt;extrude&gt;1&lt;/extrude&gt;&lt;coordinates&gt;139.63163,35.47868,1&lt;/coordinates&gt;&lt;/Point&gt;&lt;/Placemark&gt;</v>
      </c>
    </row>
    <row r="6" spans="1:18" x14ac:dyDescent="0.15">
      <c r="A6" s="1" t="s">
        <v>16</v>
      </c>
      <c r="B6" s="1">
        <v>45</v>
      </c>
      <c r="C6" s="1">
        <v>-112</v>
      </c>
      <c r="D6" s="1">
        <v>3528.7175000000002</v>
      </c>
      <c r="E6" s="1">
        <v>13937.871999999999</v>
      </c>
      <c r="F6" s="1">
        <v>15.8</v>
      </c>
      <c r="G6">
        <f t="shared" si="0"/>
        <v>35.287175000000005</v>
      </c>
      <c r="H6">
        <f t="shared" si="1"/>
        <v>35</v>
      </c>
      <c r="I6">
        <f t="shared" si="2"/>
        <v>0.28717500000000484</v>
      </c>
      <c r="J6">
        <f t="shared" si="3"/>
        <v>0.47863</v>
      </c>
      <c r="K6">
        <f t="shared" si="4"/>
        <v>35.478630000000003</v>
      </c>
      <c r="L6">
        <f t="shared" si="5"/>
        <v>139.37871999999999</v>
      </c>
      <c r="M6">
        <f t="shared" si="6"/>
        <v>139</v>
      </c>
      <c r="N6">
        <f t="shared" si="7"/>
        <v>0.37871999999998707</v>
      </c>
      <c r="O6">
        <f t="shared" si="8"/>
        <v>0.63119999999999998</v>
      </c>
      <c r="P6">
        <f t="shared" si="9"/>
        <v>139.63120000000001</v>
      </c>
      <c r="Q6" t="str">
        <f t="shared" si="10"/>
        <v>139.6312,35.47863,1</v>
      </c>
      <c r="R6" s="2" t="str">
        <f>タグ!$A$1&amp;Q6&amp;タグ!$B$1</f>
        <v>&lt;Placemark&gt;&lt;Point&gt;&lt;extrude&gt;1&lt;/extrude&gt;&lt;coordinates&gt;139.6312,35.47863,1&lt;/coordinates&gt;&lt;/Point&gt;&lt;/Placemark&gt;</v>
      </c>
    </row>
    <row r="7" spans="1:18" x14ac:dyDescent="0.15">
      <c r="A7" s="1" t="s">
        <v>17</v>
      </c>
      <c r="B7" s="1">
        <v>46</v>
      </c>
      <c r="C7" s="1">
        <v>-112</v>
      </c>
      <c r="D7" s="1">
        <v>3528.7231000000002</v>
      </c>
      <c r="E7" s="1">
        <v>13937.851000000001</v>
      </c>
      <c r="F7" s="1">
        <v>15.8</v>
      </c>
      <c r="G7">
        <f t="shared" si="0"/>
        <v>35.287231000000006</v>
      </c>
      <c r="H7">
        <f t="shared" si="1"/>
        <v>35</v>
      </c>
      <c r="I7">
        <f t="shared" si="2"/>
        <v>0.28723100000000557</v>
      </c>
      <c r="J7">
        <f t="shared" si="3"/>
        <v>0.47871999999999998</v>
      </c>
      <c r="K7">
        <f t="shared" si="4"/>
        <v>35.478720000000003</v>
      </c>
      <c r="L7">
        <f t="shared" si="5"/>
        <v>139.37851000000001</v>
      </c>
      <c r="M7">
        <f t="shared" si="6"/>
        <v>139</v>
      </c>
      <c r="N7">
        <f t="shared" si="7"/>
        <v>0.37851000000000568</v>
      </c>
      <c r="O7">
        <f t="shared" si="8"/>
        <v>0.63085000000000002</v>
      </c>
      <c r="P7">
        <f t="shared" si="9"/>
        <v>139.63085000000001</v>
      </c>
      <c r="Q7" t="str">
        <f t="shared" si="10"/>
        <v>139.63085,35.47872,1</v>
      </c>
      <c r="R7" s="2" t="str">
        <f>タグ!$A$1&amp;Q7&amp;タグ!$B$1</f>
        <v>&lt;Placemark&gt;&lt;Point&gt;&lt;extrude&gt;1&lt;/extrude&gt;&lt;coordinates&gt;139.63085,35.47872,1&lt;/coordinates&gt;&lt;/Point&gt;&lt;/Placemark&gt;</v>
      </c>
    </row>
    <row r="8" spans="1:18" x14ac:dyDescent="0.15">
      <c r="A8" s="1" t="s">
        <v>18</v>
      </c>
      <c r="B8" s="1">
        <v>47</v>
      </c>
      <c r="C8" s="1">
        <v>-123</v>
      </c>
      <c r="D8" s="1">
        <v>3528.7212</v>
      </c>
      <c r="E8" s="1">
        <v>13937.84</v>
      </c>
      <c r="F8" s="1">
        <v>15.8</v>
      </c>
      <c r="G8">
        <f t="shared" si="0"/>
        <v>35.287212000000004</v>
      </c>
      <c r="H8">
        <f t="shared" si="1"/>
        <v>35</v>
      </c>
      <c r="I8">
        <f t="shared" si="2"/>
        <v>0.2872120000000038</v>
      </c>
      <c r="J8">
        <f t="shared" si="3"/>
        <v>0.47869</v>
      </c>
      <c r="K8">
        <f t="shared" si="4"/>
        <v>35.47869</v>
      </c>
      <c r="L8">
        <f t="shared" si="5"/>
        <v>139.3784</v>
      </c>
      <c r="M8">
        <f t="shared" si="6"/>
        <v>139</v>
      </c>
      <c r="N8">
        <f t="shared" si="7"/>
        <v>0.37839999999999918</v>
      </c>
      <c r="O8">
        <f t="shared" si="8"/>
        <v>0.63066999999999995</v>
      </c>
      <c r="P8">
        <f t="shared" si="9"/>
        <v>139.63067000000001</v>
      </c>
      <c r="Q8" t="str">
        <f t="shared" si="10"/>
        <v>139.63067,35.47869,1</v>
      </c>
      <c r="R8" s="2" t="str">
        <f>タグ!$A$1&amp;Q8&amp;タグ!$B$1</f>
        <v>&lt;Placemark&gt;&lt;Point&gt;&lt;extrude&gt;1&lt;/extrude&gt;&lt;coordinates&gt;139.63067,35.47869,1&lt;/coordinates&gt;&lt;/Point&gt;&lt;/Placemark&gt;</v>
      </c>
    </row>
    <row r="9" spans="1:18" x14ac:dyDescent="0.15">
      <c r="A9" s="1" t="s">
        <v>19</v>
      </c>
      <c r="B9" s="1">
        <v>48</v>
      </c>
      <c r="C9" s="1">
        <v>-118</v>
      </c>
      <c r="D9" s="1">
        <v>3528.7150999999999</v>
      </c>
      <c r="E9" s="1">
        <v>13937.838</v>
      </c>
      <c r="F9" s="1">
        <v>15.8</v>
      </c>
      <c r="G9">
        <f t="shared" si="0"/>
        <v>35.287151000000001</v>
      </c>
      <c r="H9">
        <f t="shared" si="1"/>
        <v>35</v>
      </c>
      <c r="I9">
        <f t="shared" si="2"/>
        <v>0.28715100000000149</v>
      </c>
      <c r="J9">
        <f t="shared" si="3"/>
        <v>0.47859000000000002</v>
      </c>
      <c r="K9">
        <f t="shared" si="4"/>
        <v>35.478589999999997</v>
      </c>
      <c r="L9">
        <f t="shared" si="5"/>
        <v>139.37837999999999</v>
      </c>
      <c r="M9">
        <f t="shared" si="6"/>
        <v>139</v>
      </c>
      <c r="N9">
        <f t="shared" si="7"/>
        <v>0.37837999999999283</v>
      </c>
      <c r="O9">
        <f t="shared" si="8"/>
        <v>0.63063000000000002</v>
      </c>
      <c r="P9">
        <f t="shared" si="9"/>
        <v>139.63063</v>
      </c>
      <c r="Q9" t="str">
        <f t="shared" si="10"/>
        <v>139.63063,35.47859,1</v>
      </c>
      <c r="R9" s="2" t="str">
        <f>タグ!$A$1&amp;Q9&amp;タグ!$B$1</f>
        <v>&lt;Placemark&gt;&lt;Point&gt;&lt;extrude&gt;1&lt;/extrude&gt;&lt;coordinates&gt;139.63063,35.47859,1&lt;/coordinates&gt;&lt;/Point&gt;&lt;/Placemark&gt;</v>
      </c>
    </row>
    <row r="10" spans="1:18" x14ac:dyDescent="0.15">
      <c r="A10" s="1" t="s">
        <v>20</v>
      </c>
      <c r="B10" s="1">
        <v>49</v>
      </c>
      <c r="C10" s="1">
        <v>-116</v>
      </c>
      <c r="D10" s="1">
        <v>3528.7246</v>
      </c>
      <c r="E10" s="1">
        <v>13937.832</v>
      </c>
      <c r="F10" s="1">
        <v>15.8</v>
      </c>
      <c r="G10">
        <f t="shared" ref="G10:G16" si="11">D10*0.01</f>
        <v>35.287246000000003</v>
      </c>
      <c r="H10">
        <f t="shared" ref="H10:H16" si="12">ROUNDDOWN(G10,0)</f>
        <v>35</v>
      </c>
      <c r="I10">
        <f t="shared" ref="I10:I16" si="13">MOD(G10,1)</f>
        <v>0.28724600000000322</v>
      </c>
      <c r="J10">
        <f t="shared" ref="J10:J16" si="14">ROUND(I10/60*100,5)</f>
        <v>0.47874</v>
      </c>
      <c r="K10">
        <f t="shared" ref="K10:K16" si="15">H10+J10</f>
        <v>35.478740000000002</v>
      </c>
      <c r="L10">
        <f t="shared" ref="L10:L16" si="16">E10*0.01</f>
        <v>139.37832</v>
      </c>
      <c r="M10">
        <f t="shared" ref="M10:M16" si="17">ROUNDDOWN(L10,0)</f>
        <v>139</v>
      </c>
      <c r="N10">
        <f t="shared" ref="N10:N16" si="18">MOD(L10,1)</f>
        <v>0.37832000000000221</v>
      </c>
      <c r="O10">
        <f t="shared" ref="O10:O16" si="19">ROUND(N10/60*100,5)</f>
        <v>0.63053000000000003</v>
      </c>
      <c r="P10">
        <f t="shared" ref="P10:P16" si="20">M10+O10</f>
        <v>139.63052999999999</v>
      </c>
      <c r="Q10" t="str">
        <f t="shared" si="10"/>
        <v>139.63053,35.47874,1</v>
      </c>
      <c r="R10" s="2" t="str">
        <f>タグ!$A$1&amp;Q10&amp;タグ!$B$1</f>
        <v>&lt;Placemark&gt;&lt;Point&gt;&lt;extrude&gt;1&lt;/extrude&gt;&lt;coordinates&gt;139.63053,35.47874,1&lt;/coordinates&gt;&lt;/Point&gt;&lt;/Placemark&gt;</v>
      </c>
    </row>
    <row r="11" spans="1:18" x14ac:dyDescent="0.15">
      <c r="A11" s="1" t="s">
        <v>21</v>
      </c>
      <c r="B11" s="1">
        <v>50</v>
      </c>
      <c r="C11" s="1">
        <v>-119</v>
      </c>
      <c r="D11" s="1">
        <v>3528.7307000000001</v>
      </c>
      <c r="E11" s="1">
        <v>13937.828</v>
      </c>
      <c r="F11" s="1">
        <v>15.8</v>
      </c>
      <c r="G11">
        <f t="shared" si="11"/>
        <v>35.287306999999998</v>
      </c>
      <c r="H11">
        <f t="shared" si="12"/>
        <v>35</v>
      </c>
      <c r="I11">
        <f t="shared" si="13"/>
        <v>0.28730699999999842</v>
      </c>
      <c r="J11">
        <f t="shared" si="14"/>
        <v>0.47883999999999999</v>
      </c>
      <c r="K11">
        <f t="shared" si="15"/>
        <v>35.478839999999998</v>
      </c>
      <c r="L11">
        <f t="shared" si="16"/>
        <v>139.37827999999999</v>
      </c>
      <c r="M11">
        <f t="shared" si="17"/>
        <v>139</v>
      </c>
      <c r="N11">
        <f t="shared" si="18"/>
        <v>0.37827999999998951</v>
      </c>
      <c r="O11">
        <f t="shared" si="19"/>
        <v>0.63046999999999997</v>
      </c>
      <c r="P11">
        <f t="shared" si="20"/>
        <v>139.63047</v>
      </c>
      <c r="Q11" t="str">
        <f t="shared" si="10"/>
        <v>139.63047,35.47884,1</v>
      </c>
      <c r="R11" s="2" t="str">
        <f>タグ!$A$1&amp;Q11&amp;タグ!$B$1</f>
        <v>&lt;Placemark&gt;&lt;Point&gt;&lt;extrude&gt;1&lt;/extrude&gt;&lt;coordinates&gt;139.63047,35.47884,1&lt;/coordinates&gt;&lt;/Point&gt;&lt;/Placemark&gt;</v>
      </c>
    </row>
    <row r="12" spans="1:18" x14ac:dyDescent="0.15">
      <c r="A12" s="1" t="s">
        <v>22</v>
      </c>
      <c r="B12" s="1">
        <v>51</v>
      </c>
      <c r="C12" s="1">
        <v>-123</v>
      </c>
      <c r="D12" s="1">
        <v>3528.7395000000001</v>
      </c>
      <c r="E12" s="1">
        <v>13937.82</v>
      </c>
      <c r="F12" s="1">
        <v>15.8</v>
      </c>
      <c r="G12">
        <f t="shared" si="11"/>
        <v>35.287395000000004</v>
      </c>
      <c r="H12">
        <f t="shared" si="12"/>
        <v>35</v>
      </c>
      <c r="I12">
        <f t="shared" si="13"/>
        <v>0.28739500000000362</v>
      </c>
      <c r="J12">
        <f t="shared" si="14"/>
        <v>0.47899000000000003</v>
      </c>
      <c r="K12">
        <f t="shared" si="15"/>
        <v>35.478990000000003</v>
      </c>
      <c r="L12">
        <f t="shared" si="16"/>
        <v>139.37819999999999</v>
      </c>
      <c r="M12">
        <f t="shared" si="17"/>
        <v>139</v>
      </c>
      <c r="N12">
        <f t="shared" si="18"/>
        <v>0.37819999999999254</v>
      </c>
      <c r="O12">
        <f t="shared" si="19"/>
        <v>0.63032999999999995</v>
      </c>
      <c r="P12">
        <f t="shared" si="20"/>
        <v>139.63032999999999</v>
      </c>
      <c r="Q12" t="str">
        <f t="shared" si="10"/>
        <v>139.63033,35.47899,1</v>
      </c>
      <c r="R12" s="2" t="str">
        <f>タグ!$A$1&amp;Q12&amp;タグ!$B$1</f>
        <v>&lt;Placemark&gt;&lt;Point&gt;&lt;extrude&gt;1&lt;/extrude&gt;&lt;coordinates&gt;139.63033,35.47899,1&lt;/coordinates&gt;&lt;/Point&gt;&lt;/Placemark&gt;</v>
      </c>
    </row>
    <row r="13" spans="1:18" x14ac:dyDescent="0.15">
      <c r="A13" s="1" t="s">
        <v>23</v>
      </c>
      <c r="B13" s="1">
        <v>52</v>
      </c>
      <c r="C13" s="1">
        <v>-126</v>
      </c>
      <c r="D13" s="1">
        <v>3528.8222999999998</v>
      </c>
      <c r="E13" s="1">
        <v>13937.819</v>
      </c>
      <c r="F13" s="1">
        <v>15.8</v>
      </c>
      <c r="G13">
        <f t="shared" si="11"/>
        <v>35.288223000000002</v>
      </c>
      <c r="H13">
        <f t="shared" si="12"/>
        <v>35</v>
      </c>
      <c r="I13">
        <f t="shared" si="13"/>
        <v>0.28822300000000212</v>
      </c>
      <c r="J13">
        <f t="shared" si="14"/>
        <v>0.48037000000000002</v>
      </c>
      <c r="K13">
        <f t="shared" si="15"/>
        <v>35.480370000000001</v>
      </c>
      <c r="L13">
        <f t="shared" si="16"/>
        <v>139.37818999999999</v>
      </c>
      <c r="M13">
        <f t="shared" si="17"/>
        <v>139</v>
      </c>
      <c r="N13">
        <f t="shared" si="18"/>
        <v>0.37818999999998937</v>
      </c>
      <c r="O13">
        <f t="shared" si="19"/>
        <v>0.63031999999999999</v>
      </c>
      <c r="P13">
        <f t="shared" si="20"/>
        <v>139.63032000000001</v>
      </c>
      <c r="Q13" t="str">
        <f t="shared" si="10"/>
        <v>139.63032,35.48037,1</v>
      </c>
      <c r="R13" s="2" t="str">
        <f>タグ!$A$1&amp;Q13&amp;タグ!$B$1</f>
        <v>&lt;Placemark&gt;&lt;Point&gt;&lt;extrude&gt;1&lt;/extrude&gt;&lt;coordinates&gt;139.63032,35.48037,1&lt;/coordinates&gt;&lt;/Point&gt;&lt;/Placemark&gt;</v>
      </c>
    </row>
    <row r="14" spans="1:18" x14ac:dyDescent="0.15">
      <c r="A14" s="1" t="s">
        <v>24</v>
      </c>
      <c r="B14" s="1">
        <v>53</v>
      </c>
      <c r="C14" s="1">
        <v>-126</v>
      </c>
      <c r="D14" s="1">
        <v>3528.8366999999998</v>
      </c>
      <c r="E14" s="1">
        <v>13937.811</v>
      </c>
      <c r="F14" s="1">
        <v>15.8</v>
      </c>
      <c r="G14">
        <f t="shared" si="11"/>
        <v>35.288367000000001</v>
      </c>
      <c r="H14">
        <f t="shared" si="12"/>
        <v>35</v>
      </c>
      <c r="I14">
        <f t="shared" si="13"/>
        <v>0.28836700000000093</v>
      </c>
      <c r="J14">
        <f t="shared" si="14"/>
        <v>0.48060999999999998</v>
      </c>
      <c r="K14">
        <f t="shared" si="15"/>
        <v>35.480609999999999</v>
      </c>
      <c r="L14">
        <f t="shared" si="16"/>
        <v>139.37810999999999</v>
      </c>
      <c r="M14">
        <f t="shared" si="17"/>
        <v>139</v>
      </c>
      <c r="N14">
        <f t="shared" si="18"/>
        <v>0.3781099999999924</v>
      </c>
      <c r="O14">
        <f t="shared" si="19"/>
        <v>0.63017999999999996</v>
      </c>
      <c r="P14">
        <f t="shared" si="20"/>
        <v>139.63018</v>
      </c>
      <c r="Q14" t="str">
        <f t="shared" si="10"/>
        <v>139.63018,35.48061,1</v>
      </c>
      <c r="R14" s="2" t="str">
        <f>タグ!$A$1&amp;Q14&amp;タグ!$B$1</f>
        <v>&lt;Placemark&gt;&lt;Point&gt;&lt;extrude&gt;1&lt;/extrude&gt;&lt;coordinates&gt;139.63018,35.48061,1&lt;/coordinates&gt;&lt;/Point&gt;&lt;/Placemark&gt;</v>
      </c>
    </row>
    <row r="15" spans="1:18" x14ac:dyDescent="0.15">
      <c r="A15" s="1" t="s">
        <v>25</v>
      </c>
      <c r="B15" s="1">
        <v>54</v>
      </c>
      <c r="C15" s="1">
        <v>-125</v>
      </c>
      <c r="D15" s="1">
        <v>3528.9231</v>
      </c>
      <c r="E15" s="1">
        <v>13937.907999999999</v>
      </c>
      <c r="F15" s="1">
        <v>15.8</v>
      </c>
      <c r="G15">
        <f t="shared" si="11"/>
        <v>35.289231000000001</v>
      </c>
      <c r="H15">
        <f t="shared" si="12"/>
        <v>35</v>
      </c>
      <c r="I15">
        <f t="shared" si="13"/>
        <v>0.2892310000000009</v>
      </c>
      <c r="J15">
        <f t="shared" si="14"/>
        <v>0.48204999999999998</v>
      </c>
      <c r="K15">
        <f t="shared" si="15"/>
        <v>35.482050000000001</v>
      </c>
      <c r="L15">
        <f t="shared" si="16"/>
        <v>139.37907999999999</v>
      </c>
      <c r="M15">
        <f t="shared" si="17"/>
        <v>139</v>
      </c>
      <c r="N15">
        <f t="shared" si="18"/>
        <v>0.37907999999998765</v>
      </c>
      <c r="O15">
        <f t="shared" si="19"/>
        <v>0.63180000000000003</v>
      </c>
      <c r="P15">
        <f t="shared" si="20"/>
        <v>139.6318</v>
      </c>
      <c r="Q15" t="str">
        <f t="shared" si="10"/>
        <v>139.6318,35.48205,1</v>
      </c>
      <c r="R15" s="2" t="str">
        <f>タグ!$A$1&amp;Q15&amp;タグ!$B$1</f>
        <v>&lt;Placemark&gt;&lt;Point&gt;&lt;extrude&gt;1&lt;/extrude&gt;&lt;coordinates&gt;139.6318,35.48205,1&lt;/coordinates&gt;&lt;/Point&gt;&lt;/Placemark&gt;</v>
      </c>
    </row>
    <row r="16" spans="1:18" x14ac:dyDescent="0.15">
      <c r="A16" s="1" t="s">
        <v>26</v>
      </c>
      <c r="B16" s="1">
        <v>55</v>
      </c>
      <c r="C16" s="1">
        <v>-125</v>
      </c>
      <c r="D16" s="1">
        <v>3528.9236000000001</v>
      </c>
      <c r="E16" s="1">
        <v>13937.906999999999</v>
      </c>
      <c r="F16" s="1">
        <v>15.8</v>
      </c>
      <c r="G16">
        <f t="shared" si="11"/>
        <v>35.289236000000002</v>
      </c>
      <c r="H16">
        <f t="shared" si="12"/>
        <v>35</v>
      </c>
      <c r="I16">
        <f t="shared" si="13"/>
        <v>0.28923600000000249</v>
      </c>
      <c r="J16">
        <f t="shared" si="14"/>
        <v>0.48205999999999999</v>
      </c>
      <c r="K16">
        <f t="shared" si="15"/>
        <v>35.482059999999997</v>
      </c>
      <c r="L16">
        <f t="shared" si="16"/>
        <v>139.37906999999998</v>
      </c>
      <c r="M16">
        <f t="shared" si="17"/>
        <v>139</v>
      </c>
      <c r="N16">
        <f t="shared" si="18"/>
        <v>0.37906999999998447</v>
      </c>
      <c r="O16">
        <f t="shared" si="19"/>
        <v>0.63178000000000001</v>
      </c>
      <c r="P16">
        <f t="shared" si="20"/>
        <v>139.63177999999999</v>
      </c>
      <c r="Q16" t="str">
        <f t="shared" si="10"/>
        <v>139.63178,35.48206,1</v>
      </c>
      <c r="R16" s="2" t="str">
        <f>タグ!$A$1&amp;Q16&amp;タグ!$B$1</f>
        <v>&lt;Placemark&gt;&lt;Point&gt;&lt;extrude&gt;1&lt;/extrude&gt;&lt;coordinates&gt;139.63178,35.48206,1&lt;/coordinates&gt;&lt;/Point&gt;&lt;/Placemark&gt;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3.5" x14ac:dyDescent="0.15"/>
  <cols>
    <col min="1" max="1" width="18.75" bestFit="1" customWidth="1"/>
    <col min="2" max="2" width="14.125" bestFit="1" customWidth="1"/>
    <col min="3" max="3" width="19.125" bestFit="1" customWidth="1"/>
    <col min="4" max="4" width="11.75" bestFit="1" customWidth="1"/>
  </cols>
  <sheetData>
    <row r="1" spans="1:2" x14ac:dyDescent="0.15">
      <c r="A1" t="s">
        <v>27</v>
      </c>
      <c r="B1" t="s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入力シート</vt:lpstr>
      <vt:lpstr>タグ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鈴木淳史</dc:creator>
  <cp:lastModifiedBy>鈴木淳史</cp:lastModifiedBy>
  <dcterms:created xsi:type="dcterms:W3CDTF">2017-05-02T04:02:08Z</dcterms:created>
  <dcterms:modified xsi:type="dcterms:W3CDTF">2017-05-19T12:36:08Z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5cf8c049-c882-42d1-93c0-7fe21bc99600</vt:lpwstr>
  </property>
</Properties>
</file>