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D:\jdm7dv\office\Statements\"/>
    </mc:Choice>
  </mc:AlternateContent>
  <bookViews>
    <workbookView xWindow="0" yWindow="0" windowWidth="28800" windowHeight="12210"/>
  </bookViews>
  <sheets>
    <sheet name="OwnerEquity" sheetId="1" r:id="rId1"/>
    <sheet name="ValuationEquity" sheetId="2" r:id="rId2"/>
    <sheet name="Module1" sheetId="3" state="veryHidden" r:id=""/>
  </sheets>
  <externalReferences>
    <externalReference r:id="rId3"/>
    <externalReference r:id="rId4"/>
    <externalReference r:id="rId5"/>
  </externalReferences>
  <definedNames>
    <definedName name="_Order1" hidden="1">255</definedName>
    <definedName name="_Order2" hidden="1">255</definedName>
    <definedName name="_xlnm.Print_Area" localSheetId="0">OwnerEquity!$B$5:$I$47</definedName>
    <definedName name="_xlnm.Print_Area" localSheetId="1">ValuationEquity!$B$5:$I$47</definedName>
    <definedName name="Print_Area_MI" localSheetId="0">OwnerEquity!$B$5:$I$47</definedName>
    <definedName name="PRINT_BLK_FORMS">#REF!</definedName>
    <definedName name="PRINT_OWNREQUTY">#REF!</definedName>
    <definedName name="PRINT_VAL_EQUTY">#REF!</definedName>
  </definedNames>
  <calcPr calcId="162913"/>
</workbook>
</file>

<file path=xl/calcChain.xml><?xml version="1.0" encoding="utf-8"?>
<calcChain xmlns="http://schemas.openxmlformats.org/spreadsheetml/2006/main">
  <c r="H39" i="1" l="1"/>
  <c r="H11" i="1"/>
  <c r="H14" i="1" s="1"/>
  <c r="H54" i="1" s="1"/>
  <c r="I11" i="1"/>
  <c r="I14" i="1" s="1"/>
  <c r="I54" i="1" s="1"/>
  <c r="H27" i="1"/>
  <c r="I27" i="1"/>
  <c r="I39" i="1"/>
  <c r="H52" i="1"/>
  <c r="I52" i="1"/>
  <c r="H58" i="1"/>
  <c r="I58" i="1"/>
  <c r="H9" i="2"/>
  <c r="I11" i="2" s="1"/>
  <c r="I22" i="2" s="1"/>
  <c r="I45" i="2" s="1"/>
  <c r="H10" i="2"/>
  <c r="H14" i="2"/>
  <c r="H15" i="2"/>
  <c r="I16" i="2"/>
  <c r="I20" i="2"/>
  <c r="H27" i="2"/>
  <c r="I29" i="2" s="1"/>
  <c r="I40" i="2" s="1"/>
  <c r="I43" i="2" s="1"/>
  <c r="H28" i="2"/>
  <c r="H32" i="2"/>
  <c r="H33" i="2"/>
  <c r="I34" i="2"/>
  <c r="I38" i="2"/>
  <c r="I42" i="1" l="1"/>
  <c r="I55" i="1" s="1"/>
  <c r="H42" i="1"/>
  <c r="H55" i="1" s="1"/>
  <c r="H57" i="1" s="1"/>
  <c r="I47" i="2"/>
  <c r="I45" i="1" s="1"/>
  <c r="I48" i="1" s="1"/>
  <c r="I56" i="1" s="1"/>
  <c r="I57" i="1" l="1"/>
</calcChain>
</file>

<file path=xl/sharedStrings.xml><?xml version="1.0" encoding="utf-8"?>
<sst xmlns="http://schemas.openxmlformats.org/spreadsheetml/2006/main" count="240" uniqueCount="87">
  <si>
    <t xml:space="preserve">    Statement of Owner Equity</t>
  </si>
  <si>
    <t>Year</t>
  </si>
  <si>
    <t xml:space="preserve">This statment reconciles against the net worth of the business only.  </t>
  </si>
  <si>
    <t>Cost or</t>
  </si>
  <si>
    <t>Market</t>
  </si>
  <si>
    <t>Persoanl (Non-Farm) Assets and Liabilities are ignored.</t>
  </si>
  <si>
    <t>Book</t>
  </si>
  <si>
    <t>Value</t>
  </si>
  <si>
    <t>Change Due to Retained Earnings</t>
  </si>
  <si>
    <t xml:space="preserve">   Net Income After Extraordinary Items (Accrual Adjusted)</t>
  </si>
  <si>
    <t>From Income Statement</t>
  </si>
  <si>
    <t xml:space="preserve">   Minus:</t>
  </si>
  <si>
    <t>Cash Owner Withdrawals (Net of Income &amp; SS Taxes)</t>
  </si>
  <si>
    <t>From Cash Flow Statement</t>
  </si>
  <si>
    <t>Farm Product Consumption</t>
  </si>
  <si>
    <t>Unaccounted for Cash Withdrawals</t>
  </si>
  <si>
    <t>Total Change in Equity From Retained Earnings</t>
  </si>
  <si>
    <t>Line 1-2-3-4</t>
  </si>
  <si>
    <t>Change Due to Capital Contributions - Distributions</t>
  </si>
  <si>
    <t xml:space="preserve">   Capital Contributins-Gifts Received-Inhertiance</t>
  </si>
  <si>
    <t>Cash</t>
  </si>
  <si>
    <t>Marketable Securities</t>
  </si>
  <si>
    <t>Nonmarketable Securties</t>
  </si>
  <si>
    <t>Breeding Stock</t>
  </si>
  <si>
    <t>Machinery &amp; Equipment</t>
  </si>
  <si>
    <t>Real Estate, Buildings &amp; Improvements</t>
  </si>
  <si>
    <t>Other Farm Assets</t>
  </si>
  <si>
    <t>Total Capital Contributions</t>
  </si>
  <si>
    <t>Sum Lines 6  through 14</t>
  </si>
  <si>
    <t xml:space="preserve">   Capital Distributions-Gifts Given-Dividends</t>
  </si>
  <si>
    <t>Total Capital Distributions</t>
  </si>
  <si>
    <t>sum Lines 16 through 24</t>
  </si>
  <si>
    <t xml:space="preserve">Total Change in Equity Due to </t>
  </si>
  <si>
    <t>Contributed-Distributed Capital</t>
  </si>
  <si>
    <t>Line 15 - Line 25</t>
  </si>
  <si>
    <t>Change in Equity Due to:</t>
  </si>
  <si>
    <t>Valuation Change in Farm Assets</t>
  </si>
  <si>
    <t>From Valuation Equity Form'</t>
  </si>
  <si>
    <t>Valuation Chane in Nonfarm Capital Assets</t>
  </si>
  <si>
    <t>Valuation Change in Nonfarm Liabilities</t>
  </si>
  <si>
    <t>Total Change in Equity Due to Valuation Changes</t>
  </si>
  <si>
    <t>Sum Lines 45 through 47</t>
  </si>
  <si>
    <t>Owner Equity Reconciliations:</t>
  </si>
  <si>
    <t xml:space="preserve">   Beginning Owner Equity</t>
  </si>
  <si>
    <t>From Beginning Balance Sheet</t>
  </si>
  <si>
    <t xml:space="preserve">   Plus:</t>
  </si>
  <si>
    <t>From Line 5</t>
  </si>
  <si>
    <t>Change Due to Contributed/Distributed Capital</t>
  </si>
  <si>
    <t>From Line 26</t>
  </si>
  <si>
    <t>Change Due to Valuation Equity</t>
  </si>
  <si>
    <t>From Line 30</t>
  </si>
  <si>
    <t>Calculated Ending Owner Equity</t>
  </si>
  <si>
    <t>Line 32+33+34</t>
  </si>
  <si>
    <t>Reported Ending Owner Equity</t>
  </si>
  <si>
    <t>From Actual Ending Balance Sheet</t>
  </si>
  <si>
    <t>Blank Form</t>
  </si>
  <si>
    <t>Cash Family Living Withdrawals</t>
  </si>
  <si>
    <t>Machiner &amp; Equipment</t>
  </si>
  <si>
    <t>Nonfarm Assets</t>
  </si>
  <si>
    <t>Valuation Equity</t>
  </si>
  <si>
    <t>Beginning Valuation Equity</t>
  </si>
  <si>
    <t xml:space="preserve">         From Beginning Balance Sheet:</t>
  </si>
  <si>
    <t>Total Current Assets</t>
  </si>
  <si>
    <t>Market Value</t>
  </si>
  <si>
    <t>Cost or Book Value</t>
  </si>
  <si>
    <t>Difference</t>
  </si>
  <si>
    <t>Line 1-2</t>
  </si>
  <si>
    <t>Total Noncurrent Assets</t>
  </si>
  <si>
    <t>Line 4-5</t>
  </si>
  <si>
    <t>Nonfarm Liabilities</t>
  </si>
  <si>
    <t>Noncurrent Portion of Deferred Taxes</t>
  </si>
  <si>
    <t>Total Beginning Valuation Equity</t>
  </si>
  <si>
    <t>Line 6-7-8</t>
  </si>
  <si>
    <t>Ending Valuation Equity</t>
  </si>
  <si>
    <t xml:space="preserve">         From Ending Balance Sheet:</t>
  </si>
  <si>
    <t>From Ending Balance Sheet</t>
  </si>
  <si>
    <t>Line 10-11</t>
  </si>
  <si>
    <t>Line 13-14</t>
  </si>
  <si>
    <t>Total Ending Valuation Equity</t>
  </si>
  <si>
    <t>Line 15-16-17</t>
  </si>
  <si>
    <t>Change in Valuation Equity</t>
  </si>
  <si>
    <t>From Line 18</t>
  </si>
  <si>
    <t>Minus:</t>
  </si>
  <si>
    <t>From Line 9</t>
  </si>
  <si>
    <t>Total Change in Valuation Equity</t>
  </si>
  <si>
    <t>Line 19-20</t>
  </si>
  <si>
    <t>electronic scales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</si>
</sst>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General_)"/>
  </numFmts>
  <fonts count="7" x14ac:knownFonts="1">
    <font>
      <sz val="10"/>
      <name val="Helv"/>
    </font>
    <font>
      <b/>
      <sz val="14"/>
      <name val="Helv"/>
    </font>
    <font>
      <b/>
      <sz val="12"/>
      <name val="Helv"/>
    </font>
    <font>
      <b/>
      <sz val="10"/>
      <color indexed="12"/>
      <name val="Helv"/>
    </font>
    <font>
      <b/>
      <sz val="10"/>
      <name val="Helv"/>
    </font>
    <font>
      <b/>
      <sz val="16"/>
      <name val="Helv"/>
    </font>
    <font>
      <sz val="10"/>
      <color indexed="12"/>
      <name val="Helv"/>
    </font>
  </fonts>
  <fills count="7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gray125">
        <fgColor indexed="8"/>
      </patternFill>
    </fill>
    <fill>
      <patternFill patternType="solid">
        <fgColor indexed="57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8"/>
      </patternFill>
    </fill>
  </fills>
  <borders count="23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double">
        <color indexed="8"/>
      </bottom>
      <diagonal/>
    </border>
  </borders>
  <cellStyleXfs count="1">
    <xf numFmtId="164" fontId="0" fillId="0" borderId="0"/>
  </cellStyleXfs>
  <cellXfs count="84">
    <xf numFmtId="164" fontId="0" fillId="0" borderId="0" xfId="0"/>
    <xf numFmtId="164" fontId="0" fillId="0" borderId="0" xfId="0" applyNumberFormat="1" applyProtection="1"/>
    <xf numFmtId="164" fontId="0" fillId="0" borderId="0" xfId="0" applyNumberFormat="1" applyAlignment="1" applyProtection="1">
      <alignment horizontal="left"/>
    </xf>
    <xf numFmtId="164" fontId="0" fillId="0" borderId="0" xfId="0" applyAlignment="1">
      <alignment horizontal="left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Protection="1">
      <protection locked="0"/>
    </xf>
    <xf numFmtId="164" fontId="2" fillId="0" borderId="0" xfId="0" applyNumberFormat="1" applyFont="1" applyAlignment="1" applyProtection="1">
      <alignment horizontal="left"/>
    </xf>
    <xf numFmtId="164" fontId="3" fillId="0" borderId="0" xfId="0" applyNumberFormat="1" applyFont="1" applyProtection="1"/>
    <xf numFmtId="164" fontId="0" fillId="0" borderId="1" xfId="0" applyNumberFormat="1" applyBorder="1" applyProtection="1"/>
    <xf numFmtId="164" fontId="0" fillId="0" borderId="2" xfId="0" applyNumberFormat="1" applyBorder="1" applyProtection="1"/>
    <xf numFmtId="164" fontId="4" fillId="0" borderId="3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center"/>
    </xf>
    <xf numFmtId="164" fontId="0" fillId="0" borderId="5" xfId="0" applyNumberFormat="1" applyBorder="1" applyProtection="1"/>
    <xf numFmtId="164" fontId="0" fillId="0" borderId="6" xfId="0" applyNumberFormat="1" applyBorder="1" applyProtection="1"/>
    <xf numFmtId="164" fontId="4" fillId="0" borderId="7" xfId="0" applyNumberFormat="1" applyFont="1" applyBorder="1" applyAlignment="1" applyProtection="1">
      <alignment horizontal="center"/>
    </xf>
    <xf numFmtId="164" fontId="4" fillId="0" borderId="8" xfId="0" applyNumberFormat="1" applyFont="1" applyBorder="1" applyAlignment="1" applyProtection="1">
      <alignment horizontal="center"/>
    </xf>
    <xf numFmtId="164" fontId="4" fillId="0" borderId="9" xfId="0" applyNumberFormat="1" applyFont="1" applyBorder="1" applyAlignment="1" applyProtection="1">
      <alignment horizontal="left"/>
    </xf>
    <xf numFmtId="164" fontId="0" fillId="2" borderId="10" xfId="0" applyNumberFormat="1" applyFill="1" applyBorder="1" applyProtection="1"/>
    <xf numFmtId="164" fontId="0" fillId="2" borderId="11" xfId="0" applyNumberFormat="1" applyFill="1" applyBorder="1" applyProtection="1"/>
    <xf numFmtId="164" fontId="0" fillId="0" borderId="9" xfId="0" applyNumberFormat="1" applyBorder="1" applyAlignment="1" applyProtection="1">
      <alignment horizontal="left"/>
    </xf>
    <xf numFmtId="37" fontId="4" fillId="0" borderId="12" xfId="0" applyNumberFormat="1" applyFont="1" applyBorder="1" applyProtection="1">
      <protection locked="0"/>
    </xf>
    <xf numFmtId="37" fontId="4" fillId="0" borderId="13" xfId="0" applyNumberFormat="1" applyFont="1" applyBorder="1" applyProtection="1">
      <protection locked="0"/>
    </xf>
    <xf numFmtId="164" fontId="3" fillId="2" borderId="10" xfId="0" applyNumberFormat="1" applyFont="1" applyFill="1" applyBorder="1" applyProtection="1"/>
    <xf numFmtId="164" fontId="3" fillId="2" borderId="11" xfId="0" applyNumberFormat="1" applyFont="1" applyFill="1" applyBorder="1" applyProtection="1"/>
    <xf numFmtId="164" fontId="0" fillId="0" borderId="9" xfId="0" applyNumberFormat="1" applyBorder="1" applyProtection="1"/>
    <xf numFmtId="37" fontId="3" fillId="0" borderId="12" xfId="0" applyNumberFormat="1" applyFont="1" applyBorder="1" applyProtection="1">
      <protection locked="0"/>
    </xf>
    <xf numFmtId="37" fontId="3" fillId="0" borderId="13" xfId="0" applyNumberFormat="1" applyFont="1" applyBorder="1" applyProtection="1">
      <protection locked="0"/>
    </xf>
    <xf numFmtId="37" fontId="4" fillId="3" borderId="12" xfId="0" applyNumberFormat="1" applyFont="1" applyFill="1" applyBorder="1" applyProtection="1"/>
    <xf numFmtId="37" fontId="4" fillId="3" borderId="13" xfId="0" applyNumberFormat="1" applyFont="1" applyFill="1" applyBorder="1" applyProtection="1"/>
    <xf numFmtId="164" fontId="0" fillId="0" borderId="10" xfId="0" applyNumberFormat="1" applyBorder="1" applyProtection="1"/>
    <xf numFmtId="164" fontId="0" fillId="0" borderId="11" xfId="0" applyNumberFormat="1" applyBorder="1" applyProtection="1"/>
    <xf numFmtId="164" fontId="4" fillId="0" borderId="0" xfId="0" applyNumberFormat="1" applyFont="1" applyAlignment="1" applyProtection="1">
      <alignment horizontal="left"/>
    </xf>
    <xf numFmtId="37" fontId="4" fillId="3" borderId="14" xfId="0" applyNumberFormat="1" applyFont="1" applyFill="1" applyBorder="1" applyProtection="1"/>
    <xf numFmtId="37" fontId="4" fillId="3" borderId="15" xfId="0" applyNumberFormat="1" applyFont="1" applyFill="1" applyBorder="1" applyProtection="1"/>
    <xf numFmtId="164" fontId="4" fillId="0" borderId="0" xfId="0" applyNumberFormat="1" applyFont="1" applyProtection="1"/>
    <xf numFmtId="164" fontId="2" fillId="0" borderId="9" xfId="0" applyNumberFormat="1" applyFont="1" applyBorder="1" applyAlignment="1" applyProtection="1">
      <alignment horizontal="left"/>
    </xf>
    <xf numFmtId="164" fontId="4" fillId="2" borderId="10" xfId="0" applyNumberFormat="1" applyFont="1" applyFill="1" applyBorder="1" applyProtection="1"/>
    <xf numFmtId="37" fontId="4" fillId="0" borderId="16" xfId="0" applyNumberFormat="1" applyFont="1" applyBorder="1" applyProtection="1">
      <protection locked="0"/>
    </xf>
    <xf numFmtId="37" fontId="4" fillId="0" borderId="17" xfId="0" applyNumberFormat="1" applyFont="1" applyBorder="1" applyProtection="1">
      <protection locked="0"/>
    </xf>
    <xf numFmtId="37" fontId="4" fillId="2" borderId="12" xfId="0" applyNumberFormat="1" applyFont="1" applyFill="1" applyBorder="1" applyProtection="1"/>
    <xf numFmtId="37" fontId="4" fillId="0" borderId="14" xfId="0" applyNumberFormat="1" applyFont="1" applyBorder="1" applyProtection="1">
      <protection locked="0"/>
    </xf>
    <xf numFmtId="37" fontId="4" fillId="0" borderId="15" xfId="0" applyNumberFormat="1" applyFont="1" applyBorder="1" applyProtection="1">
      <protection locked="0"/>
    </xf>
    <xf numFmtId="164" fontId="4" fillId="0" borderId="14" xfId="0" applyNumberFormat="1" applyFont="1" applyBorder="1" applyProtection="1"/>
    <xf numFmtId="164" fontId="4" fillId="0" borderId="15" xfId="0" applyNumberFormat="1" applyFont="1" applyBorder="1" applyProtection="1"/>
    <xf numFmtId="164" fontId="2" fillId="0" borderId="18" xfId="0" applyNumberFormat="1" applyFont="1" applyBorder="1" applyAlignment="1" applyProtection="1">
      <alignment horizontal="left"/>
    </xf>
    <xf numFmtId="164" fontId="0" fillId="0" borderId="19" xfId="0" applyNumberFormat="1" applyBorder="1" applyProtection="1"/>
    <xf numFmtId="164" fontId="1" fillId="0" borderId="0" xfId="0" applyNumberFormat="1" applyFont="1" applyAlignment="1" applyProtection="1">
      <alignment horizontal="left"/>
    </xf>
    <xf numFmtId="164" fontId="0" fillId="3" borderId="9" xfId="0" applyNumberFormat="1" applyFill="1" applyBorder="1" applyProtection="1"/>
    <xf numFmtId="164" fontId="0" fillId="3" borderId="0" xfId="0" applyNumberFormat="1" applyFill="1" applyAlignment="1" applyProtection="1">
      <alignment horizontal="left"/>
    </xf>
    <xf numFmtId="164" fontId="0" fillId="3" borderId="0" xfId="0" applyNumberFormat="1" applyFill="1" applyProtection="1"/>
    <xf numFmtId="37" fontId="4" fillId="3" borderId="10" xfId="0" applyNumberFormat="1" applyFont="1" applyFill="1" applyBorder="1" applyProtection="1"/>
    <xf numFmtId="37" fontId="4" fillId="3" borderId="11" xfId="0" applyNumberFormat="1" applyFont="1" applyFill="1" applyBorder="1" applyProtection="1"/>
    <xf numFmtId="164" fontId="5" fillId="0" borderId="0" xfId="0" applyNumberFormat="1" applyFont="1" applyAlignment="1" applyProtection="1">
      <alignment horizontal="left"/>
    </xf>
    <xf numFmtId="164" fontId="2" fillId="0" borderId="1" xfId="0" applyNumberFormat="1" applyFont="1" applyBorder="1" applyAlignment="1" applyProtection="1">
      <alignment horizontal="left"/>
    </xf>
    <xf numFmtId="164" fontId="0" fillId="0" borderId="20" xfId="0" applyNumberFormat="1" applyBorder="1" applyProtection="1"/>
    <xf numFmtId="164" fontId="0" fillId="0" borderId="21" xfId="0" applyNumberFormat="1" applyBorder="1" applyProtection="1"/>
    <xf numFmtId="37" fontId="0" fillId="0" borderId="21" xfId="0" applyNumberFormat="1" applyBorder="1" applyProtection="1"/>
    <xf numFmtId="164" fontId="3" fillId="0" borderId="12" xfId="0" applyNumberFormat="1" applyFont="1" applyBorder="1" applyProtection="1">
      <protection locked="0"/>
    </xf>
    <xf numFmtId="164" fontId="3" fillId="0" borderId="13" xfId="0" applyNumberFormat="1" applyFont="1" applyBorder="1" applyProtection="1">
      <protection locked="0"/>
    </xf>
    <xf numFmtId="164" fontId="0" fillId="4" borderId="10" xfId="0" applyNumberFormat="1" applyFill="1" applyBorder="1" applyProtection="1"/>
    <xf numFmtId="164" fontId="0" fillId="4" borderId="11" xfId="0" applyNumberFormat="1" applyFill="1" applyBorder="1" applyProtection="1"/>
    <xf numFmtId="164" fontId="3" fillId="4" borderId="10" xfId="0" applyNumberFormat="1" applyFont="1" applyFill="1" applyBorder="1" applyProtection="1"/>
    <xf numFmtId="164" fontId="3" fillId="4" borderId="11" xfId="0" applyNumberFormat="1" applyFont="1" applyFill="1" applyBorder="1" applyProtection="1"/>
    <xf numFmtId="164" fontId="4" fillId="4" borderId="10" xfId="0" applyNumberFormat="1" applyFont="1" applyFill="1" applyBorder="1" applyProtection="1"/>
    <xf numFmtId="37" fontId="4" fillId="4" borderId="12" xfId="0" applyNumberFormat="1" applyFont="1" applyFill="1" applyBorder="1" applyProtection="1"/>
    <xf numFmtId="37" fontId="4" fillId="5" borderId="16" xfId="0" applyNumberFormat="1" applyFont="1" applyFill="1" applyBorder="1" applyProtection="1">
      <protection locked="0"/>
    </xf>
    <xf numFmtId="37" fontId="4" fillId="5" borderId="17" xfId="0" applyNumberFormat="1" applyFont="1" applyFill="1" applyBorder="1" applyProtection="1">
      <protection locked="0"/>
    </xf>
    <xf numFmtId="37" fontId="4" fillId="6" borderId="12" xfId="0" applyNumberFormat="1" applyFont="1" applyFill="1" applyBorder="1" applyProtection="1"/>
    <xf numFmtId="37" fontId="4" fillId="6" borderId="13" xfId="0" applyNumberFormat="1" applyFont="1" applyFill="1" applyBorder="1" applyProtection="1"/>
    <xf numFmtId="37" fontId="4" fillId="6" borderId="14" xfId="0" applyNumberFormat="1" applyFont="1" applyFill="1" applyBorder="1" applyProtection="1"/>
    <xf numFmtId="37" fontId="4" fillId="6" borderId="15" xfId="0" applyNumberFormat="1" applyFont="1" applyFill="1" applyBorder="1" applyProtection="1"/>
    <xf numFmtId="37" fontId="4" fillId="5" borderId="14" xfId="0" applyNumberFormat="1" applyFont="1" applyFill="1" applyBorder="1" applyProtection="1">
      <protection locked="0"/>
    </xf>
    <xf numFmtId="37" fontId="4" fillId="5" borderId="15" xfId="0" applyNumberFormat="1" applyFont="1" applyFill="1" applyBorder="1" applyProtection="1">
      <protection locked="0"/>
    </xf>
    <xf numFmtId="37" fontId="4" fillId="5" borderId="12" xfId="0" applyNumberFormat="1" applyFont="1" applyFill="1" applyBorder="1" applyProtection="1">
      <protection locked="0"/>
    </xf>
    <xf numFmtId="37" fontId="4" fillId="5" borderId="13" xfId="0" applyNumberFormat="1" applyFont="1" applyFill="1" applyBorder="1" applyProtection="1">
      <protection locked="0"/>
    </xf>
    <xf numFmtId="164" fontId="4" fillId="6" borderId="21" xfId="0" applyNumberFormat="1" applyFont="1" applyFill="1" applyBorder="1" applyProtection="1"/>
    <xf numFmtId="37" fontId="4" fillId="6" borderId="21" xfId="0" applyNumberFormat="1" applyFont="1" applyFill="1" applyBorder="1" applyProtection="1"/>
    <xf numFmtId="37" fontId="4" fillId="6" borderId="22" xfId="0" applyNumberFormat="1" applyFont="1" applyFill="1" applyBorder="1" applyProtection="1"/>
    <xf numFmtId="164" fontId="4" fillId="6" borderId="22" xfId="0" applyNumberFormat="1" applyFont="1" applyFill="1" applyBorder="1" applyProtection="1"/>
    <xf numFmtId="164" fontId="0" fillId="0" borderId="1" xfId="0" applyNumberFormat="1" applyBorder="1" applyAlignment="1" applyProtection="1">
      <alignment horizontal="centerContinuous"/>
    </xf>
    <xf numFmtId="164" fontId="0" fillId="0" borderId="2" xfId="0" applyNumberFormat="1" applyBorder="1" applyAlignment="1" applyProtection="1">
      <alignment horizontal="centerContinuous"/>
    </xf>
    <xf numFmtId="164" fontId="0" fillId="0" borderId="5" xfId="0" applyNumberFormat="1" applyBorder="1" applyAlignment="1" applyProtection="1">
      <alignment horizontal="centerContinuous"/>
    </xf>
    <xf numFmtId="164" fontId="0" fillId="0" borderId="6" xfId="0" applyNumberFormat="1" applyBorder="1" applyAlignment="1" applyProtection="1">
      <alignment horizontal="centerContinuous"/>
    </xf>
    <xf numFmtId="164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1</xdr:row>
          <xdr:rowOff>28575</xdr:rowOff>
        </xdr:from>
        <xdr:to>
          <xdr:col>4</xdr:col>
          <xdr:colOff>495300</xdr:colOff>
          <xdr:row>2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2A0F090-FFF1-47CD-BD5C-86F313872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Helv"/>
                </a:rPr>
                <a:t>Print Owner Equity &amp; Valuation Equity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sData/SSWorking/Excel/BSBEG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ppsData/SSWorking/Excel/BSE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ppsData/SSWorking/Excel/CASHFLO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s"/>
      <sheetName val="BalSheet"/>
      <sheetName val="DefTax"/>
      <sheetName val="Module1"/>
    </sheetNames>
    <sheetDataSet>
      <sheetData sheetId="0"/>
      <sheetData sheetId="1">
        <row r="36">
          <cell r="F36">
            <v>133212</v>
          </cell>
          <cell r="G36">
            <v>133212</v>
          </cell>
        </row>
        <row r="52">
          <cell r="N52">
            <v>0</v>
          </cell>
        </row>
        <row r="57">
          <cell r="F57">
            <v>1467597.7</v>
          </cell>
          <cell r="G57">
            <v>3790198.2</v>
          </cell>
          <cell r="M57">
            <v>1595794.3666666667</v>
          </cell>
          <cell r="N57">
            <v>3918394.8666666667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s"/>
      <sheetName val="BalSheet"/>
      <sheetName val="DefTax"/>
      <sheetName val="Module1"/>
    </sheetNames>
    <sheetDataSet>
      <sheetData sheetId="0"/>
      <sheetData sheetId="1">
        <row r="36">
          <cell r="F36">
            <v>127260.85</v>
          </cell>
          <cell r="G36">
            <v>127260.85</v>
          </cell>
        </row>
        <row r="52">
          <cell r="N52">
            <v>0</v>
          </cell>
        </row>
        <row r="57">
          <cell r="F57">
            <v>1444912.1</v>
          </cell>
          <cell r="G57">
            <v>3768763.1</v>
          </cell>
          <cell r="M57">
            <v>1567702.1166666669</v>
          </cell>
          <cell r="N57">
            <v>3891553.1166666667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s"/>
      <sheetName val="CashFlow"/>
      <sheetName val="IncomeState"/>
      <sheetName val="StatementCashFlow"/>
      <sheetName val="Module1"/>
    </sheetNames>
    <sheetDataSet>
      <sheetData sheetId="0" refreshError="1"/>
      <sheetData sheetId="1" refreshError="1">
        <row r="136">
          <cell r="O136">
            <v>0</v>
          </cell>
        </row>
        <row r="137">
          <cell r="O137">
            <v>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5:K120"/>
  <sheetViews>
    <sheetView showGridLines="0" tabSelected="1" topLeftCell="A19" workbookViewId="0">
      <selection activeCell="A121" sqref="A121:IV121"/>
    </sheetView>
  </sheetViews>
  <sheetFormatPr defaultColWidth="9.7109375" defaultRowHeight="12.75" x14ac:dyDescent="0.2"/>
  <cols>
    <col min="8" max="8" width="18.7109375" customWidth="1"/>
    <col min="9" max="9" width="22.42578125" customWidth="1"/>
    <col min="10" max="10" width="3.7109375" customWidth="1"/>
  </cols>
  <sheetData>
    <row r="5" spans="1:11" ht="20.25" thickBot="1" x14ac:dyDescent="0.4">
      <c r="A5" s="4" t="s">
        <v>0</v>
      </c>
      <c r="C5" s="5"/>
      <c r="F5" s="6" t="s">
        <v>1</v>
      </c>
      <c r="G5" s="7">
        <v>2017</v>
      </c>
    </row>
    <row r="6" spans="1:11" ht="13.5" thickTop="1" x14ac:dyDescent="0.2">
      <c r="A6" s="79" t="s">
        <v>2</v>
      </c>
      <c r="B6" s="80"/>
      <c r="C6" s="80"/>
      <c r="D6" s="80"/>
      <c r="E6" s="80"/>
      <c r="F6" s="80"/>
      <c r="G6" s="80"/>
      <c r="H6" s="10" t="s">
        <v>3</v>
      </c>
      <c r="I6" s="11" t="s">
        <v>4</v>
      </c>
    </row>
    <row r="7" spans="1:11" ht="13.5" thickBot="1" x14ac:dyDescent="0.25">
      <c r="A7" s="81" t="s">
        <v>5</v>
      </c>
      <c r="B7" s="82"/>
      <c r="C7" s="82"/>
      <c r="D7" s="82"/>
      <c r="E7" s="82"/>
      <c r="F7" s="82"/>
      <c r="G7" s="82"/>
      <c r="H7" s="14" t="s">
        <v>6</v>
      </c>
      <c r="I7" s="15" t="s">
        <v>7</v>
      </c>
    </row>
    <row r="8" spans="1:11" x14ac:dyDescent="0.2">
      <c r="A8" s="16" t="s">
        <v>8</v>
      </c>
      <c r="H8" s="59"/>
      <c r="I8" s="60"/>
    </row>
    <row r="9" spans="1:11" x14ac:dyDescent="0.2">
      <c r="A9" s="19" t="s">
        <v>9</v>
      </c>
      <c r="G9">
        <v>1</v>
      </c>
      <c r="H9" s="73"/>
      <c r="I9" s="74"/>
      <c r="K9" s="3" t="s">
        <v>10</v>
      </c>
    </row>
    <row r="10" spans="1:11" x14ac:dyDescent="0.2">
      <c r="A10" s="19" t="s">
        <v>11</v>
      </c>
      <c r="H10" s="61"/>
      <c r="I10" s="62"/>
    </row>
    <row r="11" spans="1:11" x14ac:dyDescent="0.2">
      <c r="A11" s="24"/>
      <c r="B11" s="2" t="s">
        <v>12</v>
      </c>
      <c r="C11" s="1"/>
      <c r="D11" s="1"/>
      <c r="E11" s="1"/>
      <c r="F11" s="1"/>
      <c r="G11">
        <v>2</v>
      </c>
      <c r="H11" s="73">
        <f>SUM([3]CashFlow!O136:O140)</f>
        <v>0</v>
      </c>
      <c r="I11" s="73">
        <f>SUM([3]CashFlow!O136:O140)</f>
        <v>0</v>
      </c>
      <c r="K11" s="3" t="s">
        <v>13</v>
      </c>
    </row>
    <row r="12" spans="1:11" x14ac:dyDescent="0.2">
      <c r="A12" s="24"/>
      <c r="B12" s="3" t="s">
        <v>14</v>
      </c>
      <c r="G12">
        <v>3</v>
      </c>
      <c r="H12" s="25">
        <v>0</v>
      </c>
      <c r="I12" s="26">
        <v>0</v>
      </c>
    </row>
    <row r="13" spans="1:11" x14ac:dyDescent="0.2">
      <c r="A13" s="24"/>
      <c r="B13" s="3" t="s">
        <v>15</v>
      </c>
      <c r="G13">
        <v>4</v>
      </c>
      <c r="H13" s="25">
        <v>0</v>
      </c>
      <c r="I13" s="26">
        <v>0</v>
      </c>
    </row>
    <row r="14" spans="1:11" x14ac:dyDescent="0.2">
      <c r="A14" s="16" t="s">
        <v>16</v>
      </c>
      <c r="G14">
        <v>5</v>
      </c>
      <c r="H14" s="67">
        <f>H9-H11-H12-H13</f>
        <v>0</v>
      </c>
      <c r="I14" s="68">
        <f>I9-I11-I12-I13</f>
        <v>0</v>
      </c>
      <c r="K14" s="3" t="s">
        <v>17</v>
      </c>
    </row>
    <row r="15" spans="1:11" x14ac:dyDescent="0.2">
      <c r="A15" s="24"/>
      <c r="H15" s="29"/>
      <c r="I15" s="30"/>
    </row>
    <row r="16" spans="1:11" x14ac:dyDescent="0.2">
      <c r="A16" s="16" t="s">
        <v>18</v>
      </c>
      <c r="H16" s="29"/>
      <c r="I16" s="30"/>
    </row>
    <row r="17" spans="1:11" x14ac:dyDescent="0.2">
      <c r="A17" s="19" t="s">
        <v>19</v>
      </c>
      <c r="H17" s="29"/>
      <c r="I17" s="30"/>
    </row>
    <row r="18" spans="1:11" x14ac:dyDescent="0.2">
      <c r="A18" s="24"/>
      <c r="B18" s="3" t="s">
        <v>20</v>
      </c>
      <c r="G18">
        <v>6</v>
      </c>
      <c r="H18" s="25">
        <v>0</v>
      </c>
      <c r="I18" s="26">
        <v>0</v>
      </c>
    </row>
    <row r="19" spans="1:11" x14ac:dyDescent="0.2">
      <c r="A19" s="24"/>
      <c r="B19" s="3" t="s">
        <v>21</v>
      </c>
      <c r="G19">
        <v>7</v>
      </c>
      <c r="H19" s="25">
        <v>0</v>
      </c>
      <c r="I19" s="26">
        <v>0</v>
      </c>
    </row>
    <row r="20" spans="1:11" x14ac:dyDescent="0.2">
      <c r="A20" s="24"/>
      <c r="B20" s="3" t="s">
        <v>22</v>
      </c>
      <c r="G20">
        <v>8</v>
      </c>
      <c r="H20" s="25">
        <v>0</v>
      </c>
      <c r="I20" s="26">
        <v>0</v>
      </c>
    </row>
    <row r="21" spans="1:11" x14ac:dyDescent="0.2">
      <c r="A21" s="24"/>
      <c r="B21" s="3" t="s">
        <v>23</v>
      </c>
      <c r="G21">
        <v>9</v>
      </c>
      <c r="H21" s="25">
        <v>0</v>
      </c>
      <c r="I21" s="26">
        <v>0</v>
      </c>
    </row>
    <row r="22" spans="1:11" x14ac:dyDescent="0.2">
      <c r="A22" s="24"/>
      <c r="B22" s="3" t="s">
        <v>24</v>
      </c>
      <c r="E22" s="83" t="s">
        <v>86</v>
      </c>
      <c r="G22">
        <v>10</v>
      </c>
      <c r="H22" s="25">
        <v>20000000</v>
      </c>
      <c r="I22" s="26">
        <v>20000000</v>
      </c>
    </row>
    <row r="23" spans="1:11" x14ac:dyDescent="0.2">
      <c r="A23" s="24"/>
      <c r="B23" s="3" t="s">
        <v>25</v>
      </c>
      <c r="G23">
        <v>11</v>
      </c>
      <c r="H23" s="25">
        <v>0</v>
      </c>
      <c r="I23" s="26">
        <v>0</v>
      </c>
    </row>
    <row r="24" spans="1:11" x14ac:dyDescent="0.2">
      <c r="A24" s="24"/>
      <c r="B24" s="3" t="s">
        <v>26</v>
      </c>
      <c r="G24">
        <v>12</v>
      </c>
      <c r="H24" s="25">
        <v>0</v>
      </c>
      <c r="I24" s="26">
        <v>0</v>
      </c>
    </row>
    <row r="25" spans="1:11" x14ac:dyDescent="0.2">
      <c r="A25" s="24"/>
      <c r="B25" s="3" t="s">
        <v>26</v>
      </c>
      <c r="G25">
        <v>13</v>
      </c>
      <c r="H25" s="25">
        <v>0</v>
      </c>
      <c r="I25" s="26">
        <v>0</v>
      </c>
    </row>
    <row r="26" spans="1:11" x14ac:dyDescent="0.2">
      <c r="A26" s="24"/>
      <c r="B26" s="3" t="s">
        <v>26</v>
      </c>
      <c r="G26">
        <v>14</v>
      </c>
      <c r="H26" s="25">
        <v>0</v>
      </c>
      <c r="I26" s="26">
        <v>0</v>
      </c>
    </row>
    <row r="27" spans="1:11" x14ac:dyDescent="0.2">
      <c r="A27" s="24"/>
      <c r="C27" s="31" t="s">
        <v>27</v>
      </c>
      <c r="G27">
        <v>15</v>
      </c>
      <c r="H27" s="69">
        <f>SUM(H18:H26)</f>
        <v>20000000</v>
      </c>
      <c r="I27" s="70">
        <f>SUM(I18:I26)</f>
        <v>20000000</v>
      </c>
      <c r="K27" s="3" t="s">
        <v>28</v>
      </c>
    </row>
    <row r="28" spans="1:11" x14ac:dyDescent="0.2">
      <c r="A28" s="24"/>
      <c r="H28" s="29"/>
      <c r="I28" s="30"/>
    </row>
    <row r="29" spans="1:11" x14ac:dyDescent="0.2">
      <c r="A29" s="19" t="s">
        <v>29</v>
      </c>
      <c r="H29" s="29"/>
      <c r="I29" s="30"/>
    </row>
    <row r="30" spans="1:11" x14ac:dyDescent="0.2">
      <c r="A30" s="24"/>
      <c r="B30" s="3" t="s">
        <v>20</v>
      </c>
      <c r="G30">
        <v>16</v>
      </c>
      <c r="H30" s="25">
        <v>0</v>
      </c>
      <c r="I30" s="26">
        <v>0</v>
      </c>
    </row>
    <row r="31" spans="1:11" x14ac:dyDescent="0.2">
      <c r="A31" s="24"/>
      <c r="B31" s="3" t="s">
        <v>21</v>
      </c>
      <c r="G31">
        <v>17</v>
      </c>
      <c r="H31" s="25">
        <v>0</v>
      </c>
      <c r="I31" s="26">
        <v>0</v>
      </c>
    </row>
    <row r="32" spans="1:11" x14ac:dyDescent="0.2">
      <c r="A32" s="24"/>
      <c r="B32" s="3" t="s">
        <v>22</v>
      </c>
      <c r="G32">
        <v>18</v>
      </c>
      <c r="H32" s="25">
        <v>0</v>
      </c>
      <c r="I32" s="26">
        <v>0</v>
      </c>
    </row>
    <row r="33" spans="1:11" x14ac:dyDescent="0.2">
      <c r="A33" s="24"/>
      <c r="B33" s="3" t="s">
        <v>23</v>
      </c>
      <c r="G33">
        <v>19</v>
      </c>
      <c r="H33" s="25">
        <v>0</v>
      </c>
      <c r="I33" s="26">
        <v>0</v>
      </c>
    </row>
    <row r="34" spans="1:11" x14ac:dyDescent="0.2">
      <c r="A34" s="24"/>
      <c r="B34" s="3" t="s">
        <v>24</v>
      </c>
      <c r="G34">
        <v>20</v>
      </c>
      <c r="H34" s="25">
        <v>0</v>
      </c>
      <c r="I34" s="26">
        <v>0</v>
      </c>
    </row>
    <row r="35" spans="1:11" x14ac:dyDescent="0.2">
      <c r="A35" s="24"/>
      <c r="B35" s="3" t="s">
        <v>25</v>
      </c>
      <c r="G35">
        <v>21</v>
      </c>
      <c r="H35" s="25">
        <v>0</v>
      </c>
      <c r="I35" s="26">
        <v>0</v>
      </c>
    </row>
    <row r="36" spans="1:11" x14ac:dyDescent="0.2">
      <c r="A36" s="24"/>
      <c r="B36" s="3" t="s">
        <v>26</v>
      </c>
      <c r="G36">
        <v>22</v>
      </c>
      <c r="H36" s="25">
        <v>0</v>
      </c>
      <c r="I36" s="26">
        <v>0</v>
      </c>
    </row>
    <row r="37" spans="1:11" x14ac:dyDescent="0.2">
      <c r="A37" s="24"/>
      <c r="B37" s="3" t="s">
        <v>26</v>
      </c>
      <c r="G37">
        <v>23</v>
      </c>
      <c r="H37" s="25">
        <v>0</v>
      </c>
      <c r="I37" s="26">
        <v>0</v>
      </c>
    </row>
    <row r="38" spans="1:11" x14ac:dyDescent="0.2">
      <c r="A38" s="24"/>
      <c r="B38" s="3" t="s">
        <v>26</v>
      </c>
      <c r="C38" s="34"/>
      <c r="G38">
        <v>24</v>
      </c>
      <c r="H38" s="25">
        <v>0</v>
      </c>
      <c r="I38" s="26">
        <v>0</v>
      </c>
    </row>
    <row r="39" spans="1:11" x14ac:dyDescent="0.2">
      <c r="A39" s="24"/>
      <c r="C39" s="31" t="s">
        <v>30</v>
      </c>
      <c r="G39">
        <v>25</v>
      </c>
      <c r="H39" s="67">
        <f>-SUM(H30:H38)</f>
        <v>0</v>
      </c>
      <c r="I39" s="68">
        <f>-SUM(I30:I38)</f>
        <v>0</v>
      </c>
      <c r="K39" s="3" t="s">
        <v>31</v>
      </c>
    </row>
    <row r="40" spans="1:11" x14ac:dyDescent="0.2">
      <c r="A40" s="24"/>
      <c r="H40" s="29"/>
      <c r="I40" s="30"/>
    </row>
    <row r="41" spans="1:11" ht="15.75" x14ac:dyDescent="0.25">
      <c r="A41" s="35" t="s">
        <v>32</v>
      </c>
      <c r="H41" s="29"/>
      <c r="I41" s="30"/>
    </row>
    <row r="42" spans="1:11" ht="15.75" x14ac:dyDescent="0.25">
      <c r="A42" s="35" t="s">
        <v>33</v>
      </c>
      <c r="G42">
        <v>26</v>
      </c>
      <c r="H42" s="67">
        <f>H27+H39</f>
        <v>20000000</v>
      </c>
      <c r="I42" s="68">
        <f>I27+I39</f>
        <v>20000000</v>
      </c>
      <c r="K42" s="3" t="s">
        <v>34</v>
      </c>
    </row>
    <row r="43" spans="1:11" x14ac:dyDescent="0.2">
      <c r="A43" s="24"/>
      <c r="H43" s="29"/>
      <c r="I43" s="30"/>
    </row>
    <row r="44" spans="1:11" x14ac:dyDescent="0.2">
      <c r="A44" s="19" t="s">
        <v>35</v>
      </c>
      <c r="H44" s="29"/>
      <c r="I44" s="30"/>
    </row>
    <row r="45" spans="1:11" x14ac:dyDescent="0.2">
      <c r="A45" s="24"/>
      <c r="B45" s="3" t="s">
        <v>36</v>
      </c>
      <c r="G45">
        <v>27</v>
      </c>
      <c r="H45" s="61"/>
      <c r="I45" s="68">
        <f>ValuationEquity!I47</f>
        <v>1250.5</v>
      </c>
      <c r="K45" s="3" t="s">
        <v>37</v>
      </c>
    </row>
    <row r="46" spans="1:11" x14ac:dyDescent="0.2">
      <c r="A46" s="24"/>
      <c r="B46" s="3" t="s">
        <v>38</v>
      </c>
      <c r="G46">
        <v>28</v>
      </c>
      <c r="H46" s="61"/>
      <c r="I46" s="26">
        <v>0</v>
      </c>
    </row>
    <row r="47" spans="1:11" x14ac:dyDescent="0.2">
      <c r="A47" s="24"/>
      <c r="B47" s="3" t="s">
        <v>39</v>
      </c>
      <c r="G47">
        <v>29</v>
      </c>
      <c r="H47" s="61"/>
      <c r="I47" s="26">
        <v>0</v>
      </c>
    </row>
    <row r="48" spans="1:11" ht="15.75" x14ac:dyDescent="0.25">
      <c r="A48" s="35" t="s">
        <v>40</v>
      </c>
      <c r="G48">
        <v>30</v>
      </c>
      <c r="H48" s="63"/>
      <c r="I48" s="70">
        <f>SUM(I45:I47)</f>
        <v>1250.5</v>
      </c>
      <c r="K48" s="3" t="s">
        <v>41</v>
      </c>
    </row>
    <row r="49" spans="1:11" x14ac:dyDescent="0.2">
      <c r="A49" s="24"/>
      <c r="H49" s="29"/>
      <c r="I49" s="30"/>
    </row>
    <row r="50" spans="1:11" x14ac:dyDescent="0.2">
      <c r="A50" s="19" t="s">
        <v>42</v>
      </c>
      <c r="H50" s="29"/>
      <c r="I50" s="30"/>
    </row>
    <row r="51" spans="1:11" ht="13.5" thickBot="1" x14ac:dyDescent="0.25">
      <c r="A51" s="24"/>
      <c r="H51" s="29"/>
      <c r="I51" s="30"/>
    </row>
    <row r="52" spans="1:11" ht="13.5" thickBot="1" x14ac:dyDescent="0.25">
      <c r="A52" s="16" t="s">
        <v>43</v>
      </c>
      <c r="G52">
        <v>31</v>
      </c>
      <c r="H52" s="65">
        <f>[1]BalSheet!$M$57</f>
        <v>1595794.3666666667</v>
      </c>
      <c r="I52" s="66">
        <f>[1]BalSheet!$N$57</f>
        <v>3918394.8666666667</v>
      </c>
      <c r="K52" s="3" t="s">
        <v>44</v>
      </c>
    </row>
    <row r="53" spans="1:11" x14ac:dyDescent="0.2">
      <c r="A53" s="19" t="s">
        <v>45</v>
      </c>
      <c r="H53" s="29"/>
      <c r="I53" s="30"/>
    </row>
    <row r="54" spans="1:11" x14ac:dyDescent="0.2">
      <c r="A54" s="24"/>
      <c r="B54" s="3" t="s">
        <v>8</v>
      </c>
      <c r="G54">
        <v>32</v>
      </c>
      <c r="H54" s="67">
        <f>H14</f>
        <v>0</v>
      </c>
      <c r="I54" s="68">
        <f>I14</f>
        <v>0</v>
      </c>
      <c r="K54" s="3" t="s">
        <v>46</v>
      </c>
    </row>
    <row r="55" spans="1:11" x14ac:dyDescent="0.2">
      <c r="A55" s="24"/>
      <c r="B55" s="3" t="s">
        <v>47</v>
      </c>
      <c r="G55">
        <v>33</v>
      </c>
      <c r="H55" s="67">
        <f>H42</f>
        <v>20000000</v>
      </c>
      <c r="I55" s="68">
        <f>I42</f>
        <v>20000000</v>
      </c>
      <c r="K55" s="3" t="s">
        <v>48</v>
      </c>
    </row>
    <row r="56" spans="1:11" x14ac:dyDescent="0.2">
      <c r="A56" s="24"/>
      <c r="B56" s="3" t="s">
        <v>49</v>
      </c>
      <c r="G56">
        <v>34</v>
      </c>
      <c r="H56" s="64"/>
      <c r="I56" s="68">
        <f>I48</f>
        <v>1250.5</v>
      </c>
      <c r="K56" s="3" t="s">
        <v>50</v>
      </c>
    </row>
    <row r="57" spans="1:11" ht="15.75" x14ac:dyDescent="0.25">
      <c r="A57" s="35" t="s">
        <v>51</v>
      </c>
      <c r="G57">
        <v>35</v>
      </c>
      <c r="H57" s="69">
        <f>H52+SUM(H54:H56)</f>
        <v>21595794.366666667</v>
      </c>
      <c r="I57" s="70">
        <f>I52+SUM(I54:I56)</f>
        <v>23919645.366666667</v>
      </c>
      <c r="K57" s="3" t="s">
        <v>52</v>
      </c>
    </row>
    <row r="58" spans="1:11" x14ac:dyDescent="0.2">
      <c r="A58" s="16" t="s">
        <v>53</v>
      </c>
      <c r="G58">
        <v>36</v>
      </c>
      <c r="H58" s="71">
        <f>[2]BalSheet!$M$57</f>
        <v>1567702.1166666669</v>
      </c>
      <c r="I58" s="72">
        <f>[2]BalSheet!$N$57</f>
        <v>3891553.1166666667</v>
      </c>
      <c r="K58" s="3" t="s">
        <v>54</v>
      </c>
    </row>
    <row r="59" spans="1:11" x14ac:dyDescent="0.2">
      <c r="A59" s="24"/>
      <c r="H59" s="42"/>
      <c r="I59" s="43"/>
    </row>
    <row r="64" spans="1:11" ht="19.5" x14ac:dyDescent="0.35">
      <c r="C64" s="46" t="s">
        <v>55</v>
      </c>
    </row>
    <row r="66" spans="1:11" ht="20.25" thickBot="1" x14ac:dyDescent="0.4">
      <c r="C66" s="4" t="s">
        <v>0</v>
      </c>
    </row>
    <row r="67" spans="1:11" ht="13.5" thickTop="1" x14ac:dyDescent="0.2">
      <c r="A67" s="8"/>
      <c r="B67" s="9"/>
      <c r="C67" s="9"/>
      <c r="D67" s="9"/>
      <c r="E67" s="9"/>
      <c r="F67" s="9"/>
      <c r="G67" s="9"/>
      <c r="H67" s="10" t="s">
        <v>3</v>
      </c>
      <c r="I67" s="11" t="s">
        <v>4</v>
      </c>
    </row>
    <row r="68" spans="1:11" ht="13.5" thickBot="1" x14ac:dyDescent="0.25">
      <c r="A68" s="12"/>
      <c r="B68" s="13"/>
      <c r="C68" s="13"/>
      <c r="D68" s="13"/>
      <c r="E68" s="13"/>
      <c r="F68" s="13"/>
      <c r="G68" s="13"/>
      <c r="H68" s="14" t="s">
        <v>6</v>
      </c>
      <c r="I68" s="15" t="s">
        <v>7</v>
      </c>
    </row>
    <row r="69" spans="1:11" x14ac:dyDescent="0.2">
      <c r="A69" s="16" t="s">
        <v>8</v>
      </c>
      <c r="H69" s="17"/>
      <c r="I69" s="18"/>
    </row>
    <row r="70" spans="1:11" x14ac:dyDescent="0.2">
      <c r="A70" s="19" t="s">
        <v>9</v>
      </c>
      <c r="G70">
        <v>1</v>
      </c>
      <c r="H70" s="20"/>
      <c r="I70" s="21"/>
      <c r="K70" s="3" t="s">
        <v>10</v>
      </c>
    </row>
    <row r="71" spans="1:11" x14ac:dyDescent="0.2">
      <c r="A71" s="19" t="s">
        <v>11</v>
      </c>
      <c r="H71" s="22"/>
      <c r="I71" s="23"/>
    </row>
    <row r="72" spans="1:11" x14ac:dyDescent="0.2">
      <c r="A72" s="47"/>
      <c r="B72" s="48" t="s">
        <v>56</v>
      </c>
      <c r="C72" s="49"/>
      <c r="D72" s="49"/>
      <c r="E72" s="49"/>
      <c r="F72" s="49"/>
      <c r="G72">
        <v>2</v>
      </c>
      <c r="H72" s="20"/>
      <c r="I72" s="26"/>
      <c r="K72" s="3" t="s">
        <v>13</v>
      </c>
    </row>
    <row r="73" spans="1:11" x14ac:dyDescent="0.2">
      <c r="A73" s="24"/>
      <c r="B73" s="3" t="s">
        <v>14</v>
      </c>
      <c r="G73">
        <v>3</v>
      </c>
      <c r="H73" s="25"/>
      <c r="I73" s="26"/>
    </row>
    <row r="74" spans="1:11" x14ac:dyDescent="0.2">
      <c r="A74" s="24"/>
      <c r="B74" s="3" t="s">
        <v>15</v>
      </c>
      <c r="G74">
        <v>4</v>
      </c>
      <c r="H74" s="25"/>
      <c r="I74" s="26"/>
    </row>
    <row r="75" spans="1:11" x14ac:dyDescent="0.2">
      <c r="A75" s="16" t="s">
        <v>16</v>
      </c>
      <c r="G75">
        <v>5</v>
      </c>
      <c r="H75" s="27"/>
      <c r="I75" s="28"/>
      <c r="K75" s="3" t="s">
        <v>17</v>
      </c>
    </row>
    <row r="76" spans="1:11" x14ac:dyDescent="0.2">
      <c r="A76" s="24"/>
      <c r="H76" s="29"/>
      <c r="I76" s="30"/>
    </row>
    <row r="77" spans="1:11" x14ac:dyDescent="0.2">
      <c r="A77" s="16" t="s">
        <v>18</v>
      </c>
      <c r="H77" s="29"/>
      <c r="I77" s="30"/>
    </row>
    <row r="78" spans="1:11" x14ac:dyDescent="0.2">
      <c r="A78" s="19" t="s">
        <v>19</v>
      </c>
      <c r="H78" s="29"/>
      <c r="I78" s="30"/>
    </row>
    <row r="79" spans="1:11" x14ac:dyDescent="0.2">
      <c r="A79" s="24"/>
      <c r="B79" s="3" t="s">
        <v>20</v>
      </c>
      <c r="G79">
        <v>6</v>
      </c>
      <c r="H79" s="25"/>
      <c r="I79" s="26"/>
    </row>
    <row r="80" spans="1:11" x14ac:dyDescent="0.2">
      <c r="A80" s="24"/>
      <c r="B80" s="3" t="s">
        <v>21</v>
      </c>
      <c r="G80">
        <v>7</v>
      </c>
      <c r="H80" s="25"/>
      <c r="I80" s="26"/>
    </row>
    <row r="81" spans="1:11" x14ac:dyDescent="0.2">
      <c r="A81" s="24"/>
      <c r="B81" s="3" t="s">
        <v>22</v>
      </c>
      <c r="G81">
        <v>8</v>
      </c>
      <c r="H81" s="25"/>
      <c r="I81" s="26"/>
    </row>
    <row r="82" spans="1:11" x14ac:dyDescent="0.2">
      <c r="A82" s="24"/>
      <c r="B82" s="3" t="s">
        <v>23</v>
      </c>
      <c r="G82">
        <v>9</v>
      </c>
      <c r="H82" s="25"/>
      <c r="I82" s="26"/>
    </row>
    <row r="83" spans="1:11" x14ac:dyDescent="0.2">
      <c r="A83" s="24"/>
      <c r="B83" s="3" t="s">
        <v>57</v>
      </c>
      <c r="G83">
        <v>10</v>
      </c>
      <c r="H83" s="25"/>
      <c r="I83" s="26"/>
    </row>
    <row r="84" spans="1:11" x14ac:dyDescent="0.2">
      <c r="A84" s="24"/>
      <c r="B84" s="3" t="s">
        <v>25</v>
      </c>
      <c r="G84">
        <v>11</v>
      </c>
      <c r="H84" s="25"/>
      <c r="I84" s="26"/>
    </row>
    <row r="85" spans="1:11" x14ac:dyDescent="0.2">
      <c r="A85" s="24"/>
      <c r="B85" s="3" t="s">
        <v>26</v>
      </c>
      <c r="G85">
        <v>12</v>
      </c>
      <c r="H85" s="25"/>
      <c r="I85" s="26"/>
    </row>
    <row r="86" spans="1:11" x14ac:dyDescent="0.2">
      <c r="A86" s="24"/>
      <c r="B86" s="3" t="s">
        <v>26</v>
      </c>
      <c r="G86">
        <v>13</v>
      </c>
      <c r="H86" s="25"/>
      <c r="I86" s="26"/>
    </row>
    <row r="87" spans="1:11" x14ac:dyDescent="0.2">
      <c r="A87" s="24"/>
      <c r="B87" s="31" t="s">
        <v>58</v>
      </c>
      <c r="G87">
        <v>14</v>
      </c>
      <c r="H87" s="25"/>
      <c r="I87" s="26"/>
    </row>
    <row r="88" spans="1:11" x14ac:dyDescent="0.2">
      <c r="A88" s="24"/>
      <c r="C88" s="31" t="s">
        <v>27</v>
      </c>
      <c r="G88">
        <v>15</v>
      </c>
      <c r="H88" s="50"/>
      <c r="I88" s="51"/>
      <c r="K88" s="3" t="s">
        <v>28</v>
      </c>
    </row>
    <row r="89" spans="1:11" x14ac:dyDescent="0.2">
      <c r="A89" s="24"/>
      <c r="H89" s="29"/>
      <c r="I89" s="30"/>
    </row>
    <row r="90" spans="1:11" x14ac:dyDescent="0.2">
      <c r="A90" s="19" t="s">
        <v>29</v>
      </c>
      <c r="H90" s="29"/>
      <c r="I90" s="30"/>
    </row>
    <row r="91" spans="1:11" x14ac:dyDescent="0.2">
      <c r="A91" s="24"/>
      <c r="B91" s="3" t="s">
        <v>20</v>
      </c>
      <c r="G91">
        <v>16</v>
      </c>
      <c r="H91" s="25"/>
      <c r="I91" s="26"/>
    </row>
    <row r="92" spans="1:11" x14ac:dyDescent="0.2">
      <c r="A92" s="24"/>
      <c r="B92" s="3" t="s">
        <v>21</v>
      </c>
      <c r="G92">
        <v>17</v>
      </c>
      <c r="H92" s="25"/>
      <c r="I92" s="26"/>
    </row>
    <row r="93" spans="1:11" x14ac:dyDescent="0.2">
      <c r="A93" s="24"/>
      <c r="B93" s="3" t="s">
        <v>22</v>
      </c>
      <c r="G93">
        <v>18</v>
      </c>
      <c r="H93" s="25"/>
      <c r="I93" s="26"/>
    </row>
    <row r="94" spans="1:11" x14ac:dyDescent="0.2">
      <c r="A94" s="24"/>
      <c r="B94" s="3" t="s">
        <v>23</v>
      </c>
      <c r="G94">
        <v>19</v>
      </c>
      <c r="H94" s="25"/>
      <c r="I94" s="26"/>
    </row>
    <row r="95" spans="1:11" x14ac:dyDescent="0.2">
      <c r="A95" s="24"/>
      <c r="B95" s="3" t="s">
        <v>57</v>
      </c>
      <c r="G95">
        <v>20</v>
      </c>
      <c r="H95" s="25"/>
      <c r="I95" s="26"/>
    </row>
    <row r="96" spans="1:11" x14ac:dyDescent="0.2">
      <c r="A96" s="24"/>
      <c r="B96" s="3" t="s">
        <v>25</v>
      </c>
      <c r="G96">
        <v>21</v>
      </c>
      <c r="H96" s="25"/>
      <c r="I96" s="26"/>
    </row>
    <row r="97" spans="1:11" x14ac:dyDescent="0.2">
      <c r="A97" s="24"/>
      <c r="B97" s="3" t="s">
        <v>26</v>
      </c>
      <c r="G97">
        <v>22</v>
      </c>
      <c r="H97" s="25"/>
      <c r="I97" s="26"/>
    </row>
    <row r="98" spans="1:11" x14ac:dyDescent="0.2">
      <c r="A98" s="24"/>
      <c r="B98" s="3" t="s">
        <v>26</v>
      </c>
      <c r="G98">
        <v>23</v>
      </c>
      <c r="H98" s="25"/>
      <c r="I98" s="26"/>
    </row>
    <row r="99" spans="1:11" x14ac:dyDescent="0.2">
      <c r="A99" s="24"/>
      <c r="B99" s="31" t="s">
        <v>58</v>
      </c>
      <c r="C99" s="34"/>
      <c r="G99">
        <v>24</v>
      </c>
      <c r="H99" s="25"/>
      <c r="I99" s="26"/>
    </row>
    <row r="100" spans="1:11" x14ac:dyDescent="0.2">
      <c r="A100" s="24"/>
      <c r="C100" s="31" t="s">
        <v>30</v>
      </c>
      <c r="G100">
        <v>25</v>
      </c>
      <c r="H100" s="50"/>
      <c r="I100" s="51"/>
      <c r="K100" s="3" t="s">
        <v>31</v>
      </c>
    </row>
    <row r="101" spans="1:11" x14ac:dyDescent="0.2">
      <c r="A101" s="24"/>
      <c r="H101" s="29"/>
      <c r="I101" s="30"/>
    </row>
    <row r="102" spans="1:11" ht="15.75" x14ac:dyDescent="0.25">
      <c r="A102" s="35" t="s">
        <v>32</v>
      </c>
      <c r="H102" s="29"/>
      <c r="I102" s="30"/>
    </row>
    <row r="103" spans="1:11" ht="15.75" x14ac:dyDescent="0.25">
      <c r="A103" s="35" t="s">
        <v>33</v>
      </c>
      <c r="G103">
        <v>26</v>
      </c>
      <c r="H103" s="50"/>
      <c r="I103" s="51"/>
      <c r="K103" s="3" t="s">
        <v>34</v>
      </c>
    </row>
    <row r="104" spans="1:11" x14ac:dyDescent="0.2">
      <c r="A104" s="24"/>
      <c r="H104" s="29"/>
      <c r="I104" s="30"/>
    </row>
    <row r="105" spans="1:11" x14ac:dyDescent="0.2">
      <c r="A105" s="19" t="s">
        <v>35</v>
      </c>
      <c r="H105" s="29"/>
      <c r="I105" s="30"/>
    </row>
    <row r="106" spans="1:11" x14ac:dyDescent="0.2">
      <c r="A106" s="24"/>
      <c r="B106" s="3" t="s">
        <v>36</v>
      </c>
      <c r="G106">
        <v>27</v>
      </c>
      <c r="H106" s="22"/>
      <c r="I106" s="28"/>
      <c r="K106" s="3" t="s">
        <v>37</v>
      </c>
    </row>
    <row r="107" spans="1:11" x14ac:dyDescent="0.2">
      <c r="A107" s="24"/>
      <c r="B107" s="3" t="s">
        <v>38</v>
      </c>
      <c r="G107">
        <v>28</v>
      </c>
      <c r="H107" s="22"/>
      <c r="I107" s="26"/>
    </row>
    <row r="108" spans="1:11" x14ac:dyDescent="0.2">
      <c r="A108" s="24"/>
      <c r="B108" s="3" t="s">
        <v>39</v>
      </c>
      <c r="G108">
        <v>29</v>
      </c>
      <c r="H108" s="22"/>
      <c r="I108" s="26"/>
    </row>
    <row r="109" spans="1:11" ht="15.75" x14ac:dyDescent="0.25">
      <c r="A109" s="35" t="s">
        <v>40</v>
      </c>
      <c r="G109">
        <v>30</v>
      </c>
      <c r="H109" s="36"/>
      <c r="I109" s="51"/>
      <c r="K109" s="3" t="s">
        <v>41</v>
      </c>
    </row>
    <row r="110" spans="1:11" x14ac:dyDescent="0.2">
      <c r="A110" s="24"/>
      <c r="H110" s="29"/>
      <c r="I110" s="30"/>
    </row>
    <row r="111" spans="1:11" x14ac:dyDescent="0.2">
      <c r="A111" s="19" t="s">
        <v>42</v>
      </c>
      <c r="H111" s="29"/>
      <c r="I111" s="30"/>
    </row>
    <row r="112" spans="1:11" ht="13.5" thickBot="1" x14ac:dyDescent="0.25">
      <c r="A112" s="24"/>
      <c r="H112" s="29"/>
      <c r="I112" s="30"/>
    </row>
    <row r="113" spans="1:11" ht="13.5" thickBot="1" x14ac:dyDescent="0.25">
      <c r="A113" s="16" t="s">
        <v>43</v>
      </c>
      <c r="G113">
        <v>31</v>
      </c>
      <c r="H113" s="37"/>
      <c r="I113" s="38"/>
      <c r="K113" s="3" t="s">
        <v>44</v>
      </c>
    </row>
    <row r="114" spans="1:11" x14ac:dyDescent="0.2">
      <c r="A114" s="19" t="s">
        <v>45</v>
      </c>
      <c r="H114" s="29"/>
      <c r="I114" s="30"/>
    </row>
    <row r="115" spans="1:11" x14ac:dyDescent="0.2">
      <c r="A115" s="24"/>
      <c r="B115" s="3" t="s">
        <v>8</v>
      </c>
      <c r="G115">
        <v>32</v>
      </c>
      <c r="H115" s="27"/>
      <c r="I115" s="28"/>
      <c r="K115" s="3" t="s">
        <v>46</v>
      </c>
    </row>
    <row r="116" spans="1:11" x14ac:dyDescent="0.2">
      <c r="A116" s="24"/>
      <c r="B116" s="3" t="s">
        <v>47</v>
      </c>
      <c r="G116">
        <v>33</v>
      </c>
      <c r="H116" s="27"/>
      <c r="I116" s="28"/>
      <c r="K116" s="3" t="s">
        <v>48</v>
      </c>
    </row>
    <row r="117" spans="1:11" x14ac:dyDescent="0.2">
      <c r="A117" s="24"/>
      <c r="B117" s="3" t="s">
        <v>49</v>
      </c>
      <c r="G117">
        <v>34</v>
      </c>
      <c r="H117" s="39"/>
      <c r="I117" s="28"/>
      <c r="K117" s="3" t="s">
        <v>50</v>
      </c>
    </row>
    <row r="118" spans="1:11" ht="15.75" x14ac:dyDescent="0.25">
      <c r="A118" s="35" t="s">
        <v>51</v>
      </c>
      <c r="G118">
        <v>35</v>
      </c>
      <c r="H118" s="32"/>
      <c r="I118" s="33"/>
      <c r="K118" s="3" t="s">
        <v>52</v>
      </c>
    </row>
    <row r="119" spans="1:11" x14ac:dyDescent="0.2">
      <c r="A119" s="16" t="s">
        <v>53</v>
      </c>
      <c r="G119">
        <v>36</v>
      </c>
      <c r="H119" s="40"/>
      <c r="I119" s="41"/>
      <c r="K119" s="3" t="s">
        <v>54</v>
      </c>
    </row>
    <row r="120" spans="1:11" x14ac:dyDescent="0.2">
      <c r="A120" s="24"/>
      <c r="H120" s="42"/>
      <c r="I120" s="43"/>
    </row>
  </sheetData>
  <phoneticPr fontId="0" type="noConversion"/>
  <printOptions horizontalCentered="1" gridLinesSet="0"/>
  <pageMargins left="0.4" right="0.4" top="0.33300000000000002" bottom="0.33300000000000002" header="0.5" footer="0.5"/>
  <pageSetup scale="96" orientation="portrait" horizontalDpi="4294967292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Print_Owner_Equity">
                <anchor moveWithCells="1" sizeWithCells="1">
                  <from>
                    <xdr:col>0</xdr:col>
                    <xdr:colOff>304800</xdr:colOff>
                    <xdr:row>1</xdr:row>
                    <xdr:rowOff>28575</xdr:rowOff>
                  </from>
                  <to>
                    <xdr:col>4</xdr:col>
                    <xdr:colOff>495300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B5:K98"/>
  <sheetViews>
    <sheetView showGridLines="0" workbookViewId="0">
      <selection activeCell="C5" sqref="C5"/>
    </sheetView>
  </sheetViews>
  <sheetFormatPr defaultColWidth="9.7109375" defaultRowHeight="12.75" x14ac:dyDescent="0.2"/>
  <cols>
    <col min="7" max="7" width="3.7109375" customWidth="1"/>
    <col min="8" max="9" width="11.7109375" customWidth="1"/>
    <col min="10" max="10" width="3.7109375" customWidth="1"/>
  </cols>
  <sheetData>
    <row r="5" spans="2:11" ht="20.25" thickBot="1" x14ac:dyDescent="0.35">
      <c r="D5" s="52" t="s">
        <v>59</v>
      </c>
    </row>
    <row r="6" spans="2:11" ht="16.5" thickTop="1" x14ac:dyDescent="0.25">
      <c r="B6" s="53" t="s">
        <v>60</v>
      </c>
      <c r="C6" s="9"/>
      <c r="D6" s="9"/>
      <c r="E6" s="9"/>
      <c r="F6" s="9"/>
      <c r="G6" s="9"/>
      <c r="H6" s="9"/>
      <c r="I6" s="54"/>
    </row>
    <row r="7" spans="2:11" x14ac:dyDescent="0.2">
      <c r="B7" s="19" t="s">
        <v>61</v>
      </c>
      <c r="I7" s="55"/>
    </row>
    <row r="8" spans="2:11" x14ac:dyDescent="0.2">
      <c r="B8" s="24"/>
      <c r="C8" s="3" t="s">
        <v>62</v>
      </c>
      <c r="I8" s="55"/>
    </row>
    <row r="9" spans="2:11" x14ac:dyDescent="0.2">
      <c r="B9" s="24"/>
      <c r="D9" s="3" t="s">
        <v>63</v>
      </c>
      <c r="G9">
        <v>1</v>
      </c>
      <c r="H9" s="73">
        <f>[1]BalSheet!$G$36</f>
        <v>133212</v>
      </c>
      <c r="I9" s="55"/>
      <c r="K9" s="3" t="s">
        <v>44</v>
      </c>
    </row>
    <row r="10" spans="2:11" x14ac:dyDescent="0.2">
      <c r="B10" s="24"/>
      <c r="D10" s="3" t="s">
        <v>64</v>
      </c>
      <c r="G10">
        <v>2</v>
      </c>
      <c r="H10" s="73">
        <f>[1]BalSheet!$F$36</f>
        <v>133212</v>
      </c>
      <c r="I10" s="55"/>
      <c r="K10" s="3" t="s">
        <v>44</v>
      </c>
    </row>
    <row r="11" spans="2:11" x14ac:dyDescent="0.2">
      <c r="B11" s="24"/>
      <c r="D11" s="3" t="s">
        <v>65</v>
      </c>
      <c r="G11">
        <v>3</v>
      </c>
      <c r="H11" s="1"/>
      <c r="I11" s="75">
        <f>H9-H10</f>
        <v>0</v>
      </c>
      <c r="K11" s="3" t="s">
        <v>66</v>
      </c>
    </row>
    <row r="12" spans="2:11" x14ac:dyDescent="0.2">
      <c r="B12" s="24"/>
      <c r="H12" s="1"/>
      <c r="I12" s="55"/>
    </row>
    <row r="13" spans="2:11" x14ac:dyDescent="0.2">
      <c r="B13" s="24"/>
      <c r="C13" s="3" t="s">
        <v>67</v>
      </c>
      <c r="H13" s="1"/>
      <c r="I13" s="55"/>
    </row>
    <row r="14" spans="2:11" x14ac:dyDescent="0.2">
      <c r="B14" s="24"/>
      <c r="D14" s="3" t="s">
        <v>63</v>
      </c>
      <c r="G14">
        <v>4</v>
      </c>
      <c r="H14" s="73">
        <f>[1]BalSheet!$G$57</f>
        <v>3790198.2</v>
      </c>
      <c r="I14" s="55"/>
      <c r="K14" s="3" t="s">
        <v>44</v>
      </c>
    </row>
    <row r="15" spans="2:11" x14ac:dyDescent="0.2">
      <c r="B15" s="24"/>
      <c r="D15" s="3" t="s">
        <v>64</v>
      </c>
      <c r="G15">
        <v>5</v>
      </c>
      <c r="H15" s="73">
        <f>[1]BalSheet!$F$57</f>
        <v>1467597.7</v>
      </c>
      <c r="I15" s="55"/>
      <c r="K15" s="3" t="s">
        <v>44</v>
      </c>
    </row>
    <row r="16" spans="2:11" x14ac:dyDescent="0.2">
      <c r="B16" s="24"/>
      <c r="D16" s="3" t="s">
        <v>65</v>
      </c>
      <c r="G16">
        <v>6</v>
      </c>
      <c r="I16" s="76">
        <f>H14-H15</f>
        <v>2322600.5</v>
      </c>
      <c r="K16" s="3" t="s">
        <v>68</v>
      </c>
    </row>
    <row r="17" spans="2:11" x14ac:dyDescent="0.2">
      <c r="B17" s="24"/>
      <c r="I17" s="56"/>
    </row>
    <row r="18" spans="2:11" x14ac:dyDescent="0.2">
      <c r="B18" s="24"/>
      <c r="C18" s="3" t="s">
        <v>69</v>
      </c>
      <c r="G18">
        <v>7</v>
      </c>
      <c r="I18" s="26">
        <v>0</v>
      </c>
      <c r="K18" s="3" t="s">
        <v>44</v>
      </c>
    </row>
    <row r="19" spans="2:11" x14ac:dyDescent="0.2">
      <c r="B19" s="24"/>
      <c r="I19" s="56"/>
    </row>
    <row r="20" spans="2:11" x14ac:dyDescent="0.2">
      <c r="B20" s="24"/>
      <c r="C20" s="3" t="s">
        <v>70</v>
      </c>
      <c r="G20">
        <v>8</v>
      </c>
      <c r="I20" s="74">
        <f>[1]BalSheet!$N$52</f>
        <v>0</v>
      </c>
      <c r="K20" s="3" t="s">
        <v>44</v>
      </c>
    </row>
    <row r="21" spans="2:11" x14ac:dyDescent="0.2">
      <c r="B21" s="24"/>
      <c r="I21" s="56"/>
    </row>
    <row r="22" spans="2:11" x14ac:dyDescent="0.2">
      <c r="B22" s="24"/>
      <c r="C22" s="31" t="s">
        <v>71</v>
      </c>
      <c r="G22">
        <v>9</v>
      </c>
      <c r="I22" s="76">
        <f>I11+I16-I18-I20</f>
        <v>2322600.5</v>
      </c>
      <c r="K22" s="3" t="s">
        <v>72</v>
      </c>
    </row>
    <row r="23" spans="2:11" x14ac:dyDescent="0.2">
      <c r="B23" s="24"/>
      <c r="I23" s="55"/>
    </row>
    <row r="24" spans="2:11" ht="15.75" x14ac:dyDescent="0.25">
      <c r="B24" s="35" t="s">
        <v>73</v>
      </c>
      <c r="I24" s="55"/>
    </row>
    <row r="25" spans="2:11" x14ac:dyDescent="0.2">
      <c r="B25" s="19" t="s">
        <v>74</v>
      </c>
      <c r="I25" s="55"/>
    </row>
    <row r="26" spans="2:11" x14ac:dyDescent="0.2">
      <c r="B26" s="24"/>
      <c r="C26" s="3" t="s">
        <v>62</v>
      </c>
      <c r="I26" s="55"/>
    </row>
    <row r="27" spans="2:11" x14ac:dyDescent="0.2">
      <c r="B27" s="24"/>
      <c r="D27" s="3" t="s">
        <v>63</v>
      </c>
      <c r="G27">
        <v>10</v>
      </c>
      <c r="H27" s="73">
        <f>[2]BalSheet!$G$36</f>
        <v>127260.85</v>
      </c>
      <c r="I27" s="55"/>
      <c r="K27" s="3" t="s">
        <v>75</v>
      </c>
    </row>
    <row r="28" spans="2:11" x14ac:dyDescent="0.2">
      <c r="B28" s="24"/>
      <c r="D28" s="3" t="s">
        <v>64</v>
      </c>
      <c r="G28">
        <v>11</v>
      </c>
      <c r="H28" s="73">
        <f>[2]BalSheet!$F$36</f>
        <v>127260.85</v>
      </c>
      <c r="I28" s="55"/>
      <c r="K28" s="3" t="s">
        <v>75</v>
      </c>
    </row>
    <row r="29" spans="2:11" x14ac:dyDescent="0.2">
      <c r="B29" s="24"/>
      <c r="D29" s="3" t="s">
        <v>65</v>
      </c>
      <c r="G29">
        <v>12</v>
      </c>
      <c r="I29" s="76">
        <f>H27-H28</f>
        <v>0</v>
      </c>
      <c r="K29" s="3" t="s">
        <v>76</v>
      </c>
    </row>
    <row r="30" spans="2:11" x14ac:dyDescent="0.2">
      <c r="B30" s="24"/>
      <c r="I30" s="55"/>
    </row>
    <row r="31" spans="2:11" x14ac:dyDescent="0.2">
      <c r="B31" s="24"/>
      <c r="C31" s="3" t="s">
        <v>67</v>
      </c>
      <c r="I31" s="55"/>
    </row>
    <row r="32" spans="2:11" x14ac:dyDescent="0.2">
      <c r="B32" s="24"/>
      <c r="D32" s="3" t="s">
        <v>63</v>
      </c>
      <c r="G32">
        <v>13</v>
      </c>
      <c r="H32" s="73">
        <f>[2]BalSheet!$G$57</f>
        <v>3768763.1</v>
      </c>
      <c r="I32" s="55"/>
      <c r="K32" s="3" t="s">
        <v>75</v>
      </c>
    </row>
    <row r="33" spans="2:11" x14ac:dyDescent="0.2">
      <c r="B33" s="24"/>
      <c r="D33" s="3" t="s">
        <v>64</v>
      </c>
      <c r="G33">
        <v>14</v>
      </c>
      <c r="H33" s="73">
        <f>[2]BalSheet!$F$57</f>
        <v>1444912.1</v>
      </c>
      <c r="I33" s="55"/>
      <c r="K33" s="3" t="s">
        <v>75</v>
      </c>
    </row>
    <row r="34" spans="2:11" x14ac:dyDescent="0.2">
      <c r="B34" s="24"/>
      <c r="D34" s="3" t="s">
        <v>65</v>
      </c>
      <c r="G34">
        <v>15</v>
      </c>
      <c r="I34" s="76">
        <f>H32-H33</f>
        <v>2323851</v>
      </c>
      <c r="K34" s="3" t="s">
        <v>77</v>
      </c>
    </row>
    <row r="35" spans="2:11" x14ac:dyDescent="0.2">
      <c r="B35" s="24"/>
      <c r="I35" s="55"/>
    </row>
    <row r="36" spans="2:11" x14ac:dyDescent="0.2">
      <c r="B36" s="24"/>
      <c r="C36" s="3" t="s">
        <v>69</v>
      </c>
      <c r="G36">
        <v>16</v>
      </c>
      <c r="I36" s="26">
        <v>0</v>
      </c>
      <c r="K36" s="3" t="s">
        <v>75</v>
      </c>
    </row>
    <row r="37" spans="2:11" x14ac:dyDescent="0.2">
      <c r="B37" s="24"/>
      <c r="I37" s="55"/>
    </row>
    <row r="38" spans="2:11" x14ac:dyDescent="0.2">
      <c r="B38" s="24"/>
      <c r="C38" s="3" t="s">
        <v>70</v>
      </c>
      <c r="G38">
        <v>17</v>
      </c>
      <c r="I38" s="74">
        <f>[2]BalSheet!$N$52</f>
        <v>0</v>
      </c>
      <c r="K38" s="3" t="s">
        <v>75</v>
      </c>
    </row>
    <row r="39" spans="2:11" x14ac:dyDescent="0.2">
      <c r="B39" s="24"/>
      <c r="I39" s="55"/>
    </row>
    <row r="40" spans="2:11" x14ac:dyDescent="0.2">
      <c r="B40" s="24"/>
      <c r="C40" s="31" t="s">
        <v>78</v>
      </c>
      <c r="G40">
        <v>18</v>
      </c>
      <c r="I40" s="76">
        <f>I29+I34-I36-I38</f>
        <v>2323851</v>
      </c>
      <c r="K40" s="3" t="s">
        <v>79</v>
      </c>
    </row>
    <row r="41" spans="2:11" x14ac:dyDescent="0.2">
      <c r="B41" s="24"/>
      <c r="I41" s="55"/>
    </row>
    <row r="42" spans="2:11" ht="15.75" x14ac:dyDescent="0.25">
      <c r="B42" s="35" t="s">
        <v>80</v>
      </c>
      <c r="I42" s="55"/>
    </row>
    <row r="43" spans="2:11" x14ac:dyDescent="0.2">
      <c r="B43" s="24"/>
      <c r="C43" s="3" t="s">
        <v>78</v>
      </c>
      <c r="G43">
        <v>19</v>
      </c>
      <c r="I43" s="76">
        <f>I40</f>
        <v>2323851</v>
      </c>
      <c r="K43" s="3" t="s">
        <v>81</v>
      </c>
    </row>
    <row r="44" spans="2:11" x14ac:dyDescent="0.2">
      <c r="B44" s="24"/>
      <c r="C44" s="3" t="s">
        <v>82</v>
      </c>
      <c r="I44" s="55"/>
    </row>
    <row r="45" spans="2:11" x14ac:dyDescent="0.2">
      <c r="B45" s="24"/>
      <c r="C45" s="3" t="s">
        <v>71</v>
      </c>
      <c r="G45">
        <v>20</v>
      </c>
      <c r="I45" s="76">
        <f>I22</f>
        <v>2322600.5</v>
      </c>
      <c r="K45" s="3" t="s">
        <v>83</v>
      </c>
    </row>
    <row r="46" spans="2:11" x14ac:dyDescent="0.2">
      <c r="B46" s="24"/>
      <c r="I46" s="55"/>
    </row>
    <row r="47" spans="2:11" ht="16.5" thickBot="1" x14ac:dyDescent="0.3">
      <c r="B47" s="44" t="s">
        <v>84</v>
      </c>
      <c r="C47" s="45"/>
      <c r="D47" s="45"/>
      <c r="E47" s="45"/>
      <c r="F47" s="45"/>
      <c r="G47" s="45">
        <v>21</v>
      </c>
      <c r="H47" s="45"/>
      <c r="I47" s="77">
        <f>I43-I45</f>
        <v>1250.5</v>
      </c>
      <c r="K47" s="3" t="s">
        <v>85</v>
      </c>
    </row>
    <row r="48" spans="2:11" ht="13.5" thickTop="1" x14ac:dyDescent="0.2"/>
    <row r="53" spans="2:11" ht="19.5" x14ac:dyDescent="0.35">
      <c r="D53" s="46" t="s">
        <v>55</v>
      </c>
    </row>
    <row r="55" spans="2:11" ht="20.25" thickBot="1" x14ac:dyDescent="0.35">
      <c r="D55" s="52" t="s">
        <v>59</v>
      </c>
    </row>
    <row r="56" spans="2:11" ht="16.5" thickTop="1" x14ac:dyDescent="0.25">
      <c r="B56" s="53" t="s">
        <v>60</v>
      </c>
      <c r="C56" s="9"/>
      <c r="D56" s="9"/>
      <c r="E56" s="9"/>
      <c r="F56" s="9"/>
      <c r="G56" s="9"/>
      <c r="H56" s="9"/>
      <c r="I56" s="54"/>
    </row>
    <row r="57" spans="2:11" x14ac:dyDescent="0.2">
      <c r="B57" s="19" t="s">
        <v>61</v>
      </c>
      <c r="I57" s="55"/>
    </row>
    <row r="58" spans="2:11" x14ac:dyDescent="0.2">
      <c r="B58" s="24"/>
      <c r="C58" s="3" t="s">
        <v>62</v>
      </c>
      <c r="I58" s="55"/>
    </row>
    <row r="59" spans="2:11" x14ac:dyDescent="0.2">
      <c r="B59" s="24"/>
      <c r="D59" s="3" t="s">
        <v>63</v>
      </c>
      <c r="G59">
        <v>1</v>
      </c>
      <c r="H59" s="57"/>
      <c r="I59" s="55"/>
      <c r="K59" s="3" t="s">
        <v>44</v>
      </c>
    </row>
    <row r="60" spans="2:11" x14ac:dyDescent="0.2">
      <c r="B60" s="24"/>
      <c r="D60" s="3" t="s">
        <v>64</v>
      </c>
      <c r="G60">
        <v>2</v>
      </c>
      <c r="H60" s="57"/>
      <c r="I60" s="55"/>
      <c r="K60" s="3" t="s">
        <v>44</v>
      </c>
    </row>
    <row r="61" spans="2:11" x14ac:dyDescent="0.2">
      <c r="B61" s="24"/>
      <c r="D61" s="3" t="s">
        <v>65</v>
      </c>
      <c r="G61">
        <v>3</v>
      </c>
      <c r="I61" s="75"/>
      <c r="K61" s="3" t="s">
        <v>66</v>
      </c>
    </row>
    <row r="62" spans="2:11" x14ac:dyDescent="0.2">
      <c r="B62" s="24"/>
      <c r="I62" s="55"/>
    </row>
    <row r="63" spans="2:11" x14ac:dyDescent="0.2">
      <c r="B63" s="24"/>
      <c r="C63" s="3" t="s">
        <v>67</v>
      </c>
      <c r="I63" s="55"/>
    </row>
    <row r="64" spans="2:11" x14ac:dyDescent="0.2">
      <c r="B64" s="24"/>
      <c r="D64" s="3" t="s">
        <v>63</v>
      </c>
      <c r="G64">
        <v>4</v>
      </c>
      <c r="H64" s="57"/>
      <c r="I64" s="55"/>
      <c r="K64" s="3" t="s">
        <v>44</v>
      </c>
    </row>
    <row r="65" spans="2:11" x14ac:dyDescent="0.2">
      <c r="B65" s="24"/>
      <c r="D65" s="3" t="s">
        <v>64</v>
      </c>
      <c r="G65">
        <v>5</v>
      </c>
      <c r="H65" s="57"/>
      <c r="I65" s="55"/>
      <c r="K65" s="3" t="s">
        <v>44</v>
      </c>
    </row>
    <row r="66" spans="2:11" x14ac:dyDescent="0.2">
      <c r="B66" s="24"/>
      <c r="D66" s="3" t="s">
        <v>65</v>
      </c>
      <c r="G66">
        <v>6</v>
      </c>
      <c r="I66" s="75"/>
      <c r="K66" s="3" t="s">
        <v>68</v>
      </c>
    </row>
    <row r="67" spans="2:11" x14ac:dyDescent="0.2">
      <c r="B67" s="24"/>
      <c r="I67" s="55"/>
    </row>
    <row r="68" spans="2:11" x14ac:dyDescent="0.2">
      <c r="B68" s="24"/>
      <c r="C68" s="3" t="s">
        <v>69</v>
      </c>
      <c r="G68">
        <v>7</v>
      </c>
      <c r="I68" s="58"/>
      <c r="K68" s="3" t="s">
        <v>44</v>
      </c>
    </row>
    <row r="69" spans="2:11" x14ac:dyDescent="0.2">
      <c r="B69" s="24"/>
      <c r="I69" s="55"/>
    </row>
    <row r="70" spans="2:11" x14ac:dyDescent="0.2">
      <c r="B70" s="24"/>
      <c r="C70" s="3" t="s">
        <v>70</v>
      </c>
      <c r="G70">
        <v>8</v>
      </c>
      <c r="I70" s="58"/>
      <c r="K70" s="3" t="s">
        <v>44</v>
      </c>
    </row>
    <row r="71" spans="2:11" x14ac:dyDescent="0.2">
      <c r="B71" s="24"/>
      <c r="I71" s="55"/>
    </row>
    <row r="72" spans="2:11" x14ac:dyDescent="0.2">
      <c r="B72" s="24"/>
      <c r="C72" s="31" t="s">
        <v>71</v>
      </c>
      <c r="G72">
        <v>9</v>
      </c>
      <c r="I72" s="75"/>
      <c r="K72" s="3" t="s">
        <v>72</v>
      </c>
    </row>
    <row r="73" spans="2:11" x14ac:dyDescent="0.2">
      <c r="B73" s="24"/>
      <c r="I73" s="55"/>
    </row>
    <row r="74" spans="2:11" ht="15.75" x14ac:dyDescent="0.25">
      <c r="B74" s="35" t="s">
        <v>73</v>
      </c>
      <c r="I74" s="55"/>
    </row>
    <row r="75" spans="2:11" x14ac:dyDescent="0.2">
      <c r="B75" s="19" t="s">
        <v>74</v>
      </c>
      <c r="I75" s="55"/>
    </row>
    <row r="76" spans="2:11" x14ac:dyDescent="0.2">
      <c r="B76" s="24"/>
      <c r="C76" s="3" t="s">
        <v>62</v>
      </c>
      <c r="I76" s="55"/>
    </row>
    <row r="77" spans="2:11" x14ac:dyDescent="0.2">
      <c r="B77" s="24"/>
      <c r="D77" s="3" t="s">
        <v>63</v>
      </c>
      <c r="G77">
        <v>10</v>
      </c>
      <c r="H77" s="57"/>
      <c r="I77" s="55"/>
      <c r="K77" s="3" t="s">
        <v>75</v>
      </c>
    </row>
    <row r="78" spans="2:11" x14ac:dyDescent="0.2">
      <c r="B78" s="24"/>
      <c r="D78" s="3" t="s">
        <v>64</v>
      </c>
      <c r="G78">
        <v>11</v>
      </c>
      <c r="H78" s="57"/>
      <c r="I78" s="55"/>
      <c r="K78" s="3" t="s">
        <v>75</v>
      </c>
    </row>
    <row r="79" spans="2:11" x14ac:dyDescent="0.2">
      <c r="B79" s="24"/>
      <c r="D79" s="3" t="s">
        <v>65</v>
      </c>
      <c r="G79">
        <v>12</v>
      </c>
      <c r="I79" s="75"/>
      <c r="K79" s="3" t="s">
        <v>76</v>
      </c>
    </row>
    <row r="80" spans="2:11" x14ac:dyDescent="0.2">
      <c r="B80" s="24"/>
      <c r="I80" s="55"/>
    </row>
    <row r="81" spans="2:11" x14ac:dyDescent="0.2">
      <c r="B81" s="24"/>
      <c r="C81" s="3" t="s">
        <v>67</v>
      </c>
      <c r="I81" s="55"/>
    </row>
    <row r="82" spans="2:11" x14ac:dyDescent="0.2">
      <c r="B82" s="24"/>
      <c r="D82" s="3" t="s">
        <v>63</v>
      </c>
      <c r="G82">
        <v>13</v>
      </c>
      <c r="H82" s="57"/>
      <c r="I82" s="55"/>
      <c r="K82" s="3" t="s">
        <v>75</v>
      </c>
    </row>
    <row r="83" spans="2:11" x14ac:dyDescent="0.2">
      <c r="B83" s="24"/>
      <c r="D83" s="3" t="s">
        <v>64</v>
      </c>
      <c r="G83">
        <v>14</v>
      </c>
      <c r="H83" s="57"/>
      <c r="I83" s="55"/>
      <c r="K83" s="3" t="s">
        <v>75</v>
      </c>
    </row>
    <row r="84" spans="2:11" x14ac:dyDescent="0.2">
      <c r="B84" s="24"/>
      <c r="D84" s="3" t="s">
        <v>65</v>
      </c>
      <c r="G84">
        <v>15</v>
      </c>
      <c r="I84" s="75"/>
      <c r="K84" s="3" t="s">
        <v>77</v>
      </c>
    </row>
    <row r="85" spans="2:11" x14ac:dyDescent="0.2">
      <c r="B85" s="24"/>
      <c r="I85" s="55"/>
    </row>
    <row r="86" spans="2:11" x14ac:dyDescent="0.2">
      <c r="B86" s="24"/>
      <c r="C86" s="3" t="s">
        <v>69</v>
      </c>
      <c r="G86">
        <v>16</v>
      </c>
      <c r="I86" s="58"/>
      <c r="K86" s="3" t="s">
        <v>75</v>
      </c>
    </row>
    <row r="87" spans="2:11" x14ac:dyDescent="0.2">
      <c r="B87" s="24"/>
      <c r="I87" s="55"/>
    </row>
    <row r="88" spans="2:11" x14ac:dyDescent="0.2">
      <c r="B88" s="24"/>
      <c r="C88" s="3" t="s">
        <v>70</v>
      </c>
      <c r="G88">
        <v>17</v>
      </c>
      <c r="I88" s="58"/>
      <c r="K88" s="3" t="s">
        <v>75</v>
      </c>
    </row>
    <row r="89" spans="2:11" x14ac:dyDescent="0.2">
      <c r="B89" s="24"/>
      <c r="I89" s="55"/>
    </row>
    <row r="90" spans="2:11" x14ac:dyDescent="0.2">
      <c r="B90" s="24"/>
      <c r="C90" s="31" t="s">
        <v>78</v>
      </c>
      <c r="G90">
        <v>18</v>
      </c>
      <c r="I90" s="75"/>
      <c r="K90" s="3" t="s">
        <v>79</v>
      </c>
    </row>
    <row r="91" spans="2:11" x14ac:dyDescent="0.2">
      <c r="B91" s="24"/>
      <c r="I91" s="55"/>
    </row>
    <row r="92" spans="2:11" ht="15.75" x14ac:dyDescent="0.25">
      <c r="B92" s="35" t="s">
        <v>80</v>
      </c>
      <c r="I92" s="55"/>
    </row>
    <row r="93" spans="2:11" x14ac:dyDescent="0.2">
      <c r="B93" s="24"/>
      <c r="C93" s="3" t="s">
        <v>78</v>
      </c>
      <c r="G93">
        <v>19</v>
      </c>
      <c r="I93" s="75"/>
      <c r="K93" s="3" t="s">
        <v>81</v>
      </c>
    </row>
    <row r="94" spans="2:11" x14ac:dyDescent="0.2">
      <c r="B94" s="24"/>
      <c r="C94" s="3" t="s">
        <v>82</v>
      </c>
      <c r="I94" s="55"/>
    </row>
    <row r="95" spans="2:11" x14ac:dyDescent="0.2">
      <c r="B95" s="24"/>
      <c r="C95" s="3" t="s">
        <v>71</v>
      </c>
      <c r="G95">
        <v>20</v>
      </c>
      <c r="I95" s="75"/>
      <c r="K95" s="3" t="s">
        <v>83</v>
      </c>
    </row>
    <row r="96" spans="2:11" x14ac:dyDescent="0.2">
      <c r="B96" s="24"/>
      <c r="I96" s="55"/>
    </row>
    <row r="97" spans="2:11" ht="16.5" thickBot="1" x14ac:dyDescent="0.3">
      <c r="B97" s="44" t="s">
        <v>84</v>
      </c>
      <c r="C97" s="45"/>
      <c r="D97" s="45"/>
      <c r="E97" s="45"/>
      <c r="F97" s="45"/>
      <c r="G97" s="45">
        <v>21</v>
      </c>
      <c r="H97" s="45"/>
      <c r="I97" s="78"/>
      <c r="K97" s="3" t="s">
        <v>85</v>
      </c>
    </row>
    <row r="98" spans="2:11" ht="13.5" thickTop="1" x14ac:dyDescent="0.2"/>
  </sheetData>
  <phoneticPr fontId="0" type="noConversion"/>
  <printOptions gridLinesSet="0"/>
  <pageMargins left="0.4" right="0.4" top="0.33300000000000002" bottom="0.33300000000000002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OwnerEquity</vt:lpstr>
      <vt:lpstr>ValuationEquity</vt:lpstr>
      <vt:lpstr>OwnerEquity!Print_Area</vt:lpstr>
      <vt:lpstr>ValuationEquity!Print_Area</vt:lpstr>
      <vt:lpstr>OwnerEquity!Print_Area_MI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Owner Equity and Valuation Equity</dc:title>
  <dc:creator>Duane Griffith</dc:creator>
  <cp:lastModifiedBy>Jonathan_Moore</cp:lastModifiedBy>
  <cp:lastPrinted>1999-06-06T22:48:15Z</cp:lastPrinted>
  <dcterms:created xsi:type="dcterms:W3CDTF">2002-05-22T17:12:07Z</dcterms:created>
  <dcterms:modified xsi:type="dcterms:W3CDTF">2017-05-19T13:40:38Z</dcterms:modified>
</cp:coreProperties>
</file>