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5300" windowHeight="13488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2" l="1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C2" i="1"/>
  <c r="C3" i="1" s="1"/>
  <c r="O8" i="1" l="1"/>
  <c r="P9" i="1" s="1"/>
  <c r="K8" i="1"/>
  <c r="L9" i="1" s="1"/>
  <c r="G8" i="1"/>
  <c r="P8" i="1"/>
  <c r="Q9" i="1" s="1"/>
  <c r="L8" i="1"/>
  <c r="H8" i="1"/>
  <c r="I9" i="1" s="1"/>
  <c r="D8" i="1"/>
  <c r="E9" i="1" s="1"/>
  <c r="N8" i="1"/>
  <c r="O9" i="1" s="1"/>
  <c r="J8" i="1"/>
  <c r="K9" i="1" s="1"/>
  <c r="F8" i="1"/>
  <c r="G9" i="1" s="1"/>
  <c r="Q8" i="1"/>
  <c r="M8" i="1"/>
  <c r="N9" i="1" s="1"/>
  <c r="I8" i="1"/>
  <c r="J9" i="1" s="1"/>
  <c r="E8" i="1"/>
  <c r="F9" i="1" s="1"/>
  <c r="Q22" i="1"/>
  <c r="M22" i="1"/>
  <c r="I22" i="1"/>
  <c r="E22" i="1"/>
  <c r="P22" i="1"/>
  <c r="D23" i="1"/>
  <c r="O22" i="1"/>
  <c r="K22" i="1"/>
  <c r="G22" i="1"/>
  <c r="D22" i="1"/>
  <c r="N22" i="1"/>
  <c r="J22" i="1"/>
  <c r="F22" i="1"/>
  <c r="L22" i="1"/>
  <c r="H22" i="1"/>
  <c r="H9" i="1"/>
  <c r="M9" i="1"/>
  <c r="C8" i="1"/>
  <c r="D9" i="1" s="1"/>
  <c r="D10" i="1"/>
  <c r="E11" i="1" s="1"/>
  <c r="F12" i="1" s="1"/>
  <c r="G13" i="1" s="1"/>
  <c r="H14" i="1" s="1"/>
  <c r="I15" i="1" s="1"/>
  <c r="J16" i="1" s="1"/>
  <c r="D11" i="1"/>
  <c r="E12" i="1" s="1"/>
  <c r="F13" i="1" s="1"/>
  <c r="G14" i="1" s="1"/>
  <c r="H15" i="1" s="1"/>
  <c r="I16" i="1" s="1"/>
  <c r="D12" i="1"/>
  <c r="E13" i="1" s="1"/>
  <c r="F14" i="1" s="1"/>
  <c r="G15" i="1" s="1"/>
  <c r="H16" i="1" s="1"/>
  <c r="D13" i="1"/>
  <c r="E14" i="1" s="1"/>
  <c r="F15" i="1" s="1"/>
  <c r="G16" i="1" s="1"/>
  <c r="D14" i="1"/>
  <c r="E15" i="1" s="1"/>
  <c r="F16" i="1" s="1"/>
  <c r="D15" i="1"/>
  <c r="E16" i="1" s="1"/>
  <c r="D16" i="1"/>
  <c r="Q10" i="1" l="1"/>
  <c r="M10" i="1"/>
  <c r="N11" i="1" s="1"/>
  <c r="O12" i="1" s="1"/>
  <c r="P13" i="1" s="1"/>
  <c r="Q14" i="1" s="1"/>
  <c r="H10" i="1"/>
  <c r="I11" i="1" s="1"/>
  <c r="J12" i="1" s="1"/>
  <c r="K13" i="1" s="1"/>
  <c r="L14" i="1" s="1"/>
  <c r="M15" i="1" s="1"/>
  <c r="N16" i="1" s="1"/>
  <c r="P10" i="1"/>
  <c r="Q11" i="1" s="1"/>
  <c r="L10" i="1"/>
  <c r="M11" i="1" s="1"/>
  <c r="N12" i="1" s="1"/>
  <c r="O13" i="1" s="1"/>
  <c r="P14" i="1" s="1"/>
  <c r="Q15" i="1" s="1"/>
  <c r="G10" i="1"/>
  <c r="H11" i="1" s="1"/>
  <c r="I12" i="1" s="1"/>
  <c r="J13" i="1" s="1"/>
  <c r="K14" i="1" s="1"/>
  <c r="L15" i="1" s="1"/>
  <c r="M16" i="1" s="1"/>
  <c r="O10" i="1"/>
  <c r="P11" i="1" s="1"/>
  <c r="Q12" i="1" s="1"/>
  <c r="K10" i="1"/>
  <c r="L11" i="1" s="1"/>
  <c r="M12" i="1" s="1"/>
  <c r="N13" i="1" s="1"/>
  <c r="O14" i="1" s="1"/>
  <c r="P15" i="1" s="1"/>
  <c r="Q16" i="1" s="1"/>
  <c r="N10" i="1"/>
  <c r="O11" i="1" s="1"/>
  <c r="P12" i="1" s="1"/>
  <c r="Q13" i="1" s="1"/>
  <c r="I10" i="1"/>
  <c r="J11" i="1" s="1"/>
  <c r="K12" i="1" s="1"/>
  <c r="L13" i="1" s="1"/>
  <c r="M14" i="1" s="1"/>
  <c r="N15" i="1" s="1"/>
  <c r="O16" i="1" s="1"/>
  <c r="D20" i="1" a="1"/>
  <c r="D20" i="1" s="1"/>
  <c r="J10" i="1"/>
  <c r="K11" i="1" s="1"/>
  <c r="L12" i="1" s="1"/>
  <c r="M13" i="1" s="1"/>
  <c r="N14" i="1" s="1"/>
  <c r="O15" i="1" s="1"/>
  <c r="P16" i="1" s="1"/>
  <c r="F10" i="1"/>
  <c r="G11" i="1" s="1"/>
  <c r="H12" i="1" s="1"/>
  <c r="I13" i="1" s="1"/>
  <c r="J14" i="1" s="1"/>
  <c r="K15" i="1" s="1"/>
  <c r="L16" i="1" s="1"/>
  <c r="E10" i="1"/>
  <c r="F11" i="1" s="1"/>
  <c r="G12" i="1" s="1"/>
  <c r="H13" i="1" s="1"/>
  <c r="I14" i="1" s="1"/>
  <c r="J15" i="1" s="1"/>
  <c r="K16" i="1" s="1"/>
  <c r="D18" i="1"/>
  <c r="E20" i="1" l="1" a="1"/>
  <c r="E20" i="1" s="1"/>
  <c r="O18" i="1"/>
  <c r="L18" i="1"/>
  <c r="Q20" i="1" a="1"/>
  <c r="Q20" i="1" s="1"/>
  <c r="G20" i="1" a="1"/>
  <c r="G20" i="1" s="1"/>
  <c r="K20" i="1" a="1"/>
  <c r="K20" i="1" s="1"/>
  <c r="F18" i="1"/>
  <c r="I20" i="1" a="1"/>
  <c r="I20" i="1" s="1"/>
  <c r="P18" i="1"/>
  <c r="Q18" i="1"/>
  <c r="J20" i="1" a="1"/>
  <c r="J20" i="1" s="1"/>
  <c r="F20" i="1" a="1"/>
  <c r="F20" i="1" s="1"/>
  <c r="O20" i="1" a="1"/>
  <c r="O20" i="1" s="1"/>
  <c r="L20" i="1" a="1"/>
  <c r="L20" i="1" s="1"/>
  <c r="N18" i="1"/>
  <c r="G18" i="1"/>
  <c r="K18" i="1"/>
  <c r="M20" i="1" a="1"/>
  <c r="M20" i="1" s="1"/>
  <c r="N20" i="1" a="1"/>
  <c r="N20" i="1" s="1"/>
  <c r="P20" i="1" a="1"/>
  <c r="P20" i="1" s="1"/>
  <c r="M18" i="1"/>
  <c r="H20" i="1" a="1"/>
  <c r="H20" i="1" s="1"/>
  <c r="E18" i="1"/>
  <c r="H18" i="1"/>
  <c r="I18" i="1"/>
  <c r="J18" i="1"/>
</calcChain>
</file>

<file path=xl/sharedStrings.xml><?xml version="1.0" encoding="utf-8"?>
<sst xmlns="http://schemas.openxmlformats.org/spreadsheetml/2006/main" count="10" uniqueCount="10">
  <si>
    <t>cohorts</t>
  </si>
  <si>
    <t>Cohort profile</t>
  </si>
  <si>
    <t>sum</t>
  </si>
  <si>
    <t>spend year:</t>
  </si>
  <si>
    <t>terminal value</t>
  </si>
  <si>
    <t>bas_gr</t>
  </si>
  <si>
    <t>term_grow</t>
  </si>
  <si>
    <t>actives</t>
  </si>
  <si>
    <t>prof len</t>
  </si>
  <si>
    <t>launch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</si>
</sst>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8" sqref="D8"/>
    </sheetView>
  </sheetViews>
  <sheetFormatPr defaultRowHeight="14.4" x14ac:dyDescent="0.3"/>
  <cols>
    <col min="2" max="2" width="17.21875" customWidth="1"/>
  </cols>
  <sheetData>
    <row r="1" spans="1:17" x14ac:dyDescent="0.3">
      <c r="B1" t="s">
        <v>9</v>
      </c>
      <c r="C1">
        <v>4</v>
      </c>
      <c r="F1" t="s">
        <v>5</v>
      </c>
      <c r="G1" s="3">
        <v>0.1</v>
      </c>
    </row>
    <row r="2" spans="1:17" x14ac:dyDescent="0.3">
      <c r="B2" t="s">
        <v>8</v>
      </c>
      <c r="C2">
        <f>COUNTIF(C5:K5,"&gt;0")</f>
        <v>7</v>
      </c>
      <c r="F2" t="s">
        <v>6</v>
      </c>
      <c r="G2" s="3">
        <v>-0.04</v>
      </c>
    </row>
    <row r="3" spans="1:17" x14ac:dyDescent="0.3">
      <c r="B3" t="s">
        <v>4</v>
      </c>
      <c r="C3">
        <f ca="1">OFFSET(C5,0,C2)</f>
        <v>1</v>
      </c>
    </row>
    <row r="5" spans="1:17" x14ac:dyDescent="0.3">
      <c r="A5" t="s">
        <v>1</v>
      </c>
      <c r="C5">
        <v>0</v>
      </c>
      <c r="D5">
        <v>1</v>
      </c>
      <c r="E5">
        <v>2</v>
      </c>
      <c r="F5">
        <v>5</v>
      </c>
      <c r="G5">
        <v>10</v>
      </c>
      <c r="H5">
        <v>10</v>
      </c>
      <c r="I5">
        <v>10</v>
      </c>
      <c r="J5">
        <v>1</v>
      </c>
    </row>
    <row r="7" spans="1:17" x14ac:dyDescent="0.3">
      <c r="B7" s="1" t="s">
        <v>3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</row>
    <row r="8" spans="1:17" x14ac:dyDescent="0.3">
      <c r="A8" t="s">
        <v>0</v>
      </c>
      <c r="B8">
        <v>1</v>
      </c>
      <c r="C8">
        <f>IF(ISNUMBER(C5),C5,$C$3)</f>
        <v>0</v>
      </c>
      <c r="D8">
        <f ca="1">OFFSET($C$5,0,MIN($C$2,D7))</f>
        <v>1</v>
      </c>
      <c r="E8">
        <f t="shared" ref="E8:Q8" ca="1" si="0">OFFSET($C$5,0,MIN($C$2,E7))</f>
        <v>2</v>
      </c>
      <c r="F8">
        <f t="shared" ca="1" si="0"/>
        <v>5</v>
      </c>
      <c r="G8">
        <f t="shared" ca="1" si="0"/>
        <v>10</v>
      </c>
      <c r="H8">
        <f t="shared" ca="1" si="0"/>
        <v>10</v>
      </c>
      <c r="I8">
        <f t="shared" ca="1" si="0"/>
        <v>10</v>
      </c>
      <c r="J8">
        <f t="shared" ca="1" si="0"/>
        <v>1</v>
      </c>
      <c r="K8">
        <f t="shared" ca="1" si="0"/>
        <v>1</v>
      </c>
      <c r="L8">
        <f t="shared" ca="1" si="0"/>
        <v>1</v>
      </c>
      <c r="M8">
        <f t="shared" ca="1" si="0"/>
        <v>1</v>
      </c>
      <c r="N8">
        <f t="shared" ca="1" si="0"/>
        <v>1</v>
      </c>
      <c r="O8">
        <f t="shared" ca="1" si="0"/>
        <v>1</v>
      </c>
      <c r="P8">
        <f t="shared" ca="1" si="0"/>
        <v>1</v>
      </c>
      <c r="Q8">
        <f t="shared" ca="1" si="0"/>
        <v>1</v>
      </c>
    </row>
    <row r="9" spans="1:17" x14ac:dyDescent="0.3">
      <c r="B9">
        <v>2</v>
      </c>
      <c r="D9">
        <f ca="1">OFFSET(D8,0,-1)*IF($B9&lt;=$C$1,1,0)</f>
        <v>0</v>
      </c>
      <c r="E9">
        <f ca="1">OFFSET(E8,0,-1)*IF($B9&lt;=$C$1,1,0)</f>
        <v>1</v>
      </c>
      <c r="F9">
        <f ca="1">OFFSET(F8,0,-1)*IF($B9&lt;=$C$1,1,0)</f>
        <v>2</v>
      </c>
      <c r="G9">
        <f ca="1">OFFSET(G8,0,-1)*IF($B9&lt;=$C$1,1,0)</f>
        <v>5</v>
      </c>
      <c r="H9">
        <f ca="1">OFFSET(H8,0,-1)*IF($B9&lt;=$C$1,1,0)</f>
        <v>10</v>
      </c>
      <c r="I9">
        <f ca="1">OFFSET(I8,0,-1)*IF($B9&lt;=$C$1,1,0)</f>
        <v>10</v>
      </c>
      <c r="J9">
        <f ca="1">OFFSET(J8,0,-1)*IF($B9&lt;=$C$1,1,0)</f>
        <v>10</v>
      </c>
      <c r="K9">
        <f ca="1">OFFSET(K8,0,-1)*IF($B9&lt;=$C$1,1,0)</f>
        <v>1</v>
      </c>
      <c r="L9">
        <f ca="1">OFFSET(L8,0,-1)*IF($B9&lt;=$C$1,1,0)</f>
        <v>1</v>
      </c>
      <c r="M9">
        <f ca="1">OFFSET(M8,0,-1)*IF($B9&lt;=$C$1,1,0)</f>
        <v>1</v>
      </c>
      <c r="N9">
        <f ca="1">OFFSET(N8,0,-1)*IF($B9&lt;=$C$1,1,0)</f>
        <v>1</v>
      </c>
      <c r="O9">
        <f ca="1">OFFSET(O8,0,-1)*IF($B9&lt;=$C$1,1,0)</f>
        <v>1</v>
      </c>
      <c r="P9">
        <f ca="1">OFFSET(P8,0,-1)*IF($B9&lt;=$C$1,1,0)</f>
        <v>1</v>
      </c>
      <c r="Q9">
        <f ca="1">OFFSET(Q8,0,-1)*IF($B9&lt;=$C$1,1,0)</f>
        <v>1</v>
      </c>
    </row>
    <row r="10" spans="1:17" x14ac:dyDescent="0.3">
      <c r="B10">
        <v>3</v>
      </c>
      <c r="D10">
        <f ca="1">OFFSET(D9,0,-1)*IF($B10&lt;=$C$1,1,0)</f>
        <v>0</v>
      </c>
      <c r="E10">
        <f ca="1">OFFSET(E9,0,-1)*IF($B10&lt;=$C$1,1,0)</f>
        <v>0</v>
      </c>
      <c r="F10">
        <f ca="1">OFFSET(F9,0,-1)*IF($B10&lt;=$C$1,1,0)</f>
        <v>1</v>
      </c>
      <c r="G10">
        <f ca="1">OFFSET(G9,0,-1)*IF($B10&lt;=$C$1,1,0)</f>
        <v>2</v>
      </c>
      <c r="H10">
        <f ca="1">OFFSET(H9,0,-1)*IF($B10&lt;=$C$1,1,0)</f>
        <v>5</v>
      </c>
      <c r="I10">
        <f ca="1">OFFSET(I9,0,-1)*IF($B10&lt;=$C$1,1,0)</f>
        <v>10</v>
      </c>
      <c r="J10">
        <f ca="1">OFFSET(J9,0,-1)*IF($B10&lt;=$C$1,1,0)</f>
        <v>10</v>
      </c>
      <c r="K10">
        <f ca="1">OFFSET(K9,0,-1)*IF($B10&lt;=$C$1,1,0)</f>
        <v>10</v>
      </c>
      <c r="L10">
        <f ca="1">OFFSET(L9,0,-1)*IF($B10&lt;=$C$1,1,0)</f>
        <v>1</v>
      </c>
      <c r="M10">
        <f ca="1">OFFSET(M9,0,-1)*IF($B10&lt;=$C$1,1,0)</f>
        <v>1</v>
      </c>
      <c r="N10">
        <f ca="1">OFFSET(N9,0,-1)*IF($B10&lt;=$C$1,1,0)</f>
        <v>1</v>
      </c>
      <c r="O10">
        <f ca="1">OFFSET(O9,0,-1)*IF($B10&lt;=$C$1,1,0)</f>
        <v>1</v>
      </c>
      <c r="P10">
        <f ca="1">OFFSET(P9,0,-1)*IF($B10&lt;=$C$1,1,0)</f>
        <v>1</v>
      </c>
      <c r="Q10">
        <f ca="1">OFFSET(Q9,0,-1)*IF($B10&lt;=$C$1,1,0)</f>
        <v>1</v>
      </c>
    </row>
    <row r="11" spans="1:17" x14ac:dyDescent="0.3">
      <c r="B11">
        <v>4</v>
      </c>
      <c r="D11">
        <f ca="1">OFFSET(D10,0,-1)*IF($B11&lt;=$C$1,1,0)</f>
        <v>0</v>
      </c>
      <c r="E11">
        <f ca="1">OFFSET(E10,0,-1)*IF($B11&lt;=$C$1,1,0)</f>
        <v>0</v>
      </c>
      <c r="F11">
        <f ca="1">OFFSET(F10,0,-1)*IF($B11&lt;=$C$1,1,0)</f>
        <v>0</v>
      </c>
      <c r="G11">
        <f ca="1">OFFSET(G10,0,-1)*IF($B11&lt;=$C$1,1,0)</f>
        <v>1</v>
      </c>
      <c r="H11">
        <f ca="1">OFFSET(H10,0,-1)*IF($B11&lt;=$C$1,1,0)</f>
        <v>2</v>
      </c>
      <c r="I11">
        <f ca="1">OFFSET(I10,0,-1)*IF($B11&lt;=$C$1,1,0)</f>
        <v>5</v>
      </c>
      <c r="J11">
        <f ca="1">OFFSET(J10,0,-1)*IF($B11&lt;=$C$1,1,0)</f>
        <v>10</v>
      </c>
      <c r="K11">
        <f ca="1">OFFSET(K10,0,-1)*IF($B11&lt;=$C$1,1,0)</f>
        <v>10</v>
      </c>
      <c r="L11">
        <f ca="1">OFFSET(L10,0,-1)*IF($B11&lt;=$C$1,1,0)</f>
        <v>10</v>
      </c>
      <c r="M11">
        <f ca="1">OFFSET(M10,0,-1)*IF($B11&lt;=$C$1,1,0)</f>
        <v>1</v>
      </c>
      <c r="N11">
        <f ca="1">OFFSET(N10,0,-1)*IF($B11&lt;=$C$1,1,0)</f>
        <v>1</v>
      </c>
      <c r="O11">
        <f ca="1">OFFSET(O10,0,-1)*IF($B11&lt;=$C$1,1,0)</f>
        <v>1</v>
      </c>
      <c r="P11">
        <f ca="1">OFFSET(P10,0,-1)*IF($B11&lt;=$C$1,1,0)</f>
        <v>1</v>
      </c>
      <c r="Q11">
        <f ca="1">OFFSET(Q10,0,-1)*IF($B11&lt;=$C$1,1,0)</f>
        <v>1</v>
      </c>
    </row>
    <row r="12" spans="1:17" x14ac:dyDescent="0.3">
      <c r="B12">
        <v>5</v>
      </c>
      <c r="D12">
        <f ca="1">OFFSET(D11,0,-1)*IF($B12&lt;=$C$1,1,0)</f>
        <v>0</v>
      </c>
      <c r="E12">
        <f ca="1">OFFSET(E11,0,-1)*IF($B12&lt;=$C$1,1,0)</f>
        <v>0</v>
      </c>
      <c r="F12">
        <f ca="1">OFFSET(F11,0,-1)*IF($B12&lt;=$C$1,1,0)</f>
        <v>0</v>
      </c>
      <c r="G12">
        <f ca="1">OFFSET(G11,0,-1)*IF($B12&lt;=$C$1,1,0)</f>
        <v>0</v>
      </c>
      <c r="H12">
        <f ca="1">OFFSET(H11,0,-1)*IF($B12&lt;=$C$1,1,0)</f>
        <v>0</v>
      </c>
      <c r="I12">
        <f ca="1">OFFSET(I11,0,-1)*IF($B12&lt;=$C$1,1,0)</f>
        <v>0</v>
      </c>
      <c r="J12">
        <f ca="1">OFFSET(J11,0,-1)*IF($B12&lt;=$C$1,1,0)</f>
        <v>0</v>
      </c>
      <c r="K12">
        <f ca="1">OFFSET(K11,0,-1)*IF($B12&lt;=$C$1,1,0)</f>
        <v>0</v>
      </c>
      <c r="L12">
        <f ca="1">OFFSET(L11,0,-1)*IF($B12&lt;=$C$1,1,0)</f>
        <v>0</v>
      </c>
      <c r="M12">
        <f ca="1">OFFSET(M11,0,-1)*IF($B12&lt;=$C$1,1,0)</f>
        <v>0</v>
      </c>
      <c r="N12">
        <f ca="1">OFFSET(N11,0,-1)*IF($B12&lt;=$C$1,1,0)</f>
        <v>0</v>
      </c>
      <c r="O12">
        <f ca="1">OFFSET(O11,0,-1)*IF($B12&lt;=$C$1,1,0)</f>
        <v>0</v>
      </c>
      <c r="P12">
        <f ca="1">OFFSET(P11,0,-1)*IF($B12&lt;=$C$1,1,0)</f>
        <v>0</v>
      </c>
      <c r="Q12">
        <f ca="1">OFFSET(Q11,0,-1)*IF($B12&lt;=$C$1,1,0)</f>
        <v>0</v>
      </c>
    </row>
    <row r="13" spans="1:17" x14ac:dyDescent="0.3">
      <c r="B13">
        <v>6</v>
      </c>
      <c r="D13">
        <f ca="1">OFFSET(D12,0,-1)*IF($B13&lt;=$C$1,1,0)</f>
        <v>0</v>
      </c>
      <c r="E13">
        <f ca="1">OFFSET(E12,0,-1)*IF($B13&lt;=$C$1,1,0)</f>
        <v>0</v>
      </c>
      <c r="F13">
        <f ca="1">OFFSET(F12,0,-1)*IF($B13&lt;=$C$1,1,0)</f>
        <v>0</v>
      </c>
      <c r="G13">
        <f ca="1">OFFSET(G12,0,-1)*IF($B13&lt;=$C$1,1,0)</f>
        <v>0</v>
      </c>
      <c r="H13">
        <f ca="1">OFFSET(H12,0,-1)*IF($B13&lt;=$C$1,1,0)</f>
        <v>0</v>
      </c>
      <c r="I13">
        <f ca="1">OFFSET(I12,0,-1)*IF($B13&lt;=$C$1,1,0)</f>
        <v>0</v>
      </c>
      <c r="J13">
        <f ca="1">OFFSET(J12,0,-1)*IF($B13&lt;=$C$1,1,0)</f>
        <v>0</v>
      </c>
      <c r="K13">
        <f ca="1">OFFSET(K12,0,-1)*IF($B13&lt;=$C$1,1,0)</f>
        <v>0</v>
      </c>
      <c r="L13">
        <f ca="1">OFFSET(L12,0,-1)*IF($B13&lt;=$C$1,1,0)</f>
        <v>0</v>
      </c>
      <c r="M13">
        <f ca="1">OFFSET(M12,0,-1)*IF($B13&lt;=$C$1,1,0)</f>
        <v>0</v>
      </c>
      <c r="N13">
        <f ca="1">OFFSET(N12,0,-1)*IF($B13&lt;=$C$1,1,0)</f>
        <v>0</v>
      </c>
      <c r="O13">
        <f ca="1">OFFSET(O12,0,-1)*IF($B13&lt;=$C$1,1,0)</f>
        <v>0</v>
      </c>
      <c r="P13">
        <f ca="1">OFFSET(P12,0,-1)*IF($B13&lt;=$C$1,1,0)</f>
        <v>0</v>
      </c>
      <c r="Q13">
        <f ca="1">OFFSET(Q12,0,-1)*IF($B13&lt;=$C$1,1,0)</f>
        <v>0</v>
      </c>
    </row>
    <row r="14" spans="1:17" x14ac:dyDescent="0.3">
      <c r="B14">
        <v>7</v>
      </c>
      <c r="D14">
        <f ca="1">OFFSET(D13,0,-1)*IF($B14&lt;=$C$1,1,0)</f>
        <v>0</v>
      </c>
      <c r="E14">
        <f ca="1">OFFSET(E13,0,-1)*IF($B14&lt;=$C$1,1,0)</f>
        <v>0</v>
      </c>
      <c r="F14">
        <f ca="1">OFFSET(F13,0,-1)*IF($B14&lt;=$C$1,1,0)</f>
        <v>0</v>
      </c>
      <c r="G14">
        <f ca="1">OFFSET(G13,0,-1)*IF($B14&lt;=$C$1,1,0)</f>
        <v>0</v>
      </c>
      <c r="H14">
        <f ca="1">OFFSET(H13,0,-1)*IF($B14&lt;=$C$1,1,0)</f>
        <v>0</v>
      </c>
      <c r="I14">
        <f ca="1">OFFSET(I13,0,-1)*IF($B14&lt;=$C$1,1,0)</f>
        <v>0</v>
      </c>
      <c r="J14">
        <f ca="1">OFFSET(J13,0,-1)*IF($B14&lt;=$C$1,1,0)</f>
        <v>0</v>
      </c>
      <c r="K14">
        <f ca="1">OFFSET(K13,0,-1)*IF($B14&lt;=$C$1,1,0)</f>
        <v>0</v>
      </c>
      <c r="L14">
        <f ca="1">OFFSET(L13,0,-1)*IF($B14&lt;=$C$1,1,0)</f>
        <v>0</v>
      </c>
      <c r="M14">
        <f ca="1">OFFSET(M13,0,-1)*IF($B14&lt;=$C$1,1,0)</f>
        <v>0</v>
      </c>
      <c r="N14">
        <f ca="1">OFFSET(N13,0,-1)*IF($B14&lt;=$C$1,1,0)</f>
        <v>0</v>
      </c>
      <c r="O14">
        <f ca="1">OFFSET(O13,0,-1)*IF($B14&lt;=$C$1,1,0)</f>
        <v>0</v>
      </c>
      <c r="P14">
        <f ca="1">OFFSET(P13,0,-1)*IF($B14&lt;=$C$1,1,0)</f>
        <v>0</v>
      </c>
      <c r="Q14">
        <f ca="1">OFFSET(Q13,0,-1)*IF($B14&lt;=$C$1,1,0)</f>
        <v>0</v>
      </c>
    </row>
    <row r="15" spans="1:17" x14ac:dyDescent="0.3">
      <c r="B15">
        <v>8</v>
      </c>
      <c r="D15">
        <f ca="1">OFFSET(D14,0,-1)*IF($B15&lt;=$C$1,1,0)</f>
        <v>0</v>
      </c>
      <c r="E15">
        <f ca="1">OFFSET(E14,0,-1)*IF($B15&lt;=$C$1,1,0)</f>
        <v>0</v>
      </c>
      <c r="F15">
        <f ca="1">OFFSET(F14,0,-1)*IF($B15&lt;=$C$1,1,0)</f>
        <v>0</v>
      </c>
      <c r="G15">
        <f ca="1">OFFSET(G14,0,-1)*IF($B15&lt;=$C$1,1,0)</f>
        <v>0</v>
      </c>
      <c r="H15">
        <f ca="1">OFFSET(H14,0,-1)*IF($B15&lt;=$C$1,1,0)</f>
        <v>0</v>
      </c>
      <c r="I15">
        <f ca="1">OFFSET(I14,0,-1)*IF($B15&lt;=$C$1,1,0)</f>
        <v>0</v>
      </c>
      <c r="J15">
        <f ca="1">OFFSET(J14,0,-1)*IF($B15&lt;=$C$1,1,0)</f>
        <v>0</v>
      </c>
      <c r="K15">
        <f ca="1">OFFSET(K14,0,-1)*IF($B15&lt;=$C$1,1,0)</f>
        <v>0</v>
      </c>
      <c r="L15">
        <f ca="1">OFFSET(L14,0,-1)*IF($B15&lt;=$C$1,1,0)</f>
        <v>0</v>
      </c>
      <c r="M15">
        <f ca="1">OFFSET(M14,0,-1)*IF($B15&lt;=$C$1,1,0)</f>
        <v>0</v>
      </c>
      <c r="N15">
        <f ca="1">OFFSET(N14,0,-1)*IF($B15&lt;=$C$1,1,0)</f>
        <v>0</v>
      </c>
      <c r="O15">
        <f ca="1">OFFSET(O14,0,-1)*IF($B15&lt;=$C$1,1,0)</f>
        <v>0</v>
      </c>
      <c r="P15">
        <f ca="1">OFFSET(P14,0,-1)*IF($B15&lt;=$C$1,1,0)</f>
        <v>0</v>
      </c>
      <c r="Q15">
        <f ca="1">OFFSET(Q14,0,-1)*IF($B15&lt;=$C$1,1,0)</f>
        <v>0</v>
      </c>
    </row>
    <row r="16" spans="1:17" x14ac:dyDescent="0.3">
      <c r="B16">
        <v>9</v>
      </c>
      <c r="D16">
        <f ca="1">OFFSET(D15,0,-1)*IF($B16&lt;=$C$1,1,0)</f>
        <v>0</v>
      </c>
      <c r="E16">
        <f ca="1">OFFSET(E15,0,-1)*IF($B16&lt;=$C$1,1,0)</f>
        <v>0</v>
      </c>
      <c r="F16">
        <f ca="1">OFFSET(F15,0,-1)*IF($B16&lt;=$C$1,1,0)</f>
        <v>0</v>
      </c>
      <c r="G16">
        <f ca="1">OFFSET(G15,0,-1)*IF($B16&lt;=$C$1,1,0)</f>
        <v>0</v>
      </c>
      <c r="H16">
        <f ca="1">OFFSET(H15,0,-1)*IF($B16&lt;=$C$1,1,0)</f>
        <v>0</v>
      </c>
      <c r="I16">
        <f ca="1">OFFSET(I15,0,-1)*IF($B16&lt;=$C$1,1,0)</f>
        <v>0</v>
      </c>
      <c r="J16">
        <f ca="1">OFFSET(J15,0,-1)*IF($B16&lt;=$C$1,1,0)</f>
        <v>0</v>
      </c>
      <c r="K16">
        <f ca="1">OFFSET(K15,0,-1)*IF($B16&lt;=$C$1,1,0)</f>
        <v>0</v>
      </c>
      <c r="L16">
        <f ca="1">OFFSET(L15,0,-1)*IF($B16&lt;=$C$1,1,0)</f>
        <v>0</v>
      </c>
      <c r="M16">
        <f ca="1">OFFSET(M15,0,-1)*IF($B16&lt;=$C$1,1,0)</f>
        <v>0</v>
      </c>
      <c r="N16">
        <f ca="1">OFFSET(N15,0,-1)*IF($B16&lt;=$C$1,1,0)</f>
        <v>0</v>
      </c>
      <c r="O16">
        <f ca="1">OFFSET(O15,0,-1)*IF($B16&lt;=$C$1,1,0)</f>
        <v>0</v>
      </c>
      <c r="P16">
        <f ca="1">OFFSET(P15,0,-1)*IF($B16&lt;=$C$1,1,0)</f>
        <v>0</v>
      </c>
      <c r="Q16">
        <f ca="1">OFFSET(Q15,0,-1)*IF($B16&lt;=$C$1,1,0)</f>
        <v>0</v>
      </c>
    </row>
    <row r="18" spans="3:17" x14ac:dyDescent="0.3">
      <c r="C18" t="s">
        <v>2</v>
      </c>
      <c r="D18">
        <f ca="1">SUM(D8:D16)</f>
        <v>1</v>
      </c>
      <c r="E18">
        <f t="shared" ref="E18:Q18" ca="1" si="1">SUM(E8:E16)</f>
        <v>3</v>
      </c>
      <c r="F18">
        <f t="shared" ca="1" si="1"/>
        <v>8</v>
      </c>
      <c r="G18">
        <f t="shared" ca="1" si="1"/>
        <v>18</v>
      </c>
      <c r="H18">
        <f t="shared" ca="1" si="1"/>
        <v>27</v>
      </c>
      <c r="I18">
        <f t="shared" ca="1" si="1"/>
        <v>35</v>
      </c>
      <c r="J18">
        <f t="shared" ca="1" si="1"/>
        <v>31</v>
      </c>
      <c r="K18">
        <f t="shared" ca="1" si="1"/>
        <v>22</v>
      </c>
      <c r="L18">
        <f t="shared" ca="1" si="1"/>
        <v>13</v>
      </c>
      <c r="M18">
        <f t="shared" ca="1" si="1"/>
        <v>4</v>
      </c>
      <c r="N18">
        <f t="shared" ca="1" si="1"/>
        <v>4</v>
      </c>
      <c r="O18">
        <f t="shared" ca="1" si="1"/>
        <v>4</v>
      </c>
      <c r="P18">
        <f t="shared" ca="1" si="1"/>
        <v>4</v>
      </c>
      <c r="Q18">
        <f t="shared" ca="1" si="1"/>
        <v>4</v>
      </c>
    </row>
    <row r="20" spans="3:17" x14ac:dyDescent="0.3">
      <c r="C20" t="s">
        <v>7</v>
      </c>
      <c r="D20">
        <f t="array" aca="1" ref="D20" ca="1">SUM(IF(D8:D16&gt;=1,1,0))</f>
        <v>1</v>
      </c>
      <c r="E20">
        <f t="array" aca="1" ref="E20" ca="1">SUM(IF(E8:E16&gt;=1,1,0))</f>
        <v>2</v>
      </c>
      <c r="F20">
        <f t="array" aca="1" ref="F20" ca="1">SUM(IF(F8:F16&gt;=1,1,0))</f>
        <v>3</v>
      </c>
      <c r="G20">
        <f t="array" aca="1" ref="G20" ca="1">SUM(IF(G8:G16&gt;=1,1,0))</f>
        <v>4</v>
      </c>
      <c r="H20">
        <f t="array" aca="1" ref="H20" ca="1">SUM(IF(H8:H16&gt;=1,1,0))</f>
        <v>4</v>
      </c>
      <c r="I20">
        <f t="array" aca="1" ref="I20" ca="1">SUM(IF(I8:I16&gt;=1,1,0))</f>
        <v>4</v>
      </c>
      <c r="J20">
        <f t="array" aca="1" ref="J20" ca="1">SUM(IF(J8:J16&gt;=1,1,0))</f>
        <v>4</v>
      </c>
      <c r="K20">
        <f t="array" aca="1" ref="K20" ca="1">SUM(IF(K8:K16&gt;=1,1,0))</f>
        <v>4</v>
      </c>
      <c r="L20">
        <f t="array" aca="1" ref="L20" ca="1">SUM(IF(L8:L16&gt;=1,1,0))</f>
        <v>4</v>
      </c>
      <c r="M20">
        <f t="array" aca="1" ref="M20" ca="1">SUM(IF(M8:M16&gt;=1,1,0))</f>
        <v>4</v>
      </c>
      <c r="N20">
        <f t="array" aca="1" ref="N20" ca="1">SUM(IF(N8:N16&gt;=1,1,0))</f>
        <v>4</v>
      </c>
      <c r="O20">
        <f t="array" aca="1" ref="O20" ca="1">SUM(IF(O8:O16&gt;=1,1,0))</f>
        <v>4</v>
      </c>
      <c r="P20">
        <f t="array" aca="1" ref="P20" ca="1">SUM(IF(P8:P16&gt;=1,1,0))</f>
        <v>4</v>
      </c>
      <c r="Q20">
        <f t="array" aca="1" ref="Q20" ca="1">SUM(IF(Q8:Q16&gt;=1,1,0))</f>
        <v>4</v>
      </c>
    </row>
    <row r="22" spans="3:17" x14ac:dyDescent="0.3">
      <c r="D22">
        <f>MAX(0,MIN($C$1,D7,$C$2)-MAX(0,D7-$C$2))</f>
        <v>1</v>
      </c>
      <c r="E22">
        <f>MAX(0,MIN($C$1,E7,$C$2)-MAX(0,E7-$C$2))</f>
        <v>2</v>
      </c>
      <c r="F22">
        <f>MAX(0,MIN($C$1,F7,$C$2)-MAX(0,F7-$C$2))</f>
        <v>3</v>
      </c>
      <c r="G22">
        <f>MAX(0,MIN($C$1,G7,$C$2)-MAX(0,G7-$C$2))</f>
        <v>4</v>
      </c>
      <c r="H22">
        <f>MAX(0,MIN($C$1,H7,$C$2)-MAX(0,H7-$C$2))</f>
        <v>4</v>
      </c>
      <c r="I22">
        <f>MAX(0,MIN($C$1,I7,$C$2)-MAX(0,I7-$C$2))</f>
        <v>4</v>
      </c>
      <c r="J22">
        <f>MAX(0,MIN($C$1,J7,$C$2)-MAX(0,J7-$C$2))</f>
        <v>4</v>
      </c>
      <c r="K22">
        <f>MAX(0,MIN($C$1,K7,$C$2)-MAX(0,K7-$C$2))</f>
        <v>3</v>
      </c>
      <c r="L22">
        <f>MAX(0,MIN($C$1,L7,$C$2)-MAX(0,L7-$C$2))</f>
        <v>2</v>
      </c>
      <c r="M22">
        <f>MAX(0,MIN($C$1,M7,$C$2)-MAX(0,M7-$C$2))</f>
        <v>1</v>
      </c>
      <c r="N22">
        <f>MAX(0,MIN($C$1,N7,$C$2)-MAX(0,N7-$C$2))</f>
        <v>0</v>
      </c>
      <c r="O22">
        <f>MAX(0,MIN($C$1,O7,$C$2)-MAX(0,O7-$C$2))</f>
        <v>0</v>
      </c>
      <c r="P22">
        <f>MAX(0,MIN($C$1,P7,$C$2)-MAX(0,P7-$C$2))</f>
        <v>0</v>
      </c>
      <c r="Q22">
        <f>MAX(0,MIN($C$1,Q7,$C$2)-MAX(0,Q7-$C$2))</f>
        <v>0</v>
      </c>
    </row>
    <row r="23" spans="3:17" x14ac:dyDescent="0.3">
      <c r="D23">
        <f>MIN(D7,$C$2)-MAX(0,D7-$C$2)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20" sqref="H20"/>
    </sheetView>
  </sheetViews>
  <sheetFormatPr defaultRowHeight="14.4" x14ac:dyDescent="0.3"/>
  <sheetData>
    <row r="1" spans="1:6" x14ac:dyDescent="0.3">
      <c r="A1">
        <v>0</v>
      </c>
      <c r="B1">
        <v>0</v>
      </c>
      <c r="E1">
        <v>0</v>
      </c>
    </row>
    <row r="2" spans="1:6" x14ac:dyDescent="0.3">
      <c r="A2">
        <v>1</v>
      </c>
      <c r="B2">
        <v>1</v>
      </c>
      <c r="C2" t="e">
        <f>(B2-B1)/B1</f>
        <v>#DIV/0!</v>
      </c>
      <c r="E2">
        <v>1</v>
      </c>
      <c r="F2" t="e">
        <f>(E2-E1)/E1</f>
        <v>#DIV/0!</v>
      </c>
    </row>
    <row r="3" spans="1:6" x14ac:dyDescent="0.3">
      <c r="A3">
        <v>2</v>
      </c>
      <c r="B3">
        <v>3.1</v>
      </c>
      <c r="C3">
        <f t="shared" ref="C3:C20" si="0">(B3-B2)/B2</f>
        <v>2.1</v>
      </c>
      <c r="E3">
        <v>3.1</v>
      </c>
      <c r="F3">
        <f t="shared" ref="F3:F20" si="1">(E3-E2)/E2</f>
        <v>2.1</v>
      </c>
    </row>
    <row r="4" spans="1:6" x14ac:dyDescent="0.3">
      <c r="A4">
        <v>3</v>
      </c>
      <c r="B4">
        <v>8.41</v>
      </c>
      <c r="C4">
        <f t="shared" si="0"/>
        <v>1.7129032258064518</v>
      </c>
      <c r="E4">
        <v>8.41</v>
      </c>
      <c r="F4">
        <f t="shared" si="1"/>
        <v>1.7129032258064518</v>
      </c>
    </row>
    <row r="5" spans="1:6" x14ac:dyDescent="0.3">
      <c r="A5">
        <v>4</v>
      </c>
      <c r="B5">
        <v>19.251000000000001</v>
      </c>
      <c r="C5">
        <f t="shared" si="0"/>
        <v>1.2890606420927468</v>
      </c>
      <c r="E5">
        <v>19.251000000000001</v>
      </c>
      <c r="F5">
        <f t="shared" si="1"/>
        <v>1.2890606420927468</v>
      </c>
    </row>
    <row r="6" spans="1:6" x14ac:dyDescent="0.3">
      <c r="A6">
        <v>5</v>
      </c>
      <c r="B6">
        <v>31.176100000000002</v>
      </c>
      <c r="C6">
        <f t="shared" si="0"/>
        <v>0.61945353488130483</v>
      </c>
      <c r="E6">
        <v>31.176100000000002</v>
      </c>
      <c r="F6">
        <f t="shared" si="1"/>
        <v>0.61945353488130483</v>
      </c>
    </row>
    <row r="7" spans="1:6" x14ac:dyDescent="0.3">
      <c r="A7">
        <v>6</v>
      </c>
      <c r="B7">
        <v>46.293709999999997</v>
      </c>
      <c r="C7">
        <f t="shared" si="0"/>
        <v>0.48491023572544334</v>
      </c>
      <c r="E7">
        <v>46.293709999999997</v>
      </c>
      <c r="F7">
        <f t="shared" si="1"/>
        <v>0.48491023572544334</v>
      </c>
    </row>
    <row r="8" spans="1:6" x14ac:dyDescent="0.3">
      <c r="A8">
        <v>7</v>
      </c>
      <c r="B8">
        <v>62.151519999999998</v>
      </c>
      <c r="C8">
        <f t="shared" si="0"/>
        <v>0.34254783209209205</v>
      </c>
      <c r="E8">
        <v>62.151519999999998</v>
      </c>
      <c r="F8">
        <f t="shared" si="1"/>
        <v>0.34254783209209205</v>
      </c>
    </row>
    <row r="9" spans="1:6" x14ac:dyDescent="0.3">
      <c r="A9">
        <v>8</v>
      </c>
      <c r="B9">
        <v>79.123549999999994</v>
      </c>
      <c r="C9">
        <f t="shared" si="0"/>
        <v>0.2730750591457779</v>
      </c>
      <c r="E9">
        <v>76.52355</v>
      </c>
      <c r="F9">
        <f t="shared" si="1"/>
        <v>0.23124181033706018</v>
      </c>
    </row>
    <row r="10" spans="1:6" x14ac:dyDescent="0.3">
      <c r="A10">
        <v>9</v>
      </c>
      <c r="B10">
        <v>93.908100000000005</v>
      </c>
      <c r="C10">
        <f t="shared" si="0"/>
        <v>0.18685397710289808</v>
      </c>
      <c r="E10">
        <v>85.848100000000002</v>
      </c>
      <c r="F10">
        <f t="shared" si="1"/>
        <v>0.12185203117210326</v>
      </c>
    </row>
    <row r="11" spans="1:6" x14ac:dyDescent="0.3">
      <c r="A11">
        <v>10</v>
      </c>
      <c r="B11">
        <v>102.88630000000001</v>
      </c>
      <c r="C11">
        <f t="shared" si="0"/>
        <v>9.56062363097539E-2</v>
      </c>
      <c r="E11">
        <v>86.194299999999998</v>
      </c>
      <c r="F11">
        <f t="shared" si="1"/>
        <v>4.0327042765069473E-3</v>
      </c>
    </row>
    <row r="12" spans="1:6" x14ac:dyDescent="0.3">
      <c r="A12">
        <v>11</v>
      </c>
      <c r="B12">
        <v>114.49262</v>
      </c>
      <c r="C12">
        <f t="shared" si="0"/>
        <v>0.11280724450194045</v>
      </c>
      <c r="E12">
        <v>85.627420000000001</v>
      </c>
      <c r="F12">
        <f t="shared" si="1"/>
        <v>-6.5767689974858849E-3</v>
      </c>
    </row>
    <row r="13" spans="1:6" x14ac:dyDescent="0.3">
      <c r="A13">
        <v>12</v>
      </c>
      <c r="B13">
        <v>125.61978000000001</v>
      </c>
      <c r="C13">
        <f t="shared" si="0"/>
        <v>9.7186700767263462E-2</v>
      </c>
      <c r="E13">
        <v>80.607799999999997</v>
      </c>
      <c r="F13">
        <f t="shared" si="1"/>
        <v>-5.8621642459856939E-2</v>
      </c>
    </row>
    <row r="14" spans="1:6" x14ac:dyDescent="0.3">
      <c r="A14">
        <v>13</v>
      </c>
      <c r="B14">
        <v>138.181758</v>
      </c>
      <c r="C14">
        <f t="shared" si="0"/>
        <v>9.9999999999999964E-2</v>
      </c>
      <c r="E14">
        <v>72.547020000000003</v>
      </c>
      <c r="F14">
        <f t="shared" si="1"/>
        <v>-9.9999999999999936E-2</v>
      </c>
    </row>
    <row r="15" spans="1:6" x14ac:dyDescent="0.3">
      <c r="A15">
        <v>14</v>
      </c>
      <c r="B15">
        <v>151.99993380000001</v>
      </c>
      <c r="C15">
        <f t="shared" si="0"/>
        <v>0.10000000000000005</v>
      </c>
      <c r="E15">
        <v>65.292317999999995</v>
      </c>
      <c r="F15">
        <f t="shared" si="1"/>
        <v>-0.10000000000000012</v>
      </c>
    </row>
    <row r="16" spans="1:6" x14ac:dyDescent="0.3">
      <c r="A16">
        <v>15</v>
      </c>
      <c r="B16">
        <v>167.19992718</v>
      </c>
      <c r="C16">
        <f t="shared" si="0"/>
        <v>9.9999999999999964E-2</v>
      </c>
      <c r="E16">
        <v>58.763086199999996</v>
      </c>
      <c r="F16">
        <f t="shared" si="1"/>
        <v>-9.9999999999999978E-2</v>
      </c>
    </row>
    <row r="17" spans="1:6" x14ac:dyDescent="0.3">
      <c r="A17">
        <v>16</v>
      </c>
      <c r="B17">
        <v>183.91991989799999</v>
      </c>
      <c r="C17">
        <f t="shared" si="0"/>
        <v>9.9999999999999908E-2</v>
      </c>
      <c r="E17">
        <v>52.88677758</v>
      </c>
      <c r="F17">
        <f t="shared" si="1"/>
        <v>-9.9999999999999936E-2</v>
      </c>
    </row>
    <row r="18" spans="1:6" x14ac:dyDescent="0.3">
      <c r="A18">
        <v>17</v>
      </c>
      <c r="B18">
        <v>202.31191188779999</v>
      </c>
      <c r="C18">
        <f t="shared" si="0"/>
        <v>0.10000000000000003</v>
      </c>
      <c r="E18">
        <v>47.598099822000002</v>
      </c>
      <c r="F18">
        <f t="shared" si="1"/>
        <v>-9.9999999999999978E-2</v>
      </c>
    </row>
    <row r="19" spans="1:6" x14ac:dyDescent="0.3">
      <c r="A19">
        <v>18</v>
      </c>
      <c r="B19">
        <v>222.54310307658</v>
      </c>
      <c r="C19">
        <f t="shared" si="0"/>
        <v>0.10000000000000002</v>
      </c>
      <c r="E19">
        <v>42.838289839799998</v>
      </c>
      <c r="F19">
        <f t="shared" si="1"/>
        <v>-0.10000000000000007</v>
      </c>
    </row>
    <row r="20" spans="1:6" x14ac:dyDescent="0.3">
      <c r="A20">
        <v>19</v>
      </c>
      <c r="B20">
        <v>244.79741338423801</v>
      </c>
      <c r="C20">
        <f t="shared" si="0"/>
        <v>0.10000000000000007</v>
      </c>
      <c r="E20">
        <v>38.554460855819997</v>
      </c>
      <c r="F20">
        <f t="shared" si="1"/>
        <v>-0.10000000000000003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Roberts</dc:creator>
  <cp:lastModifiedBy>Gavin Roberts</cp:lastModifiedBy>
  <dcterms:created xsi:type="dcterms:W3CDTF">2017-07-12T16:06:52Z</dcterms:created>
  <dcterms:modified xsi:type="dcterms:W3CDTF">2017-07-13T15:44:56Z</dcterms:modified>
</cp:coreProperties>
</file>