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168\Desktop\"/>
    </mc:Choice>
  </mc:AlternateContent>
  <xr:revisionPtr revIDLastSave="0" documentId="13_ncr:1_{BF83F859-6A59-4DFD-88A6-80AAAA5A5EA2}" xr6:coauthVersionLast="47" xr6:coauthVersionMax="47" xr10:uidLastSave="{00000000-0000-0000-0000-000000000000}"/>
  <bookViews>
    <workbookView xWindow="6000" yWindow="3105" windowWidth="28800" windowHeight="16335" xr2:uid="{02589770-A3D0-46E9-80E0-2EE0F9F33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L19" i="1" s="1"/>
  <c r="G19" i="1"/>
  <c r="K18" i="1"/>
  <c r="M18" i="1" s="1"/>
  <c r="G18" i="1"/>
  <c r="K17" i="1"/>
  <c r="L17" i="1" s="1"/>
  <c r="G17" i="1"/>
  <c r="K16" i="1"/>
  <c r="M16" i="1" s="1"/>
  <c r="G16" i="1"/>
  <c r="K15" i="1"/>
  <c r="L15" i="1" s="1"/>
  <c r="G15" i="1"/>
  <c r="K14" i="1"/>
  <c r="M14" i="1" s="1"/>
  <c r="G14" i="1"/>
  <c r="K13" i="1"/>
  <c r="L13" i="1" s="1"/>
  <c r="G13" i="1"/>
  <c r="K12" i="1"/>
  <c r="M12" i="1" s="1"/>
  <c r="G12" i="1"/>
  <c r="M11" i="1"/>
  <c r="K11" i="1"/>
  <c r="L11" i="1" s="1"/>
  <c r="G11" i="1"/>
  <c r="K10" i="1"/>
  <c r="M10" i="1" s="1"/>
  <c r="G10" i="1"/>
  <c r="M13" i="1" l="1"/>
  <c r="M17" i="1"/>
  <c r="M15" i="1"/>
  <c r="M19" i="1"/>
  <c r="L10" i="1"/>
  <c r="L14" i="1"/>
  <c r="L18" i="1"/>
  <c r="L12" i="1"/>
  <c r="L16" i="1"/>
</calcChain>
</file>

<file path=xl/sharedStrings.xml><?xml version="1.0" encoding="utf-8"?>
<sst xmlns="http://schemas.openxmlformats.org/spreadsheetml/2006/main" count="18" uniqueCount="18">
  <si>
    <t>Bond Name</t>
  </si>
  <si>
    <t>ISIN</t>
  </si>
  <si>
    <t>Coupon</t>
  </si>
  <si>
    <t>Issue Date</t>
  </si>
  <si>
    <t>Months until Maturity</t>
  </si>
  <si>
    <t>Months since Last Coupon</t>
  </si>
  <si>
    <t>Years to Maturity</t>
  </si>
  <si>
    <t>Maturity Date</t>
  </si>
  <si>
    <t>CA135087P329</t>
  </si>
  <si>
    <t>CA135087N597</t>
  </si>
  <si>
    <t>CA135087N266</t>
  </si>
  <si>
    <t>CA135087M276</t>
  </si>
  <si>
    <t>CA135087L443</t>
  </si>
  <si>
    <t>CA135087N670</t>
  </si>
  <si>
    <t>CA135087J397</t>
  </si>
  <si>
    <t>CA135087WL43</t>
  </si>
  <si>
    <t>CA135087H235</t>
  </si>
  <si>
    <t>CA135087P576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</si>
</sst>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0" fontId="0" fillId="2" borderId="1" xfId="0" applyNumberFormat="1" applyFill="1" applyBorder="1"/>
    <xf numFmtId="14" fontId="0" fillId="2" borderId="1" xfId="0" applyNumberForma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E8FD-AA81-418C-97DD-7FE41B9C36EC}">
  <dimension ref="G9:X19"/>
  <sheetViews>
    <sheetView tabSelected="1" topLeftCell="E1" workbookViewId="0">
      <selection activeCell="R22" sqref="R22"/>
    </sheetView>
  </sheetViews>
  <sheetFormatPr defaultRowHeight="15" x14ac:dyDescent="0.25"/>
  <cols>
    <col min="7" max="7" width="14.7109375" bestFit="1" customWidth="1"/>
    <col min="8" max="8" width="14.28515625" bestFit="1" customWidth="1"/>
    <col min="9" max="9" width="7.85546875" bestFit="1" customWidth="1"/>
    <col min="10" max="10" width="10.42578125" bestFit="1" customWidth="1"/>
    <col min="11" max="11" width="20.5703125" bestFit="1" customWidth="1"/>
    <col min="12" max="12" width="24.28515625" bestFit="1" customWidth="1"/>
    <col min="13" max="13" width="16.140625" bestFit="1" customWidth="1"/>
    <col min="14" max="14" width="13.28515625" bestFit="1" customWidth="1"/>
    <col min="15" max="24" width="10.42578125" bestFit="1" customWidth="1"/>
  </cols>
  <sheetData>
    <row r="9" spans="7:24" x14ac:dyDescent="0.25">
      <c r="G9" s="1" t="s">
        <v>0</v>
      </c>
      <c r="H9" s="1" t="s">
        <v>1</v>
      </c>
      <c r="I9" s="1" t="s">
        <v>2</v>
      </c>
      <c r="J9" s="1" t="s">
        <v>3</v>
      </c>
      <c r="K9" s="1" t="s">
        <v>4</v>
      </c>
      <c r="L9" s="1" t="s">
        <v>5</v>
      </c>
      <c r="M9" s="1" t="s">
        <v>6</v>
      </c>
      <c r="N9" s="1" t="s">
        <v>7</v>
      </c>
      <c r="O9" s="5">
        <v>16</v>
      </c>
      <c r="P9" s="5">
        <v>17</v>
      </c>
      <c r="Q9" s="5">
        <v>18</v>
      </c>
      <c r="R9" s="5">
        <v>19</v>
      </c>
      <c r="S9" s="5">
        <v>20</v>
      </c>
      <c r="T9" s="5">
        <v>23</v>
      </c>
      <c r="U9" s="5">
        <v>24</v>
      </c>
      <c r="V9" s="5">
        <v>25</v>
      </c>
      <c r="W9" s="5">
        <v>26</v>
      </c>
      <c r="X9" s="5">
        <v>27</v>
      </c>
    </row>
    <row r="10" spans="7:24" x14ac:dyDescent="0.25">
      <c r="G10" s="2" t="str">
        <f>CONCATENATE("CAN",I10*100," ",TEXT(N10,"mmm yy"))</f>
        <v>CAN2.5 Dec 32</v>
      </c>
      <c r="H10" s="2" t="s">
        <v>8</v>
      </c>
      <c r="I10" s="3">
        <v>2.5000000000000001E-2</v>
      </c>
      <c r="J10" s="4">
        <v>44781</v>
      </c>
      <c r="K10" s="2">
        <f>(YEAR(N10)-YEAR($E$2))*12+MONTH(N10)-MONTH($E$2)</f>
        <v>1595</v>
      </c>
      <c r="L10" s="2">
        <f>6-MOD(K10,6)</f>
        <v>1</v>
      </c>
      <c r="M10" s="2">
        <f>K10/12</f>
        <v>132.91666666666666</v>
      </c>
      <c r="N10" s="4">
        <v>48549</v>
      </c>
      <c r="O10" s="2">
        <v>96.86</v>
      </c>
      <c r="P10" s="2">
        <v>97.02</v>
      </c>
      <c r="Q10" s="2">
        <v>97.91</v>
      </c>
      <c r="R10" s="2">
        <v>97.86</v>
      </c>
      <c r="S10" s="2">
        <v>97</v>
      </c>
      <c r="T10" s="2">
        <v>96.86</v>
      </c>
      <c r="U10" s="2">
        <v>96.95</v>
      </c>
      <c r="V10" s="2">
        <v>97.22</v>
      </c>
      <c r="W10" s="2">
        <v>97.09</v>
      </c>
      <c r="X10" s="2">
        <v>96.55</v>
      </c>
    </row>
    <row r="11" spans="7:24" x14ac:dyDescent="0.25">
      <c r="G11" s="2" t="str">
        <f>CONCATENATE("CAN",I11*100," ",TEXT(N11,"mmm yy"))</f>
        <v>CAN2 Jun 32</v>
      </c>
      <c r="H11" s="2" t="s">
        <v>9</v>
      </c>
      <c r="I11" s="3">
        <v>0.02</v>
      </c>
      <c r="J11" s="4">
        <v>44636</v>
      </c>
      <c r="K11" s="2">
        <f>(YEAR(N11)-YEAR($E$2))*12+MONTH(N11)-MONTH($E$2)</f>
        <v>1589</v>
      </c>
      <c r="L11" s="2">
        <f>6-MOD(K11,6)</f>
        <v>1</v>
      </c>
      <c r="M11" s="2">
        <f>K11/12</f>
        <v>132.41666666666666</v>
      </c>
      <c r="N11" s="4">
        <v>48366</v>
      </c>
      <c r="O11" s="2">
        <v>92.93</v>
      </c>
      <c r="P11" s="2">
        <v>93.08</v>
      </c>
      <c r="Q11" s="2">
        <v>93.94</v>
      </c>
      <c r="R11" s="2">
        <v>93.91</v>
      </c>
      <c r="S11" s="2">
        <v>93.07</v>
      </c>
      <c r="T11" s="2">
        <v>92.96</v>
      </c>
      <c r="U11" s="2">
        <v>93.08</v>
      </c>
      <c r="V11" s="2">
        <v>93.3</v>
      </c>
      <c r="W11" s="2">
        <v>93.16</v>
      </c>
      <c r="X11" s="2">
        <v>92.68</v>
      </c>
    </row>
    <row r="12" spans="7:24" x14ac:dyDescent="0.25">
      <c r="G12" s="2" t="str">
        <f>CONCATENATE("CAN",I12*100," ",TEXT(N12,"mmm yy"))</f>
        <v>CAN1.5 Dec 31</v>
      </c>
      <c r="H12" s="2" t="s">
        <v>10</v>
      </c>
      <c r="I12" s="3">
        <v>1.4999999999999999E-2</v>
      </c>
      <c r="J12" s="4">
        <v>44494</v>
      </c>
      <c r="K12" s="2">
        <f>(YEAR(N12)-YEAR($E$2))*12+MONTH(N12)-MONTH($E$2)</f>
        <v>1583</v>
      </c>
      <c r="L12" s="2">
        <f>6-MOD(K12,6)</f>
        <v>1</v>
      </c>
      <c r="M12" s="2">
        <f>K12/12</f>
        <v>131.91666666666666</v>
      </c>
      <c r="N12" s="4">
        <v>48183</v>
      </c>
      <c r="O12" s="2">
        <v>89.37</v>
      </c>
      <c r="P12" s="2">
        <v>89.52</v>
      </c>
      <c r="Q12" s="2">
        <v>90.32</v>
      </c>
      <c r="R12" s="2">
        <v>90.32</v>
      </c>
      <c r="S12" s="2">
        <v>89.51</v>
      </c>
      <c r="T12" s="2">
        <v>89.42</v>
      </c>
      <c r="U12" s="2">
        <v>89.55</v>
      </c>
      <c r="V12" s="2">
        <v>89.78</v>
      </c>
      <c r="W12" s="2">
        <v>89.65</v>
      </c>
      <c r="X12" s="2">
        <v>89.2</v>
      </c>
    </row>
    <row r="13" spans="7:24" x14ac:dyDescent="0.25">
      <c r="G13" s="2" t="str">
        <f>CONCATENATE("CAN",I13*100," ",TEXT(N13,"mmm yy"))</f>
        <v>CAN1.5 Jun 31</v>
      </c>
      <c r="H13" s="2" t="s">
        <v>11</v>
      </c>
      <c r="I13" s="3">
        <v>1.4999999999999999E-2</v>
      </c>
      <c r="J13" s="4">
        <v>44312</v>
      </c>
      <c r="K13" s="2">
        <f>(YEAR(N13)-YEAR($E$2))*12+MONTH(N13)-MONTH($E$2)</f>
        <v>1577</v>
      </c>
      <c r="L13" s="2">
        <f>6-MOD(K13,6)</f>
        <v>1</v>
      </c>
      <c r="M13" s="2">
        <f>K13/12</f>
        <v>131.41666666666666</v>
      </c>
      <c r="N13" s="4">
        <v>48000</v>
      </c>
      <c r="O13" s="2">
        <v>89.89</v>
      </c>
      <c r="P13" s="2">
        <v>90.06</v>
      </c>
      <c r="Q13" s="2">
        <v>90.85</v>
      </c>
      <c r="R13" s="2">
        <v>90.86</v>
      </c>
      <c r="S13" s="2">
        <v>90.08</v>
      </c>
      <c r="T13" s="2">
        <v>90</v>
      </c>
      <c r="U13" s="2">
        <v>90.14</v>
      </c>
      <c r="V13" s="2">
        <v>90.35</v>
      </c>
      <c r="W13" s="2">
        <v>90.23</v>
      </c>
      <c r="X13" s="2">
        <v>89.79</v>
      </c>
    </row>
    <row r="14" spans="7:24" x14ac:dyDescent="0.25">
      <c r="G14" s="2" t="str">
        <f>CONCATENATE("CAN",I14*100," ",TEXT(N14,"mmm yy"))</f>
        <v>CAN0.5 Dec 30</v>
      </c>
      <c r="H14" s="2" t="s">
        <v>12</v>
      </c>
      <c r="I14" s="3">
        <v>5.0000000000000001E-3</v>
      </c>
      <c r="J14" s="4">
        <v>44109</v>
      </c>
      <c r="K14" s="2">
        <f>(YEAR(N14)-YEAR($E$2))*12+MONTH(N14)-MONTH($E$2)</f>
        <v>1571</v>
      </c>
      <c r="L14" s="2">
        <f>6-MOD(K14,6)</f>
        <v>1</v>
      </c>
      <c r="M14" s="2">
        <f>K14/12</f>
        <v>130.91666666666666</v>
      </c>
      <c r="N14" s="4">
        <v>47818</v>
      </c>
      <c r="O14" s="2">
        <v>83.54</v>
      </c>
      <c r="P14" s="2">
        <v>83.68</v>
      </c>
      <c r="Q14" s="2">
        <v>84.42</v>
      </c>
      <c r="R14" s="2">
        <v>84.44</v>
      </c>
      <c r="S14" s="2">
        <v>83.74</v>
      </c>
      <c r="T14" s="2">
        <v>83.65</v>
      </c>
      <c r="U14" s="2">
        <v>83.79</v>
      </c>
      <c r="V14" s="2">
        <v>84</v>
      </c>
      <c r="W14" s="2">
        <v>83.91</v>
      </c>
      <c r="X14" s="2">
        <v>83.43</v>
      </c>
    </row>
    <row r="15" spans="7:24" x14ac:dyDescent="0.25">
      <c r="G15" s="2" t="str">
        <f>CONCATENATE("CAN",I15*100," ",TEXT(N15,"mmm yy"))</f>
        <v>CAN2.25 Dec 29</v>
      </c>
      <c r="H15" s="2" t="s">
        <v>13</v>
      </c>
      <c r="I15" s="3">
        <v>2.2499999999999999E-2</v>
      </c>
      <c r="J15" s="4">
        <v>44649</v>
      </c>
      <c r="K15" s="2">
        <f>(YEAR(N15)-YEAR($E$2))*12+MONTH(N15)-MONTH($E$2)</f>
        <v>1559</v>
      </c>
      <c r="L15" s="2">
        <f>6-MOD(K15,6)</f>
        <v>1</v>
      </c>
      <c r="M15" s="2">
        <f>K15/12</f>
        <v>129.91666666666666</v>
      </c>
      <c r="N15" s="4">
        <v>47453</v>
      </c>
      <c r="O15" s="2">
        <v>96.66</v>
      </c>
      <c r="P15" s="2">
        <v>96.81</v>
      </c>
      <c r="Q15" s="2">
        <v>97.48</v>
      </c>
      <c r="R15" s="2">
        <v>97.47</v>
      </c>
      <c r="S15" s="2">
        <v>96.78</v>
      </c>
      <c r="T15" s="2">
        <v>96.63</v>
      </c>
      <c r="U15" s="2">
        <v>96.66</v>
      </c>
      <c r="V15" s="2">
        <v>96.83</v>
      </c>
      <c r="W15" s="2">
        <v>96.72</v>
      </c>
      <c r="X15" s="2">
        <v>96.18</v>
      </c>
    </row>
    <row r="16" spans="7:24" x14ac:dyDescent="0.25">
      <c r="G16" s="2" t="str">
        <f>CONCATENATE("CAN",I16*100," ",TEXT(N16,"mmm yy"))</f>
        <v>CAN2.25 Jun 29</v>
      </c>
      <c r="H16" s="2" t="s">
        <v>14</v>
      </c>
      <c r="I16" s="3">
        <v>2.2499999999999999E-2</v>
      </c>
      <c r="J16" s="4">
        <v>43308</v>
      </c>
      <c r="K16" s="2">
        <f>(YEAR(N16)-YEAR($E$2))*12+MONTH(N16)-MONTH($E$2)</f>
        <v>1553</v>
      </c>
      <c r="L16" s="2">
        <f>6-MOD(K16,6)</f>
        <v>1</v>
      </c>
      <c r="M16" s="2">
        <f>K16/12</f>
        <v>129.41666666666666</v>
      </c>
      <c r="N16" s="4">
        <v>47270</v>
      </c>
      <c r="O16" s="2">
        <v>96.81</v>
      </c>
      <c r="P16" s="2">
        <v>96.9</v>
      </c>
      <c r="Q16" s="2">
        <v>97.59</v>
      </c>
      <c r="R16" s="2">
        <v>97.57</v>
      </c>
      <c r="S16" s="2">
        <v>96.87</v>
      </c>
      <c r="T16" s="2">
        <v>96.8</v>
      </c>
      <c r="U16" s="2">
        <v>96.82</v>
      </c>
      <c r="V16" s="2">
        <v>97.04</v>
      </c>
      <c r="W16" s="2">
        <v>96.92</v>
      </c>
      <c r="X16" s="2">
        <v>96.39</v>
      </c>
    </row>
    <row r="17" spans="7:24" x14ac:dyDescent="0.25">
      <c r="G17" s="2" t="str">
        <f>CONCATENATE("CAN",I17*100," ",TEXT(N17,"mmm yy"))</f>
        <v>CAN5.75 Jun 29</v>
      </c>
      <c r="H17" s="2" t="s">
        <v>15</v>
      </c>
      <c r="I17" s="3">
        <v>5.7500000000000002E-2</v>
      </c>
      <c r="J17" s="4">
        <v>35828</v>
      </c>
      <c r="K17" s="2">
        <f>(YEAR(N17)-YEAR($E$2))*12+MONTH(N17)-MONTH($E$2)</f>
        <v>1553</v>
      </c>
      <c r="L17" s="2">
        <f>6-MOD(K17,6)</f>
        <v>1</v>
      </c>
      <c r="M17" s="2">
        <f>K17/12</f>
        <v>129.41666666666666</v>
      </c>
      <c r="N17" s="4">
        <v>47270</v>
      </c>
      <c r="O17" s="2">
        <v>116.94</v>
      </c>
      <c r="P17" s="2">
        <v>117.08</v>
      </c>
      <c r="Q17" s="2">
        <v>117.75</v>
      </c>
      <c r="R17" s="2">
        <v>117.71</v>
      </c>
      <c r="S17" s="2">
        <v>116.98</v>
      </c>
      <c r="T17" s="2">
        <v>116.84</v>
      </c>
      <c r="U17" s="2">
        <v>116.86</v>
      </c>
      <c r="V17" s="2">
        <v>117.06</v>
      </c>
      <c r="W17" s="2">
        <v>116.92</v>
      </c>
      <c r="X17" s="2">
        <v>116.39</v>
      </c>
    </row>
    <row r="18" spans="7:24" x14ac:dyDescent="0.25">
      <c r="G18" s="2" t="str">
        <f>CONCATENATE("CAN",I18*100," ",TEXT(N18,"mmm yy"))</f>
        <v>CAN2 Jun 28</v>
      </c>
      <c r="H18" s="2" t="s">
        <v>16</v>
      </c>
      <c r="I18" s="3">
        <v>0.02</v>
      </c>
      <c r="J18" s="4">
        <v>42948</v>
      </c>
      <c r="K18" s="2">
        <f>(YEAR(N18)-YEAR($E$2))*12+MONTH(N18)-MONTH($E$2)</f>
        <v>1541</v>
      </c>
      <c r="L18" s="2">
        <f>6-MOD(K18,6)</f>
        <v>1</v>
      </c>
      <c r="M18" s="2">
        <f>K18/12</f>
        <v>128.41666666666666</v>
      </c>
      <c r="N18" s="4">
        <v>46905</v>
      </c>
      <c r="O18" s="2">
        <v>95.91</v>
      </c>
      <c r="P18" s="2">
        <v>96.02</v>
      </c>
      <c r="Q18" s="2">
        <v>96.61</v>
      </c>
      <c r="R18" s="2">
        <v>96.59</v>
      </c>
      <c r="S18" s="2">
        <v>96.04</v>
      </c>
      <c r="T18" s="2">
        <v>95.94</v>
      </c>
      <c r="U18" s="2">
        <v>95.95</v>
      </c>
      <c r="V18" s="2">
        <v>96.12</v>
      </c>
      <c r="W18" s="2">
        <v>96.04</v>
      </c>
      <c r="X18" s="2">
        <v>95.62</v>
      </c>
    </row>
    <row r="19" spans="7:24" x14ac:dyDescent="0.25">
      <c r="G19" s="2" t="str">
        <f>CONCATENATE("CAN",I19*100," ",TEXT(N19,"mmm yy"))</f>
        <v>CAN3.5 Mar 28</v>
      </c>
      <c r="H19" s="2" t="s">
        <v>17</v>
      </c>
      <c r="I19" s="3">
        <v>3.5000000000000003E-2</v>
      </c>
      <c r="J19" s="4">
        <v>44855</v>
      </c>
      <c r="K19" s="2">
        <f>(YEAR(N19)-YEAR($E$2))*12+MONTH(N19)-MONTH($E$2)</f>
        <v>1538</v>
      </c>
      <c r="L19" s="2">
        <f>6-MOD(K19,6)</f>
        <v>4</v>
      </c>
      <c r="M19" s="2">
        <f>K19/12</f>
        <v>128.16666666666666</v>
      </c>
      <c r="N19" s="4">
        <v>46813</v>
      </c>
      <c r="O19" s="2">
        <v>102.73</v>
      </c>
      <c r="P19" s="2">
        <v>102.84</v>
      </c>
      <c r="Q19" s="2">
        <v>103.4</v>
      </c>
      <c r="R19" s="2">
        <v>103.38</v>
      </c>
      <c r="S19" s="2">
        <v>102.83</v>
      </c>
      <c r="T19" s="2">
        <v>102.73</v>
      </c>
      <c r="U19" s="2">
        <v>102.77</v>
      </c>
      <c r="V19" s="2">
        <v>102.92</v>
      </c>
      <c r="W19" s="2">
        <v>102.82</v>
      </c>
      <c r="X19" s="2">
        <v>102.4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14168</dc:creator>
  <cp:lastModifiedBy>14168</cp:lastModifiedBy>
  <dcterms:created xsi:type="dcterms:W3CDTF">2023-02-06T03:49:48Z</dcterms:created>
  <dcterms:modified xsi:type="dcterms:W3CDTF">2023-02-06T04:48:24Z</dcterms:modified>
</cp:coreProperties>
</file>