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68\Desktop\"/>
    </mc:Choice>
  </mc:AlternateContent>
  <xr:revisionPtr revIDLastSave="0" documentId="8_{50D57631-924D-4945-AF5D-D4F0B8E49AAD}" xr6:coauthVersionLast="47" xr6:coauthVersionMax="47" xr10:uidLastSave="{00000000-0000-0000-0000-000000000000}"/>
  <bookViews>
    <workbookView xWindow="5655" yWindow="2760" windowWidth="28800" windowHeight="16335" xr2:uid="{E9506C56-2F63-4953-AF06-4FE451D5A619}"/>
  </bookViews>
  <sheets>
    <sheet name="Sheet1" sheetId="1" r:id="rId1"/>
  </sheets>
  <definedNames>
    <definedName name="_xlnm._FilterDatabase" localSheetId="0" hidden="1">Sheet1!$D$7:$U$43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29" i="1"/>
  <c r="J13" i="1"/>
  <c r="I39" i="1"/>
  <c r="H28" i="1"/>
  <c r="J28" i="1" s="1"/>
  <c r="H41" i="1"/>
  <c r="J41" i="1" s="1"/>
  <c r="H35" i="1"/>
  <c r="I35" i="1" s="1"/>
  <c r="H31" i="1"/>
  <c r="J31" i="1" s="1"/>
  <c r="H36" i="1"/>
  <c r="J36" i="1" s="1"/>
  <c r="H40" i="1"/>
  <c r="J40" i="1" s="1"/>
  <c r="H34" i="1"/>
  <c r="J34" i="1" s="1"/>
  <c r="H43" i="1"/>
  <c r="J43" i="1" s="1"/>
  <c r="H42" i="1"/>
  <c r="J42" i="1" s="1"/>
  <c r="H30" i="1"/>
  <c r="J30" i="1" s="1"/>
  <c r="H39" i="1"/>
  <c r="J39" i="1" s="1"/>
  <c r="H37" i="1"/>
  <c r="J37" i="1" s="1"/>
  <c r="H27" i="1"/>
  <c r="J27" i="1" s="1"/>
  <c r="H33" i="1"/>
  <c r="I33" i="1" s="1"/>
  <c r="H32" i="1"/>
  <c r="I32" i="1" s="1"/>
  <c r="H29" i="1"/>
  <c r="I29" i="1" s="1"/>
  <c r="H24" i="1"/>
  <c r="J24" i="1" s="1"/>
  <c r="H20" i="1"/>
  <c r="J20" i="1" s="1"/>
  <c r="H16" i="1"/>
  <c r="I16" i="1" s="1"/>
  <c r="H14" i="1"/>
  <c r="J14" i="1" s="1"/>
  <c r="H12" i="1"/>
  <c r="J12" i="1" s="1"/>
  <c r="H26" i="1"/>
  <c r="J26" i="1" s="1"/>
  <c r="H23" i="1"/>
  <c r="J23" i="1" s="1"/>
  <c r="H11" i="1"/>
  <c r="J11" i="1" s="1"/>
  <c r="H22" i="1"/>
  <c r="J22" i="1" s="1"/>
  <c r="H10" i="1"/>
  <c r="J10" i="1" s="1"/>
  <c r="H9" i="1"/>
  <c r="I9" i="1" s="1"/>
  <c r="H13" i="1"/>
  <c r="I13" i="1" s="1"/>
  <c r="H18" i="1"/>
  <c r="J18" i="1" s="1"/>
  <c r="H8" i="1"/>
  <c r="I8" i="1" s="1"/>
  <c r="H17" i="1"/>
  <c r="I17" i="1" s="1"/>
  <c r="H19" i="1"/>
  <c r="J19" i="1" s="1"/>
  <c r="H25" i="1"/>
  <c r="J25" i="1" s="1"/>
  <c r="H21" i="1"/>
  <c r="J21" i="1" s="1"/>
  <c r="H15" i="1"/>
  <c r="I15" i="1" s="1"/>
  <c r="D28" i="1"/>
  <c r="D41" i="1"/>
  <c r="D35" i="1"/>
  <c r="D31" i="1"/>
  <c r="D36" i="1"/>
  <c r="D40" i="1"/>
  <c r="D34" i="1"/>
  <c r="D43" i="1"/>
  <c r="D42" i="1"/>
  <c r="D30" i="1"/>
  <c r="D39" i="1"/>
  <c r="D37" i="1"/>
  <c r="D27" i="1"/>
  <c r="D33" i="1"/>
  <c r="D32" i="1"/>
  <c r="D29" i="1"/>
  <c r="D24" i="1"/>
  <c r="D20" i="1"/>
  <c r="D16" i="1"/>
  <c r="D14" i="1"/>
  <c r="D12" i="1"/>
  <c r="D26" i="1"/>
  <c r="D23" i="1"/>
  <c r="D11" i="1"/>
  <c r="D22" i="1"/>
  <c r="D10" i="1"/>
  <c r="D9" i="1"/>
  <c r="D13" i="1"/>
  <c r="D18" i="1"/>
  <c r="D8" i="1"/>
  <c r="D17" i="1"/>
  <c r="D19" i="1"/>
  <c r="D25" i="1"/>
  <c r="D21" i="1"/>
  <c r="D15" i="1"/>
  <c r="H38" i="1"/>
  <c r="J38" i="1" s="1"/>
  <c r="D38" i="1"/>
  <c r="I37" i="1" l="1"/>
  <c r="I43" i="1"/>
  <c r="J17" i="1"/>
  <c r="J8" i="1"/>
  <c r="J9" i="1"/>
  <c r="I19" i="1"/>
  <c r="J15" i="1"/>
  <c r="J33" i="1"/>
  <c r="J16" i="1"/>
  <c r="I11" i="1"/>
  <c r="J35" i="1"/>
  <c r="I18" i="1"/>
  <c r="I27" i="1"/>
  <c r="I10" i="1"/>
  <c r="I30" i="1"/>
  <c r="I22" i="1"/>
  <c r="I42" i="1"/>
  <c r="I23" i="1"/>
  <c r="I34" i="1"/>
  <c r="I26" i="1"/>
  <c r="I40" i="1"/>
  <c r="I12" i="1"/>
  <c r="I36" i="1"/>
  <c r="I14" i="1"/>
  <c r="I31" i="1"/>
  <c r="I21" i="1"/>
  <c r="I20" i="1"/>
  <c r="I41" i="1"/>
  <c r="I25" i="1"/>
  <c r="I24" i="1"/>
  <c r="I28" i="1"/>
  <c r="I38" i="1"/>
</calcChain>
</file>

<file path=xl/sharedStrings.xml><?xml version="1.0" encoding="utf-8"?>
<sst xmlns="http://schemas.openxmlformats.org/spreadsheetml/2006/main" count="45" uniqueCount="45">
  <si>
    <t>Bond Name</t>
  </si>
  <si>
    <t>ISIN</t>
  </si>
  <si>
    <t>Coupon</t>
  </si>
  <si>
    <t>Issue Date</t>
  </si>
  <si>
    <t>Months until Maturity</t>
  </si>
  <si>
    <t>Months since Last Coupon</t>
  </si>
  <si>
    <t>Years to Maturity</t>
  </si>
  <si>
    <t>Maturity Date</t>
  </si>
  <si>
    <t>Start Date</t>
  </si>
  <si>
    <t>CA135087B451</t>
  </si>
  <si>
    <t>CA135087D507</t>
  </si>
  <si>
    <t>CA135087J546</t>
  </si>
  <si>
    <t>CA135087J967</t>
  </si>
  <si>
    <t>CA135087K528</t>
  </si>
  <si>
    <t>CA135087K940</t>
  </si>
  <si>
    <t>CA135087L690</t>
  </si>
  <si>
    <t>CA135087M508</t>
  </si>
  <si>
    <t>CA135087M763</t>
  </si>
  <si>
    <t>CA135087M920</t>
  </si>
  <si>
    <t>CA135087N340</t>
  </si>
  <si>
    <t>CA135087N423</t>
  </si>
  <si>
    <t>CA135087N910</t>
  </si>
  <si>
    <t>CA135087P246</t>
  </si>
  <si>
    <t>CA135087P402</t>
  </si>
  <si>
    <t>CA135087P659</t>
  </si>
  <si>
    <t>CA135087VH40</t>
  </si>
  <si>
    <t>CA135087E679</t>
  </si>
  <si>
    <t>CA135087F825</t>
  </si>
  <si>
    <t>CA135087H235</t>
  </si>
  <si>
    <t>CA135087J397</t>
  </si>
  <si>
    <t>CA135087L443</t>
  </si>
  <si>
    <t>CA135087L518</t>
  </si>
  <si>
    <t>CA135087L930</t>
  </si>
  <si>
    <t>CA135087M276</t>
  </si>
  <si>
    <t>CA135087M847</t>
  </si>
  <si>
    <t>CA135087N266</t>
  </si>
  <si>
    <t>CA135087N597</t>
  </si>
  <si>
    <t>CA135087N670</t>
  </si>
  <si>
    <t>CA135087N837</t>
  </si>
  <si>
    <t>CA135087P329</t>
  </si>
  <si>
    <t>CA135087P576</t>
  </si>
  <si>
    <t>CA135087P733</t>
  </si>
  <si>
    <t>CA135087P816</t>
  </si>
  <si>
    <t>CA135087VW17</t>
  </si>
  <si>
    <t>CA135087WL43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</si>
</sst>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14" fontId="0" fillId="2" borderId="1" xfId="0" applyNumberFormat="1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F03E-9AED-41B1-A85F-30B6888E330B}">
  <dimension ref="D2:U43"/>
  <sheetViews>
    <sheetView tabSelected="1" workbookViewId="0">
      <selection activeCell="I21" sqref="I21"/>
    </sheetView>
  </sheetViews>
  <sheetFormatPr defaultRowHeight="15" x14ac:dyDescent="0.25"/>
  <cols>
    <col min="4" max="4" width="15.85546875" bestFit="1" customWidth="1"/>
    <col min="5" max="5" width="14.7109375" bestFit="1" customWidth="1"/>
    <col min="6" max="6" width="7.85546875" bestFit="1" customWidth="1"/>
    <col min="7" max="7" width="10.42578125" bestFit="1" customWidth="1"/>
    <col min="8" max="8" width="20.5703125" bestFit="1" customWidth="1"/>
    <col min="9" max="9" width="24.28515625" bestFit="1" customWidth="1"/>
    <col min="10" max="10" width="16.140625" bestFit="1" customWidth="1"/>
    <col min="11" max="11" width="13.28515625" bestFit="1" customWidth="1"/>
    <col min="12" max="12" width="10.42578125" customWidth="1"/>
    <col min="13" max="21" width="10.42578125" bestFit="1" customWidth="1"/>
  </cols>
  <sheetData>
    <row r="2" spans="4:21" x14ac:dyDescent="0.25">
      <c r="D2" t="s">
        <v>8</v>
      </c>
      <c r="E2" s="1">
        <v>44942</v>
      </c>
    </row>
    <row r="7" spans="4:21" x14ac:dyDescent="0.25"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3">
        <v>44942</v>
      </c>
      <c r="M7" s="3">
        <v>44943</v>
      </c>
      <c r="N7" s="3">
        <v>44944</v>
      </c>
      <c r="O7" s="3">
        <v>44945</v>
      </c>
      <c r="P7" s="3">
        <v>44946</v>
      </c>
      <c r="Q7" s="3">
        <v>44949</v>
      </c>
      <c r="R7" s="3">
        <v>44950</v>
      </c>
      <c r="S7" s="3">
        <v>44951</v>
      </c>
      <c r="T7" s="3">
        <v>44952</v>
      </c>
      <c r="U7" s="3">
        <v>44953</v>
      </c>
    </row>
    <row r="8" spans="4:21" x14ac:dyDescent="0.25">
      <c r="D8" s="4" t="str">
        <f>CONCATENATE("CAN",F8*100," ",TEXT(K8,"mmm yy"))</f>
        <v>CAN2.5 Dec 32</v>
      </c>
      <c r="E8" s="4" t="s">
        <v>39</v>
      </c>
      <c r="F8" s="5">
        <v>2.5000000000000001E-2</v>
      </c>
      <c r="G8" s="6">
        <v>44781</v>
      </c>
      <c r="H8" s="4">
        <f>(YEAR(K8)-YEAR($E$2))*12+MONTH(K8)-MONTH($E$2)</f>
        <v>119</v>
      </c>
      <c r="I8" s="4">
        <f>6-MOD(H8,6)</f>
        <v>1</v>
      </c>
      <c r="J8" s="4">
        <f>H8/12</f>
        <v>9.9166666666666661</v>
      </c>
      <c r="K8" s="6">
        <v>48549</v>
      </c>
      <c r="L8" s="4">
        <v>96.86</v>
      </c>
      <c r="M8" s="4">
        <v>97.02</v>
      </c>
      <c r="N8" s="4">
        <v>97.91</v>
      </c>
      <c r="O8" s="4">
        <v>97.86</v>
      </c>
      <c r="P8" s="4">
        <v>97</v>
      </c>
      <c r="Q8" s="4">
        <v>96.86</v>
      </c>
      <c r="R8" s="4">
        <v>96.95</v>
      </c>
      <c r="S8" s="4">
        <v>97.22</v>
      </c>
      <c r="T8" s="4">
        <v>97.09</v>
      </c>
      <c r="U8" s="4">
        <v>96.55</v>
      </c>
    </row>
    <row r="9" spans="4:21" x14ac:dyDescent="0.25">
      <c r="D9" s="4" t="str">
        <f>CONCATENATE("CAN",F9*100," ",TEXT(K9,"mmm yy"))</f>
        <v>CAN2 Jun 32</v>
      </c>
      <c r="E9" s="4" t="s">
        <v>36</v>
      </c>
      <c r="F9" s="5">
        <v>0.02</v>
      </c>
      <c r="G9" s="6">
        <v>44636</v>
      </c>
      <c r="H9" s="4">
        <f>(YEAR(K9)-YEAR($E$2))*12+MONTH(K9)-MONTH($E$2)</f>
        <v>113</v>
      </c>
      <c r="I9" s="4">
        <f>6-MOD(H9,6)</f>
        <v>1</v>
      </c>
      <c r="J9" s="4">
        <f>H9/12</f>
        <v>9.4166666666666661</v>
      </c>
      <c r="K9" s="6">
        <v>48366</v>
      </c>
      <c r="L9" s="4">
        <v>92.93</v>
      </c>
      <c r="M9" s="4">
        <v>93.08</v>
      </c>
      <c r="N9" s="4">
        <v>93.94</v>
      </c>
      <c r="O9" s="4">
        <v>93.91</v>
      </c>
      <c r="P9" s="4">
        <v>93.07</v>
      </c>
      <c r="Q9" s="4">
        <v>92.96</v>
      </c>
      <c r="R9" s="4">
        <v>93.08</v>
      </c>
      <c r="S9" s="4">
        <v>93.3</v>
      </c>
      <c r="T9" s="4">
        <v>93.16</v>
      </c>
      <c r="U9" s="4">
        <v>92.68</v>
      </c>
    </row>
    <row r="10" spans="4:21" x14ac:dyDescent="0.25">
      <c r="D10" s="4" t="str">
        <f>CONCATENATE("CAN",F10*100," ",TEXT(K10,"mmm yy"))</f>
        <v>CAN1.5 Dec 31</v>
      </c>
      <c r="E10" s="4" t="s">
        <v>35</v>
      </c>
      <c r="F10" s="5">
        <v>1.4999999999999999E-2</v>
      </c>
      <c r="G10" s="6">
        <v>44494</v>
      </c>
      <c r="H10" s="4">
        <f>(YEAR(K10)-YEAR($E$2))*12+MONTH(K10)-MONTH($E$2)</f>
        <v>107</v>
      </c>
      <c r="I10" s="4">
        <f>6-MOD(H10,6)</f>
        <v>1</v>
      </c>
      <c r="J10" s="4">
        <f>H10/12</f>
        <v>8.9166666666666661</v>
      </c>
      <c r="K10" s="6">
        <v>48183</v>
      </c>
      <c r="L10" s="4">
        <v>89.37</v>
      </c>
      <c r="M10" s="4">
        <v>89.52</v>
      </c>
      <c r="N10" s="4">
        <v>90.32</v>
      </c>
      <c r="O10" s="4">
        <v>90.32</v>
      </c>
      <c r="P10" s="4">
        <v>89.51</v>
      </c>
      <c r="Q10" s="4">
        <v>89.42</v>
      </c>
      <c r="R10" s="4">
        <v>89.55</v>
      </c>
      <c r="S10" s="4">
        <v>89.78</v>
      </c>
      <c r="T10" s="4">
        <v>89.65</v>
      </c>
      <c r="U10" s="4">
        <v>89.2</v>
      </c>
    </row>
    <row r="11" spans="4:21" x14ac:dyDescent="0.25">
      <c r="D11" s="4" t="str">
        <f>CONCATENATE("CAN",F11*100," ",TEXT(K11,"mmm yy"))</f>
        <v>CAN1.5 Jun 31</v>
      </c>
      <c r="E11" s="4" t="s">
        <v>33</v>
      </c>
      <c r="F11" s="5">
        <v>1.4999999999999999E-2</v>
      </c>
      <c r="G11" s="6">
        <v>44312</v>
      </c>
      <c r="H11" s="4">
        <f>(YEAR(K11)-YEAR($E$2))*12+MONTH(K11)-MONTH($E$2)</f>
        <v>101</v>
      </c>
      <c r="I11" s="4">
        <f>6-MOD(H11,6)</f>
        <v>1</v>
      </c>
      <c r="J11" s="4">
        <f>H11/12</f>
        <v>8.4166666666666661</v>
      </c>
      <c r="K11" s="6">
        <v>48000</v>
      </c>
      <c r="L11" s="4">
        <v>89.89</v>
      </c>
      <c r="M11" s="4">
        <v>90.06</v>
      </c>
      <c r="N11" s="4">
        <v>90.85</v>
      </c>
      <c r="O11" s="4">
        <v>90.86</v>
      </c>
      <c r="P11" s="4">
        <v>90.08</v>
      </c>
      <c r="Q11" s="4">
        <v>90</v>
      </c>
      <c r="R11" s="4">
        <v>90.14</v>
      </c>
      <c r="S11" s="4">
        <v>90.35</v>
      </c>
      <c r="T11" s="4">
        <v>90.23</v>
      </c>
      <c r="U11" s="4">
        <v>89.79</v>
      </c>
    </row>
    <row r="12" spans="4:21" x14ac:dyDescent="0.25">
      <c r="D12" s="4" t="str">
        <f>CONCATENATE("CAN",F12*100," ",TEXT(K12,"mmm yy"))</f>
        <v>CAN0.5 Dec 30</v>
      </c>
      <c r="E12" s="4" t="s">
        <v>30</v>
      </c>
      <c r="F12" s="5">
        <v>5.0000000000000001E-3</v>
      </c>
      <c r="G12" s="6">
        <v>44109</v>
      </c>
      <c r="H12" s="4">
        <f>(YEAR(K12)-YEAR($E$2))*12+MONTH(K12)-MONTH($E$2)</f>
        <v>95</v>
      </c>
      <c r="I12" s="4">
        <f>6-MOD(H12,6)</f>
        <v>1</v>
      </c>
      <c r="J12" s="4">
        <f>H12/12</f>
        <v>7.916666666666667</v>
      </c>
      <c r="K12" s="6">
        <v>47818</v>
      </c>
      <c r="L12" s="4">
        <v>83.54</v>
      </c>
      <c r="M12" s="4">
        <v>83.68</v>
      </c>
      <c r="N12" s="4">
        <v>84.42</v>
      </c>
      <c r="O12" s="4">
        <v>84.44</v>
      </c>
      <c r="P12" s="4">
        <v>83.74</v>
      </c>
      <c r="Q12" s="4">
        <v>83.65</v>
      </c>
      <c r="R12" s="4">
        <v>83.79</v>
      </c>
      <c r="S12" s="4">
        <v>84</v>
      </c>
      <c r="T12" s="4">
        <v>83.91</v>
      </c>
      <c r="U12" s="4">
        <v>83.43</v>
      </c>
    </row>
    <row r="13" spans="4:21" x14ac:dyDescent="0.25">
      <c r="D13" s="4" t="str">
        <f>CONCATENATE("CAN",F13*100," ",TEXT(K13,"mmm yy"))</f>
        <v>CAN2.25 Dec 29</v>
      </c>
      <c r="E13" s="4" t="s">
        <v>37</v>
      </c>
      <c r="F13" s="5">
        <v>2.2499999999999999E-2</v>
      </c>
      <c r="G13" s="6">
        <v>44649</v>
      </c>
      <c r="H13" s="4">
        <f>(YEAR(K13)-YEAR($E$2))*12+MONTH(K13)-MONTH($E$2)</f>
        <v>83</v>
      </c>
      <c r="I13" s="4">
        <f>6-MOD(H13,6)</f>
        <v>1</v>
      </c>
      <c r="J13" s="4">
        <f>H13/12</f>
        <v>6.916666666666667</v>
      </c>
      <c r="K13" s="6">
        <v>47453</v>
      </c>
      <c r="L13" s="4">
        <v>96.66</v>
      </c>
      <c r="M13" s="4">
        <v>96.81</v>
      </c>
      <c r="N13" s="4">
        <v>97.48</v>
      </c>
      <c r="O13" s="4">
        <v>97.47</v>
      </c>
      <c r="P13" s="4">
        <v>96.78</v>
      </c>
      <c r="Q13" s="4">
        <v>96.63</v>
      </c>
      <c r="R13" s="4">
        <v>96.66</v>
      </c>
      <c r="S13" s="4">
        <v>96.83</v>
      </c>
      <c r="T13" s="4">
        <v>96.72</v>
      </c>
      <c r="U13" s="4">
        <v>96.18</v>
      </c>
    </row>
    <row r="14" spans="4:21" x14ac:dyDescent="0.25">
      <c r="D14" s="4" t="str">
        <f>CONCATENATE("CAN",F14*100," ",TEXT(K14,"mmm yy"))</f>
        <v>CAN2.25 Jun 29</v>
      </c>
      <c r="E14" s="4" t="s">
        <v>29</v>
      </c>
      <c r="F14" s="5">
        <v>2.2499999999999999E-2</v>
      </c>
      <c r="G14" s="6">
        <v>43308</v>
      </c>
      <c r="H14" s="4">
        <f>(YEAR(K14)-YEAR($E$2))*12+MONTH(K14)-MONTH($E$2)</f>
        <v>77</v>
      </c>
      <c r="I14" s="4">
        <f>6-MOD(H14,6)</f>
        <v>1</v>
      </c>
      <c r="J14" s="4">
        <f>H14/12</f>
        <v>6.416666666666667</v>
      </c>
      <c r="K14" s="6">
        <v>47270</v>
      </c>
      <c r="L14" s="4">
        <v>96.81</v>
      </c>
      <c r="M14" s="4">
        <v>96.9</v>
      </c>
      <c r="N14" s="4">
        <v>97.59</v>
      </c>
      <c r="O14" s="4">
        <v>97.57</v>
      </c>
      <c r="P14" s="4">
        <v>96.87</v>
      </c>
      <c r="Q14" s="4">
        <v>96.8</v>
      </c>
      <c r="R14" s="4">
        <v>96.82</v>
      </c>
      <c r="S14" s="4">
        <v>97.04</v>
      </c>
      <c r="T14" s="4">
        <v>96.92</v>
      </c>
      <c r="U14" s="4">
        <v>96.39</v>
      </c>
    </row>
    <row r="15" spans="4:21" x14ac:dyDescent="0.25">
      <c r="D15" s="4" t="str">
        <f>CONCATENATE("CAN",F15*100," ",TEXT(K15,"mmm yy"))</f>
        <v>CAN5.75 Jun 29</v>
      </c>
      <c r="E15" s="4" t="s">
        <v>44</v>
      </c>
      <c r="F15" s="5">
        <v>5.7500000000000002E-2</v>
      </c>
      <c r="G15" s="6">
        <v>35828</v>
      </c>
      <c r="H15" s="4">
        <f>(YEAR(K15)-YEAR($E$2))*12+MONTH(K15)-MONTH($E$2)</f>
        <v>77</v>
      </c>
      <c r="I15" s="4">
        <f>6-MOD(H15,6)</f>
        <v>1</v>
      </c>
      <c r="J15" s="4">
        <f>H15/12</f>
        <v>6.416666666666667</v>
      </c>
      <c r="K15" s="6">
        <v>47270</v>
      </c>
      <c r="L15" s="4">
        <v>116.94</v>
      </c>
      <c r="M15" s="4">
        <v>117.08</v>
      </c>
      <c r="N15" s="4">
        <v>117.75</v>
      </c>
      <c r="O15" s="4">
        <v>117.71</v>
      </c>
      <c r="P15" s="4">
        <v>116.98</v>
      </c>
      <c r="Q15" s="4">
        <v>116.84</v>
      </c>
      <c r="R15" s="4">
        <v>116.86</v>
      </c>
      <c r="S15" s="4">
        <v>117.06</v>
      </c>
      <c r="T15" s="4">
        <v>116.92</v>
      </c>
      <c r="U15" s="4">
        <v>116.39</v>
      </c>
    </row>
    <row r="16" spans="4:21" x14ac:dyDescent="0.25">
      <c r="D16" s="4" t="str">
        <f>CONCATENATE("CAN",F16*100," ",TEXT(K16,"mmm yy"))</f>
        <v>CAN2 Jun 28</v>
      </c>
      <c r="E16" s="4" t="s">
        <v>28</v>
      </c>
      <c r="F16" s="5">
        <v>0.02</v>
      </c>
      <c r="G16" s="6">
        <v>42948</v>
      </c>
      <c r="H16" s="4">
        <f>(YEAR(K16)-YEAR($E$2))*12+MONTH(K16)-MONTH($E$2)</f>
        <v>65</v>
      </c>
      <c r="I16" s="4">
        <f>6-MOD(H16,6)</f>
        <v>1</v>
      </c>
      <c r="J16" s="4">
        <f>H16/12</f>
        <v>5.416666666666667</v>
      </c>
      <c r="K16" s="6">
        <v>46905</v>
      </c>
      <c r="L16" s="4">
        <v>95.91</v>
      </c>
      <c r="M16" s="4">
        <v>96.02</v>
      </c>
      <c r="N16" s="4">
        <v>96.61</v>
      </c>
      <c r="O16" s="4">
        <v>96.59</v>
      </c>
      <c r="P16" s="4">
        <v>96.04</v>
      </c>
      <c r="Q16" s="4">
        <v>95.94</v>
      </c>
      <c r="R16" s="4">
        <v>95.95</v>
      </c>
      <c r="S16" s="4">
        <v>96.12</v>
      </c>
      <c r="T16" s="4">
        <v>96.04</v>
      </c>
      <c r="U16" s="4">
        <v>95.62</v>
      </c>
    </row>
    <row r="17" spans="4:21" x14ac:dyDescent="0.25">
      <c r="D17" s="4" t="str">
        <f>CONCATENATE("CAN",F17*100," ",TEXT(K17,"mmm yy"))</f>
        <v>CAN3.5 Mar 28</v>
      </c>
      <c r="E17" s="4" t="s">
        <v>40</v>
      </c>
      <c r="F17" s="5">
        <v>3.5000000000000003E-2</v>
      </c>
      <c r="G17" s="6">
        <v>44855</v>
      </c>
      <c r="H17" s="4">
        <f>(YEAR(K17)-YEAR($E$2))*12+MONTH(K17)-MONTH($E$2)</f>
        <v>62</v>
      </c>
      <c r="I17" s="4">
        <f>6-MOD(H17,6)</f>
        <v>4</v>
      </c>
      <c r="J17" s="4">
        <f>H17/12</f>
        <v>5.166666666666667</v>
      </c>
      <c r="K17" s="6">
        <v>46813</v>
      </c>
      <c r="L17" s="4">
        <v>102.73</v>
      </c>
      <c r="M17" s="4">
        <v>102.84</v>
      </c>
      <c r="N17" s="4">
        <v>103.4</v>
      </c>
      <c r="O17" s="4">
        <v>103.38</v>
      </c>
      <c r="P17" s="4">
        <v>102.83</v>
      </c>
      <c r="Q17" s="4">
        <v>102.73</v>
      </c>
      <c r="R17" s="4">
        <v>102.77</v>
      </c>
      <c r="S17" s="4">
        <v>102.92</v>
      </c>
      <c r="T17" s="4">
        <v>102.82</v>
      </c>
      <c r="U17" s="4">
        <v>102.4</v>
      </c>
    </row>
    <row r="18" spans="4:21" x14ac:dyDescent="0.25">
      <c r="D18" s="4" t="str">
        <f>CONCATENATE("CAN",F18*100," ",TEXT(K18,"mmm yy"))</f>
        <v>CAN2.75 Sep 27</v>
      </c>
      <c r="E18" s="4" t="s">
        <v>38</v>
      </c>
      <c r="F18" s="5">
        <v>2.75E-2</v>
      </c>
      <c r="G18" s="6">
        <v>44694</v>
      </c>
      <c r="H18" s="4">
        <f>(YEAR(K18)-YEAR($E$2))*12+MONTH(K18)-MONTH($E$2)</f>
        <v>56</v>
      </c>
      <c r="I18" s="4">
        <f>6-MOD(H18,6)</f>
        <v>4</v>
      </c>
      <c r="J18" s="4">
        <f>H18/12</f>
        <v>4.666666666666667</v>
      </c>
      <c r="K18" s="6">
        <v>46631</v>
      </c>
      <c r="L18" s="4">
        <v>99.1</v>
      </c>
      <c r="M18" s="4">
        <v>99.22</v>
      </c>
      <c r="N18" s="4">
        <v>99.71</v>
      </c>
      <c r="O18" s="4">
        <v>99.71</v>
      </c>
      <c r="P18" s="4">
        <v>99.24</v>
      </c>
      <c r="Q18" s="4">
        <v>99.14</v>
      </c>
      <c r="R18" s="4">
        <v>99.15</v>
      </c>
      <c r="S18" s="4">
        <v>99.29</v>
      </c>
      <c r="T18" s="4">
        <v>99.24</v>
      </c>
      <c r="U18" s="4">
        <v>98.86</v>
      </c>
    </row>
    <row r="19" spans="4:21" x14ac:dyDescent="0.25">
      <c r="D19" s="2" t="str">
        <f>CONCATENATE("CAN",F19*100," ",TEXT(K19,"mmm yy"))</f>
        <v>CAN3.245 Aug 27</v>
      </c>
      <c r="E19" s="2" t="s">
        <v>41</v>
      </c>
      <c r="F19" s="7">
        <v>3.245E-2</v>
      </c>
      <c r="G19" s="3">
        <v>44897</v>
      </c>
      <c r="H19" s="2">
        <f>(YEAR(K19)-YEAR($E$2))*12+MONTH(K19)-MONTH($E$2)</f>
        <v>55</v>
      </c>
      <c r="I19" s="2">
        <f>6-MOD(H19,6)</f>
        <v>5</v>
      </c>
      <c r="J19" s="2">
        <f>H19/12</f>
        <v>4.583333333333333</v>
      </c>
      <c r="K19" s="3">
        <v>46623</v>
      </c>
      <c r="L19" s="2">
        <v>101.09</v>
      </c>
      <c r="M19" s="2">
        <v>101.23</v>
      </c>
      <c r="N19" s="2">
        <v>101.72</v>
      </c>
      <c r="O19" s="2">
        <v>101.72</v>
      </c>
      <c r="P19" s="2">
        <v>101.22</v>
      </c>
      <c r="Q19" s="2">
        <v>101.17</v>
      </c>
      <c r="R19" s="2">
        <v>101.22</v>
      </c>
      <c r="S19" s="2">
        <v>101.34</v>
      </c>
      <c r="T19" s="2">
        <v>101.26</v>
      </c>
      <c r="U19" s="2">
        <v>101</v>
      </c>
    </row>
    <row r="20" spans="4:21" x14ac:dyDescent="0.25">
      <c r="D20" s="2" t="str">
        <f>CONCATENATE("CAN",F20*100," ",TEXT(K20,"mmm yy"))</f>
        <v>CAN1 Jun 27</v>
      </c>
      <c r="E20" s="2" t="s">
        <v>27</v>
      </c>
      <c r="F20" s="7">
        <v>0.01</v>
      </c>
      <c r="G20" s="3">
        <v>42585</v>
      </c>
      <c r="H20" s="2">
        <f>(YEAR(K20)-YEAR($E$2))*12+MONTH(K20)-MONTH($E$2)</f>
        <v>53</v>
      </c>
      <c r="I20" s="2">
        <f>6-MOD(H20,6)</f>
        <v>1</v>
      </c>
      <c r="J20" s="2">
        <f>H20/12</f>
        <v>4.416666666666667</v>
      </c>
      <c r="K20" s="3">
        <v>46539</v>
      </c>
      <c r="L20" s="2">
        <v>92.27</v>
      </c>
      <c r="M20" s="2">
        <v>92.38</v>
      </c>
      <c r="N20" s="2">
        <v>92.87</v>
      </c>
      <c r="O20" s="2">
        <v>92.85</v>
      </c>
      <c r="P20" s="2">
        <v>92.35</v>
      </c>
      <c r="Q20" s="2">
        <v>92.36</v>
      </c>
      <c r="R20" s="2">
        <v>92.4</v>
      </c>
      <c r="S20" s="2">
        <v>92.54</v>
      </c>
      <c r="T20" s="2">
        <v>92.5</v>
      </c>
      <c r="U20" s="2">
        <v>92.12</v>
      </c>
    </row>
    <row r="21" spans="4:21" x14ac:dyDescent="0.25">
      <c r="D21" s="2" t="str">
        <f>CONCATENATE("CAN",F21*100," ",TEXT(K21,"mmm yy"))</f>
        <v>CAN8 Jun 27</v>
      </c>
      <c r="E21" s="2" t="s">
        <v>43</v>
      </c>
      <c r="F21" s="7">
        <v>0.08</v>
      </c>
      <c r="G21" s="3">
        <v>35186</v>
      </c>
      <c r="H21" s="2">
        <f>(YEAR(K21)-YEAR($E$2))*12+MONTH(K21)-MONTH($E$2)</f>
        <v>53</v>
      </c>
      <c r="I21" s="2">
        <f>6-MOD(H21,6)</f>
        <v>1</v>
      </c>
      <c r="J21" s="2">
        <f>H21/12</f>
        <v>4.416666666666667</v>
      </c>
      <c r="K21" s="3">
        <v>46539</v>
      </c>
      <c r="L21" s="2">
        <v>120.67</v>
      </c>
      <c r="M21" s="2">
        <v>120.82</v>
      </c>
      <c r="N21" s="2">
        <v>121.33</v>
      </c>
      <c r="O21" s="2">
        <v>121.27</v>
      </c>
      <c r="P21" s="2">
        <v>120.77</v>
      </c>
      <c r="Q21" s="2">
        <v>120.67</v>
      </c>
      <c r="R21" s="2">
        <v>120.69</v>
      </c>
      <c r="S21" s="2">
        <v>120.83</v>
      </c>
      <c r="T21" s="2">
        <v>120.74</v>
      </c>
      <c r="U21" s="2">
        <v>120.33</v>
      </c>
    </row>
    <row r="22" spans="4:21" x14ac:dyDescent="0.25">
      <c r="D22" s="2" t="str">
        <f>CONCATENATE("CAN",F22*100," ",TEXT(K22,"mmm yy"))</f>
        <v>CAN1.25 Mar 27</v>
      </c>
      <c r="E22" s="2" t="s">
        <v>34</v>
      </c>
      <c r="F22" s="7">
        <v>1.2500000000000001E-2</v>
      </c>
      <c r="G22" s="3">
        <v>44484</v>
      </c>
      <c r="H22" s="2">
        <f>(YEAR(K22)-YEAR($E$2))*12+MONTH(K22)-MONTH($E$2)</f>
        <v>50</v>
      </c>
      <c r="I22" s="2">
        <f>6-MOD(H22,6)</f>
        <v>4</v>
      </c>
      <c r="J22" s="2">
        <f>H22/12</f>
        <v>4.166666666666667</v>
      </c>
      <c r="K22" s="3">
        <v>46447</v>
      </c>
      <c r="L22" s="2">
        <v>93.14</v>
      </c>
      <c r="M22" s="2">
        <v>93.25</v>
      </c>
      <c r="N22" s="2">
        <v>93.73</v>
      </c>
      <c r="O22" s="2">
        <v>93.78</v>
      </c>
      <c r="P22" s="2">
        <v>93.39</v>
      </c>
      <c r="Q22" s="2">
        <v>93.33</v>
      </c>
      <c r="R22" s="2">
        <v>93.35</v>
      </c>
      <c r="S22" s="2">
        <v>93.5</v>
      </c>
      <c r="T22" s="2">
        <v>93.46</v>
      </c>
      <c r="U22" s="2">
        <v>93.14</v>
      </c>
    </row>
    <row r="23" spans="4:21" x14ac:dyDescent="0.25">
      <c r="D23" s="2" t="str">
        <f>CONCATENATE("CAN",F23*100," ",TEXT(K23,"mmm yy"))</f>
        <v>CAN1 Sep 26</v>
      </c>
      <c r="E23" s="2" t="s">
        <v>32</v>
      </c>
      <c r="F23" s="7">
        <v>0.01</v>
      </c>
      <c r="G23" s="3">
        <v>44302</v>
      </c>
      <c r="H23" s="2">
        <f>(YEAR(K23)-YEAR($E$2))*12+MONTH(K23)-MONTH($E$2)</f>
        <v>44</v>
      </c>
      <c r="I23" s="2">
        <f>6-MOD(H23,6)</f>
        <v>4</v>
      </c>
      <c r="J23" s="2">
        <f>H23/12</f>
        <v>3.6666666666666665</v>
      </c>
      <c r="K23" s="3">
        <v>46266</v>
      </c>
      <c r="L23" s="2">
        <v>92.72</v>
      </c>
      <c r="M23" s="2">
        <v>92.84</v>
      </c>
      <c r="N23" s="2">
        <v>93.24</v>
      </c>
      <c r="O23" s="2">
        <v>93.29</v>
      </c>
      <c r="P23" s="2">
        <v>92.95</v>
      </c>
      <c r="Q23" s="2">
        <v>92.9</v>
      </c>
      <c r="R23" s="2">
        <v>92.91</v>
      </c>
      <c r="S23" s="2">
        <v>93.05</v>
      </c>
      <c r="T23" s="2">
        <v>93.04</v>
      </c>
      <c r="U23" s="2">
        <v>92.77</v>
      </c>
    </row>
    <row r="24" spans="4:21" x14ac:dyDescent="0.25">
      <c r="D24" s="2" t="str">
        <f>CONCATENATE("CAN",F24*100," ",TEXT(K24,"mmm yy"))</f>
        <v>CAN1.5 Jun 26</v>
      </c>
      <c r="E24" s="2" t="s">
        <v>26</v>
      </c>
      <c r="F24" s="7">
        <v>1.4999999999999999E-2</v>
      </c>
      <c r="G24" s="3">
        <v>42206</v>
      </c>
      <c r="H24" s="2">
        <f>(YEAR(K24)-YEAR($E$2))*12+MONTH(K24)-MONTH($E$2)</f>
        <v>41</v>
      </c>
      <c r="I24" s="2">
        <f>6-MOD(H24,6)</f>
        <v>1</v>
      </c>
      <c r="J24" s="2">
        <f>H24/12</f>
        <v>3.4166666666666665</v>
      </c>
      <c r="K24" s="3">
        <v>46174</v>
      </c>
      <c r="L24" s="2">
        <v>94.84</v>
      </c>
      <c r="M24" s="2">
        <v>94.94</v>
      </c>
      <c r="N24" s="2">
        <v>95.27</v>
      </c>
      <c r="O24" s="2">
        <v>95.34</v>
      </c>
      <c r="P24" s="2">
        <v>95.02</v>
      </c>
      <c r="Q24" s="2">
        <v>94.95</v>
      </c>
      <c r="R24" s="2">
        <v>94.96</v>
      </c>
      <c r="S24" s="2">
        <v>95.1</v>
      </c>
      <c r="T24" s="2">
        <v>95.09</v>
      </c>
      <c r="U24" s="2">
        <v>94.8</v>
      </c>
    </row>
    <row r="25" spans="4:21" x14ac:dyDescent="0.25">
      <c r="D25" s="2" t="str">
        <f>CONCATENATE("CAN",F25*100," ",TEXT(K25,"mmm yy"))</f>
        <v>CAN3 Apr 26</v>
      </c>
      <c r="E25" s="2" t="s">
        <v>42</v>
      </c>
      <c r="F25" s="7">
        <v>0.03</v>
      </c>
      <c r="G25" s="3">
        <v>44946</v>
      </c>
      <c r="H25" s="2">
        <f>(YEAR(K25)-YEAR($E$2))*12+MONTH(K25)-MONTH($E$2)</f>
        <v>39</v>
      </c>
      <c r="I25" s="2">
        <f>6-MOD(H25,6)</f>
        <v>3</v>
      </c>
      <c r="J25" s="2">
        <f>H25/12</f>
        <v>3.25</v>
      </c>
      <c r="K25" s="3">
        <v>46113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4:21" x14ac:dyDescent="0.25">
      <c r="D26" s="2" t="str">
        <f>CONCATENATE("CAN",F26*100," ",TEXT(K26,"mmm yy"))</f>
        <v>CAN0.25 Mar 26</v>
      </c>
      <c r="E26" s="2" t="s">
        <v>31</v>
      </c>
      <c r="F26" s="7">
        <v>2.5000000000000001E-3</v>
      </c>
      <c r="G26" s="3">
        <v>44113</v>
      </c>
      <c r="H26" s="2">
        <f>(YEAR(K26)-YEAR($E$2))*12+MONTH(K26)-MONTH($E$2)</f>
        <v>38</v>
      </c>
      <c r="I26" s="2">
        <f>6-MOD(H26,6)</f>
        <v>4</v>
      </c>
      <c r="J26" s="2">
        <f>H26/12</f>
        <v>3.1666666666666665</v>
      </c>
      <c r="K26" s="3">
        <v>46082</v>
      </c>
      <c r="L26" s="2">
        <v>91.08</v>
      </c>
      <c r="M26" s="2">
        <v>91.19</v>
      </c>
      <c r="N26" s="2">
        <v>91.43</v>
      </c>
      <c r="O26" s="2">
        <v>91.51</v>
      </c>
      <c r="P26" s="2">
        <v>91.32</v>
      </c>
      <c r="Q26" s="2">
        <v>91.23</v>
      </c>
      <c r="R26" s="2">
        <v>91.21</v>
      </c>
      <c r="S26" s="2">
        <v>91.41</v>
      </c>
      <c r="T26" s="2">
        <v>91.45</v>
      </c>
      <c r="U26" s="2">
        <v>91.17</v>
      </c>
    </row>
    <row r="27" spans="4:21" x14ac:dyDescent="0.25">
      <c r="D27" s="2" t="str">
        <f>CONCATENATE("CAN",F27*100," ",TEXT(K27,"mmm yy"))</f>
        <v>CAN3 Oct 25</v>
      </c>
      <c r="E27" s="2" t="s">
        <v>22</v>
      </c>
      <c r="F27" s="7">
        <v>0.03</v>
      </c>
      <c r="G27" s="3">
        <v>44767</v>
      </c>
      <c r="H27" s="2">
        <f>(YEAR(K27)-YEAR($E$2))*12+MONTH(K27)-MONTH($E$2)</f>
        <v>33</v>
      </c>
      <c r="I27" s="2">
        <f>6-MOD(H27,6)</f>
        <v>3</v>
      </c>
      <c r="J27" s="2">
        <f>H27/12</f>
        <v>2.75</v>
      </c>
      <c r="K27" s="3">
        <v>45931</v>
      </c>
      <c r="L27" s="2">
        <v>98.96</v>
      </c>
      <c r="M27" s="2">
        <v>99.02</v>
      </c>
      <c r="N27" s="2">
        <v>99.26</v>
      </c>
      <c r="O27" s="2">
        <v>99.29</v>
      </c>
      <c r="P27" s="2">
        <v>99.11</v>
      </c>
      <c r="Q27" s="2">
        <v>99.02</v>
      </c>
      <c r="R27" s="2">
        <v>98.98</v>
      </c>
      <c r="S27" s="2">
        <v>99.14</v>
      </c>
      <c r="T27" s="2">
        <v>99.16</v>
      </c>
      <c r="U27" s="2">
        <v>98.91</v>
      </c>
    </row>
    <row r="28" spans="4:21" x14ac:dyDescent="0.25">
      <c r="D28" s="2" t="str">
        <f>CONCATENATE("CAN",F28*100," ",TEXT(K28,"mmm yy"))</f>
        <v>CAN2.25 Jun 25</v>
      </c>
      <c r="E28" s="2" t="s">
        <v>10</v>
      </c>
      <c r="F28" s="7">
        <v>2.2499999999999999E-2</v>
      </c>
      <c r="G28" s="3">
        <v>41820</v>
      </c>
      <c r="H28" s="2">
        <f>(YEAR(K28)-YEAR($E$2))*12+MONTH(K28)-MONTH($E$2)</f>
        <v>29</v>
      </c>
      <c r="I28" s="2">
        <f>6-MOD(H28,6)</f>
        <v>1</v>
      </c>
      <c r="J28" s="2">
        <f>H28/12</f>
        <v>2.4166666666666665</v>
      </c>
      <c r="K28" s="3">
        <v>45809</v>
      </c>
      <c r="L28" s="2">
        <v>97.45</v>
      </c>
      <c r="M28" s="2">
        <v>97.45</v>
      </c>
      <c r="N28" s="2">
        <v>97.7</v>
      </c>
      <c r="O28" s="2">
        <v>97.68</v>
      </c>
      <c r="P28" s="2">
        <v>97.51</v>
      </c>
      <c r="Q28" s="2">
        <v>97.43</v>
      </c>
      <c r="R28" s="2">
        <v>97.39</v>
      </c>
      <c r="S28" s="2">
        <v>97.54</v>
      </c>
      <c r="T28" s="2">
        <v>97.56</v>
      </c>
      <c r="U28" s="2">
        <v>97.35</v>
      </c>
    </row>
    <row r="29" spans="4:21" x14ac:dyDescent="0.25">
      <c r="D29" s="2" t="str">
        <f>CONCATENATE("CAN",F29*100," ",TEXT(K29,"mmm yy"))</f>
        <v>CAN9 Jun 25</v>
      </c>
      <c r="E29" s="2" t="s">
        <v>25</v>
      </c>
      <c r="F29" s="7">
        <v>0.09</v>
      </c>
      <c r="G29" s="3">
        <v>34548</v>
      </c>
      <c r="H29" s="2">
        <f>(YEAR(K29)-YEAR($E$2))*12+MONTH(K29)-MONTH($E$2)</f>
        <v>29</v>
      </c>
      <c r="I29" s="2">
        <f>6-MOD(H29,6)</f>
        <v>1</v>
      </c>
      <c r="J29" s="2">
        <f>H29/12</f>
        <v>2.4166666666666665</v>
      </c>
      <c r="K29" s="3">
        <v>45809</v>
      </c>
      <c r="L29" s="2">
        <v>112.66</v>
      </c>
      <c r="M29" s="2">
        <v>112.71</v>
      </c>
      <c r="N29" s="2">
        <v>112.89</v>
      </c>
      <c r="O29" s="2">
        <v>112.8</v>
      </c>
      <c r="P29" s="2">
        <v>112.62</v>
      </c>
      <c r="Q29" s="2">
        <v>112.52</v>
      </c>
      <c r="R29" s="2">
        <v>112.46</v>
      </c>
      <c r="S29" s="2">
        <v>112.59</v>
      </c>
      <c r="T29" s="2">
        <v>112.55</v>
      </c>
      <c r="U29" s="2">
        <v>112.33</v>
      </c>
    </row>
    <row r="30" spans="4:21" x14ac:dyDescent="0.25">
      <c r="D30" s="2" t="str">
        <f>CONCATENATE("CAN",F30*100," ",TEXT(K30,"mmm yy"))</f>
        <v>CAN1.5 Apr 25</v>
      </c>
      <c r="E30" s="2" t="s">
        <v>19</v>
      </c>
      <c r="F30" s="7">
        <v>1.4999999999999999E-2</v>
      </c>
      <c r="G30" s="3">
        <v>44585</v>
      </c>
      <c r="H30" s="2">
        <f>(YEAR(K30)-YEAR($E$2))*12+MONTH(K30)-MONTH($E$2)</f>
        <v>27</v>
      </c>
      <c r="I30" s="2">
        <f>6-MOD(H30,6)</f>
        <v>3</v>
      </c>
      <c r="J30" s="2">
        <f>H30/12</f>
        <v>2.25</v>
      </c>
      <c r="K30" s="3">
        <v>45748</v>
      </c>
      <c r="L30" s="2">
        <v>95.72</v>
      </c>
      <c r="M30" s="2">
        <v>95.76</v>
      </c>
      <c r="N30" s="2">
        <v>95.96</v>
      </c>
      <c r="O30" s="2">
        <v>95.95</v>
      </c>
      <c r="P30" s="2">
        <v>95.79</v>
      </c>
      <c r="Q30" s="2">
        <v>95.72</v>
      </c>
      <c r="R30" s="2">
        <v>95.68</v>
      </c>
      <c r="S30" s="2">
        <v>95.84</v>
      </c>
      <c r="T30" s="2">
        <v>95.97</v>
      </c>
      <c r="U30" s="2">
        <v>95.67</v>
      </c>
    </row>
    <row r="31" spans="4:21" x14ac:dyDescent="0.25">
      <c r="D31" s="2" t="str">
        <f>CONCATENATE("CAN",F31*100," ",TEXT(K31,"mmm yy"))</f>
        <v>CAN1.25 Mar 25</v>
      </c>
      <c r="E31" s="2" t="s">
        <v>13</v>
      </c>
      <c r="F31" s="7">
        <v>1.2500000000000001E-2</v>
      </c>
      <c r="G31" s="3">
        <v>43749</v>
      </c>
      <c r="H31" s="2">
        <f>(YEAR(K31)-YEAR($E$2))*12+MONTH(K31)-MONTH($E$2)</f>
        <v>26</v>
      </c>
      <c r="I31" s="2">
        <f>6-MOD(H31,6)</f>
        <v>4</v>
      </c>
      <c r="J31" s="2">
        <f>H31/12</f>
        <v>2.1666666666666665</v>
      </c>
      <c r="K31" s="3">
        <v>45717</v>
      </c>
      <c r="L31" s="2">
        <v>95.38</v>
      </c>
      <c r="M31" s="2">
        <v>95.42</v>
      </c>
      <c r="N31" s="2">
        <v>95.61</v>
      </c>
      <c r="O31" s="2">
        <v>95.59</v>
      </c>
      <c r="P31" s="2">
        <v>95.44</v>
      </c>
      <c r="Q31" s="2">
        <v>95.38</v>
      </c>
      <c r="R31" s="2">
        <v>95.34</v>
      </c>
      <c r="S31" s="2">
        <v>95.47</v>
      </c>
      <c r="T31" s="2">
        <v>95.5</v>
      </c>
      <c r="U31" s="2">
        <v>95.3</v>
      </c>
    </row>
    <row r="32" spans="4:21" x14ac:dyDescent="0.25">
      <c r="D32" s="2" t="str">
        <f>CONCATENATE("CAN",F32*100," ",TEXT(K32,"mmm yy"))</f>
        <v>CAN3.75 Feb 25</v>
      </c>
      <c r="E32" s="2" t="s">
        <v>24</v>
      </c>
      <c r="F32" s="7">
        <v>3.7499999999999999E-2</v>
      </c>
      <c r="G32" s="3">
        <v>44867</v>
      </c>
      <c r="H32" s="2">
        <f>(YEAR(K32)-YEAR($E$2))*12+MONTH(K32)-MONTH($E$2)</f>
        <v>25</v>
      </c>
      <c r="I32" s="2">
        <f>6-MOD(H32,6)</f>
        <v>5</v>
      </c>
      <c r="J32" s="2">
        <f>H32/12</f>
        <v>2.0833333333333335</v>
      </c>
      <c r="K32" s="3">
        <v>45689</v>
      </c>
      <c r="L32" s="2">
        <v>100.37</v>
      </c>
      <c r="M32" s="2">
        <v>100.39</v>
      </c>
      <c r="N32" s="2">
        <v>100.53</v>
      </c>
      <c r="O32" s="2">
        <v>100.47</v>
      </c>
      <c r="P32" s="2">
        <v>100.3</v>
      </c>
      <c r="Q32" s="2">
        <v>100.25</v>
      </c>
      <c r="R32" s="2">
        <v>100.19</v>
      </c>
      <c r="S32" s="2">
        <v>100.28</v>
      </c>
      <c r="T32" s="2">
        <v>100.29</v>
      </c>
      <c r="U32" s="2">
        <v>100.12</v>
      </c>
    </row>
    <row r="33" spans="4:21" x14ac:dyDescent="0.25">
      <c r="D33" s="2" t="str">
        <f>CONCATENATE("CAN",F33*100," ",TEXT(K33,"mmm yy"))</f>
        <v>CAN3 Nov 24</v>
      </c>
      <c r="E33" s="2" t="s">
        <v>23</v>
      </c>
      <c r="F33" s="7">
        <v>0.03</v>
      </c>
      <c r="G33" s="3">
        <v>44788</v>
      </c>
      <c r="H33" s="2">
        <f>(YEAR(K33)-YEAR($E$2))*12+MONTH(K33)-MONTH($E$2)</f>
        <v>22</v>
      </c>
      <c r="I33" s="2">
        <f>6-MOD(H33,6)</f>
        <v>2</v>
      </c>
      <c r="J33" s="2">
        <f>H33/12</f>
        <v>1.8333333333333333</v>
      </c>
      <c r="K33" s="3">
        <v>45597</v>
      </c>
      <c r="L33" s="2">
        <v>98.77</v>
      </c>
      <c r="M33" s="2">
        <v>98.82</v>
      </c>
      <c r="N33" s="2">
        <v>98.92</v>
      </c>
      <c r="O33" s="2">
        <v>98.86</v>
      </c>
      <c r="P33" s="2">
        <v>98.75</v>
      </c>
      <c r="Q33" s="2">
        <v>98.71</v>
      </c>
      <c r="R33" s="2">
        <v>98.69</v>
      </c>
      <c r="S33" s="2">
        <v>98.78</v>
      </c>
      <c r="T33" s="2">
        <v>98.77</v>
      </c>
      <c r="U33" s="2">
        <v>98.61</v>
      </c>
    </row>
    <row r="34" spans="4:21" x14ac:dyDescent="0.25">
      <c r="D34" s="2" t="str">
        <f>CONCATENATE("CAN",F34*100," ",TEXT(K34,"mmm yy"))</f>
        <v>CAN0.75 Oct 24</v>
      </c>
      <c r="E34" s="2" t="s">
        <v>16</v>
      </c>
      <c r="F34" s="7">
        <v>7.4999999999999997E-3</v>
      </c>
      <c r="G34" s="3">
        <v>44389</v>
      </c>
      <c r="H34" s="2">
        <f>(YEAR(K34)-YEAR($E$2))*12+MONTH(K34)-MONTH($E$2)</f>
        <v>21</v>
      </c>
      <c r="I34" s="2">
        <f>6-MOD(H34,6)</f>
        <v>3</v>
      </c>
      <c r="J34" s="2">
        <f>H34/12</f>
        <v>1.75</v>
      </c>
      <c r="K34" s="3">
        <v>45566</v>
      </c>
      <c r="L34" s="2">
        <v>95.1</v>
      </c>
      <c r="M34" s="2">
        <v>95.14</v>
      </c>
      <c r="N34" s="2">
        <v>95.25</v>
      </c>
      <c r="O34" s="2">
        <v>95.19</v>
      </c>
      <c r="P34" s="2">
        <v>95.09</v>
      </c>
      <c r="Q34" s="2">
        <v>95.06</v>
      </c>
      <c r="R34" s="2">
        <v>95.05</v>
      </c>
      <c r="S34" s="2">
        <v>95.14</v>
      </c>
      <c r="T34" s="2">
        <v>95.15</v>
      </c>
      <c r="U34" s="2">
        <v>95.01</v>
      </c>
    </row>
    <row r="35" spans="4:21" x14ac:dyDescent="0.25">
      <c r="D35" s="2" t="str">
        <f>CONCATENATE("CAN",F35*100," ",TEXT(K35,"mmm yy"))</f>
        <v>CAN1.5 Sep 24</v>
      </c>
      <c r="E35" s="2" t="s">
        <v>12</v>
      </c>
      <c r="F35" s="7">
        <v>1.4999999999999999E-2</v>
      </c>
      <c r="G35" s="3">
        <v>43560</v>
      </c>
      <c r="H35" s="2">
        <f>(YEAR(K35)-YEAR($E$2))*12+MONTH(K35)-MONTH($E$2)</f>
        <v>20</v>
      </c>
      <c r="I35" s="2">
        <f>6-MOD(H35,6)</f>
        <v>4</v>
      </c>
      <c r="J35" s="2">
        <f>H35/12</f>
        <v>1.6666666666666667</v>
      </c>
      <c r="K35" s="3">
        <v>45536</v>
      </c>
      <c r="L35" s="2">
        <v>96.48</v>
      </c>
      <c r="M35" s="2">
        <v>96.45</v>
      </c>
      <c r="N35" s="2">
        <v>96.58</v>
      </c>
      <c r="O35" s="2">
        <v>96.5</v>
      </c>
      <c r="P35" s="2">
        <v>96.4</v>
      </c>
      <c r="Q35" s="2">
        <v>96.4</v>
      </c>
      <c r="R35" s="2">
        <v>96.39</v>
      </c>
      <c r="S35" s="2">
        <v>96.47</v>
      </c>
      <c r="T35" s="2">
        <v>96.48</v>
      </c>
      <c r="U35" s="2">
        <v>96.29</v>
      </c>
    </row>
    <row r="36" spans="4:21" x14ac:dyDescent="0.25">
      <c r="D36" s="2" t="str">
        <f>CONCATENATE("CAN",F36*100," ",TEXT(K36,"mmm yy"))</f>
        <v>CAN0.5 Sep 24</v>
      </c>
      <c r="E36" s="2" t="s">
        <v>14</v>
      </c>
      <c r="F36" s="7">
        <v>5.0000000000000001E-3</v>
      </c>
      <c r="G36" s="3">
        <v>43924</v>
      </c>
      <c r="H36" s="2">
        <f>(YEAR(K36)-YEAR($E$2))*12+MONTH(K36)-MONTH($E$2)</f>
        <v>20</v>
      </c>
      <c r="I36" s="2">
        <f>6-MOD(H36,6)</f>
        <v>4</v>
      </c>
      <c r="J36" s="2">
        <f>H36/12</f>
        <v>1.6666666666666667</v>
      </c>
      <c r="K36" s="3">
        <v>45536</v>
      </c>
      <c r="L36" s="2">
        <v>92.74</v>
      </c>
      <c r="M36" s="2">
        <v>92.75</v>
      </c>
      <c r="N36" s="2">
        <v>93.03</v>
      </c>
      <c r="O36" s="2">
        <v>93.03</v>
      </c>
      <c r="P36" s="2">
        <v>92.87</v>
      </c>
      <c r="Q36" s="2">
        <v>92.82</v>
      </c>
      <c r="R36" s="2">
        <v>92.81</v>
      </c>
      <c r="S36" s="2">
        <v>92.97</v>
      </c>
      <c r="T36" s="2">
        <v>93</v>
      </c>
      <c r="U36" s="2">
        <v>92.72</v>
      </c>
    </row>
    <row r="37" spans="4:21" x14ac:dyDescent="0.25">
      <c r="D37" s="2" t="str">
        <f>CONCATENATE("CAN",F37*100," ",TEXT(K37,"mmm yy"))</f>
        <v>CAN2.75 Aug 24</v>
      </c>
      <c r="E37" s="2" t="s">
        <v>21</v>
      </c>
      <c r="F37" s="7">
        <v>2.75E-2</v>
      </c>
      <c r="G37" s="3">
        <v>44705</v>
      </c>
      <c r="H37" s="2">
        <f>(YEAR(K37)-YEAR($E$2))*12+MONTH(K37)-MONTH($E$2)</f>
        <v>19</v>
      </c>
      <c r="I37" s="2">
        <f>6-MOD(H37,6)</f>
        <v>5</v>
      </c>
      <c r="J37" s="2">
        <f>H37/12</f>
        <v>1.5833333333333333</v>
      </c>
      <c r="K37" s="3">
        <v>45505</v>
      </c>
      <c r="L37" s="2">
        <v>98.34</v>
      </c>
      <c r="M37" s="2">
        <v>98.34</v>
      </c>
      <c r="N37" s="2">
        <v>98.44</v>
      </c>
      <c r="O37" s="2">
        <v>98.39</v>
      </c>
      <c r="P37" s="2">
        <v>98.3</v>
      </c>
      <c r="Q37" s="2">
        <v>98.26</v>
      </c>
      <c r="R37" s="2">
        <v>98.24</v>
      </c>
      <c r="S37" s="2">
        <v>98.32</v>
      </c>
      <c r="T37" s="2">
        <v>98.31</v>
      </c>
      <c r="U37" s="2">
        <v>98.18</v>
      </c>
    </row>
    <row r="38" spans="4:21" x14ac:dyDescent="0.25">
      <c r="D38" s="2" t="str">
        <f>CONCATENATE("CAN",F38*100," ",TEXT(K38,"mmm yy"))</f>
        <v>CAN2.5 Jun 24</v>
      </c>
      <c r="E38" s="2" t="s">
        <v>9</v>
      </c>
      <c r="F38" s="7">
        <v>2.5000000000000001E-2</v>
      </c>
      <c r="G38" s="3">
        <v>41312</v>
      </c>
      <c r="H38" s="2">
        <f>(YEAR(K38)-YEAR($E$2))*12+MONTH(K38)-MONTH($E$2)</f>
        <v>17</v>
      </c>
      <c r="I38" s="2">
        <f>6-MOD(H38,6)</f>
        <v>1</v>
      </c>
      <c r="J38" s="2">
        <f>H38/12</f>
        <v>1.4166666666666667</v>
      </c>
      <c r="K38" s="3">
        <v>45444</v>
      </c>
      <c r="L38" s="2">
        <v>98.08</v>
      </c>
      <c r="M38" s="2">
        <v>98.07</v>
      </c>
      <c r="N38" s="2">
        <v>98.17</v>
      </c>
      <c r="O38" s="2">
        <v>98.11</v>
      </c>
      <c r="P38" s="2">
        <v>98.05</v>
      </c>
      <c r="Q38" s="2">
        <v>98.02</v>
      </c>
      <c r="R38" s="2">
        <v>98.01</v>
      </c>
      <c r="S38" s="2">
        <v>98.07</v>
      </c>
      <c r="T38" s="2">
        <v>98.07</v>
      </c>
      <c r="U38" s="2">
        <v>97.96</v>
      </c>
    </row>
    <row r="39" spans="4:21" x14ac:dyDescent="0.25">
      <c r="D39" s="2" t="str">
        <f>CONCATENATE("CAN",F39*100," ",TEXT(K39,"mmm yy"))</f>
        <v>CAN1.5 May 24</v>
      </c>
      <c r="E39" s="2" t="s">
        <v>20</v>
      </c>
      <c r="F39" s="7">
        <v>1.4999999999999999E-2</v>
      </c>
      <c r="G39" s="3">
        <v>44614</v>
      </c>
      <c r="H39" s="2">
        <f>(YEAR(K39)-YEAR($E$2))*12+MONTH(K39)-MONTH($E$2)</f>
        <v>16</v>
      </c>
      <c r="I39" s="2">
        <f>6-MOD(H39,6)</f>
        <v>2</v>
      </c>
      <c r="J39" s="2">
        <f>H39/12</f>
        <v>1.3333333333333333</v>
      </c>
      <c r="K39" s="3">
        <v>45413</v>
      </c>
      <c r="L39" s="2">
        <v>96.85</v>
      </c>
      <c r="M39" s="2">
        <v>96.8</v>
      </c>
      <c r="N39" s="2">
        <v>96.92</v>
      </c>
      <c r="O39" s="2">
        <v>96.89</v>
      </c>
      <c r="P39" s="2">
        <v>96.82</v>
      </c>
      <c r="Q39" s="2">
        <v>96.79</v>
      </c>
      <c r="R39" s="2">
        <v>96.79</v>
      </c>
      <c r="S39" s="2">
        <v>96.85</v>
      </c>
      <c r="T39" s="2">
        <v>96.86</v>
      </c>
      <c r="U39" s="2">
        <v>96.76</v>
      </c>
    </row>
    <row r="40" spans="4:21" x14ac:dyDescent="0.25">
      <c r="D40" s="2" t="str">
        <f>CONCATENATE("CAN",F40*100," ",TEXT(K40,"mmm yy"))</f>
        <v>CAN0.25 Apr 24</v>
      </c>
      <c r="E40" s="2" t="s">
        <v>15</v>
      </c>
      <c r="F40" s="7">
        <v>2.5000000000000001E-3</v>
      </c>
      <c r="G40" s="3">
        <v>44120</v>
      </c>
      <c r="H40" s="2">
        <f>(YEAR(K40)-YEAR($E$2))*12+MONTH(K40)-MONTH($E$2)</f>
        <v>15</v>
      </c>
      <c r="I40" s="2">
        <f>6-MOD(H40,6)</f>
        <v>3</v>
      </c>
      <c r="J40" s="2">
        <f>H40/12</f>
        <v>1.25</v>
      </c>
      <c r="K40" s="3">
        <v>45383</v>
      </c>
      <c r="L40" s="2">
        <v>95.49</v>
      </c>
      <c r="M40" s="2">
        <v>95.44</v>
      </c>
      <c r="N40" s="2">
        <v>95.55</v>
      </c>
      <c r="O40" s="2">
        <v>95.54</v>
      </c>
      <c r="P40" s="2">
        <v>95.49</v>
      </c>
      <c r="Q40" s="2">
        <v>95.52</v>
      </c>
      <c r="R40" s="2">
        <v>95.52</v>
      </c>
      <c r="S40" s="2">
        <v>95.59</v>
      </c>
      <c r="T40" s="2">
        <v>95.6</v>
      </c>
      <c r="U40" s="2">
        <v>95.51</v>
      </c>
    </row>
    <row r="41" spans="4:21" x14ac:dyDescent="0.25">
      <c r="D41" s="2" t="str">
        <f>CONCATENATE("CAN",F41*100," ",TEXT(K41,"mmm yy"))</f>
        <v>CAN2.25 Mar 24</v>
      </c>
      <c r="E41" s="2" t="s">
        <v>11</v>
      </c>
      <c r="F41" s="7">
        <v>2.2499999999999999E-2</v>
      </c>
      <c r="G41" s="3">
        <v>43378</v>
      </c>
      <c r="H41" s="2">
        <f>(YEAR(K41)-YEAR($E$2))*12+MONTH(K41)-MONTH($E$2)</f>
        <v>14</v>
      </c>
      <c r="I41" s="2">
        <f>6-MOD(H41,6)</f>
        <v>4</v>
      </c>
      <c r="J41" s="2">
        <f>H41/12</f>
        <v>1.1666666666666667</v>
      </c>
      <c r="K41" s="3">
        <v>45352</v>
      </c>
      <c r="L41" s="2">
        <v>97.93</v>
      </c>
      <c r="M41" s="2">
        <v>97.87</v>
      </c>
      <c r="N41" s="2">
        <v>97.95</v>
      </c>
      <c r="O41" s="2">
        <v>97.92</v>
      </c>
      <c r="P41" s="2">
        <v>97.87</v>
      </c>
      <c r="Q41" s="2">
        <v>97.86</v>
      </c>
      <c r="R41" s="2">
        <v>97.87</v>
      </c>
      <c r="S41" s="2">
        <v>97.92</v>
      </c>
      <c r="T41" s="2">
        <v>97.92</v>
      </c>
      <c r="U41" s="2">
        <v>97.84</v>
      </c>
    </row>
    <row r="42" spans="4:21" x14ac:dyDescent="0.25">
      <c r="D42" s="2" t="str">
        <f>CONCATENATE("CAN",F42*100," ",TEXT(K42,"mmm yy"))</f>
        <v>CAN0.75 Feb 24</v>
      </c>
      <c r="E42" s="2" t="s">
        <v>18</v>
      </c>
      <c r="F42" s="7">
        <v>7.4999999999999997E-3</v>
      </c>
      <c r="G42" s="3">
        <v>44491</v>
      </c>
      <c r="H42" s="2">
        <f>(YEAR(K42)-YEAR($E$2))*12+MONTH(K42)-MONTH($E$2)</f>
        <v>13</v>
      </c>
      <c r="I42" s="2">
        <f>6-MOD(H42,6)</f>
        <v>5</v>
      </c>
      <c r="J42" s="2">
        <f>H42/12</f>
        <v>1.0833333333333333</v>
      </c>
      <c r="K42" s="3">
        <v>45323</v>
      </c>
      <c r="L42" s="2">
        <v>96.46</v>
      </c>
      <c r="M42" s="2">
        <v>96.44</v>
      </c>
      <c r="N42" s="2">
        <v>96.47</v>
      </c>
      <c r="O42" s="2">
        <v>96.46</v>
      </c>
      <c r="P42" s="2">
        <v>96.38</v>
      </c>
      <c r="Q42" s="2">
        <v>96.4</v>
      </c>
      <c r="R42" s="2">
        <v>96.41</v>
      </c>
      <c r="S42" s="2">
        <v>96.47</v>
      </c>
      <c r="T42" s="2">
        <v>96.46</v>
      </c>
      <c r="U42" s="2">
        <v>96.4</v>
      </c>
    </row>
    <row r="43" spans="4:21" x14ac:dyDescent="0.25">
      <c r="D43" s="2" t="str">
        <f>CONCATENATE("CAN",F43*100," ",TEXT(K43,"mmm yy"))</f>
        <v>CAN0.5 Nov 23</v>
      </c>
      <c r="E43" s="2" t="s">
        <v>17</v>
      </c>
      <c r="F43" s="7">
        <v>5.0000000000000001E-3</v>
      </c>
      <c r="G43" s="3">
        <v>44417</v>
      </c>
      <c r="H43" s="2">
        <f>(YEAR(K43)-YEAR($E$2))*12+MONTH(K43)-MONTH($E$2)</f>
        <v>10</v>
      </c>
      <c r="I43" s="2">
        <f>6-MOD(H43,6)</f>
        <v>2</v>
      </c>
      <c r="J43" s="2">
        <f>H43/12</f>
        <v>0.83333333333333337</v>
      </c>
      <c r="K43" s="3">
        <v>45231</v>
      </c>
      <c r="L43" s="2">
        <v>97.02</v>
      </c>
      <c r="M43" s="2">
        <v>97.01</v>
      </c>
      <c r="N43" s="2">
        <v>97.05</v>
      </c>
      <c r="O43" s="2">
        <v>97.05</v>
      </c>
      <c r="P43" s="2">
        <v>97.01</v>
      </c>
      <c r="Q43" s="2">
        <v>97.03</v>
      </c>
      <c r="R43" s="2">
        <v>97.06</v>
      </c>
      <c r="S43" s="2">
        <v>97.11</v>
      </c>
      <c r="T43" s="2">
        <v>97.1</v>
      </c>
      <c r="U43" s="2">
        <v>97.07</v>
      </c>
    </row>
  </sheetData>
  <autoFilter ref="D7:U43" xr:uid="{5122F03E-9AED-41B1-A85F-30B6888E330B}">
    <sortState xmlns:xlrd2="http://schemas.microsoft.com/office/spreadsheetml/2017/richdata2" ref="D8:U43">
      <sortCondition descending="1" ref="H7:H4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14168</dc:creator>
  <cp:lastModifiedBy>14168</cp:lastModifiedBy>
  <dcterms:created xsi:type="dcterms:W3CDTF">2023-02-06T01:13:09Z</dcterms:created>
  <dcterms:modified xsi:type="dcterms:W3CDTF">2023-02-06T03:49:21Z</dcterms:modified>
</cp:coreProperties>
</file>