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00_Omnivision\02 Omnivision\OV08D\01_OV08D Documents\07_Internal_Only\OV08D Timing and Gain mapping\"/>
    </mc:Choice>
  </mc:AlternateContent>
  <bookViews>
    <workbookView xWindow="0" yWindow="90" windowWidth="23230" windowHeight="12590"/>
  </bookViews>
  <sheets>
    <sheet name="AG and DG" sheetId="1" r:id="rId1"/>
    <sheet name="Sheet3" sheetId="3" r:id="rId2"/>
  </sheets>
  <calcPr calcId="162913"/>
</workbook>
</file>

<file path=xl/calcChain.xml><?xml version="1.0" encoding="utf-8"?>
<calcChain xmlns="http://schemas.openxmlformats.org/spreadsheetml/2006/main">
  <c r="M21" i="1" l="1"/>
  <c r="M17" i="1"/>
  <c r="M15" i="1"/>
  <c r="M13" i="1"/>
  <c r="M12" i="1"/>
  <c r="M11" i="1"/>
  <c r="M10" i="1"/>
  <c r="M8" i="1"/>
  <c r="M6" i="1"/>
  <c r="M5" i="1"/>
  <c r="A6" i="1" l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</calcChain>
</file>

<file path=xl/sharedStrings.xml><?xml version="1.0" encoding="utf-8"?>
<sst xmlns="http://schemas.openxmlformats.org/spreadsheetml/2006/main" count="205" uniqueCount="170">
  <si>
    <t>步长</t>
  </si>
  <si>
    <t>0x10</t>
  </si>
  <si>
    <t>1*(1+0/16)</t>
  </si>
  <si>
    <t>0x11</t>
  </si>
  <si>
    <t>1*(1+1/16)</t>
  </si>
  <si>
    <t>0x12</t>
  </si>
  <si>
    <t>1*(1+2/16)</t>
  </si>
  <si>
    <t>0x13</t>
  </si>
  <si>
    <t>1*(1+3/16)</t>
  </si>
  <si>
    <t>0x14</t>
  </si>
  <si>
    <t>1*(1+4/16)</t>
  </si>
  <si>
    <t>0x15</t>
  </si>
  <si>
    <t>1*(1+5/16)</t>
  </si>
  <si>
    <t>0x16</t>
  </si>
  <si>
    <t>1*(1+6/16)</t>
  </si>
  <si>
    <t>0x17</t>
  </si>
  <si>
    <t>1*(1+7/16)</t>
  </si>
  <si>
    <t>0x18</t>
  </si>
  <si>
    <t>1*(1+8/16)</t>
  </si>
  <si>
    <t>0x19</t>
  </si>
  <si>
    <t>1*(1+9/16)</t>
  </si>
  <si>
    <t xml:space="preserve">0x1a     </t>
  </si>
  <si>
    <t>1*(1+10/16)</t>
  </si>
  <si>
    <t xml:space="preserve">0x1b     </t>
  </si>
  <si>
    <t>1*(1+11/16)</t>
  </si>
  <si>
    <t xml:space="preserve">0x1c     </t>
  </si>
  <si>
    <t>1*(1+12/16)</t>
  </si>
  <si>
    <t xml:space="preserve">0x1d     </t>
  </si>
  <si>
    <t>1*(1+13/16)</t>
  </si>
  <si>
    <t xml:space="preserve">0x1e     </t>
  </si>
  <si>
    <t>1*(1+14/16)</t>
  </si>
  <si>
    <t xml:space="preserve">0x1f     </t>
  </si>
  <si>
    <t>1*(1+15/16)</t>
  </si>
  <si>
    <t xml:space="preserve">0x20-0x21     </t>
  </si>
  <si>
    <t>2*(1+0/16)</t>
  </si>
  <si>
    <t xml:space="preserve">0x22-0x23    </t>
  </si>
  <si>
    <t>2*(1+1/16)</t>
  </si>
  <si>
    <t xml:space="preserve">0x24-0x25     </t>
  </si>
  <si>
    <t>2*(1+2/16)</t>
  </si>
  <si>
    <t xml:space="preserve">0x26-0x27     </t>
  </si>
  <si>
    <t>2*(1+3/16)</t>
  </si>
  <si>
    <t xml:space="preserve">0x28-0x29     </t>
  </si>
  <si>
    <t>2*(1+4/16)</t>
  </si>
  <si>
    <t xml:space="preserve">0x2a-0x2b     </t>
  </si>
  <si>
    <t>2*(1+5/16)</t>
  </si>
  <si>
    <t xml:space="preserve">0x2c-0x2d     </t>
  </si>
  <si>
    <t>2*(1+6/16)</t>
  </si>
  <si>
    <t xml:space="preserve">0x2e-0x2f     </t>
  </si>
  <si>
    <t>2*(1+7/16)</t>
  </si>
  <si>
    <t xml:space="preserve">0x30-0x31    </t>
  </si>
  <si>
    <t>2*(1+8/16)</t>
  </si>
  <si>
    <t xml:space="preserve">0x32-0x33     </t>
  </si>
  <si>
    <t>2*(1+9/16)</t>
  </si>
  <si>
    <t xml:space="preserve">0x34-0x35     </t>
  </si>
  <si>
    <t>2*(1+10/16)</t>
  </si>
  <si>
    <t xml:space="preserve">0x36-0xcf     </t>
  </si>
  <si>
    <t>2*(1+11/16)</t>
  </si>
  <si>
    <t xml:space="preserve">0x38-0xcd     </t>
  </si>
  <si>
    <t>2*(1+12/16)</t>
  </si>
  <si>
    <t xml:space="preserve">0x3a-0x3b     </t>
  </si>
  <si>
    <t>2*(1+13/16)</t>
  </si>
  <si>
    <t xml:space="preserve">0x3c-0x3d     </t>
  </si>
  <si>
    <t>2*(1+14/16)</t>
  </si>
  <si>
    <t>0x3e-0x3f</t>
  </si>
  <si>
    <t>2*(1+15/16)</t>
  </si>
  <si>
    <t xml:space="preserve">0x40-0x43     </t>
  </si>
  <si>
    <t>4*(1+0/16)</t>
  </si>
  <si>
    <t xml:space="preserve">0x44-0x47     </t>
  </si>
  <si>
    <t>4*(1+1/16)</t>
  </si>
  <si>
    <t xml:space="preserve">0x48-0x4b     </t>
  </si>
  <si>
    <t>4*(1+2/16)</t>
  </si>
  <si>
    <t xml:space="preserve">0x4c-0x4f     </t>
  </si>
  <si>
    <t>4*(1+3/16)</t>
  </si>
  <si>
    <t xml:space="preserve">0x50-0x53    </t>
  </si>
  <si>
    <t>4*(1+4/16)</t>
  </si>
  <si>
    <t xml:space="preserve">0x54-0x57    </t>
  </si>
  <si>
    <t>4*(1+5/16)</t>
  </si>
  <si>
    <t xml:space="preserve">0x58-0x5b     </t>
  </si>
  <si>
    <t>4*(1+6/16)</t>
  </si>
  <si>
    <t xml:space="preserve">0x5c-0x5f    </t>
  </si>
  <si>
    <t>4*(1+7/16)</t>
  </si>
  <si>
    <t xml:space="preserve">0x60-0x63     </t>
  </si>
  <si>
    <t>4*(1+8/16)</t>
  </si>
  <si>
    <t xml:space="preserve">0x64-0x67    </t>
  </si>
  <si>
    <t>4*(1+9/16)</t>
  </si>
  <si>
    <t xml:space="preserve">0x68-0x6b     </t>
  </si>
  <si>
    <t>4*(1+10/16)</t>
  </si>
  <si>
    <t xml:space="preserve">0x6c-0x6f    </t>
  </si>
  <si>
    <t>4*(1+11/16)</t>
  </si>
  <si>
    <t xml:space="preserve">0x70-0x73     </t>
  </si>
  <si>
    <t>4*(1+12/16)</t>
  </si>
  <si>
    <t xml:space="preserve">0x74-0x77     </t>
  </si>
  <si>
    <t>4*(1+13/16)</t>
  </si>
  <si>
    <t xml:space="preserve">0x78-0x7b     </t>
  </si>
  <si>
    <t>4*(1+14/16)</t>
  </si>
  <si>
    <t xml:space="preserve">0x7c-0x7f     </t>
  </si>
  <si>
    <t>4*(1+15/16)</t>
  </si>
  <si>
    <t xml:space="preserve">0x80-0x87     </t>
  </si>
  <si>
    <t>8*(1+0/16)</t>
  </si>
  <si>
    <t xml:space="preserve">0x88-0x8f     </t>
  </si>
  <si>
    <t>8*(1+1/16)</t>
  </si>
  <si>
    <t xml:space="preserve">0x90-0x97     </t>
  </si>
  <si>
    <t>8*(1+2/16)</t>
  </si>
  <si>
    <t xml:space="preserve">0x98-0x9f     </t>
  </si>
  <si>
    <t>8*(1+3/16)</t>
  </si>
  <si>
    <t xml:space="preserve">0xa0-0xa7     </t>
  </si>
  <si>
    <t>8*(1+4/16)</t>
  </si>
  <si>
    <t xml:space="preserve">0xa8-0xaf     </t>
  </si>
  <si>
    <t>8*(1+5/16)</t>
  </si>
  <si>
    <t xml:space="preserve">0xb0-0xb7     </t>
  </si>
  <si>
    <t>8*(1+6/16)</t>
  </si>
  <si>
    <t xml:space="preserve">0xb8-0xbf     </t>
  </si>
  <si>
    <t>8*(1+7/16)</t>
  </si>
  <si>
    <t xml:space="preserve">0xc0-0xc7     </t>
  </si>
  <si>
    <t>8*(1+8/16)</t>
  </si>
  <si>
    <t xml:space="preserve">0xc8-0xcf     </t>
  </si>
  <si>
    <t>8*(1+9/16)</t>
  </si>
  <si>
    <t xml:space="preserve">0xd0-0xd7     </t>
  </si>
  <si>
    <t>8*(1+10/16)</t>
  </si>
  <si>
    <t xml:space="preserve">0xd8-0xdf     </t>
  </si>
  <si>
    <t>8*(1+11/16)</t>
  </si>
  <si>
    <t xml:space="preserve">0xe0-0xe7     </t>
  </si>
  <si>
    <t>8*(1+12/16)</t>
  </si>
  <si>
    <t xml:space="preserve">0xe8-0xef     </t>
  </si>
  <si>
    <t>8*(1+13/16)</t>
  </si>
  <si>
    <t xml:space="preserve">0xf0-0xf7     </t>
  </si>
  <si>
    <t>8*(1+14/16)</t>
  </si>
  <si>
    <t xml:space="preserve">0xf8-0xff     </t>
  </si>
  <si>
    <t>8*(1+15/16)</t>
  </si>
  <si>
    <t>寄存器</t>
    <phoneticPr fontId="2" type="noConversion"/>
  </si>
  <si>
    <t>p1:0x24</t>
    <phoneticPr fontId="2" type="noConversion"/>
  </si>
  <si>
    <t>gain</t>
    <phoneticPr fontId="2" type="noConversion"/>
  </si>
  <si>
    <t>AG</t>
    <phoneticPr fontId="2" type="noConversion"/>
  </si>
  <si>
    <t>Gain</t>
    <phoneticPr fontId="2" type="noConversion"/>
  </si>
  <si>
    <t>P1:0x21[5:0]</t>
    <phoneticPr fontId="2" type="noConversion"/>
  </si>
  <si>
    <t>P1:0x22[7:0]</t>
    <phoneticPr fontId="2" type="noConversion"/>
  </si>
  <si>
    <t>步长(1/256)</t>
    <phoneticPr fontId="2" type="noConversion"/>
  </si>
  <si>
    <t>寄存器</t>
    <phoneticPr fontId="2" type="noConversion"/>
  </si>
  <si>
    <t>0x02</t>
    <phoneticPr fontId="2" type="noConversion"/>
  </si>
  <si>
    <t>0x00</t>
    <phoneticPr fontId="2" type="noConversion"/>
  </si>
  <si>
    <t>0x02</t>
    <phoneticPr fontId="2" type="noConversion"/>
  </si>
  <si>
    <t>0x01</t>
    <phoneticPr fontId="2" type="noConversion"/>
  </si>
  <si>
    <t>1+1/512</t>
    <phoneticPr fontId="2" type="noConversion"/>
  </si>
  <si>
    <t>1+0/512</t>
    <phoneticPr fontId="2" type="noConversion"/>
  </si>
  <si>
    <t>1+2/512</t>
    <phoneticPr fontId="2" type="noConversion"/>
  </si>
  <si>
    <t>0x02</t>
    <phoneticPr fontId="2" type="noConversion"/>
  </si>
  <si>
    <t>0x02</t>
    <phoneticPr fontId="2" type="noConversion"/>
  </si>
  <si>
    <t>0xFF</t>
    <phoneticPr fontId="2" type="noConversion"/>
  </si>
  <si>
    <t>1+FF/512</t>
    <phoneticPr fontId="2" type="noConversion"/>
  </si>
  <si>
    <t>0x03</t>
    <phoneticPr fontId="2" type="noConversion"/>
  </si>
  <si>
    <t>0xFF</t>
    <phoneticPr fontId="2" type="noConversion"/>
  </si>
  <si>
    <t>1+1FF/512</t>
    <phoneticPr fontId="2" type="noConversion"/>
  </si>
  <si>
    <t>0x04</t>
    <phoneticPr fontId="2" type="noConversion"/>
  </si>
  <si>
    <t>0x00</t>
    <phoneticPr fontId="2" type="noConversion"/>
  </si>
  <si>
    <t>2+0/512</t>
    <phoneticPr fontId="2" type="noConversion"/>
  </si>
  <si>
    <t>…</t>
  </si>
  <si>
    <t>…</t>
    <phoneticPr fontId="2" type="noConversion"/>
  </si>
  <si>
    <t>…</t>
    <phoneticPr fontId="2" type="noConversion"/>
  </si>
  <si>
    <t>…</t>
    <phoneticPr fontId="2" type="noConversion"/>
  </si>
  <si>
    <t>0x04</t>
    <phoneticPr fontId="2" type="noConversion"/>
  </si>
  <si>
    <t>0x04</t>
    <phoneticPr fontId="2" type="noConversion"/>
  </si>
  <si>
    <t>0x04</t>
    <phoneticPr fontId="2" type="noConversion"/>
  </si>
  <si>
    <t>0x05</t>
    <phoneticPr fontId="2" type="noConversion"/>
  </si>
  <si>
    <t>0x06</t>
    <phoneticPr fontId="2" type="noConversion"/>
  </si>
  <si>
    <t>…</t>
    <phoneticPr fontId="2" type="noConversion"/>
  </si>
  <si>
    <t>0x3f</t>
    <phoneticPr fontId="2" type="noConversion"/>
  </si>
  <si>
    <t>0xFF</t>
    <phoneticPr fontId="2" type="noConversion"/>
  </si>
  <si>
    <t>31+1FF/512</t>
    <phoneticPr fontId="2" type="noConversion"/>
  </si>
  <si>
    <t>Notes:DG=(P1:0x21[5:0]/0x22[7:0])/512</t>
    <phoneticPr fontId="2" type="noConversion"/>
  </si>
  <si>
    <t>DG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</si>
</sst>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9"/>
      <color theme="1"/>
      <name val="微软雅黑"/>
      <family val="2"/>
      <charset val="134"/>
    </font>
    <font>
      <sz val="9"/>
      <color rgb="FF000000"/>
      <name val="微软雅黑"/>
      <family val="2"/>
      <charset val="134"/>
    </font>
    <font>
      <sz val="9"/>
      <name val="微软雅黑"/>
      <family val="2"/>
      <charset val="134"/>
    </font>
    <font>
      <b/>
      <sz val="1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16">
    <border>
      <left/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>
      <alignment vertical="center"/>
    </xf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0" fontId="3" fillId="0" borderId="2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 vertical="center" wrapText="1"/>
    </xf>
    <xf numFmtId="0" fontId="3" fillId="4" borderId="11" xfId="1" applyFont="1" applyFill="1" applyBorder="1" applyAlignment="1">
      <alignment horizontal="center" vertical="top"/>
    </xf>
    <xf numFmtId="0" fontId="6" fillId="0" borderId="2" xfId="0" applyFont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3" fillId="4" borderId="10" xfId="1" applyFont="1" applyFill="1" applyBorder="1" applyAlignment="1">
      <alignment horizontal="center" vertical="center" wrapText="1"/>
    </xf>
    <xf numFmtId="0" fontId="3" fillId="4" borderId="1" xfId="1" applyFont="1" applyFill="1" applyBorder="1" applyAlignment="1">
      <alignment horizontal="center" vertical="center" wrapText="1"/>
    </xf>
    <xf numFmtId="0" fontId="3" fillId="4" borderId="15" xfId="1" applyFont="1" applyFill="1" applyBorder="1" applyAlignment="1">
      <alignment horizontal="center" vertical="center"/>
    </xf>
    <xf numFmtId="0" fontId="3" fillId="4" borderId="8" xfId="1" applyFont="1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3" fillId="4" borderId="11" xfId="1" applyFont="1" applyFill="1" applyBorder="1" applyAlignment="1">
      <alignment horizontal="center" vertical="center"/>
    </xf>
    <xf numFmtId="0" fontId="3" fillId="4" borderId="2" xfId="1" applyFont="1" applyFill="1" applyBorder="1" applyAlignment="1">
      <alignment horizontal="center" vertical="center"/>
    </xf>
  </cellXfs>
  <cellStyles count="2">
    <cellStyle name="20% - 着色 1" xfId="1" builtinId="30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"/>
  <sheetViews>
    <sheetView tabSelected="1" topLeftCell="F1" workbookViewId="0">
      <selection activeCell="K4" sqref="K4"/>
    </sheetView>
  </sheetViews>
  <sheetFormatPr defaultRowHeight="14" x14ac:dyDescent="0.25"/>
  <cols>
    <col min="1" max="1" width="9.1796875" style="1"/>
    <col min="2" max="2" width="27" style="1" customWidth="1"/>
    <col min="3" max="3" width="13.54296875" style="1" bestFit="1" customWidth="1"/>
    <col min="4" max="4" width="1.7265625" style="1" customWidth="1"/>
    <col min="5" max="5" width="13.08984375" style="1" customWidth="1"/>
    <col min="6" max="6" width="24.90625" customWidth="1"/>
    <col min="7" max="7" width="13.54296875" bestFit="1" customWidth="1"/>
    <col min="8" max="8" width="12.453125" bestFit="1" customWidth="1"/>
    <col min="13" max="16" width="18.81640625" customWidth="1"/>
  </cols>
  <sheetData>
    <row r="1" spans="1:16" ht="14.5" thickBot="1" x14ac:dyDescent="0.3">
      <c r="A1" s="23" t="s">
        <v>132</v>
      </c>
      <c r="B1" s="24"/>
      <c r="C1" s="25"/>
      <c r="E1" s="23" t="s">
        <v>132</v>
      </c>
      <c r="F1" s="24"/>
      <c r="G1" s="25"/>
      <c r="M1" s="15" t="s">
        <v>169</v>
      </c>
      <c r="N1" s="16"/>
      <c r="O1" s="16"/>
      <c r="P1" s="17"/>
    </row>
    <row r="2" spans="1:16" ht="14" customHeight="1" x14ac:dyDescent="0.25">
      <c r="A2" s="19" t="s">
        <v>131</v>
      </c>
      <c r="B2" s="13" t="s">
        <v>129</v>
      </c>
      <c r="C2" s="21" t="s">
        <v>0</v>
      </c>
      <c r="E2" s="19" t="s">
        <v>131</v>
      </c>
      <c r="F2" s="13" t="s">
        <v>129</v>
      </c>
      <c r="G2" s="26" t="s">
        <v>0</v>
      </c>
      <c r="M2" s="18" t="s">
        <v>133</v>
      </c>
      <c r="N2" s="18" t="s">
        <v>137</v>
      </c>
      <c r="O2" s="18"/>
      <c r="P2" s="18" t="s">
        <v>136</v>
      </c>
    </row>
    <row r="3" spans="1:16" x14ac:dyDescent="0.25">
      <c r="A3" s="20"/>
      <c r="B3" s="2" t="s">
        <v>130</v>
      </c>
      <c r="C3" s="22"/>
      <c r="E3" s="20"/>
      <c r="F3" s="2" t="s">
        <v>130</v>
      </c>
      <c r="G3" s="27"/>
      <c r="M3" s="18"/>
      <c r="N3" s="9" t="s">
        <v>134</v>
      </c>
      <c r="O3" s="9" t="s">
        <v>135</v>
      </c>
      <c r="P3" s="18"/>
    </row>
    <row r="4" spans="1:16" x14ac:dyDescent="0.25">
      <c r="A4" s="3">
        <v>1</v>
      </c>
      <c r="B4" s="4" t="s">
        <v>1</v>
      </c>
      <c r="C4" s="11" t="s">
        <v>2</v>
      </c>
      <c r="E4" s="3">
        <v>4</v>
      </c>
      <c r="F4" s="4" t="s">
        <v>65</v>
      </c>
      <c r="G4" s="5" t="s">
        <v>66</v>
      </c>
      <c r="M4" s="9">
        <v>1</v>
      </c>
      <c r="N4" s="9" t="s">
        <v>138</v>
      </c>
      <c r="O4" s="9" t="s">
        <v>139</v>
      </c>
      <c r="P4" s="9" t="s">
        <v>143</v>
      </c>
    </row>
    <row r="5" spans="1:16" x14ac:dyDescent="0.25">
      <c r="A5" s="3">
        <v>1.0625</v>
      </c>
      <c r="B5" s="4" t="s">
        <v>3</v>
      </c>
      <c r="C5" s="11" t="s">
        <v>4</v>
      </c>
      <c r="E5" s="3">
        <v>4.25</v>
      </c>
      <c r="F5" s="4" t="s">
        <v>67</v>
      </c>
      <c r="G5" s="5" t="s">
        <v>68</v>
      </c>
      <c r="M5" s="9">
        <f>1+1/512</f>
        <v>1.001953125</v>
      </c>
      <c r="N5" s="9" t="s">
        <v>140</v>
      </c>
      <c r="O5" s="9" t="s">
        <v>141</v>
      </c>
      <c r="P5" s="9" t="s">
        <v>142</v>
      </c>
    </row>
    <row r="6" spans="1:16" x14ac:dyDescent="0.25">
      <c r="A6" s="3">
        <f t="shared" ref="A6:A19" si="0">A5+0.0625</f>
        <v>1.125</v>
      </c>
      <c r="B6" s="4" t="s">
        <v>5</v>
      </c>
      <c r="C6" s="11" t="s">
        <v>6</v>
      </c>
      <c r="E6" s="3">
        <v>4.5</v>
      </c>
      <c r="F6" s="4" t="s">
        <v>69</v>
      </c>
      <c r="G6" s="5" t="s">
        <v>70</v>
      </c>
      <c r="M6" s="9">
        <f>1+1/512</f>
        <v>1.001953125</v>
      </c>
      <c r="N6" s="9" t="s">
        <v>146</v>
      </c>
      <c r="O6" s="9" t="s">
        <v>145</v>
      </c>
      <c r="P6" s="9" t="s">
        <v>144</v>
      </c>
    </row>
    <row r="7" spans="1:16" x14ac:dyDescent="0.25">
      <c r="A7" s="3">
        <f t="shared" si="0"/>
        <v>1.1875</v>
      </c>
      <c r="B7" s="4" t="s">
        <v>7</v>
      </c>
      <c r="C7" s="11" t="s">
        <v>8</v>
      </c>
      <c r="E7" s="3">
        <v>4.75</v>
      </c>
      <c r="F7" s="4" t="s">
        <v>71</v>
      </c>
      <c r="G7" s="5" t="s">
        <v>72</v>
      </c>
      <c r="M7" s="9" t="s">
        <v>155</v>
      </c>
      <c r="N7" s="9" t="s">
        <v>155</v>
      </c>
      <c r="O7" s="9" t="s">
        <v>155</v>
      </c>
      <c r="P7" s="9" t="s">
        <v>155</v>
      </c>
    </row>
    <row r="8" spans="1:16" x14ac:dyDescent="0.25">
      <c r="A8" s="3">
        <f t="shared" si="0"/>
        <v>1.25</v>
      </c>
      <c r="B8" s="4" t="s">
        <v>9</v>
      </c>
      <c r="C8" s="11" t="s">
        <v>10</v>
      </c>
      <c r="E8" s="3">
        <v>5</v>
      </c>
      <c r="F8" s="4" t="s">
        <v>73</v>
      </c>
      <c r="G8" s="5" t="s">
        <v>74</v>
      </c>
      <c r="M8" s="9">
        <f>1+255/512</f>
        <v>1.498046875</v>
      </c>
      <c r="N8" s="9" t="s">
        <v>140</v>
      </c>
      <c r="O8" s="9" t="s">
        <v>147</v>
      </c>
      <c r="P8" s="9" t="s">
        <v>148</v>
      </c>
    </row>
    <row r="9" spans="1:16" x14ac:dyDescent="0.25">
      <c r="A9" s="3">
        <f t="shared" si="0"/>
        <v>1.3125</v>
      </c>
      <c r="B9" s="4" t="s">
        <v>11</v>
      </c>
      <c r="C9" s="11" t="s">
        <v>12</v>
      </c>
      <c r="E9" s="3">
        <v>5.25</v>
      </c>
      <c r="F9" s="4" t="s">
        <v>75</v>
      </c>
      <c r="G9" s="5" t="s">
        <v>76</v>
      </c>
      <c r="M9" s="9" t="s">
        <v>155</v>
      </c>
      <c r="N9" s="9" t="s">
        <v>155</v>
      </c>
      <c r="O9" s="9" t="s">
        <v>155</v>
      </c>
      <c r="P9" s="9" t="s">
        <v>155</v>
      </c>
    </row>
    <row r="10" spans="1:16" x14ac:dyDescent="0.25">
      <c r="A10" s="3">
        <f t="shared" si="0"/>
        <v>1.375</v>
      </c>
      <c r="B10" s="4" t="s">
        <v>13</v>
      </c>
      <c r="C10" s="11" t="s">
        <v>14</v>
      </c>
      <c r="E10" s="3">
        <v>5.5</v>
      </c>
      <c r="F10" s="4" t="s">
        <v>77</v>
      </c>
      <c r="G10" s="5" t="s">
        <v>78</v>
      </c>
      <c r="M10" s="9">
        <f>1+511/512</f>
        <v>1.998046875</v>
      </c>
      <c r="N10" s="9" t="s">
        <v>149</v>
      </c>
      <c r="O10" s="9" t="s">
        <v>150</v>
      </c>
      <c r="P10" s="9" t="s">
        <v>151</v>
      </c>
    </row>
    <row r="11" spans="1:16" x14ac:dyDescent="0.25">
      <c r="A11" s="3">
        <f t="shared" si="0"/>
        <v>1.4375</v>
      </c>
      <c r="B11" s="4" t="s">
        <v>15</v>
      </c>
      <c r="C11" s="11" t="s">
        <v>16</v>
      </c>
      <c r="E11" s="3">
        <v>5.75</v>
      </c>
      <c r="F11" s="4" t="s">
        <v>79</v>
      </c>
      <c r="G11" s="5" t="s">
        <v>80</v>
      </c>
      <c r="M11" s="9">
        <f>1+512/512</f>
        <v>2</v>
      </c>
      <c r="N11" s="9" t="s">
        <v>152</v>
      </c>
      <c r="O11" s="9" t="s">
        <v>153</v>
      </c>
      <c r="P11" s="9" t="s">
        <v>154</v>
      </c>
    </row>
    <row r="12" spans="1:16" x14ac:dyDescent="0.25">
      <c r="A12" s="3">
        <f t="shared" si="0"/>
        <v>1.5</v>
      </c>
      <c r="B12" s="4" t="s">
        <v>17</v>
      </c>
      <c r="C12" s="11" t="s">
        <v>18</v>
      </c>
      <c r="E12" s="3">
        <v>6</v>
      </c>
      <c r="F12" s="4" t="s">
        <v>81</v>
      </c>
      <c r="G12" s="5" t="s">
        <v>82</v>
      </c>
      <c r="M12" s="9">
        <f>2+1/512</f>
        <v>2.001953125</v>
      </c>
      <c r="N12" s="9" t="s">
        <v>159</v>
      </c>
      <c r="O12" s="9" t="s">
        <v>141</v>
      </c>
      <c r="P12" s="9" t="s">
        <v>142</v>
      </c>
    </row>
    <row r="13" spans="1:16" x14ac:dyDescent="0.25">
      <c r="A13" s="3">
        <f t="shared" si="0"/>
        <v>1.5625</v>
      </c>
      <c r="B13" s="4" t="s">
        <v>19</v>
      </c>
      <c r="C13" s="11" t="s">
        <v>20</v>
      </c>
      <c r="E13" s="3">
        <v>6.25</v>
      </c>
      <c r="F13" s="4" t="s">
        <v>83</v>
      </c>
      <c r="G13" s="5" t="s">
        <v>84</v>
      </c>
      <c r="M13" s="9">
        <f>2+2/512</f>
        <v>2.00390625</v>
      </c>
      <c r="N13" s="9" t="s">
        <v>160</v>
      </c>
      <c r="O13" s="9" t="s">
        <v>145</v>
      </c>
      <c r="P13" s="9" t="s">
        <v>144</v>
      </c>
    </row>
    <row r="14" spans="1:16" x14ac:dyDescent="0.25">
      <c r="A14" s="3">
        <f t="shared" si="0"/>
        <v>1.625</v>
      </c>
      <c r="B14" s="4" t="s">
        <v>21</v>
      </c>
      <c r="C14" s="11" t="s">
        <v>22</v>
      </c>
      <c r="E14" s="3">
        <v>6.5</v>
      </c>
      <c r="F14" s="4" t="s">
        <v>85</v>
      </c>
      <c r="G14" s="5" t="s">
        <v>86</v>
      </c>
      <c r="M14" s="9" t="s">
        <v>155</v>
      </c>
      <c r="N14" s="9" t="s">
        <v>155</v>
      </c>
      <c r="O14" s="9" t="s">
        <v>155</v>
      </c>
      <c r="P14" s="9" t="s">
        <v>155</v>
      </c>
    </row>
    <row r="15" spans="1:16" x14ac:dyDescent="0.25">
      <c r="A15" s="3">
        <f t="shared" si="0"/>
        <v>1.6875</v>
      </c>
      <c r="B15" s="4" t="s">
        <v>23</v>
      </c>
      <c r="C15" s="11" t="s">
        <v>24</v>
      </c>
      <c r="E15" s="3">
        <v>6.75</v>
      </c>
      <c r="F15" s="4" t="s">
        <v>87</v>
      </c>
      <c r="G15" s="5" t="s">
        <v>88</v>
      </c>
      <c r="M15" s="9">
        <f>2+255/512</f>
        <v>2.498046875</v>
      </c>
      <c r="N15" s="9" t="s">
        <v>161</v>
      </c>
      <c r="O15" s="9" t="s">
        <v>147</v>
      </c>
      <c r="P15" s="9" t="s">
        <v>148</v>
      </c>
    </row>
    <row r="16" spans="1:16" x14ac:dyDescent="0.25">
      <c r="A16" s="3">
        <f t="shared" si="0"/>
        <v>1.75</v>
      </c>
      <c r="B16" s="4" t="s">
        <v>25</v>
      </c>
      <c r="C16" s="11" t="s">
        <v>26</v>
      </c>
      <c r="E16" s="3">
        <v>7</v>
      </c>
      <c r="F16" s="4" t="s">
        <v>89</v>
      </c>
      <c r="G16" s="5" t="s">
        <v>90</v>
      </c>
      <c r="M16" s="9" t="s">
        <v>164</v>
      </c>
      <c r="N16" s="9" t="s">
        <v>157</v>
      </c>
      <c r="O16" s="9" t="s">
        <v>158</v>
      </c>
      <c r="P16" s="9" t="s">
        <v>156</v>
      </c>
    </row>
    <row r="17" spans="1:16" ht="14" customHeight="1" x14ac:dyDescent="0.25">
      <c r="A17" s="3">
        <f t="shared" si="0"/>
        <v>1.8125</v>
      </c>
      <c r="B17" s="4" t="s">
        <v>27</v>
      </c>
      <c r="C17" s="11" t="s">
        <v>28</v>
      </c>
      <c r="E17" s="3">
        <v>7.25</v>
      </c>
      <c r="F17" s="4" t="s">
        <v>91</v>
      </c>
      <c r="G17" s="5" t="s">
        <v>92</v>
      </c>
      <c r="M17" s="9">
        <f>2+511/512</f>
        <v>2.998046875</v>
      </c>
      <c r="N17" s="9" t="s">
        <v>162</v>
      </c>
      <c r="O17" s="9" t="s">
        <v>150</v>
      </c>
      <c r="P17" s="9" t="s">
        <v>151</v>
      </c>
    </row>
    <row r="18" spans="1:16" x14ac:dyDescent="0.25">
      <c r="A18" s="3">
        <f t="shared" si="0"/>
        <v>1.875</v>
      </c>
      <c r="B18" s="4" t="s">
        <v>29</v>
      </c>
      <c r="C18" s="11" t="s">
        <v>30</v>
      </c>
      <c r="E18" s="3">
        <v>7.5</v>
      </c>
      <c r="F18" s="4" t="s">
        <v>93</v>
      </c>
      <c r="G18" s="5" t="s">
        <v>94</v>
      </c>
      <c r="M18" s="9">
        <v>3</v>
      </c>
      <c r="N18" s="9" t="s">
        <v>163</v>
      </c>
      <c r="O18" s="9" t="s">
        <v>153</v>
      </c>
      <c r="P18" s="9" t="s">
        <v>154</v>
      </c>
    </row>
    <row r="19" spans="1:16" x14ac:dyDescent="0.25">
      <c r="A19" s="3">
        <f t="shared" si="0"/>
        <v>1.9375</v>
      </c>
      <c r="B19" s="4" t="s">
        <v>31</v>
      </c>
      <c r="C19" s="11" t="s">
        <v>32</v>
      </c>
      <c r="E19" s="3">
        <v>7.75</v>
      </c>
      <c r="F19" s="4" t="s">
        <v>95</v>
      </c>
      <c r="G19" s="5" t="s">
        <v>96</v>
      </c>
      <c r="M19" s="9" t="s">
        <v>155</v>
      </c>
      <c r="N19" s="9" t="s">
        <v>155</v>
      </c>
      <c r="O19" s="9" t="s">
        <v>155</v>
      </c>
      <c r="P19" s="9" t="s">
        <v>155</v>
      </c>
    </row>
    <row r="20" spans="1:16" x14ac:dyDescent="0.25">
      <c r="A20" s="3">
        <v>2</v>
      </c>
      <c r="B20" s="4" t="s">
        <v>33</v>
      </c>
      <c r="C20" s="11" t="s">
        <v>34</v>
      </c>
      <c r="E20" s="3">
        <v>8</v>
      </c>
      <c r="F20" s="4" t="s">
        <v>97</v>
      </c>
      <c r="G20" s="5" t="s">
        <v>98</v>
      </c>
      <c r="M20" s="9" t="s">
        <v>155</v>
      </c>
      <c r="N20" s="9" t="s">
        <v>155</v>
      </c>
      <c r="O20" s="9" t="s">
        <v>155</v>
      </c>
      <c r="P20" s="9" t="s">
        <v>155</v>
      </c>
    </row>
    <row r="21" spans="1:16" x14ac:dyDescent="0.25">
      <c r="A21" s="3">
        <v>2.125</v>
      </c>
      <c r="B21" s="4" t="s">
        <v>35</v>
      </c>
      <c r="C21" s="11" t="s">
        <v>36</v>
      </c>
      <c r="E21" s="3">
        <v>8.5</v>
      </c>
      <c r="F21" s="4" t="s">
        <v>99</v>
      </c>
      <c r="G21" s="5" t="s">
        <v>100</v>
      </c>
      <c r="M21" s="9">
        <f>31+511/512</f>
        <v>31.998046875</v>
      </c>
      <c r="N21" s="9" t="s">
        <v>165</v>
      </c>
      <c r="O21" s="10" t="s">
        <v>166</v>
      </c>
      <c r="P21" s="10" t="s">
        <v>167</v>
      </c>
    </row>
    <row r="22" spans="1:16" x14ac:dyDescent="0.25">
      <c r="A22" s="3">
        <v>2.25</v>
      </c>
      <c r="B22" s="4" t="s">
        <v>37</v>
      </c>
      <c r="C22" s="11" t="s">
        <v>38</v>
      </c>
      <c r="E22" s="3">
        <v>9</v>
      </c>
      <c r="F22" s="4" t="s">
        <v>101</v>
      </c>
      <c r="G22" s="5" t="s">
        <v>102</v>
      </c>
      <c r="M22" s="14" t="s">
        <v>168</v>
      </c>
      <c r="N22" s="14"/>
      <c r="O22" s="14"/>
      <c r="P22" s="14"/>
    </row>
    <row r="23" spans="1:16" x14ac:dyDescent="0.25">
      <c r="A23" s="3">
        <v>2.375</v>
      </c>
      <c r="B23" s="4" t="s">
        <v>39</v>
      </c>
      <c r="C23" s="11" t="s">
        <v>40</v>
      </c>
      <c r="E23" s="3">
        <v>9.5</v>
      </c>
      <c r="F23" s="4" t="s">
        <v>103</v>
      </c>
      <c r="G23" s="5" t="s">
        <v>104</v>
      </c>
      <c r="M23" s="14"/>
      <c r="N23" s="14"/>
      <c r="O23" s="14"/>
      <c r="P23" s="14"/>
    </row>
    <row r="24" spans="1:16" x14ac:dyDescent="0.25">
      <c r="A24" s="3">
        <v>2.5</v>
      </c>
      <c r="B24" s="4" t="s">
        <v>41</v>
      </c>
      <c r="C24" s="11" t="s">
        <v>42</v>
      </c>
      <c r="E24" s="3">
        <v>10</v>
      </c>
      <c r="F24" s="4" t="s">
        <v>105</v>
      </c>
      <c r="G24" s="5" t="s">
        <v>106</v>
      </c>
    </row>
    <row r="25" spans="1:16" x14ac:dyDescent="0.25">
      <c r="A25" s="3">
        <v>2.625</v>
      </c>
      <c r="B25" s="4" t="s">
        <v>43</v>
      </c>
      <c r="C25" s="11" t="s">
        <v>44</v>
      </c>
      <c r="E25" s="3">
        <v>10.5</v>
      </c>
      <c r="F25" s="4" t="s">
        <v>107</v>
      </c>
      <c r="G25" s="5" t="s">
        <v>108</v>
      </c>
    </row>
    <row r="26" spans="1:16" x14ac:dyDescent="0.25">
      <c r="A26" s="3">
        <v>2.75</v>
      </c>
      <c r="B26" s="4" t="s">
        <v>45</v>
      </c>
      <c r="C26" s="11" t="s">
        <v>46</v>
      </c>
      <c r="E26" s="3">
        <v>11</v>
      </c>
      <c r="F26" s="4" t="s">
        <v>109</v>
      </c>
      <c r="G26" s="5" t="s">
        <v>110</v>
      </c>
    </row>
    <row r="27" spans="1:16" x14ac:dyDescent="0.25">
      <c r="A27" s="3">
        <v>2.875</v>
      </c>
      <c r="B27" s="4" t="s">
        <v>47</v>
      </c>
      <c r="C27" s="11" t="s">
        <v>48</v>
      </c>
      <c r="E27" s="3">
        <v>11.5</v>
      </c>
      <c r="F27" s="4" t="s">
        <v>111</v>
      </c>
      <c r="G27" s="5" t="s">
        <v>112</v>
      </c>
    </row>
    <row r="28" spans="1:16" x14ac:dyDescent="0.25">
      <c r="A28" s="3">
        <v>3</v>
      </c>
      <c r="B28" s="4" t="s">
        <v>49</v>
      </c>
      <c r="C28" s="11" t="s">
        <v>50</v>
      </c>
      <c r="E28" s="3">
        <v>12</v>
      </c>
      <c r="F28" s="4" t="s">
        <v>113</v>
      </c>
      <c r="G28" s="5" t="s">
        <v>114</v>
      </c>
    </row>
    <row r="29" spans="1:16" x14ac:dyDescent="0.25">
      <c r="A29" s="3">
        <v>3.125</v>
      </c>
      <c r="B29" s="4" t="s">
        <v>51</v>
      </c>
      <c r="C29" s="11" t="s">
        <v>52</v>
      </c>
      <c r="E29" s="3">
        <v>12.5</v>
      </c>
      <c r="F29" s="4" t="s">
        <v>115</v>
      </c>
      <c r="G29" s="5" t="s">
        <v>116</v>
      </c>
    </row>
    <row r="30" spans="1:16" x14ac:dyDescent="0.25">
      <c r="A30" s="3">
        <v>3.25</v>
      </c>
      <c r="B30" s="4" t="s">
        <v>53</v>
      </c>
      <c r="C30" s="11" t="s">
        <v>54</v>
      </c>
      <c r="E30" s="3">
        <v>13</v>
      </c>
      <c r="F30" s="4" t="s">
        <v>117</v>
      </c>
      <c r="G30" s="5" t="s">
        <v>118</v>
      </c>
    </row>
    <row r="31" spans="1:16" x14ac:dyDescent="0.25">
      <c r="A31" s="3">
        <v>3.375</v>
      </c>
      <c r="B31" s="4" t="s">
        <v>55</v>
      </c>
      <c r="C31" s="11" t="s">
        <v>56</v>
      </c>
      <c r="E31" s="3">
        <v>13.5</v>
      </c>
      <c r="F31" s="4" t="s">
        <v>119</v>
      </c>
      <c r="G31" s="5" t="s">
        <v>120</v>
      </c>
    </row>
    <row r="32" spans="1:16" x14ac:dyDescent="0.25">
      <c r="A32" s="3">
        <v>3.5</v>
      </c>
      <c r="B32" s="4" t="s">
        <v>57</v>
      </c>
      <c r="C32" s="11" t="s">
        <v>58</v>
      </c>
      <c r="E32" s="3">
        <v>14</v>
      </c>
      <c r="F32" s="4" t="s">
        <v>121</v>
      </c>
      <c r="G32" s="5" t="s">
        <v>122</v>
      </c>
    </row>
    <row r="33" spans="1:7" x14ac:dyDescent="0.25">
      <c r="A33" s="3">
        <v>3.625</v>
      </c>
      <c r="B33" s="4" t="s">
        <v>59</v>
      </c>
      <c r="C33" s="11" t="s">
        <v>60</v>
      </c>
      <c r="E33" s="3">
        <v>14.5</v>
      </c>
      <c r="F33" s="4" t="s">
        <v>123</v>
      </c>
      <c r="G33" s="5" t="s">
        <v>124</v>
      </c>
    </row>
    <row r="34" spans="1:7" x14ac:dyDescent="0.25">
      <c r="A34" s="3">
        <v>3.75</v>
      </c>
      <c r="B34" s="4" t="s">
        <v>61</v>
      </c>
      <c r="C34" s="11" t="s">
        <v>62</v>
      </c>
      <c r="E34" s="3">
        <v>15</v>
      </c>
      <c r="F34" s="4" t="s">
        <v>125</v>
      </c>
      <c r="G34" s="5" t="s">
        <v>126</v>
      </c>
    </row>
    <row r="35" spans="1:7" ht="14.5" thickBot="1" x14ac:dyDescent="0.3">
      <c r="A35" s="6">
        <v>3.875</v>
      </c>
      <c r="B35" s="7" t="s">
        <v>63</v>
      </c>
      <c r="C35" s="12" t="s">
        <v>64</v>
      </c>
      <c r="E35" s="6">
        <v>15.5</v>
      </c>
      <c r="F35" s="7" t="s">
        <v>127</v>
      </c>
      <c r="G35" s="8" t="s">
        <v>128</v>
      </c>
    </row>
  </sheetData>
  <mergeCells count="11">
    <mergeCell ref="M22:P23"/>
    <mergeCell ref="M1:P1"/>
    <mergeCell ref="P2:P3"/>
    <mergeCell ref="N2:O2"/>
    <mergeCell ref="A2:A3"/>
    <mergeCell ref="C2:C3"/>
    <mergeCell ref="A1:C1"/>
    <mergeCell ref="M2:M3"/>
    <mergeCell ref="E1:G1"/>
    <mergeCell ref="E2:E3"/>
    <mergeCell ref="G2:G3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14" sqref="J14"/>
    </sheetView>
  </sheetViews>
  <sheetFormatPr defaultRowHeight="14" x14ac:dyDescent="0.2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AG and DG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yuqian</dc:creator>
  <cp:lastModifiedBy>Grant (Zhonghua) Guo 郭中华</cp:lastModifiedBy>
  <dcterms:created xsi:type="dcterms:W3CDTF">2016-10-31T20:42:10Z</dcterms:created>
  <dcterms:modified xsi:type="dcterms:W3CDTF">2021-04-20T10:13:20Z</dcterms:modified>
</cp:coreProperties>
</file>