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opticcybercom.sharepoint.com/sites/marketing/Shared Documents/Public Engagement/Optic Webinars/CMMC - From an RPO/SPRS Worksheet/"/>
    </mc:Choice>
  </mc:AlternateContent>
  <xr:revisionPtr revIDLastSave="367" documentId="8_{CE4AC25A-B63B-4446-AB13-DD763966C86C}" xr6:coauthVersionLast="47" xr6:coauthVersionMax="47" xr10:uidLastSave="{5E498FA9-FA68-45C3-95A1-7C7F24611607}"/>
  <bookViews>
    <workbookView xWindow="-103" yWindow="-103" windowWidth="33120" windowHeight="18120" xr2:uid="{377DFFFF-D924-49A9-8BFA-F1067192B36C}"/>
  </bookViews>
  <sheets>
    <sheet name="Instructions" sheetId="5" r:id="rId1"/>
    <sheet name="Getting Started" sheetId="4" r:id="rId2"/>
    <sheet name="SPRS Worksheet" sheetId="1" r:id="rId3"/>
    <sheet name="SP 800-171Rev2" sheetId="2" r:id="rId4"/>
    <sheet name="Validation" sheetId="3" state="hidden" r:id="rId5"/>
  </sheets>
  <definedNames>
    <definedName name="_xlnm._FilterDatabase" localSheetId="3" hidden="1">'SP 800-171Rev2'!$A$2:$C$112</definedName>
    <definedName name="_xlnm._FilterDatabase" localSheetId="2" hidden="1">'SPRS Worksheet'!$A$2:$H$112</definedName>
    <definedName name="BaseScore">Validation!$B$2</definedName>
    <definedName name="ControlType">OFFSET(Validation!$A:$A,1,,COUNTA(Validation!$A:$A)-1)</definedName>
    <definedName name="FIPSResponse">OFFSET(Validation!$F:$F,1,,COUNTA(Validation!$F:$F)-1)</definedName>
    <definedName name="MFAResponse">OFFSET(Validation!$D:$D,1,,COUNTA(Validation!$D:$D)-1)</definedName>
    <definedName name="NAResponse">OFFSET(Validation!$E:$E,1,,COUNTA(Validation!$E:$E)-1)</definedName>
    <definedName name="StandardResponse">OFFSET(Validation!$C:$C,1,,COUNTA(Validation!$C:$C)-1)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9" i="1" l="1"/>
  <c r="E48" i="1"/>
  <c r="E89" i="1" l="1"/>
  <c r="A13" i="4"/>
  <c r="E20" i="1"/>
  <c r="E19" i="1"/>
  <c r="E18" i="1"/>
  <c r="E15" i="1"/>
  <c r="E14" i="1"/>
  <c r="E100" i="1"/>
  <c r="E4" i="1"/>
  <c r="E5" i="1"/>
  <c r="E6" i="1"/>
  <c r="E7" i="1"/>
  <c r="E8" i="1"/>
  <c r="E9" i="1"/>
  <c r="E10" i="1"/>
  <c r="E11" i="1"/>
  <c r="E12" i="1"/>
  <c r="E13" i="1"/>
  <c r="E16" i="1"/>
  <c r="E17" i="1"/>
  <c r="E21" i="1"/>
  <c r="E22" i="1"/>
  <c r="E23" i="1"/>
  <c r="E24" i="1"/>
  <c r="E25" i="1"/>
  <c r="E26" i="1"/>
  <c r="E27" i="1"/>
  <c r="E28" i="1"/>
  <c r="E29" i="1"/>
  <c r="E30" i="1"/>
  <c r="E31" i="1"/>
  <c r="E32" i="1"/>
  <c r="E33" i="1"/>
  <c r="E34" i="1"/>
  <c r="E35" i="1"/>
  <c r="E36" i="1"/>
  <c r="E37" i="1"/>
  <c r="E38" i="1"/>
  <c r="E39" i="1"/>
  <c r="E40" i="1"/>
  <c r="E41" i="1"/>
  <c r="E42" i="1"/>
  <c r="E43" i="1"/>
  <c r="E44" i="1"/>
  <c r="E45" i="1"/>
  <c r="E46" i="1"/>
  <c r="E47"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90" i="1"/>
  <c r="E91" i="1"/>
  <c r="E92" i="1"/>
  <c r="E93" i="1"/>
  <c r="E94" i="1"/>
  <c r="E95" i="1"/>
  <c r="E96" i="1"/>
  <c r="E97" i="1"/>
  <c r="E98" i="1"/>
  <c r="E99" i="1"/>
  <c r="E101" i="1"/>
  <c r="E102" i="1"/>
  <c r="E103" i="1"/>
  <c r="E104" i="1"/>
  <c r="E105" i="1"/>
  <c r="E106" i="1"/>
  <c r="E107" i="1"/>
  <c r="E108" i="1"/>
  <c r="E109" i="1"/>
  <c r="E110" i="1"/>
  <c r="E111" i="1"/>
  <c r="E112" i="1"/>
  <c r="E3" i="1"/>
  <c r="G1" i="1" l="1"/>
  <c r="B1" i="1"/>
</calcChain>
</file>

<file path=xl/sharedStrings.xml><?xml version="1.0" encoding="utf-8"?>
<sst xmlns="http://schemas.openxmlformats.org/spreadsheetml/2006/main" count="830" uniqueCount="458">
  <si>
    <t xml:space="preserve">Security Requirement </t>
  </si>
  <si>
    <t xml:space="preserve">Value </t>
  </si>
  <si>
    <t>Limit system access to authorized users, processes acting on behalf of authorized users, and devices (including other systems).</t>
  </si>
  <si>
    <t xml:space="preserve"> </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</si>
  <si>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</si>
  <si>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</si>
  <si>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</si>
  <si>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</si>
  <si>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</si>
  <si>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</si>
  <si>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</si>
  <si>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</si>
  <si>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</si>
  <si>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</si>
  <si>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</si>
  <si>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</si>
  <si>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</si>
  <si>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</si>
  <si>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</si>
  <si>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</si>
  <si>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</si>
  <si>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</si>
  <si>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</si>
  <si>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</si>
  <si>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</si>
  <si>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 xml:space="preserve">Do not subtract points if remote access not permitted </t>
  </si>
  <si>
    <t>3.1.13</t>
  </si>
  <si>
    <t>Employ cryptographic mechanisms to protect the confidentiality of remote access sessions.</t>
  </si>
  <si>
    <t>3.1.14</t>
  </si>
  <si>
    <t>Route remote access via managed access control points.</t>
  </si>
  <si>
    <t>3.1.15</t>
  </si>
  <si>
    <t>3.1.16</t>
  </si>
  <si>
    <t>Authorize wireless access prior to allowing such connections.</t>
  </si>
  <si>
    <t xml:space="preserve">Do not subtract points if wireless access not permitted </t>
  </si>
  <si>
    <t>3.1.17</t>
  </si>
  <si>
    <t>Protect wireless access using authentication and encryption.</t>
  </si>
  <si>
    <t>3.1.18</t>
  </si>
  <si>
    <t>Control connection of mobile devices.</t>
  </si>
  <si>
    <t xml:space="preserve">Do not subtract points if connection of mobile devices is not permitted </t>
  </si>
  <si>
    <t>3.1.19</t>
  </si>
  <si>
    <t>Encrypt CUI on mobile devices and mobile computing platforms</t>
  </si>
  <si>
    <t>Exposure limited to CUI on mobile platform</t>
  </si>
  <si>
    <t>Verify and control/limit connections to and use of external systems.</t>
  </si>
  <si>
    <t>3.1.21</t>
  </si>
  <si>
    <t>Limit use of portable storage devices on external systems.</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</si>
  <si>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</si>
  <si>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</si>
  <si>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</si>
  <si>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</si>
  <si>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3.2.3</t>
  </si>
  <si>
    <t>Provide security awareness training on recognizing and reporting potential indicators of insider threat.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</si>
  <si>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</si>
  <si>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</si>
  <si>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</si>
  <si>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</si>
  <si>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</si>
  <si>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</si>
  <si>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</si>
  <si>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</si>
  <si>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</si>
  <si>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</si>
  <si>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</si>
  <si>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</si>
  <si>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</si>
  <si>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</si>
  <si>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</si>
  <si>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</si>
  <si>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</si>
  <si>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</si>
  <si>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</si>
  <si>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</si>
  <si>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</si>
  <si>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</si>
  <si>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</si>
  <si>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</si>
  <si>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</si>
  <si>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</si>
  <si>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</si>
  <si>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</si>
  <si>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</si>
  <si>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</si>
  <si>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</si>
  <si>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</si>
  <si>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</si>
  <si>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3.4.9</t>
  </si>
  <si>
    <t>Control and monitor user-installed software.</t>
  </si>
  <si>
    <t>Identify system users, processes acting on behalf of users, and devices.</t>
  </si>
  <si>
    <t>Authenticate (or verify) the identities of users, processes, or devices, as a prerequisite to allowing access to organizational systems.</t>
  </si>
  <si>
    <t>3.5.3</t>
  </si>
  <si>
    <t>Use multifactor authentication (MFA) for local and network access to privileged accounts and for network access to nonprivileged accounts.</t>
  </si>
  <si>
    <t>3 to 5</t>
  </si>
  <si>
    <t xml:space="preserve">Subtract 5 points if MFA not implemented.  Subtract 3 points if implemented for remote and privileged users, but not the general user </t>
  </si>
  <si>
    <t>3.5.4</t>
  </si>
  <si>
    <t>Employ replay-resistant authentication mechanisms for network access to privileged and non-privileged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</si>
  <si>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</si>
  <si>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</si>
  <si>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</si>
  <si>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</si>
  <si>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</si>
  <si>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</si>
  <si>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</si>
  <si>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</si>
  <si>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</si>
  <si>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</si>
  <si>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</si>
  <si>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Encrypted representations of passwords include, for example, encrypted versions of passwords and one-way cryptographic hashes of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</si>
  <si>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</si>
  <si>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</si>
  <si>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</si>
  <si>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</si>
  <si>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</si>
  <si>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</si>
  <si>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</si>
  <si>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</si>
  <si>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</si>
  <si>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</si>
  <si>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</si>
  <si>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</si>
  <si>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</si>
  <si>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</si>
  <si>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</si>
  <si>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</si>
  <si>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</si>
  <si>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network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</si>
  <si>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</si>
  <si>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</si>
  <si>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</si>
  <si>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</si>
  <si>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Exposure limited to CUI on media</t>
  </si>
  <si>
    <t>3.8.2</t>
  </si>
  <si>
    <t>Limit access to CUI on system media to authorized users.</t>
  </si>
  <si>
    <t>Sanitize or destroy system media containing CUI before disposal or release for reuse.</t>
  </si>
  <si>
    <t xml:space="preserve">While exposure limited to CUI on media, failure to sanitize can result in continual exposure of CUI </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</si>
  <si>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</si>
  <si>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</si>
  <si>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</si>
  <si>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</si>
  <si>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</si>
  <si>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</si>
  <si>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</si>
  <si>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</si>
  <si>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</si>
  <si>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</si>
  <si>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</si>
  <si>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</si>
  <si>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</si>
  <si>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</si>
  <si>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</si>
  <si>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</si>
  <si>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Limit physical access to organizational systems, equipment, and the respective operating environments to authorized individuals.</t>
  </si>
  <si>
    <t>3.10.2</t>
  </si>
  <si>
    <t>Protect and monitor the physical facility and support infrastructure for organizational systems.</t>
  </si>
  <si>
    <t>Escort visitors and monitor visitor activity.</t>
  </si>
  <si>
    <t>Maintain audit logs of physical access.</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</si>
  <si>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</si>
  <si>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</si>
  <si>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</si>
  <si>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</si>
  <si>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</si>
  <si>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</si>
  <si>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</si>
  <si>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</si>
  <si>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</si>
  <si>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</si>
  <si>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</si>
  <si>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</si>
  <si>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</si>
  <si>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</si>
  <si>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</si>
  <si>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</si>
  <si>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</si>
  <si>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NA</t>
  </si>
  <si>
    <t>The absence of a system security plan would result in a finding that ‘an assessment could not be completed due to incomplete information and noncompliance with DFARS clause 252.204-7012.’</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</si>
  <si>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</si>
  <si>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</si>
  <si>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</si>
  <si>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</si>
  <si>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</si>
  <si>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</si>
  <si>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</si>
  <si>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</si>
  <si>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</si>
  <si>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</si>
  <si>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</si>
  <si>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</si>
  <si>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</si>
  <si>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</si>
  <si>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</si>
  <si>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</si>
  <si>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</si>
  <si>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</si>
  <si>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</si>
  <si>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</si>
  <si>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 xml:space="preserve">Subtract 5 points if no cryptography is employed; 3 points if mostly not FIPS validated </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</si>
  <si>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</si>
  <si>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</si>
  <si>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</si>
  <si>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</si>
  <si>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</si>
  <si>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</si>
  <si>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</si>
  <si>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</si>
  <si>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</si>
  <si>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 xml:space="preserve">Protect the confidentiality of CUI at rest. </t>
  </si>
  <si>
    <t>Identify, report, and correct system flaws in a timely manner.</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</si>
  <si>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</si>
  <si>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</si>
  <si>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</si>
  <si>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</si>
  <si>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Perform periodic scans of organizational systems and real-time scans of files from external sources as files are downloaded, opened, or executed.</t>
  </si>
  <si>
    <t>3.14.6</t>
  </si>
  <si>
    <t>3.14.7</t>
  </si>
  <si>
    <t>Requirement Type</t>
  </si>
  <si>
    <t>Control ID</t>
  </si>
  <si>
    <t>Security Requirement Text</t>
  </si>
  <si>
    <t>Discussion</t>
  </si>
  <si>
    <t>3.1.1</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</si>
  <si>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</si>
  <si>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</si>
  <si>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 xml:space="preserve">Separate the duties of individuals to reduce the risk of malevolent activity without collusion. </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</si>
  <si>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</si>
  <si>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</si>
  <si>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</si>
  <si>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</si>
  <si>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
3.1.7 
DISCUSSION 
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</si>
  <si>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</si>
  <si>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 xml:space="preserve">Provide privacy and security notices consistent with applicable CUI rules. </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</si>
  <si>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</si>
  <si>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 xml:space="preserve">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
 </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</si>
  <si>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</si>
  <si>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</si>
  <si>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Cryptographic standards include FIPS-validated cryptography and NSA-approved cryptography. See [NIST CRYPTO]; [NIST CAVP]; [NIST CMVP]; NSA Cryptographic Standards.</t>
  </si>
  <si>
    <t xml:space="preserve">Route remote access via managed access control points. </t>
  </si>
  <si>
    <t>Routing remote access through managed access control points enhances explicit, organizational control over such connections, reducing the susceptibility to unauthorized access to organizational systems resulting in the unauthorized disclosure of CUI.</t>
  </si>
  <si>
    <t>Authorize remote execution of privileged commands and remote access to security-relevant information.</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</si>
  <si>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 guidance on secure wireless networks.</t>
  </si>
  <si>
    <t xml:space="preserve">Protect wireless access using authentication and encryption. </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</si>
  <si>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</si>
  <si>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 xml:space="preserve">Control connection of mobile devices. </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</si>
  <si>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</si>
  <si>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Encrypt CUI on mobile devices and mobile computing platforms.[1]</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</si>
  <si>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Protecting cryptographic keys is an essential element of any encryption solution. See [NIST CRYPTO].</t>
  </si>
  <si>
    <t>3.1.20</t>
  </si>
  <si>
    <t xml:space="preserve">Verify and control/limit connections to and use of external systems. </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</si>
  <si>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</si>
  <si>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 xml:space="preserve">Limit use of portable storage devices on external systems. </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</si>
  <si>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</si>
  <si>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</si>
  <si>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 xml:space="preserve">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 
3.2   AWARENESS AND TRAINING 
Basic Security Requirements </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</si>
  <si>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</si>
  <si>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 xml:space="preserve">Ensure that personnel are trained to carry out their assigned information security-related duties and responsibilities. </t>
  </si>
  <si>
    <t xml:space="preserve">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
Derived Security Requirements </t>
  </si>
  <si>
    <t xml:space="preserve">Provide security awareness training on recognizing and reporting potential indicators of insider threat. </t>
  </si>
  <si>
    <t xml:space="preserve">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  
3.3   AUDIT AND ACCOUNTABILITY 
Basic Security Requirements </t>
  </si>
  <si>
    <t xml:space="preserve">Create and retain system audit logs and records to the extent needed to enable the monitoring, analysis, investigation, and reporting of unlawful or unauthorized system activity. </t>
  </si>
  <si>
    <t xml:space="preserve">Ensure that the actions of individual system users can be uniquely traced to those users, so they can be held accountable for their actions. </t>
  </si>
  <si>
    <t xml:space="preserve">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VoIP.
Derived Security Requirements </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</si>
  <si>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</si>
  <si>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 xml:space="preserve">Alert in the event of an audit logging process failure. </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</si>
  <si>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</si>
  <si>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 xml:space="preserve">Correlate audit record review, analysis, and reporting processes for investigation and response to indications of unlawful, unauthorized, suspicious, or unusual activity. </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</si>
  <si>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</si>
  <si>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</si>
  <si>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 xml:space="preserve">Provide a system capability that compares and synchronizes internal system clocks with an authoritative source to generate time stamps for audit records. </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</si>
  <si>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t>
  </si>
  <si>
    <t xml:space="preserve">Protect audit information and audit logging tools from unauthorized access, modification, and deletion. </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</si>
  <si>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</si>
  <si>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 xml:space="preserve">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
3.4   CONFIGURATION MANAGEMENT 
Basic Security Requirements </t>
  </si>
  <si>
    <t>This requirement establishes and maintains baseline configurations for systems and system components including for system communications and connectivity. Baseline configurations are documented, formally reviewed, and agreed-upon sets of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t>
  </si>
  <si>
    <t xml:space="preserve">Establish and enforce security configuration settings for information technology products employed in organizational systems. </t>
  </si>
  <si>
    <t xml:space="preserve">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
Derived Security Requirements </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</si>
  <si>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</si>
  <si>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 xml:space="preserve">Analyze the security impact of changes prior to implementation. </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</si>
  <si>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</si>
  <si>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 xml:space="preserve">Define, document, approve, and enforce physical and logical access restrictions associated with changes to organizational systems. </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</si>
  <si>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</si>
  <si>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 xml:space="preserve">Employ the principle of least functionality by configuring organizational systems to provide only essential capabilities. </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</si>
  <si>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</si>
  <si>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 xml:space="preserve">Restrict, disable, or prevent the use of nonessential programs, functions, ports, protocols, and services. </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</si>
  <si>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FTP, and peer-to-peer networking are examples of protocols organizations consider preventing the use of, restricting, or disabling.</t>
  </si>
  <si>
    <t xml:space="preserve">Apply deny-by-exception (blacklisting) policy to prevent the use of unauthorized software or deny-all, permit-by-exception (whitelisting) policy to allow the execution of authorized software. </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</si>
  <si>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</si>
  <si>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 xml:space="preserve">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 
3.5   IDENTIFICATION AND AUTHENTICATION 
Basic Security Requirements </t>
  </si>
  <si>
    <t>3.5.1</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</si>
  <si>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t>
  </si>
  <si>
    <t>3.5.2</t>
  </si>
  <si>
    <t xml:space="preserve">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t>
  </si>
  <si>
    <t xml:space="preserve">Use multifactor authentication for local and network access to privileged accounts and for network access to non-privileged accounts.[2] [3] </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</si>
  <si>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3.5.3 
DISCUSSION 
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</si>
  <si>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</si>
  <si>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</si>
  <si>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</si>
  <si>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</si>
  <si>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</si>
  <si>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Password lifetime restrictions do not apply to temporary passwords.</t>
  </si>
  <si>
    <t xml:space="preserve">Allow temporary password use for system logons with an immediate change to a permanent password. </t>
  </si>
  <si>
    <t>Changing temporary passwords to permanent passwords immediately after system logon ensures that the necessary strength of the authentication mechanism is implemented at the earliest opportunity, reducing the susceptibility to authenticator compromises.</t>
  </si>
  <si>
    <t>Store and transmit only cryptographically-protected passwords.</t>
  </si>
  <si>
    <t>Cryptographically-protected passwords use salted one-way cryptographic hashes of passwords.</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</si>
  <si>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</si>
  <si>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</si>
  <si>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 xml:space="preserve">Track, document, and report incidents to designated officials and/or authorities both internal and external to the organization. </t>
  </si>
  <si>
    <t xml:space="preserve">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
Derived Security Requirements </t>
  </si>
  <si>
    <t xml:space="preserve">Test the organizational incident response capability. </t>
  </si>
  <si>
    <t xml:space="preserve">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 
3.7 MAINTENANCE 
Basic Security Requirements </t>
  </si>
  <si>
    <t>Perform maintenance on organizational systems.[4]</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</si>
  <si>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t>
  </si>
  <si>
    <t xml:space="preserve">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
Derived Security Requirements </t>
  </si>
  <si>
    <t xml:space="preserve">Ensure equipment removed for off-site maintenance is sanitized of any CUI. </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</si>
  <si>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</si>
  <si>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If, upon inspection of media containing maintenance diagnostic and test programs, organizations determine that the media contain malicious code, the incident is handled consistent with incident handling policies and procedures.</t>
  </si>
  <si>
    <t xml:space="preserve">Require multifactor authentication to establish nonlocal maintenance sessions via external network connections and terminate such connections when nonlocal maintenance is complete. </t>
  </si>
  <si>
    <t>If, upon inspection of media containing maintenance diagnostic and test programs, organizations determine that the media contain malicious code, the incident is handled consistent with incident handling policies and procedures.
3.7.5 
DISCUSSION 
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</si>
  <si>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 xml:space="preserve">Supervise the maintenance activities of maintenance personnel without required access authorization. </t>
  </si>
  <si>
    <t xml:space="preserve">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3.8 MEDIA PROTECTION 
Basic Security Requirements </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</si>
  <si>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</si>
  <si>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 xml:space="preserve">Limit access to CUI on system media to authorized users. </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</si>
  <si>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</si>
  <si>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</si>
  <si>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 xml:space="preserve">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
Derived Security Requirements </t>
  </si>
  <si>
    <t>Mark media with necessary CUI markings and distribution limitations.[5]</t>
  </si>
  <si>
    <t>The term security marking refers to the application or use of human-readable security attributes. System media includes digital and non-digital media. Marking of system media reflects applicable federal laws, Executive Orders, directives, policies, and regulations. See [NARA MARK].</t>
  </si>
  <si>
    <t xml:space="preserve">Control access to media containing CUI and maintain accountability for media during transport outside of controlled areas. </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</si>
  <si>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</si>
  <si>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This requirement applies to portable storage devices (e.g., USB memory sticks, digital video disks, compact disks, external or removable hard disk drives). See [NIST CRYPTO].
[SP 800-111] provides guidance on storage encryption technologies for end user devices.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</si>
  <si>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</si>
  <si>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</si>
  <si>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 xml:space="preserve">Protect the confidentiality of backup CUI at storage locations. </t>
  </si>
  <si>
    <t xml:space="preserve">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 
3.9   PERSONNEL SECURITY 
Basic Security Requirements </t>
  </si>
  <si>
    <t xml:space="preserve">Screen individuals prior to authorizing access to organizational systems containing CUI. </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</si>
  <si>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</si>
  <si>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 xml:space="preserve">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
Derived Security Requirements </t>
  </si>
  <si>
    <t>3.10.1</t>
  </si>
  <si>
    <t xml:space="preserve">Limit physical access to organizational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</si>
  <si>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</si>
  <si>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 xml:space="preserve">Protect and monitor the physical facility and support infrastructure for organizational systems. </t>
  </si>
  <si>
    <t xml:space="preserve">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
Derived Security Requirements </t>
  </si>
  <si>
    <t>3.10.3</t>
  </si>
  <si>
    <t xml:space="preserve">Escort visitors and monitor visitor activity. </t>
  </si>
  <si>
    <t>Individuals with permanent physical access authorization credentials are not considered visitors. Audit logs can be used to monitor visitor activity.</t>
  </si>
  <si>
    <t>3.10.4</t>
  </si>
  <si>
    <t xml:space="preserve">Maintain audit logs of physical access. </t>
  </si>
  <si>
    <t xml:space="preserve">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
 </t>
  </si>
  <si>
    <t>3.10.5</t>
  </si>
  <si>
    <t>Physical access devices include keys, locks, combinations, and card readers.</t>
  </si>
  <si>
    <t xml:space="preserve">Enforce safeguarding measures for CUI at alternate work sites. </t>
  </si>
  <si>
    <t xml:space="preserve">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 
3.11 RISK ASSESSMENT 
Basic Security Requirements </t>
  </si>
  <si>
    <t xml:space="preserve">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
Derived Security Requirements </t>
  </si>
  <si>
    <t xml:space="preserve">Scan for vulnerabilities in organizational systems and applications periodically and when new vulnerabilities affecting those systems and applications are identified. </t>
  </si>
  <si>
    <t>Alternate work sites 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</si>
  <si>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 xml:space="preserve">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  
3.12 SECURITY ASSESSMENT 
Basic Security Requirements </t>
  </si>
  <si>
    <t xml:space="preserve">Periodically assess the security controls in organizational systems to determine if the controls are effective in their application. </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</si>
  <si>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</si>
  <si>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 xml:space="preserve">Develop and implement plans of action designed to correct deficiencies and reduce or eliminate vulnerabilities in organizational systems. </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</si>
  <si>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t>
  </si>
  <si>
    <t xml:space="preserve">Monitor security controls on an ongoing basis to ensure the continued effectiveness of the controls. </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</si>
  <si>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</si>
  <si>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Develop, document, and periodically update system security plans that describe system boundaries, system environments of operation, how security requirements are implemented, and the relationships with or connections to other systems.[6]</t>
  </si>
  <si>
    <t xml:space="preserve">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Derived Security Requirements </t>
  </si>
  <si>
    <t>3.13.1</t>
  </si>
  <si>
    <t xml:space="preserve">Monitor, control, and protect communications (i.e., information transmitted or received by organizational systems) at the external boundaries and key internal boundaries of organizational systems. </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</si>
  <si>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t>
  </si>
  <si>
    <t xml:space="preserve">Employ architectural designs, software development techniques, and systems engineering principles that promote effective information security within organizational systems. </t>
  </si>
  <si>
    <t xml:space="preserve">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</si>
  <si>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3.13.3 
DISCUSSION 
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</si>
  <si>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</si>
  <si>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</si>
  <si>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 xml:space="preserve">Implement subnetworks for publicly accessible system components that are physically or logically separated from internal networks. </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</si>
  <si>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</si>
  <si>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 xml:space="preserve">Deny network communications traffic by default and allow network communications traffic by exception (i.e., deny all, permit by exception).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</si>
  <si>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</si>
  <si>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 xml:space="preserve">Prevent remote devices from simultaneously establishing non-remote connections with organizational systems and communicating via some other connection to resources in external networks (i.e., split tunneling).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</si>
  <si>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
3.13.7 
DISCUSSION 
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</si>
  <si>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 xml:space="preserve">Implement cryptographic mechanisms to prevent unauthorized disclosure of CUI during transmission unless otherwise protected by alternative physical safeguards. </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</si>
  <si>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</si>
  <si>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</si>
  <si>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 xml:space="preserve">Establish and manage cryptographic keys for cryptography employed in organizational systems. </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</si>
  <si>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</si>
  <si>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 xml:space="preserve">Employ FIPS-validated cryptography when used to protect the confidentiality of CUI. </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</si>
  <si>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and/or NSA-approved cryptography. See [NIST CRYPTO]; [NIST CAVP]; and [NIST CMVP].</t>
  </si>
  <si>
    <t>Prohibit remote activation of collaborative computing devices and provide indication of devices in use to users present at the device.[7]</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</si>
  <si>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t>
  </si>
  <si>
    <t xml:space="preserve">Control and monitor the use of mobile code. </t>
  </si>
  <si>
    <t>Mobile code technologies include Java, JavaScript, ActiveX, Postscript, PDF, Shockwave movies,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</si>
  <si>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 xml:space="preserve">Control and monitor the use of Voice over Internet Protocol (VoIP) technologies. </t>
  </si>
  <si>
    <t xml:space="preserve">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
 </t>
  </si>
  <si>
    <t xml:space="preserve">Protect the authenticity of communications sessions. </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</si>
  <si>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</si>
  <si>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 xml:space="preserve">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  
3.14   SYSTEM AND INFORMATION INTEGRITY 
Basic Security Requirements </t>
  </si>
  <si>
    <t>3.14.1</t>
  </si>
  <si>
    <t xml:space="preserve">Identify, report, and correct system flaws in a timely manner. </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</si>
  <si>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</si>
  <si>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</si>
  <si>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 xml:space="preserve">Monitor system security alerts and advisories and take action in response. </t>
  </si>
  <si>
    <t xml:space="preserve">There are many publicly available sources of system security alerts and advisories. The United States Computer Emergency Readiness Team (US-CERT) generates security alerts and advisories to maintain situational awareness across the federal government and in nonfederal organizations.
Software vendors, subscription services, and relevant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
Derived Security Requirements </t>
  </si>
  <si>
    <t>3.14.4</t>
  </si>
  <si>
    <t xml:space="preserve">Update malicious code protection mechanisms when new releases are available. </t>
  </si>
  <si>
    <t>3.14.5</t>
  </si>
  <si>
    <t xml:space="preserve">Perform periodic scans of organizational systems and real-time scans of files from external sources as files are downloaded, opened, or executed. </t>
  </si>
  <si>
    <t xml:space="preserve">Monitor organizational systems, including inbound and outbound communications traffic, to detect attacks and indicators of potential attacks. </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</si>
  <si>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</si>
  <si>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 xml:space="preserve">Identify unauthorized use of organizational systems. </t>
  </si>
  <si>
    <t>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t>
  </si>
  <si>
    <t>Apply deny-by-exception (blacklisting) policy to prevent the use of unauthorized software or deny-all, permit-by-exception (whitelisting) policy to allow the execution of authorized software.</t>
  </si>
  <si>
    <t>Monitor organizational systems, including inbound and outbound communications traffic, to detect attacks and indicators of potential attacks.</t>
  </si>
  <si>
    <t>Control Type</t>
  </si>
  <si>
    <t>Basic</t>
  </si>
  <si>
    <t>Derived</t>
  </si>
  <si>
    <t>Authorize remote execution of privileged commands and remote access to security relevant information.</t>
  </si>
  <si>
    <t>Ensure that personnel are trained to carry out their assigned information security related duties and responsibilities.</t>
  </si>
  <si>
    <t>Store and transmit only cryptographically protected passwords.</t>
  </si>
  <si>
    <t>Base Score</t>
  </si>
  <si>
    <t>Instructions</t>
  </si>
  <si>
    <t>Standard Response</t>
  </si>
  <si>
    <t>Implemented</t>
  </si>
  <si>
    <t>Not Implemented</t>
  </si>
  <si>
    <t>Not Applicable</t>
  </si>
  <si>
    <t>Scoring Guidance</t>
  </si>
  <si>
    <t>Implementation Status</t>
  </si>
  <si>
    <t>Comments</t>
  </si>
  <si>
    <t>MFA Response</t>
  </si>
  <si>
    <t>NA Response</t>
  </si>
  <si>
    <t>FIPS Response</t>
  </si>
  <si>
    <t>FIPS Validated Encryption Implemented</t>
  </si>
  <si>
    <t>Non-FIPS Validated Encryption Implemented</t>
  </si>
  <si>
    <t>Encrpytion NOT Implemented</t>
  </si>
  <si>
    <t>Company Name:</t>
  </si>
  <si>
    <t>CAGE:</t>
  </si>
  <si>
    <t>Date Assessed:</t>
  </si>
  <si>
    <t>SSP Name:</t>
  </si>
  <si>
    <t>Effective Score</t>
  </si>
  <si>
    <t>Security Control ID</t>
  </si>
  <si>
    <t>Introduction</t>
  </si>
  <si>
    <t>Purpose</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</si>
  <si>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</si>
  <si>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</si>
  <si>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The absence of a system security plan would result in a finding that ‘an assessment could not be completed due to incomplete information and noncompliance with DFARS clause 252.204-7012.’  Please complete an SSP for the system being evaluated prior to proceeding to the SPRS Worksheet Tab.</t>
  </si>
  <si>
    <t>Please start by responding to security control 3.12.4 below:</t>
  </si>
  <si>
    <t>Summary of Scoring Methodology:</t>
  </si>
  <si>
    <t>1. All organizations start with a score of 110</t>
  </si>
  <si>
    <t>2. Points are deducted for security controls not implemented</t>
  </si>
  <si>
    <t>3. 3.12.4 must be in place to complete the assessment</t>
  </si>
  <si>
    <t>4. The current implementation status must be scored; future or planned controls do not count</t>
  </si>
  <si>
    <t>POC Completing Worksheet:</t>
  </si>
  <si>
    <t>This MS Excel spreadsheet is provided to assist organizations in submitting the SP 800-171 SPRS worksheet.  The worksheet automates the scoring process.  Users of this spreadsheet are able to select the most appropriate answer for their current implementation of the SP 800-171 security controls to identify their SPRS Worksheet score.</t>
  </si>
  <si>
    <t>The Supplier Performance Risk System (SPRS) tracks the performance of DoD suppliers.  The SPRS portal provides DoD Contracting Officers (CO) access to performance ratings for suppliers across the Defense Industrial Base (DIB).  On November 30, 2020, Defense Federal Acquisition Regulation Supplement (DFARS) Interim Rule 2019 went into effect which expanded SPRS to include cybersecurity evaluations.  The DFARS update implemented a requirement for contractors to upload the National Institute of Standards and Technology (NIST) Special Publication 800-171 (SP 800-171) SPRS worksheet to the SPRS portal prior to submitting proposals.  More information on SPRS is available on the SPRS portal at https://www.sprs.csd.disa.mil/.</t>
  </si>
  <si>
    <r>
      <t xml:space="preserve">Please refer to the NIST SP 800-171 DoD Assessment Methodology located at: </t>
    </r>
    <r>
      <rPr>
        <i/>
        <sz val="11"/>
        <color theme="1"/>
        <rFont val="Arial"/>
        <family val="2"/>
      </rPr>
      <t>https://www.acq.osd.mil/dpap/pdi/cyber/docs/NIST%20SP%20800-171%20Assessment%20Methodology%20Version%201.2.1%20%206.24.2020.pdf</t>
    </r>
    <r>
      <rPr>
        <sz val="11"/>
        <color theme="1"/>
        <rFont val="Arial"/>
        <family val="2"/>
      </rPr>
      <t xml:space="preserve"> for complete instructions.</t>
    </r>
  </si>
  <si>
    <t>Privileged Users Only</t>
  </si>
  <si>
    <t>Remote Users Only</t>
  </si>
  <si>
    <t>Identify unauthorized use of organizational systems.</t>
  </si>
  <si>
    <t xml:space="preserve">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
Derived Security Requirements </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</si>
  <si>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 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 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</si>
  <si>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 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</si>
  <si>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 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</si>
  <si>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Designated locations include system entry and exit points which may include firewalls, remote 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 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</si>
  <si>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Malicious code protection mechanisms include anti-virus signature definitions and reputation 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</si>
  <si>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 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</si>
  <si>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Users begin by completing the company demographic information on the Getting Started tab of this worksheet.  Once information regarding the company submitting the SPRS Worksheet is complete and the name of the SSP being evaluated is entered, users can proceed to the "SPRS Worksheet" tab to complete the assessment.  When completing the assessment select the most appropriate answer for the current implementation status of the security control from the pull down list.  The comments column is provided to assist users in tracking rationale for their response from the pull down list.  Comments are not required as part of the worksheet nor are they included in the final worksheet uploaded to the SPRS portal.  The header of the SPRS Worksheet tracks the number of questions unanswered. Once all questions are answered the score is displayed in the header.
This worksheet automates the score approach defined in NIST SP 800-171 DoD Assessment Methodology, Version 1.2.1, June 24, 2020.  Users are encouraged to review the Assessment Methodology, which is located at https://www.acq.osd.mil/dpap/pdi/cyber/docs/NIST%20SP%20800-171%20Assessment%20Methodology%20Version%201.2.1%20%206.24.2020.pdf, to answer any questions regarding the assessment methodology. 
This worksheet and the DoD Assessment Methodology requires SP 800-171 security control 3.12.4 be implemented prior to completing the worksheet. Security control 3.12.4 requires the company completing the worksheet to have a documented System Security Plan (SSP) prior to performing the assessment.  The information captured in the SSP that properly defines the security characteristics of the system being evaluated is the basis for responding to implementation status for each security control.  When responding to the implementation status of each security control, the current status as defined in the SSP must be used.  Planned items tracked for future implementation on the company's Plan of Action and Milestone (POA&amp;M) do not qualify as being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</si>
</sst>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FFFF"/>
      <name val="Arial"/>
      <family val="2"/>
    </font>
    <font>
      <sz val="11"/>
      <color theme="1"/>
      <name val="Arial"/>
      <family val="2"/>
    </font>
    <font>
      <b/>
      <sz val="16"/>
      <color rgb="FFFFFFFF"/>
      <name val="Arial"/>
      <family val="2"/>
    </font>
    <font>
      <b/>
      <sz val="16"/>
      <color theme="1"/>
      <name val="Arial"/>
      <family val="2"/>
    </font>
    <font>
      <b/>
      <sz val="11"/>
      <color theme="3"/>
      <name val="Arial"/>
      <family val="2"/>
    </font>
    <font>
      <i/>
      <sz val="11"/>
      <color theme="1"/>
      <name val="Arial"/>
      <family val="2"/>
    </font>
    <font>
      <b/>
      <sz val="10"/>
      <color theme="1"/>
      <name val="Arial"/>
      <family val="2"/>
    </font>
    <font>
      <b/>
      <sz val="11"/>
      <color theme="1"/>
      <name val="Arial"/>
      <family val="2"/>
    </font>
    <font>
      <sz val="11"/>
      <color theme="0"/>
      <name val="Arial"/>
      <family val="2"/>
    </font>
    <font>
      <sz val="11"/>
      <color theme="1"/>
      <name val="Arial"/>
      <family val="2"/>
    </font>
  </fonts>
  <fills count="5">
    <fill>
      <patternFill patternType="none"/>
    </fill>
    <fill>
      <patternFill patternType="gray125"/>
    </fill>
    <fill>
      <patternFill patternType="solid">
        <fgColor rgb="FF1E4E79"/>
        <bgColor indexed="64"/>
      </patternFill>
    </fill>
    <fill>
      <patternFill patternType="solid">
        <fgColor theme="0" tint="-0.249977111117893"/>
        <bgColor indexed="64"/>
      </patternFill>
    </fill>
    <fill>
      <patternFill patternType="solid">
        <fgColor theme="0" tint="-4.9989318521683403E-2"/>
        <bgColor indexed="64"/>
      </patternFill>
    </fill>
  </fills>
  <borders count="1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3" fillId="0" borderId="0" xfId="0" applyFont="1"/>
    <xf numFmtId="0" fontId="2" fillId="2" borderId="2" xfId="0" applyFont="1" applyFill="1" applyBorder="1" applyAlignment="1">
      <alignment horizontal="center" vertical="center"/>
    </xf>
    <xf numFmtId="0" fontId="2" fillId="2" borderId="0" xfId="0" applyFont="1" applyFill="1" applyBorder="1" applyAlignment="1">
      <alignment vertical="center"/>
    </xf>
    <xf numFmtId="0" fontId="3" fillId="0" borderId="7" xfId="0" applyFont="1" applyBorder="1"/>
    <xf numFmtId="0" fontId="8" fillId="0" borderId="7" xfId="0" applyFont="1" applyBorder="1"/>
    <xf numFmtId="0" fontId="2" fillId="2" borderId="0"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3" xfId="0" applyFont="1" applyFill="1" applyBorder="1" applyAlignment="1">
      <alignment horizontal="left" vertical="center" wrapText="1"/>
    </xf>
    <xf numFmtId="0" fontId="9" fillId="0" borderId="0" xfId="0" applyFont="1" applyAlignment="1">
      <alignment horizontal="center" vertical="center"/>
    </xf>
    <xf numFmtId="0" fontId="3" fillId="4" borderId="3" xfId="0" applyFont="1" applyFill="1" applyBorder="1"/>
    <xf numFmtId="0" fontId="3" fillId="4" borderId="3" xfId="0" applyFont="1" applyFill="1" applyBorder="1" applyAlignment="1">
      <alignment wrapText="1"/>
    </xf>
    <xf numFmtId="0" fontId="3" fillId="4" borderId="3" xfId="0" applyFont="1" applyFill="1" applyBorder="1" applyAlignment="1">
      <alignment horizontal="center" vertical="center"/>
    </xf>
    <xf numFmtId="0" fontId="3" fillId="0" borderId="3" xfId="0" applyFont="1" applyBorder="1" applyAlignment="1">
      <alignment wrapText="1"/>
    </xf>
    <xf numFmtId="0" fontId="3" fillId="0" borderId="0" xfId="0" applyFont="1" applyAlignment="1">
      <alignment horizontal="center" vertical="center"/>
    </xf>
    <xf numFmtId="0" fontId="3" fillId="0" borderId="0" xfId="0" applyFont="1" applyAlignment="1">
      <alignment wrapText="1"/>
    </xf>
    <xf numFmtId="0" fontId="9" fillId="0" borderId="7" xfId="0" applyFont="1" applyBorder="1"/>
    <xf numFmtId="0" fontId="3" fillId="0" borderId="8" xfId="0" applyFont="1" applyBorder="1"/>
    <xf numFmtId="0" fontId="9" fillId="0" borderId="12" xfId="0" applyFont="1" applyBorder="1"/>
    <xf numFmtId="0" fontId="3" fillId="0" borderId="13" xfId="0" applyFont="1" applyBorder="1"/>
    <xf numFmtId="0" fontId="3" fillId="0" borderId="6" xfId="0" applyFont="1" applyBorder="1"/>
    <xf numFmtId="0" fontId="10" fillId="0" borderId="7" xfId="0" applyFont="1" applyBorder="1"/>
    <xf numFmtId="0" fontId="9" fillId="0" borderId="0" xfId="0" applyFont="1" applyAlignment="1">
      <alignment horizontal="center"/>
    </xf>
    <xf numFmtId="0" fontId="3" fillId="0" borderId="0" xfId="0" applyFont="1" applyAlignment="1">
      <alignment horizontal="center"/>
    </xf>
    <xf numFmtId="0" fontId="11" fillId="0" borderId="7" xfId="0" applyFont="1" applyBorder="1"/>
    <xf numFmtId="0" fontId="3" fillId="0" borderId="3" xfId="0" applyFont="1" applyBorder="1" applyProtection="1">
      <protection locked="0"/>
    </xf>
    <xf numFmtId="0" fontId="3" fillId="0" borderId="3" xfId="0" applyFont="1" applyBorder="1" applyAlignment="1" applyProtection="1">
      <alignment vertical="center"/>
      <protection locked="0"/>
    </xf>
    <xf numFmtId="0" fontId="3" fillId="0" borderId="0" xfId="0" applyFont="1" applyAlignment="1">
      <alignment vertical="center"/>
    </xf>
    <xf numFmtId="0" fontId="3" fillId="0" borderId="7" xfId="0" applyFont="1" applyBorder="1" applyAlignment="1">
      <alignment horizontal="lef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9" fillId="0" borderId="7" xfId="0" applyFont="1" applyBorder="1" applyAlignment="1">
      <alignment horizontal="center" vertical="center" wrapText="1"/>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3" fillId="0" borderId="9" xfId="0" applyFont="1" applyBorder="1" applyAlignment="1" applyProtection="1">
      <alignment horizontal="left"/>
      <protection locked="0"/>
    </xf>
    <xf numFmtId="0" fontId="3" fillId="0" borderId="11" xfId="0" applyFont="1" applyBorder="1" applyAlignment="1" applyProtection="1">
      <alignment horizontal="left"/>
      <protection locked="0"/>
    </xf>
    <xf numFmtId="0" fontId="3" fillId="0" borderId="14" xfId="0" applyFont="1" applyBorder="1" applyAlignment="1" applyProtection="1">
      <alignment horizontal="left"/>
      <protection locked="0"/>
    </xf>
    <xf numFmtId="0" fontId="3" fillId="0" borderId="15" xfId="0" applyFont="1" applyBorder="1" applyAlignment="1" applyProtection="1">
      <alignment horizontal="left"/>
      <protection locked="0"/>
    </xf>
    <xf numFmtId="0" fontId="4" fillId="2" borderId="0" xfId="0" applyFont="1" applyFill="1" applyBorder="1" applyAlignment="1">
      <alignment horizontal="right" vertical="center" wrapText="1"/>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xf>
  </cellXfs>
  <cellStyles count="1">
    <cellStyle name="Normal" xfId="0" builtinId="0"/>
  </cellStyles>
  <dxfs count="5">
    <dxf>
      <font>
        <color rgb="FFFF0000"/>
      </font>
    </dxf>
    <dxf>
      <font>
        <color theme="0" tint="-4.9989318521683403E-2"/>
      </font>
    </dxf>
    <dxf>
      <font>
        <b/>
        <i val="0"/>
        <color theme="0"/>
      </font>
      <fill>
        <patternFill>
          <bgColor rgb="FFFF0000"/>
        </patternFill>
      </fill>
    </dxf>
    <dxf>
      <font>
        <b/>
        <i val="0"/>
        <strike val="0"/>
        <color theme="5" tint="0.79995117038483843"/>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510920</xdr:colOff>
      <xdr:row>1</xdr:row>
      <xdr:rowOff>36571</xdr:rowOff>
    </xdr:to>
    <xdr:pic>
      <xdr:nvPicPr>
        <xdr:cNvPr id="2" name="Picture 1">
          <a:extLst>
            <a:ext uri="{FF2B5EF4-FFF2-40B4-BE49-F238E27FC236}">
              <a16:creationId xmlns:a16="http://schemas.microsoft.com/office/drawing/2014/main" id="{96B9E088-B0E8-4305-AF6C-ED56C6ABD1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3978" y="212272"/>
          <a:ext cx="2260798" cy="66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63500</xdr:rowOff>
    </xdr:from>
    <xdr:to>
      <xdr:col>1</xdr:col>
      <xdr:colOff>1107276</xdr:colOff>
      <xdr:row>0</xdr:row>
      <xdr:rowOff>634596</xdr:rowOff>
    </xdr:to>
    <xdr:pic>
      <xdr:nvPicPr>
        <xdr:cNvPr id="3" name="Picture 2">
          <a:extLst>
            <a:ext uri="{FF2B5EF4-FFF2-40B4-BE49-F238E27FC236}">
              <a16:creationId xmlns:a16="http://schemas.microsoft.com/office/drawing/2014/main" id="{F9687C22-A8F8-49D8-B540-EA00357B8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3500"/>
          <a:ext cx="1839136" cy="5684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59872</xdr:colOff>
      <xdr:row>0</xdr:row>
      <xdr:rowOff>54428</xdr:rowOff>
    </xdr:from>
    <xdr:to>
      <xdr:col>1</xdr:col>
      <xdr:colOff>885319</xdr:colOff>
      <xdr:row>0</xdr:row>
      <xdr:rowOff>629607</xdr:rowOff>
    </xdr:to>
    <xdr:pic>
      <xdr:nvPicPr>
        <xdr:cNvPr id="3" name="Picture 2">
          <a:extLst>
            <a:ext uri="{FF2B5EF4-FFF2-40B4-BE49-F238E27FC236}">
              <a16:creationId xmlns:a16="http://schemas.microsoft.com/office/drawing/2014/main" id="{8504A504-F4C0-4F8D-938B-08203D371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872" y="54428"/>
          <a:ext cx="1852786" cy="5724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3015-A422-4205-82AC-706A106FBFC6}">
  <sheetPr>
    <tabColor theme="9"/>
  </sheetPr>
  <dimension ref="A1:AT23"/>
  <sheetViews>
    <sheetView tabSelected="1" zoomScaleNormal="100" workbookViewId="0">
      <selection activeCell="B4" sqref="B4:L7"/>
    </sheetView>
  </sheetViews>
  <sheetFormatPr defaultColWidth="9.23046875" defaultRowHeight="14.15" x14ac:dyDescent="0.35"/>
  <cols>
    <col min="1" max="1" width="4.23046875" style="5" customWidth="1"/>
    <col min="2" max="2" width="16" style="5" customWidth="1"/>
    <col min="3" max="46" width="9.23046875" style="5"/>
    <col min="47" max="16384" width="9.23046875" style="2"/>
  </cols>
  <sheetData>
    <row r="1" spans="1:46" ht="66.45" customHeight="1" x14ac:dyDescent="0.35">
      <c r="A1" s="31"/>
      <c r="B1" s="32"/>
      <c r="C1" s="32"/>
      <c r="D1" s="32"/>
      <c r="E1" s="32"/>
      <c r="F1" s="32"/>
      <c r="G1" s="32"/>
      <c r="H1" s="32"/>
      <c r="I1" s="32"/>
      <c r="J1" s="32"/>
      <c r="K1" s="32"/>
      <c r="L1" s="33"/>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3" spans="1:46" ht="20.25" customHeight="1" x14ac:dyDescent="0.5">
      <c r="B3" s="34" t="s">
        <v>432</v>
      </c>
      <c r="C3" s="35"/>
      <c r="D3" s="35"/>
      <c r="E3" s="35"/>
      <c r="F3" s="35"/>
      <c r="G3" s="35"/>
      <c r="H3" s="35"/>
      <c r="I3" s="35"/>
      <c r="J3" s="35"/>
      <c r="K3" s="35"/>
      <c r="L3" s="36"/>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ht="43" customHeight="1" x14ac:dyDescent="0.35">
      <c r="B4" s="30" t="s">
        <v>445</v>
      </c>
      <c r="C4" s="30"/>
      <c r="D4" s="30"/>
      <c r="E4" s="30"/>
      <c r="F4" s="30"/>
      <c r="G4" s="30"/>
      <c r="H4" s="30"/>
      <c r="I4" s="30"/>
      <c r="J4" s="30"/>
      <c r="K4" s="30"/>
      <c r="L4" s="30"/>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ht="7.5" customHeight="1" x14ac:dyDescent="0.35">
      <c r="B5" s="30"/>
      <c r="C5" s="30"/>
      <c r="D5" s="30"/>
      <c r="E5" s="30"/>
      <c r="F5" s="30"/>
      <c r="G5" s="30"/>
      <c r="H5" s="30"/>
      <c r="I5" s="30"/>
      <c r="J5" s="30"/>
      <c r="K5" s="30"/>
      <c r="L5" s="30"/>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6" spans="1:46" ht="13" customHeight="1" x14ac:dyDescent="0.35">
      <c r="B6" s="30"/>
      <c r="C6" s="30"/>
      <c r="D6" s="30"/>
      <c r="E6" s="30"/>
      <c r="F6" s="30"/>
      <c r="G6" s="30"/>
      <c r="H6" s="30"/>
      <c r="I6" s="30"/>
      <c r="J6" s="30"/>
      <c r="K6" s="30"/>
      <c r="L6" s="30"/>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row>
    <row r="7" spans="1:46" ht="38.25" customHeight="1" x14ac:dyDescent="0.35">
      <c r="B7" s="30"/>
      <c r="C7" s="30"/>
      <c r="D7" s="30"/>
      <c r="E7" s="30"/>
      <c r="F7" s="30"/>
      <c r="G7" s="30"/>
      <c r="H7" s="30"/>
      <c r="I7" s="30"/>
      <c r="J7" s="30"/>
      <c r="K7" s="30"/>
      <c r="L7" s="30"/>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spans="1:46" ht="7.75" customHeight="1" x14ac:dyDescent="0.35">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row>
    <row r="9" spans="1:46" ht="20.149999999999999" x14ac:dyDescent="0.5">
      <c r="B9" s="34" t="s">
        <v>433</v>
      </c>
      <c r="C9" s="35"/>
      <c r="D9" s="35"/>
      <c r="E9" s="35"/>
      <c r="F9" s="35"/>
      <c r="G9" s="35"/>
      <c r="H9" s="35"/>
      <c r="I9" s="35"/>
      <c r="J9" s="35"/>
      <c r="K9" s="35"/>
      <c r="L9" s="36"/>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row>
    <row r="10" spans="1:46" x14ac:dyDescent="0.35">
      <c r="B10" s="30" t="s">
        <v>444</v>
      </c>
      <c r="C10" s="30"/>
      <c r="D10" s="30"/>
      <c r="E10" s="30"/>
      <c r="F10" s="30"/>
      <c r="G10" s="30"/>
      <c r="H10" s="30"/>
      <c r="I10" s="30"/>
      <c r="J10" s="30"/>
      <c r="K10" s="30"/>
      <c r="L10" s="30"/>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row>
    <row r="11" spans="1:46" x14ac:dyDescent="0.35">
      <c r="B11" s="30"/>
      <c r="C11" s="30"/>
      <c r="D11" s="30"/>
      <c r="E11" s="30"/>
      <c r="F11" s="30"/>
      <c r="G11" s="30"/>
      <c r="H11" s="30"/>
      <c r="I11" s="30"/>
      <c r="J11" s="30"/>
      <c r="K11" s="30"/>
      <c r="L11" s="30"/>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row>
    <row r="12" spans="1:46" x14ac:dyDescent="0.35">
      <c r="B12" s="30"/>
      <c r="C12" s="30"/>
      <c r="D12" s="30"/>
      <c r="E12" s="30"/>
      <c r="F12" s="30"/>
      <c r="G12" s="30"/>
      <c r="H12" s="30"/>
      <c r="I12" s="30"/>
      <c r="J12" s="30"/>
      <c r="K12" s="30"/>
      <c r="L12" s="30"/>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row>
    <row r="13" spans="1:46" ht="17.5" customHeight="1" x14ac:dyDescent="0.35">
      <c r="B13" s="30"/>
      <c r="C13" s="30"/>
      <c r="D13" s="30"/>
      <c r="E13" s="30"/>
      <c r="F13" s="30"/>
      <c r="G13" s="30"/>
      <c r="H13" s="30"/>
      <c r="I13" s="30"/>
      <c r="J13" s="30"/>
      <c r="K13" s="30"/>
      <c r="L13" s="30"/>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row>
    <row r="14" spans="1:46" ht="9" customHeight="1" x14ac:dyDescent="0.35">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row>
    <row r="15" spans="1:46" ht="20.149999999999999" x14ac:dyDescent="0.5">
      <c r="B15" s="34" t="s">
        <v>412</v>
      </c>
      <c r="C15" s="35"/>
      <c r="D15" s="35"/>
      <c r="E15" s="35"/>
      <c r="F15" s="35"/>
      <c r="G15" s="35"/>
      <c r="H15" s="35"/>
      <c r="I15" s="35"/>
      <c r="J15" s="35"/>
      <c r="K15" s="35"/>
      <c r="L15" s="36"/>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row>
    <row r="16" spans="1:46" ht="65.25" customHeight="1" x14ac:dyDescent="0.35">
      <c r="B16" s="30" t="s">
        <v>457</v>
      </c>
      <c r="C16" s="30"/>
      <c r="D16" s="30"/>
      <c r="E16" s="30"/>
      <c r="F16" s="30"/>
      <c r="G16" s="30"/>
      <c r="H16" s="30"/>
      <c r="I16" s="30"/>
      <c r="J16" s="30"/>
      <c r="K16" s="30"/>
      <c r="L16" s="30"/>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spans="2:12" s="2" customFormat="1" ht="40.75" customHeight="1" x14ac:dyDescent="0.35">
      <c r="B17" s="30"/>
      <c r="C17" s="30"/>
      <c r="D17" s="30"/>
      <c r="E17" s="30"/>
      <c r="F17" s="30"/>
      <c r="G17" s="30"/>
      <c r="H17" s="30"/>
      <c r="I17" s="30"/>
      <c r="J17" s="30"/>
      <c r="K17" s="30"/>
      <c r="L17" s="30"/>
    </row>
    <row r="18" spans="2:12" s="2" customFormat="1" ht="29.5" customHeight="1" x14ac:dyDescent="0.35">
      <c r="B18" s="30"/>
      <c r="C18" s="30"/>
      <c r="D18" s="30"/>
      <c r="E18" s="30"/>
      <c r="F18" s="30"/>
      <c r="G18" s="30"/>
      <c r="H18" s="30"/>
      <c r="I18" s="30"/>
      <c r="J18" s="30"/>
      <c r="K18" s="30"/>
      <c r="L18" s="30"/>
    </row>
    <row r="19" spans="2:12" s="2" customFormat="1" ht="185.6" customHeight="1" x14ac:dyDescent="0.35">
      <c r="B19" s="30"/>
      <c r="C19" s="30"/>
      <c r="D19" s="30"/>
      <c r="E19" s="30"/>
      <c r="F19" s="30"/>
      <c r="G19" s="30"/>
      <c r="H19" s="30"/>
      <c r="I19" s="30"/>
      <c r="J19" s="30"/>
      <c r="K19" s="30"/>
      <c r="L19" s="30"/>
    </row>
    <row r="21" spans="2:12" s="2" customFormat="1" x14ac:dyDescent="0.35">
      <c r="B21" s="6" t="s">
        <v>434</v>
      </c>
      <c r="C21" s="5"/>
      <c r="D21" s="5"/>
      <c r="E21" s="5"/>
      <c r="F21" s="5"/>
      <c r="G21" s="5"/>
      <c r="H21" s="5"/>
      <c r="I21" s="5"/>
      <c r="J21" s="5"/>
      <c r="K21" s="5"/>
      <c r="L21" s="5"/>
    </row>
    <row r="23" spans="2:12" s="2" customFormat="1" x14ac:dyDescent="0.35">
      <c r="B23" s="5" t="s">
        <v>435</v>
      </c>
      <c r="C23" s="5"/>
      <c r="D23" s="5"/>
      <c r="E23" s="5"/>
      <c r="F23" s="5"/>
      <c r="G23" s="5"/>
      <c r="H23" s="5"/>
      <c r="I23" s="5"/>
      <c r="J23" s="5"/>
      <c r="K23" s="5"/>
      <c r="L23" s="5"/>
    </row>
  </sheetData>
  <sheetProtection sheet="1" objects="1" scenarios="1"/>
  <mergeCells count="7">
    <mergeCell ref="B16:L19"/>
    <mergeCell ref="A1:L1"/>
    <mergeCell ref="B3:L3"/>
    <mergeCell ref="B4:L7"/>
    <mergeCell ref="B9:L9"/>
    <mergeCell ref="B10:L13"/>
    <mergeCell ref="B15:L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E932-B0F3-4DBA-A155-0E9CB7ACE3D6}">
  <sheetPr>
    <tabColor theme="9" tint="0.59999389629810485"/>
  </sheetPr>
  <dimension ref="A2:AY24"/>
  <sheetViews>
    <sheetView workbookViewId="0">
      <selection activeCell="B2" sqref="B2:C2"/>
    </sheetView>
  </sheetViews>
  <sheetFormatPr defaultColWidth="9.15234375" defaultRowHeight="14.15" x14ac:dyDescent="0.35"/>
  <cols>
    <col min="1" max="1" width="24.23046875" style="5" customWidth="1"/>
    <col min="2" max="2" width="56.53515625" style="5" customWidth="1"/>
    <col min="3" max="3" width="17.4609375" style="5" customWidth="1"/>
    <col min="4" max="28" width="8.69140625" style="5"/>
    <col min="29" max="29" width="8.69140625" style="5" customWidth="1"/>
    <col min="30" max="51" width="8.69140625" style="26" customWidth="1"/>
    <col min="52" max="16384" width="9.15234375" style="2"/>
  </cols>
  <sheetData>
    <row r="2" spans="1:29" ht="17.5" customHeight="1" x14ac:dyDescent="0.35">
      <c r="A2" s="18" t="s">
        <v>426</v>
      </c>
      <c r="B2" s="47"/>
      <c r="C2" s="48"/>
      <c r="AC2" s="26"/>
    </row>
    <row r="3" spans="1:29" ht="17.5" customHeight="1" x14ac:dyDescent="0.35">
      <c r="A3" s="18" t="s">
        <v>427</v>
      </c>
      <c r="B3" s="49"/>
      <c r="C3" s="50"/>
      <c r="AC3" s="26"/>
    </row>
    <row r="4" spans="1:29" ht="17.5" customHeight="1" x14ac:dyDescent="0.35">
      <c r="A4" s="18" t="s">
        <v>429</v>
      </c>
      <c r="B4" s="49"/>
      <c r="C4" s="50"/>
      <c r="AC4" s="26"/>
    </row>
    <row r="5" spans="1:29" ht="17.5" customHeight="1" x14ac:dyDescent="0.35">
      <c r="A5" s="18" t="s">
        <v>443</v>
      </c>
      <c r="B5" s="49"/>
      <c r="C5" s="50"/>
      <c r="AC5" s="26"/>
    </row>
    <row r="6" spans="1:29" ht="17.5" customHeight="1" x14ac:dyDescent="0.35">
      <c r="A6" s="18" t="s">
        <v>428</v>
      </c>
      <c r="B6" s="49"/>
      <c r="C6" s="50"/>
      <c r="AC6" s="26"/>
    </row>
    <row r="7" spans="1:29" x14ac:dyDescent="0.35">
      <c r="B7" s="19"/>
      <c r="C7" s="19"/>
      <c r="AC7" s="26"/>
    </row>
    <row r="8" spans="1:29" x14ac:dyDescent="0.35">
      <c r="A8" s="20"/>
      <c r="C8" s="21"/>
      <c r="AC8" s="26"/>
    </row>
    <row r="9" spans="1:29" x14ac:dyDescent="0.35">
      <c r="A9" s="38" t="s">
        <v>437</v>
      </c>
      <c r="B9" s="39"/>
      <c r="C9" s="40"/>
      <c r="AC9" s="26"/>
    </row>
    <row r="10" spans="1:29" ht="30" customHeight="1" x14ac:dyDescent="0.35">
      <c r="A10" s="7" t="s">
        <v>431</v>
      </c>
      <c r="B10" s="7" t="s">
        <v>0</v>
      </c>
      <c r="C10" s="7" t="s">
        <v>418</v>
      </c>
      <c r="Z10" s="2"/>
      <c r="AA10" s="2"/>
      <c r="AB10" s="2"/>
      <c r="AC10" s="26"/>
    </row>
    <row r="11" spans="1:29" ht="76.5" customHeight="1" x14ac:dyDescent="0.35">
      <c r="A11" s="12" t="s">
        <v>169</v>
      </c>
      <c r="B11" s="13" t="s">
        <v>170</v>
      </c>
      <c r="C11" s="27"/>
      <c r="D11" s="22"/>
      <c r="E11" s="23" t="s">
        <v>436</v>
      </c>
      <c r="AC11" s="26"/>
    </row>
    <row r="12" spans="1:29" x14ac:dyDescent="0.35">
      <c r="A12" s="19"/>
      <c r="B12" s="19"/>
      <c r="C12" s="19"/>
      <c r="AC12" s="26"/>
    </row>
    <row r="13" spans="1:29" ht="14.5" customHeight="1" x14ac:dyDescent="0.35">
      <c r="A13" s="37" t="str">
        <f>IF(C11="Not Implemented", $E$11, IF(LEN(C11)&gt;1,"Please proceed to the SPRS Worksheet tab to complete the assessment.",""))</f>
        <v/>
      </c>
      <c r="B13" s="37"/>
      <c r="C13" s="37"/>
      <c r="AC13" s="26"/>
    </row>
    <row r="14" spans="1:29" x14ac:dyDescent="0.35">
      <c r="A14" s="37"/>
      <c r="B14" s="37"/>
      <c r="C14" s="37"/>
      <c r="AC14" s="26"/>
    </row>
    <row r="15" spans="1:29" ht="40" customHeight="1" x14ac:dyDescent="0.35">
      <c r="A15" s="37"/>
      <c r="B15" s="37"/>
      <c r="C15" s="37"/>
      <c r="AC15" s="26"/>
    </row>
    <row r="16" spans="1:29" x14ac:dyDescent="0.35">
      <c r="AC16" s="26"/>
    </row>
    <row r="17" spans="1:29" x14ac:dyDescent="0.35">
      <c r="AC17" s="26"/>
    </row>
    <row r="18" spans="1:29" x14ac:dyDescent="0.35">
      <c r="A18" s="44" t="s">
        <v>438</v>
      </c>
      <c r="B18" s="45"/>
      <c r="C18" s="4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19" spans="1:29" ht="56.5" customHeight="1" x14ac:dyDescent="0.35">
      <c r="A19" s="41" t="s">
        <v>446</v>
      </c>
      <c r="B19" s="42"/>
      <c r="C19" s="43"/>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row>
    <row r="20" spans="1:29" x14ac:dyDescent="0.35">
      <c r="A20" s="5" t="s">
        <v>439</v>
      </c>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row>
    <row r="21" spans="1:29" x14ac:dyDescent="0.35">
      <c r="A21" s="5" t="s">
        <v>440</v>
      </c>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row>
    <row r="22" spans="1:29" x14ac:dyDescent="0.35">
      <c r="A22" s="5" t="s">
        <v>441</v>
      </c>
      <c r="B22" s="18"/>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row>
    <row r="23" spans="1:29" x14ac:dyDescent="0.35">
      <c r="A23" s="5" t="s">
        <v>442</v>
      </c>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29" x14ac:dyDescent="0.35">
      <c r="AC24" s="26"/>
    </row>
  </sheetData>
  <sheetProtection sheet="1" objects="1" scenarios="1" formatCells="0" formatColumns="0" formatRows="0"/>
  <mergeCells count="9">
    <mergeCell ref="A13:C15"/>
    <mergeCell ref="A9:C9"/>
    <mergeCell ref="A19:C19"/>
    <mergeCell ref="A18:C18"/>
    <mergeCell ref="B2:C2"/>
    <mergeCell ref="B3:C3"/>
    <mergeCell ref="B4:C4"/>
    <mergeCell ref="B5:C5"/>
    <mergeCell ref="B6:C6"/>
  </mergeCells>
  <conditionalFormatting sqref="C11">
    <cfRule type="expression" dxfId="4" priority="3">
      <formula>#REF!="HALT"</formula>
    </cfRule>
  </conditionalFormatting>
  <conditionalFormatting sqref="A13">
    <cfRule type="expression" dxfId="3" priority="1">
      <formula>C11="Not Implemented"</formula>
    </cfRule>
  </conditionalFormatting>
  <dataValidations count="1">
    <dataValidation type="list" allowBlank="1" showInputMessage="1" showErrorMessage="1" sqref="C11" xr:uid="{B7FEFE5A-AA0D-42FA-A3F3-27B094A04DEE}">
      <formula1>StandardResponse</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605B-A902-43DB-9BA0-071AA91F201C}">
  <sheetPr>
    <tabColor theme="3"/>
  </sheetPr>
  <dimension ref="A1:H112"/>
  <sheetViews>
    <sheetView zoomScaleNormal="100" workbookViewId="0">
      <pane ySplit="2" topLeftCell="A3" activePane="bottomLeft" state="frozen"/>
      <selection pane="bottomLeft" activeCell="B22" sqref="B22"/>
    </sheetView>
  </sheetViews>
  <sheetFormatPr defaultColWidth="9.15234375" defaultRowHeight="14.15" x14ac:dyDescent="0.35"/>
  <cols>
    <col min="1" max="1" width="11.15234375" style="2" customWidth="1"/>
    <col min="2" max="2" width="97.84375" style="2" customWidth="1"/>
    <col min="3" max="3" width="16.23046875" style="2" hidden="1" customWidth="1"/>
    <col min="4" max="4" width="8.69140625" style="2" hidden="1" customWidth="1"/>
    <col min="5" max="5" width="10.84375" style="16" customWidth="1"/>
    <col min="6" max="6" width="28.53515625" style="17" hidden="1" customWidth="1"/>
    <col min="7" max="7" width="17.69140625" style="29" customWidth="1"/>
    <col min="8" max="8" width="53.84375" style="29" customWidth="1"/>
    <col min="9" max="16384" width="9.15234375" style="2"/>
  </cols>
  <sheetData>
    <row r="1" spans="1:8" ht="55.75" customHeight="1" x14ac:dyDescent="0.35">
      <c r="A1" s="4"/>
      <c r="B1" s="51" t="str">
        <f>IF('Getting Started'!$B$2&lt;&gt;"",'Getting Started'!$B$2,"Enter Company Information on 'Getting Started' Tab")&amp;CHAR(10)&amp;IF(COUNTIF($E:$E,"Blank")=0,CHAR(10)&amp;"Assessment Complete"," - Assessment In Progress")</f>
        <v>Enter Company Information on 'Getting Started' Tab
 - Assessment In Progress</v>
      </c>
      <c r="C1" s="51"/>
      <c r="D1" s="51"/>
      <c r="E1" s="51"/>
      <c r="F1" s="51"/>
      <c r="G1" s="52" t="str">
        <f>IF(E89="HALT","An assessment could not be completed due to incomplete information in 3.12.4 and noncompliance with DFARS clause 252.204-7012.",IF(COUNTIF($E:$E,"Blank")=0,110+SUM($E:$E),COUNTIF($E:$E,"Blank")&amp;" Incomplete Responses"))</f>
        <v>An assessment could not be completed due to incomplete information in 3.12.4 and noncompliance with DFARS clause 252.204-7012.</v>
      </c>
      <c r="H1" s="52"/>
    </row>
    <row r="2" spans="1:8" s="11" customFormat="1" ht="28.3" x14ac:dyDescent="0.4">
      <c r="A2" s="8" t="s">
        <v>431</v>
      </c>
      <c r="B2" s="9" t="s">
        <v>0</v>
      </c>
      <c r="C2" s="9" t="s">
        <v>212</v>
      </c>
      <c r="D2" s="9" t="s">
        <v>1</v>
      </c>
      <c r="E2" s="8" t="s">
        <v>430</v>
      </c>
      <c r="F2" s="10" t="s">
        <v>417</v>
      </c>
      <c r="G2" s="8" t="s">
        <v>418</v>
      </c>
      <c r="H2" s="9" t="s">
        <v>419</v>
      </c>
    </row>
    <row r="3" spans="1:8" ht="28.3" x14ac:dyDescent="0.35">
      <c r="A3" s="12" t="s">
        <v>216</v>
      </c>
      <c r="B3" s="13" t="s">
        <v>2</v>
      </c>
      <c r="C3" s="12" t="s">
        <v>406</v>
      </c>
      <c r="D3" s="12">
        <v>5</v>
      </c>
      <c r="E3" s="14" t="str">
        <f>IF(G3&lt;&gt;"",IF(G3="Implemented",0,-D3),"Blank")</f>
        <v>Blank</v>
      </c>
      <c r="F3" s="15" t="s">
        <v>3</v>
      </c>
      <c r="G3" s="28"/>
      <c r="H3" s="28"/>
    </row>
    <row r="4" spans="1:8" x14ac:dyDescent="0.35">
      <c r="A4" s="12" t="s">
        <v>218</v>
      </c>
      <c r="B4" s="13" t="s">
        <v>4</v>
      </c>
      <c r="C4" s="12" t="s">
        <v>406</v>
      </c>
      <c r="D4" s="12">
        <v>5</v>
      </c>
      <c r="E4" s="14" t="str">
        <f t="shared" ref="E4:E67" si="0">IF(G4&lt;&gt;"",IF(G4="Implemented",0,-D4),"Blank")</f>
        <v>Blank</v>
      </c>
      <c r="F4" s="15" t="s">
        <v>3</v>
      </c>
      <c r="G4" s="28"/>
      <c r="H4" s="28"/>
    </row>
    <row r="5" spans="1:8" x14ac:dyDescent="0.35">
      <c r="A5" s="12" t="s">
        <v>5</v>
      </c>
      <c r="B5" s="13" t="s">
        <v>6</v>
      </c>
      <c r="C5" s="12" t="s">
        <v>407</v>
      </c>
      <c r="D5" s="12">
        <v>1</v>
      </c>
      <c r="E5" s="14" t="str">
        <f t="shared" si="0"/>
        <v>Blank</v>
      </c>
      <c r="F5" s="15" t="s">
        <v>3</v>
      </c>
      <c r="G5" s="28"/>
      <c r="H5" s="28"/>
    </row>
    <row r="6" spans="1:8" x14ac:dyDescent="0.35">
      <c r="A6" s="12" t="s">
        <v>7</v>
      </c>
      <c r="B6" s="13" t="s">
        <v>8</v>
      </c>
      <c r="C6" s="12" t="s">
        <v>407</v>
      </c>
      <c r="D6" s="12">
        <v>1</v>
      </c>
      <c r="E6" s="14" t="str">
        <f t="shared" si="0"/>
        <v>Blank</v>
      </c>
      <c r="F6" s="15" t="s">
        <v>3</v>
      </c>
      <c r="G6" s="28"/>
      <c r="H6" s="28"/>
    </row>
    <row r="7" spans="1:8" x14ac:dyDescent="0.35">
      <c r="A7" s="12" t="s">
        <v>9</v>
      </c>
      <c r="B7" s="13" t="s">
        <v>10</v>
      </c>
      <c r="C7" s="12" t="s">
        <v>407</v>
      </c>
      <c r="D7" s="12">
        <v>3</v>
      </c>
      <c r="E7" s="14" t="str">
        <f t="shared" si="0"/>
        <v>Blank</v>
      </c>
      <c r="F7" s="15" t="s">
        <v>3</v>
      </c>
      <c r="G7" s="28"/>
      <c r="H7" s="28"/>
    </row>
    <row r="8" spans="1:8" x14ac:dyDescent="0.35">
      <c r="A8" s="12" t="s">
        <v>11</v>
      </c>
      <c r="B8" s="13" t="s">
        <v>12</v>
      </c>
      <c r="C8" s="12" t="s">
        <v>407</v>
      </c>
      <c r="D8" s="12">
        <v>1</v>
      </c>
      <c r="E8" s="14" t="str">
        <f t="shared" si="0"/>
        <v>Blank</v>
      </c>
      <c r="F8" s="15" t="s">
        <v>3</v>
      </c>
      <c r="G8" s="28"/>
      <c r="H8" s="28"/>
    </row>
    <row r="9" spans="1:8" ht="28.3" x14ac:dyDescent="0.35">
      <c r="A9" s="12" t="s">
        <v>13</v>
      </c>
      <c r="B9" s="13" t="s">
        <v>14</v>
      </c>
      <c r="C9" s="12" t="s">
        <v>407</v>
      </c>
      <c r="D9" s="12">
        <v>1</v>
      </c>
      <c r="E9" s="14" t="str">
        <f t="shared" si="0"/>
        <v>Blank</v>
      </c>
      <c r="F9" s="15" t="s">
        <v>3</v>
      </c>
      <c r="G9" s="28"/>
      <c r="H9" s="28"/>
    </row>
    <row r="10" spans="1:8" x14ac:dyDescent="0.35">
      <c r="A10" s="12" t="s">
        <v>15</v>
      </c>
      <c r="B10" s="13" t="s">
        <v>16</v>
      </c>
      <c r="C10" s="12" t="s">
        <v>407</v>
      </c>
      <c r="D10" s="12">
        <v>1</v>
      </c>
      <c r="E10" s="14" t="str">
        <f t="shared" si="0"/>
        <v>Blank</v>
      </c>
      <c r="F10" s="15" t="s">
        <v>3</v>
      </c>
      <c r="G10" s="28"/>
      <c r="H10" s="28"/>
    </row>
    <row r="11" spans="1:8" x14ac:dyDescent="0.35">
      <c r="A11" s="12" t="s">
        <v>17</v>
      </c>
      <c r="B11" s="13" t="s">
        <v>18</v>
      </c>
      <c r="C11" s="12" t="s">
        <v>407</v>
      </c>
      <c r="D11" s="12">
        <v>1</v>
      </c>
      <c r="E11" s="14" t="str">
        <f t="shared" si="0"/>
        <v>Blank</v>
      </c>
      <c r="F11" s="15" t="s">
        <v>3</v>
      </c>
      <c r="G11" s="28"/>
      <c r="H11" s="28"/>
    </row>
    <row r="12" spans="1:8" ht="28.3" x14ac:dyDescent="0.35">
      <c r="A12" s="12" t="s">
        <v>19</v>
      </c>
      <c r="B12" s="13" t="s">
        <v>20</v>
      </c>
      <c r="C12" s="12" t="s">
        <v>407</v>
      </c>
      <c r="D12" s="12">
        <v>1</v>
      </c>
      <c r="E12" s="14" t="str">
        <f t="shared" si="0"/>
        <v>Blank</v>
      </c>
      <c r="F12" s="15" t="s">
        <v>3</v>
      </c>
      <c r="G12" s="28"/>
      <c r="H12" s="28"/>
    </row>
    <row r="13" spans="1:8" x14ac:dyDescent="0.35">
      <c r="A13" s="12" t="s">
        <v>21</v>
      </c>
      <c r="B13" s="13" t="s">
        <v>22</v>
      </c>
      <c r="C13" s="12" t="s">
        <v>407</v>
      </c>
      <c r="D13" s="12">
        <v>1</v>
      </c>
      <c r="E13" s="14" t="str">
        <f t="shared" si="0"/>
        <v>Blank</v>
      </c>
      <c r="F13" s="15" t="s">
        <v>3</v>
      </c>
      <c r="G13" s="28"/>
      <c r="H13" s="28"/>
    </row>
    <row r="14" spans="1:8" ht="20.149999999999999" customHeight="1" x14ac:dyDescent="0.35">
      <c r="A14" s="12" t="s">
        <v>23</v>
      </c>
      <c r="B14" s="13" t="s">
        <v>24</v>
      </c>
      <c r="C14" s="12" t="s">
        <v>407</v>
      </c>
      <c r="D14" s="12">
        <v>5</v>
      </c>
      <c r="E14" s="14" t="str">
        <f>IF(G14&lt;&gt;"",IF(G14="Implemented",0,IF(G14="Not Implemented",-D14,0)),"Blank")</f>
        <v>Blank</v>
      </c>
      <c r="F14" s="15" t="s">
        <v>25</v>
      </c>
      <c r="G14" s="28"/>
      <c r="H14" s="28"/>
    </row>
    <row r="15" spans="1:8" ht="21.45" customHeight="1" x14ac:dyDescent="0.35">
      <c r="A15" s="12" t="s">
        <v>26</v>
      </c>
      <c r="B15" s="13" t="s">
        <v>27</v>
      </c>
      <c r="C15" s="12" t="s">
        <v>407</v>
      </c>
      <c r="D15" s="12">
        <v>5</v>
      </c>
      <c r="E15" s="14" t="str">
        <f>IF(G15&lt;&gt;"",IF(G15="Implemented",0,IF(G15="Not Implemented",-D15,0)),"Blank")</f>
        <v>Blank</v>
      </c>
      <c r="F15" s="15" t="s">
        <v>25</v>
      </c>
      <c r="G15" s="28"/>
      <c r="H15" s="28"/>
    </row>
    <row r="16" spans="1:8" x14ac:dyDescent="0.35">
      <c r="A16" s="12" t="s">
        <v>28</v>
      </c>
      <c r="B16" s="13" t="s">
        <v>29</v>
      </c>
      <c r="C16" s="12" t="s">
        <v>407</v>
      </c>
      <c r="D16" s="12">
        <v>1</v>
      </c>
      <c r="E16" s="14" t="str">
        <f t="shared" si="0"/>
        <v>Blank</v>
      </c>
      <c r="F16" s="15" t="s">
        <v>3</v>
      </c>
      <c r="G16" s="28"/>
      <c r="H16" s="28"/>
    </row>
    <row r="17" spans="1:8" x14ac:dyDescent="0.35">
      <c r="A17" s="12" t="s">
        <v>30</v>
      </c>
      <c r="B17" s="13" t="s">
        <v>408</v>
      </c>
      <c r="C17" s="12" t="s">
        <v>407</v>
      </c>
      <c r="D17" s="12">
        <v>1</v>
      </c>
      <c r="E17" s="14" t="str">
        <f t="shared" si="0"/>
        <v>Blank</v>
      </c>
      <c r="F17" s="15" t="s">
        <v>3</v>
      </c>
      <c r="G17" s="28"/>
      <c r="H17" s="28"/>
    </row>
    <row r="18" spans="1:8" ht="28.3" x14ac:dyDescent="0.35">
      <c r="A18" s="12" t="s">
        <v>31</v>
      </c>
      <c r="B18" s="13" t="s">
        <v>32</v>
      </c>
      <c r="C18" s="12" t="s">
        <v>407</v>
      </c>
      <c r="D18" s="12">
        <v>5</v>
      </c>
      <c r="E18" s="14" t="str">
        <f t="shared" ref="E18:E20" si="1">IF(G18&lt;&gt;"",IF(G18="Implemented",0,IF(G18="Not Implemented",-D18,0)),"Blank")</f>
        <v>Blank</v>
      </c>
      <c r="F18" s="15" t="s">
        <v>33</v>
      </c>
      <c r="G18" s="28"/>
      <c r="H18" s="28"/>
    </row>
    <row r="19" spans="1:8" ht="28.3" x14ac:dyDescent="0.35">
      <c r="A19" s="12" t="s">
        <v>34</v>
      </c>
      <c r="B19" s="13" t="s">
        <v>35</v>
      </c>
      <c r="C19" s="12" t="s">
        <v>407</v>
      </c>
      <c r="D19" s="12">
        <v>5</v>
      </c>
      <c r="E19" s="14" t="str">
        <f t="shared" si="1"/>
        <v>Blank</v>
      </c>
      <c r="F19" s="15" t="s">
        <v>33</v>
      </c>
      <c r="G19" s="28"/>
      <c r="H19" s="28"/>
    </row>
    <row r="20" spans="1:8" ht="42.45" x14ac:dyDescent="0.35">
      <c r="A20" s="12" t="s">
        <v>36</v>
      </c>
      <c r="B20" s="13" t="s">
        <v>37</v>
      </c>
      <c r="C20" s="12" t="s">
        <v>407</v>
      </c>
      <c r="D20" s="12">
        <v>5</v>
      </c>
      <c r="E20" s="14" t="str">
        <f t="shared" si="1"/>
        <v>Blank</v>
      </c>
      <c r="F20" s="15" t="s">
        <v>38</v>
      </c>
      <c r="G20" s="28"/>
      <c r="H20" s="28"/>
    </row>
    <row r="21" spans="1:8" ht="28.3" x14ac:dyDescent="0.35">
      <c r="A21" s="12" t="s">
        <v>39</v>
      </c>
      <c r="B21" s="13" t="s">
        <v>40</v>
      </c>
      <c r="C21" s="12" t="s">
        <v>407</v>
      </c>
      <c r="D21" s="12">
        <v>3</v>
      </c>
      <c r="E21" s="14" t="str">
        <f t="shared" si="0"/>
        <v>Blank</v>
      </c>
      <c r="F21" s="15" t="s">
        <v>41</v>
      </c>
      <c r="G21" s="28"/>
      <c r="H21" s="28"/>
    </row>
    <row r="22" spans="1:8" x14ac:dyDescent="0.35">
      <c r="A22" s="12" t="s">
        <v>242</v>
      </c>
      <c r="B22" s="13" t="s">
        <v>42</v>
      </c>
      <c r="C22" s="12" t="s">
        <v>407</v>
      </c>
      <c r="D22" s="12">
        <v>1</v>
      </c>
      <c r="E22" s="14" t="str">
        <f t="shared" si="0"/>
        <v>Blank</v>
      </c>
      <c r="F22" s="15" t="s">
        <v>3</v>
      </c>
      <c r="G22" s="28"/>
      <c r="H22" s="28"/>
    </row>
    <row r="23" spans="1:8" x14ac:dyDescent="0.35">
      <c r="A23" s="12" t="s">
        <v>43</v>
      </c>
      <c r="B23" s="13" t="s">
        <v>44</v>
      </c>
      <c r="C23" s="12" t="s">
        <v>407</v>
      </c>
      <c r="D23" s="12">
        <v>1</v>
      </c>
      <c r="E23" s="14" t="str">
        <f t="shared" si="0"/>
        <v>Blank</v>
      </c>
      <c r="F23" s="15" t="s">
        <v>3</v>
      </c>
      <c r="G23" s="28"/>
      <c r="H23" s="28"/>
    </row>
    <row r="24" spans="1:8" x14ac:dyDescent="0.35">
      <c r="A24" s="12" t="s">
        <v>247</v>
      </c>
      <c r="B24" s="13" t="s">
        <v>45</v>
      </c>
      <c r="C24" s="12" t="s">
        <v>407</v>
      </c>
      <c r="D24" s="12">
        <v>1</v>
      </c>
      <c r="E24" s="14" t="str">
        <f t="shared" si="0"/>
        <v>Blank</v>
      </c>
      <c r="F24" s="15" t="s">
        <v>3</v>
      </c>
      <c r="G24" s="28"/>
      <c r="H24" s="28"/>
    </row>
    <row r="25" spans="1:8" ht="42.45" x14ac:dyDescent="0.35">
      <c r="A25" s="12" t="s">
        <v>46</v>
      </c>
      <c r="B25" s="13" t="s">
        <v>47</v>
      </c>
      <c r="C25" s="12" t="s">
        <v>406</v>
      </c>
      <c r="D25" s="12">
        <v>5</v>
      </c>
      <c r="E25" s="14" t="str">
        <f t="shared" si="0"/>
        <v>Blank</v>
      </c>
      <c r="F25" s="15" t="s">
        <v>3</v>
      </c>
      <c r="G25" s="28"/>
      <c r="H25" s="28"/>
    </row>
    <row r="26" spans="1:8" ht="28.3" x14ac:dyDescent="0.35">
      <c r="A26" s="12" t="s">
        <v>48</v>
      </c>
      <c r="B26" s="13" t="s">
        <v>409</v>
      </c>
      <c r="C26" s="12" t="s">
        <v>406</v>
      </c>
      <c r="D26" s="12">
        <v>5</v>
      </c>
      <c r="E26" s="14" t="str">
        <f t="shared" si="0"/>
        <v>Blank</v>
      </c>
      <c r="F26" s="15" t="s">
        <v>3</v>
      </c>
      <c r="G26" s="28"/>
      <c r="H26" s="28"/>
    </row>
    <row r="27" spans="1:8" x14ac:dyDescent="0.35">
      <c r="A27" s="12" t="s">
        <v>49</v>
      </c>
      <c r="B27" s="13" t="s">
        <v>50</v>
      </c>
      <c r="C27" s="12" t="s">
        <v>407</v>
      </c>
      <c r="D27" s="12">
        <v>1</v>
      </c>
      <c r="E27" s="14" t="str">
        <f t="shared" si="0"/>
        <v>Blank</v>
      </c>
      <c r="F27" s="15" t="s">
        <v>3</v>
      </c>
      <c r="G27" s="28"/>
      <c r="H27" s="28"/>
    </row>
    <row r="28" spans="1:8" ht="28.3" x14ac:dyDescent="0.35">
      <c r="A28" s="12" t="s">
        <v>51</v>
      </c>
      <c r="B28" s="13" t="s">
        <v>52</v>
      </c>
      <c r="C28" s="12" t="s">
        <v>406</v>
      </c>
      <c r="D28" s="12">
        <v>5</v>
      </c>
      <c r="E28" s="14" t="str">
        <f t="shared" si="0"/>
        <v>Blank</v>
      </c>
      <c r="F28" s="15" t="s">
        <v>3</v>
      </c>
      <c r="G28" s="28"/>
      <c r="H28" s="28"/>
    </row>
    <row r="29" spans="1:8" ht="28.3" x14ac:dyDescent="0.35">
      <c r="A29" s="12" t="s">
        <v>53</v>
      </c>
      <c r="B29" s="13" t="s">
        <v>54</v>
      </c>
      <c r="C29" s="12" t="s">
        <v>406</v>
      </c>
      <c r="D29" s="12">
        <v>3</v>
      </c>
      <c r="E29" s="14" t="str">
        <f t="shared" si="0"/>
        <v>Blank</v>
      </c>
      <c r="F29" s="15" t="s">
        <v>3</v>
      </c>
      <c r="G29" s="28"/>
      <c r="H29" s="28"/>
    </row>
    <row r="30" spans="1:8" x14ac:dyDescent="0.35">
      <c r="A30" s="12" t="s">
        <v>55</v>
      </c>
      <c r="B30" s="13" t="s">
        <v>56</v>
      </c>
      <c r="C30" s="12" t="s">
        <v>407</v>
      </c>
      <c r="D30" s="12">
        <v>1</v>
      </c>
      <c r="E30" s="14" t="str">
        <f t="shared" si="0"/>
        <v>Blank</v>
      </c>
      <c r="F30" s="15" t="s">
        <v>3</v>
      </c>
      <c r="G30" s="28"/>
      <c r="H30" s="28"/>
    </row>
    <row r="31" spans="1:8" x14ac:dyDescent="0.35">
      <c r="A31" s="12" t="s">
        <v>57</v>
      </c>
      <c r="B31" s="13" t="s">
        <v>58</v>
      </c>
      <c r="C31" s="12" t="s">
        <v>407</v>
      </c>
      <c r="D31" s="12">
        <v>1</v>
      </c>
      <c r="E31" s="14" t="str">
        <f t="shared" si="0"/>
        <v>Blank</v>
      </c>
      <c r="F31" s="15" t="s">
        <v>3</v>
      </c>
      <c r="G31" s="28"/>
      <c r="H31" s="28"/>
    </row>
    <row r="32" spans="1:8" ht="28.3" x14ac:dyDescent="0.35">
      <c r="A32" s="12" t="s">
        <v>59</v>
      </c>
      <c r="B32" s="13" t="s">
        <v>60</v>
      </c>
      <c r="C32" s="12" t="s">
        <v>407</v>
      </c>
      <c r="D32" s="12">
        <v>5</v>
      </c>
      <c r="E32" s="14" t="str">
        <f t="shared" si="0"/>
        <v>Blank</v>
      </c>
      <c r="F32" s="15" t="s">
        <v>3</v>
      </c>
      <c r="G32" s="28"/>
      <c r="H32" s="28"/>
    </row>
    <row r="33" spans="1:8" x14ac:dyDescent="0.35">
      <c r="A33" s="12" t="s">
        <v>61</v>
      </c>
      <c r="B33" s="13" t="s">
        <v>62</v>
      </c>
      <c r="C33" s="12" t="s">
        <v>407</v>
      </c>
      <c r="D33" s="12">
        <v>1</v>
      </c>
      <c r="E33" s="14" t="str">
        <f t="shared" si="0"/>
        <v>Blank</v>
      </c>
      <c r="F33" s="15" t="s">
        <v>3</v>
      </c>
      <c r="G33" s="28"/>
      <c r="H33" s="28"/>
    </row>
    <row r="34" spans="1:8" ht="28.3" x14ac:dyDescent="0.35">
      <c r="A34" s="12" t="s">
        <v>63</v>
      </c>
      <c r="B34" s="13" t="s">
        <v>64</v>
      </c>
      <c r="C34" s="12" t="s">
        <v>407</v>
      </c>
      <c r="D34" s="12">
        <v>1</v>
      </c>
      <c r="E34" s="14" t="str">
        <f t="shared" si="0"/>
        <v>Blank</v>
      </c>
      <c r="F34" s="15" t="s">
        <v>3</v>
      </c>
      <c r="G34" s="28"/>
      <c r="H34" s="28"/>
    </row>
    <row r="35" spans="1:8" x14ac:dyDescent="0.35">
      <c r="A35" s="12" t="s">
        <v>65</v>
      </c>
      <c r="B35" s="13" t="s">
        <v>66</v>
      </c>
      <c r="C35" s="12" t="s">
        <v>407</v>
      </c>
      <c r="D35" s="12">
        <v>1</v>
      </c>
      <c r="E35" s="14" t="str">
        <f t="shared" si="0"/>
        <v>Blank</v>
      </c>
      <c r="F35" s="15" t="s">
        <v>3</v>
      </c>
      <c r="G35" s="28"/>
      <c r="H35" s="28"/>
    </row>
    <row r="36" spans="1:8" x14ac:dyDescent="0.35">
      <c r="A36" s="12" t="s">
        <v>67</v>
      </c>
      <c r="B36" s="13" t="s">
        <v>68</v>
      </c>
      <c r="C36" s="12" t="s">
        <v>407</v>
      </c>
      <c r="D36" s="12">
        <v>1</v>
      </c>
      <c r="E36" s="14" t="str">
        <f t="shared" si="0"/>
        <v>Blank</v>
      </c>
      <c r="F36" s="15" t="s">
        <v>3</v>
      </c>
      <c r="G36" s="28"/>
      <c r="H36" s="28"/>
    </row>
    <row r="37" spans="1:8" ht="28.3" x14ac:dyDescent="0.35">
      <c r="A37" s="12" t="s">
        <v>69</v>
      </c>
      <c r="B37" s="13" t="s">
        <v>70</v>
      </c>
      <c r="C37" s="12" t="s">
        <v>406</v>
      </c>
      <c r="D37" s="12">
        <v>5</v>
      </c>
      <c r="E37" s="14" t="str">
        <f t="shared" si="0"/>
        <v>Blank</v>
      </c>
      <c r="F37" s="15" t="s">
        <v>3</v>
      </c>
      <c r="G37" s="28"/>
      <c r="H37" s="28"/>
    </row>
    <row r="38" spans="1:8" ht="28.3" x14ac:dyDescent="0.35">
      <c r="A38" s="12" t="s">
        <v>71</v>
      </c>
      <c r="B38" s="13" t="s">
        <v>72</v>
      </c>
      <c r="C38" s="12" t="s">
        <v>406</v>
      </c>
      <c r="D38" s="12">
        <v>5</v>
      </c>
      <c r="E38" s="14" t="str">
        <f t="shared" si="0"/>
        <v>Blank</v>
      </c>
      <c r="F38" s="15" t="s">
        <v>3</v>
      </c>
      <c r="G38" s="28"/>
      <c r="H38" s="28"/>
    </row>
    <row r="39" spans="1:8" x14ac:dyDescent="0.35">
      <c r="A39" s="12" t="s">
        <v>73</v>
      </c>
      <c r="B39" s="13" t="s">
        <v>74</v>
      </c>
      <c r="C39" s="12" t="s">
        <v>407</v>
      </c>
      <c r="D39" s="12">
        <v>1</v>
      </c>
      <c r="E39" s="14" t="str">
        <f t="shared" si="0"/>
        <v>Blank</v>
      </c>
      <c r="F39" s="15" t="s">
        <v>3</v>
      </c>
      <c r="G39" s="28"/>
      <c r="H39" s="28"/>
    </row>
    <row r="40" spans="1:8" x14ac:dyDescent="0.35">
      <c r="A40" s="12" t="s">
        <v>75</v>
      </c>
      <c r="B40" s="13" t="s">
        <v>76</v>
      </c>
      <c r="C40" s="12" t="s">
        <v>407</v>
      </c>
      <c r="D40" s="12">
        <v>1</v>
      </c>
      <c r="E40" s="14" t="str">
        <f t="shared" si="0"/>
        <v>Blank</v>
      </c>
      <c r="F40" s="15" t="s">
        <v>3</v>
      </c>
      <c r="G40" s="28"/>
      <c r="H40" s="28"/>
    </row>
    <row r="41" spans="1:8" ht="28.3" x14ac:dyDescent="0.35">
      <c r="A41" s="12" t="s">
        <v>77</v>
      </c>
      <c r="B41" s="13" t="s">
        <v>78</v>
      </c>
      <c r="C41" s="12" t="s">
        <v>407</v>
      </c>
      <c r="D41" s="12">
        <v>5</v>
      </c>
      <c r="E41" s="14" t="str">
        <f t="shared" si="0"/>
        <v>Blank</v>
      </c>
      <c r="F41" s="15" t="s">
        <v>3</v>
      </c>
      <c r="G41" s="28"/>
      <c r="H41" s="28"/>
    </row>
    <row r="42" spans="1:8" ht="28.3" x14ac:dyDescent="0.35">
      <c r="A42" s="12" t="s">
        <v>79</v>
      </c>
      <c r="B42" s="13" t="s">
        <v>80</v>
      </c>
      <c r="C42" s="12" t="s">
        <v>407</v>
      </c>
      <c r="D42" s="12">
        <v>5</v>
      </c>
      <c r="E42" s="14" t="str">
        <f t="shared" si="0"/>
        <v>Blank</v>
      </c>
      <c r="F42" s="15" t="s">
        <v>3</v>
      </c>
      <c r="G42" s="28"/>
      <c r="H42" s="28"/>
    </row>
    <row r="43" spans="1:8" x14ac:dyDescent="0.35">
      <c r="A43" s="12" t="s">
        <v>81</v>
      </c>
      <c r="B43" s="13" t="s">
        <v>82</v>
      </c>
      <c r="C43" s="12" t="s">
        <v>407</v>
      </c>
      <c r="D43" s="12">
        <v>5</v>
      </c>
      <c r="E43" s="14" t="str">
        <f t="shared" si="0"/>
        <v>Blank</v>
      </c>
      <c r="F43" s="15" t="s">
        <v>3</v>
      </c>
      <c r="G43" s="28"/>
      <c r="H43" s="28"/>
    </row>
    <row r="44" spans="1:8" ht="28.3" x14ac:dyDescent="0.35">
      <c r="A44" s="12" t="s">
        <v>83</v>
      </c>
      <c r="B44" s="13" t="s">
        <v>403</v>
      </c>
      <c r="C44" s="12" t="s">
        <v>407</v>
      </c>
      <c r="D44" s="12">
        <v>5</v>
      </c>
      <c r="E44" s="14" t="str">
        <f t="shared" si="0"/>
        <v>Blank</v>
      </c>
      <c r="F44" s="15" t="s">
        <v>3</v>
      </c>
      <c r="G44" s="28"/>
      <c r="H44" s="28"/>
    </row>
    <row r="45" spans="1:8" x14ac:dyDescent="0.35">
      <c r="A45" s="12" t="s">
        <v>84</v>
      </c>
      <c r="B45" s="13" t="s">
        <v>85</v>
      </c>
      <c r="C45" s="12" t="s">
        <v>407</v>
      </c>
      <c r="D45" s="12">
        <v>1</v>
      </c>
      <c r="E45" s="14" t="str">
        <f t="shared" si="0"/>
        <v>Blank</v>
      </c>
      <c r="F45" s="15" t="s">
        <v>3</v>
      </c>
      <c r="G45" s="28"/>
      <c r="H45" s="28"/>
    </row>
    <row r="46" spans="1:8" x14ac:dyDescent="0.35">
      <c r="A46" s="12" t="s">
        <v>283</v>
      </c>
      <c r="B46" s="13" t="s">
        <v>86</v>
      </c>
      <c r="C46" s="12" t="s">
        <v>406</v>
      </c>
      <c r="D46" s="12">
        <v>5</v>
      </c>
      <c r="E46" s="14" t="str">
        <f t="shared" si="0"/>
        <v>Blank</v>
      </c>
      <c r="F46" s="15" t="s">
        <v>3</v>
      </c>
      <c r="G46" s="28"/>
      <c r="H46" s="28"/>
    </row>
    <row r="47" spans="1:8" ht="28.3" x14ac:dyDescent="0.35">
      <c r="A47" s="12" t="s">
        <v>285</v>
      </c>
      <c r="B47" s="13" t="s">
        <v>87</v>
      </c>
      <c r="C47" s="12" t="s">
        <v>406</v>
      </c>
      <c r="D47" s="12">
        <v>5</v>
      </c>
      <c r="E47" s="14" t="str">
        <f t="shared" si="0"/>
        <v>Blank</v>
      </c>
      <c r="F47" s="15" t="s">
        <v>3</v>
      </c>
      <c r="G47" s="28"/>
      <c r="H47" s="28"/>
    </row>
    <row r="48" spans="1:8" ht="70.75" x14ac:dyDescent="0.35">
      <c r="A48" s="12" t="s">
        <v>88</v>
      </c>
      <c r="B48" s="13" t="s">
        <v>89</v>
      </c>
      <c r="C48" s="12" t="s">
        <v>407</v>
      </c>
      <c r="D48" s="12" t="s">
        <v>90</v>
      </c>
      <c r="E48" s="14" t="str">
        <f>IF(G48&lt;&gt;"",IF(G48="Implemented",0,IF(OR(G48="Privileged Users Only",G48="Remote Users Only"),-3,-5)),"Blank")</f>
        <v>Blank</v>
      </c>
      <c r="F48" s="15" t="s">
        <v>91</v>
      </c>
      <c r="G48" s="28"/>
      <c r="H48" s="28"/>
    </row>
    <row r="49" spans="1:8" ht="28.3" x14ac:dyDescent="0.35">
      <c r="A49" s="12" t="s">
        <v>92</v>
      </c>
      <c r="B49" s="13" t="s">
        <v>93</v>
      </c>
      <c r="C49" s="12" t="s">
        <v>407</v>
      </c>
      <c r="D49" s="12">
        <v>1</v>
      </c>
      <c r="E49" s="14" t="str">
        <f t="shared" si="0"/>
        <v>Blank</v>
      </c>
      <c r="F49" s="15" t="s">
        <v>3</v>
      </c>
      <c r="G49" s="28"/>
      <c r="H49" s="28"/>
    </row>
    <row r="50" spans="1:8" x14ac:dyDescent="0.35">
      <c r="A50" s="12" t="s">
        <v>94</v>
      </c>
      <c r="B50" s="13" t="s">
        <v>95</v>
      </c>
      <c r="C50" s="12" t="s">
        <v>407</v>
      </c>
      <c r="D50" s="12">
        <v>1</v>
      </c>
      <c r="E50" s="14" t="str">
        <f t="shared" si="0"/>
        <v>Blank</v>
      </c>
      <c r="F50" s="15" t="s">
        <v>3</v>
      </c>
      <c r="G50" s="28"/>
      <c r="H50" s="28"/>
    </row>
    <row r="51" spans="1:8" x14ac:dyDescent="0.35">
      <c r="A51" s="12" t="s">
        <v>96</v>
      </c>
      <c r="B51" s="13" t="s">
        <v>97</v>
      </c>
      <c r="C51" s="12" t="s">
        <v>407</v>
      </c>
      <c r="D51" s="12">
        <v>1</v>
      </c>
      <c r="E51" s="14" t="str">
        <f t="shared" si="0"/>
        <v>Blank</v>
      </c>
      <c r="F51" s="15" t="s">
        <v>3</v>
      </c>
      <c r="G51" s="28"/>
      <c r="H51" s="28"/>
    </row>
    <row r="52" spans="1:8" x14ac:dyDescent="0.35">
      <c r="A52" s="12" t="s">
        <v>98</v>
      </c>
      <c r="B52" s="13" t="s">
        <v>99</v>
      </c>
      <c r="C52" s="12" t="s">
        <v>407</v>
      </c>
      <c r="D52" s="12">
        <v>1</v>
      </c>
      <c r="E52" s="14" t="str">
        <f t="shared" si="0"/>
        <v>Blank</v>
      </c>
      <c r="F52" s="15" t="s">
        <v>3</v>
      </c>
      <c r="G52" s="28"/>
      <c r="H52" s="28"/>
    </row>
    <row r="53" spans="1:8" x14ac:dyDescent="0.35">
      <c r="A53" s="12" t="s">
        <v>100</v>
      </c>
      <c r="B53" s="13" t="s">
        <v>101</v>
      </c>
      <c r="C53" s="12" t="s">
        <v>407</v>
      </c>
      <c r="D53" s="12">
        <v>1</v>
      </c>
      <c r="E53" s="14" t="str">
        <f t="shared" si="0"/>
        <v>Blank</v>
      </c>
      <c r="F53" s="15" t="s">
        <v>3</v>
      </c>
      <c r="G53" s="28"/>
      <c r="H53" s="28"/>
    </row>
    <row r="54" spans="1:8" x14ac:dyDescent="0.35">
      <c r="A54" s="12" t="s">
        <v>102</v>
      </c>
      <c r="B54" s="13" t="s">
        <v>103</v>
      </c>
      <c r="C54" s="12" t="s">
        <v>407</v>
      </c>
      <c r="D54" s="12">
        <v>1</v>
      </c>
      <c r="E54" s="14" t="str">
        <f t="shared" si="0"/>
        <v>Blank</v>
      </c>
      <c r="F54" s="15" t="s">
        <v>3</v>
      </c>
      <c r="G54" s="28"/>
      <c r="H54" s="28"/>
    </row>
    <row r="55" spans="1:8" ht="84.9" x14ac:dyDescent="0.35">
      <c r="A55" s="12" t="s">
        <v>104</v>
      </c>
      <c r="B55" s="13" t="s">
        <v>410</v>
      </c>
      <c r="C55" s="12" t="s">
        <v>407</v>
      </c>
      <c r="D55" s="12">
        <v>5</v>
      </c>
      <c r="E55" s="14" t="str">
        <f t="shared" si="0"/>
        <v>Blank</v>
      </c>
      <c r="F55" s="15" t="s">
        <v>105</v>
      </c>
      <c r="G55" s="28"/>
      <c r="H55" s="28"/>
    </row>
    <row r="56" spans="1:8" x14ac:dyDescent="0.35">
      <c r="A56" s="12" t="s">
        <v>106</v>
      </c>
      <c r="B56" s="13" t="s">
        <v>107</v>
      </c>
      <c r="C56" s="12" t="s">
        <v>407</v>
      </c>
      <c r="D56" s="12">
        <v>1</v>
      </c>
      <c r="E56" s="14" t="str">
        <f t="shared" si="0"/>
        <v>Blank</v>
      </c>
      <c r="F56" s="15" t="s">
        <v>3</v>
      </c>
      <c r="G56" s="28"/>
      <c r="H56" s="28"/>
    </row>
    <row r="57" spans="1:8" ht="28.3" x14ac:dyDescent="0.35">
      <c r="A57" s="12" t="s">
        <v>108</v>
      </c>
      <c r="B57" s="13" t="s">
        <v>109</v>
      </c>
      <c r="C57" s="12" t="s">
        <v>406</v>
      </c>
      <c r="D57" s="12">
        <v>5</v>
      </c>
      <c r="E57" s="14" t="str">
        <f t="shared" si="0"/>
        <v>Blank</v>
      </c>
      <c r="F57" s="15" t="s">
        <v>3</v>
      </c>
      <c r="G57" s="28"/>
      <c r="H57" s="28"/>
    </row>
    <row r="58" spans="1:8" ht="28.3" x14ac:dyDescent="0.35">
      <c r="A58" s="12" t="s">
        <v>110</v>
      </c>
      <c r="B58" s="13" t="s">
        <v>111</v>
      </c>
      <c r="C58" s="12" t="s">
        <v>406</v>
      </c>
      <c r="D58" s="12">
        <v>5</v>
      </c>
      <c r="E58" s="14" t="str">
        <f t="shared" si="0"/>
        <v>Blank</v>
      </c>
      <c r="F58" s="15" t="s">
        <v>3</v>
      </c>
      <c r="G58" s="28"/>
      <c r="H58" s="28"/>
    </row>
    <row r="59" spans="1:8" x14ac:dyDescent="0.35">
      <c r="A59" s="12" t="s">
        <v>112</v>
      </c>
      <c r="B59" s="13" t="s">
        <v>113</v>
      </c>
      <c r="C59" s="12" t="s">
        <v>407</v>
      </c>
      <c r="D59" s="12">
        <v>1</v>
      </c>
      <c r="E59" s="14" t="str">
        <f t="shared" si="0"/>
        <v>Blank</v>
      </c>
      <c r="F59" s="15" t="s">
        <v>3</v>
      </c>
      <c r="G59" s="28"/>
      <c r="H59" s="28"/>
    </row>
    <row r="60" spans="1:8" x14ac:dyDescent="0.35">
      <c r="A60" s="12" t="s">
        <v>114</v>
      </c>
      <c r="B60" s="13" t="s">
        <v>115</v>
      </c>
      <c r="C60" s="12" t="s">
        <v>406</v>
      </c>
      <c r="D60" s="12">
        <v>3</v>
      </c>
      <c r="E60" s="14" t="str">
        <f t="shared" si="0"/>
        <v>Blank</v>
      </c>
      <c r="F60" s="15" t="s">
        <v>3</v>
      </c>
      <c r="G60" s="28"/>
      <c r="H60" s="28"/>
    </row>
    <row r="61" spans="1:8" x14ac:dyDescent="0.35">
      <c r="A61" s="12" t="s">
        <v>116</v>
      </c>
      <c r="B61" s="13" t="s">
        <v>117</v>
      </c>
      <c r="C61" s="12" t="s">
        <v>406</v>
      </c>
      <c r="D61" s="12">
        <v>5</v>
      </c>
      <c r="E61" s="14" t="str">
        <f t="shared" si="0"/>
        <v>Blank</v>
      </c>
      <c r="F61" s="15" t="s">
        <v>3</v>
      </c>
      <c r="G61" s="28"/>
      <c r="H61" s="28"/>
    </row>
    <row r="62" spans="1:8" x14ac:dyDescent="0.35">
      <c r="A62" s="12" t="s">
        <v>118</v>
      </c>
      <c r="B62" s="13" t="s">
        <v>119</v>
      </c>
      <c r="C62" s="12" t="s">
        <v>407</v>
      </c>
      <c r="D62" s="12">
        <v>1</v>
      </c>
      <c r="E62" s="14" t="str">
        <f t="shared" si="0"/>
        <v>Blank</v>
      </c>
      <c r="F62" s="15" t="s">
        <v>3</v>
      </c>
      <c r="G62" s="28"/>
      <c r="H62" s="28"/>
    </row>
    <row r="63" spans="1:8" ht="28.3" x14ac:dyDescent="0.35">
      <c r="A63" s="12" t="s">
        <v>120</v>
      </c>
      <c r="B63" s="13" t="s">
        <v>121</v>
      </c>
      <c r="C63" s="12" t="s">
        <v>407</v>
      </c>
      <c r="D63" s="12">
        <v>3</v>
      </c>
      <c r="E63" s="14" t="str">
        <f t="shared" si="0"/>
        <v>Blank</v>
      </c>
      <c r="F63" s="15" t="s">
        <v>3</v>
      </c>
      <c r="G63" s="28"/>
      <c r="H63" s="28"/>
    </row>
    <row r="64" spans="1:8" ht="28.3" x14ac:dyDescent="0.35">
      <c r="A64" s="12" t="s">
        <v>122</v>
      </c>
      <c r="B64" s="13" t="s">
        <v>123</v>
      </c>
      <c r="C64" s="12" t="s">
        <v>407</v>
      </c>
      <c r="D64" s="12">
        <v>5</v>
      </c>
      <c r="E64" s="14" t="str">
        <f t="shared" si="0"/>
        <v>Blank</v>
      </c>
      <c r="F64" s="15" t="s">
        <v>3</v>
      </c>
      <c r="G64" s="28"/>
      <c r="H64" s="28"/>
    </row>
    <row r="65" spans="1:8" x14ac:dyDescent="0.35">
      <c r="A65" s="12" t="s">
        <v>124</v>
      </c>
      <c r="B65" s="13" t="s">
        <v>125</v>
      </c>
      <c r="C65" s="12" t="s">
        <v>407</v>
      </c>
      <c r="D65" s="12">
        <v>1</v>
      </c>
      <c r="E65" s="14" t="str">
        <f t="shared" si="0"/>
        <v>Blank</v>
      </c>
      <c r="F65" s="15" t="s">
        <v>3</v>
      </c>
      <c r="G65" s="28"/>
      <c r="H65" s="28"/>
    </row>
    <row r="66" spans="1:8" ht="28.3" x14ac:dyDescent="0.35">
      <c r="A66" s="12" t="s">
        <v>126</v>
      </c>
      <c r="B66" s="13" t="s">
        <v>127</v>
      </c>
      <c r="C66" s="12" t="s">
        <v>406</v>
      </c>
      <c r="D66" s="12">
        <v>3</v>
      </c>
      <c r="E66" s="14" t="str">
        <f t="shared" si="0"/>
        <v>Blank</v>
      </c>
      <c r="F66" s="15" t="s">
        <v>128</v>
      </c>
      <c r="G66" s="28"/>
      <c r="H66" s="28"/>
    </row>
    <row r="67" spans="1:8" ht="28.3" x14ac:dyDescent="0.35">
      <c r="A67" s="12" t="s">
        <v>129</v>
      </c>
      <c r="B67" s="13" t="s">
        <v>130</v>
      </c>
      <c r="C67" s="12" t="s">
        <v>406</v>
      </c>
      <c r="D67" s="12">
        <v>3</v>
      </c>
      <c r="E67" s="14" t="str">
        <f t="shared" si="0"/>
        <v>Blank</v>
      </c>
      <c r="F67" s="15" t="s">
        <v>128</v>
      </c>
      <c r="G67" s="28"/>
      <c r="H67" s="28"/>
    </row>
    <row r="68" spans="1:8" ht="56.6" x14ac:dyDescent="0.35">
      <c r="A68" s="12" t="s">
        <v>318</v>
      </c>
      <c r="B68" s="13" t="s">
        <v>131</v>
      </c>
      <c r="C68" s="12" t="s">
        <v>406</v>
      </c>
      <c r="D68" s="12">
        <v>5</v>
      </c>
      <c r="E68" s="14" t="str">
        <f t="shared" ref="E68:E112" si="2">IF(G68&lt;&gt;"",IF(G68="Implemented",0,-D68),"Blank")</f>
        <v>Blank</v>
      </c>
      <c r="F68" s="15" t="s">
        <v>132</v>
      </c>
      <c r="G68" s="28"/>
      <c r="H68" s="28"/>
    </row>
    <row r="69" spans="1:8" x14ac:dyDescent="0.35">
      <c r="A69" s="12" t="s">
        <v>133</v>
      </c>
      <c r="B69" s="13" t="s">
        <v>134</v>
      </c>
      <c r="C69" s="12" t="s">
        <v>407</v>
      </c>
      <c r="D69" s="12">
        <v>1</v>
      </c>
      <c r="E69" s="14" t="str">
        <f t="shared" si="2"/>
        <v>Blank</v>
      </c>
      <c r="F69" s="15" t="s">
        <v>3</v>
      </c>
      <c r="G69" s="28"/>
      <c r="H69" s="28"/>
    </row>
    <row r="70" spans="1:8" ht="28.3" x14ac:dyDescent="0.35">
      <c r="A70" s="12" t="s">
        <v>135</v>
      </c>
      <c r="B70" s="13" t="s">
        <v>136</v>
      </c>
      <c r="C70" s="12" t="s">
        <v>407</v>
      </c>
      <c r="D70" s="12">
        <v>1</v>
      </c>
      <c r="E70" s="14" t="str">
        <f t="shared" si="2"/>
        <v>Blank</v>
      </c>
      <c r="F70" s="15" t="s">
        <v>3</v>
      </c>
      <c r="G70" s="28"/>
      <c r="H70" s="28"/>
    </row>
    <row r="71" spans="1:8" ht="28.3" x14ac:dyDescent="0.35">
      <c r="A71" s="12" t="s">
        <v>137</v>
      </c>
      <c r="B71" s="13" t="s">
        <v>138</v>
      </c>
      <c r="C71" s="12" t="s">
        <v>407</v>
      </c>
      <c r="D71" s="12">
        <v>1</v>
      </c>
      <c r="E71" s="14" t="str">
        <f t="shared" si="2"/>
        <v>Blank</v>
      </c>
      <c r="F71" s="15" t="s">
        <v>3</v>
      </c>
      <c r="G71" s="28"/>
      <c r="H71" s="28"/>
    </row>
    <row r="72" spans="1:8" x14ac:dyDescent="0.35">
      <c r="A72" s="12" t="s">
        <v>139</v>
      </c>
      <c r="B72" s="13" t="s">
        <v>140</v>
      </c>
      <c r="C72" s="12" t="s">
        <v>407</v>
      </c>
      <c r="D72" s="12">
        <v>5</v>
      </c>
      <c r="E72" s="14" t="str">
        <f t="shared" si="2"/>
        <v>Blank</v>
      </c>
      <c r="F72" s="15" t="s">
        <v>3</v>
      </c>
      <c r="G72" s="28"/>
      <c r="H72" s="28"/>
    </row>
    <row r="73" spans="1:8" x14ac:dyDescent="0.35">
      <c r="A73" s="12" t="s">
        <v>141</v>
      </c>
      <c r="B73" s="13" t="s">
        <v>142</v>
      </c>
      <c r="C73" s="12" t="s">
        <v>407</v>
      </c>
      <c r="D73" s="12">
        <v>3</v>
      </c>
      <c r="E73" s="14" t="str">
        <f t="shared" si="2"/>
        <v>Blank</v>
      </c>
      <c r="F73" s="15" t="s">
        <v>3</v>
      </c>
      <c r="G73" s="28"/>
      <c r="H73" s="28"/>
    </row>
    <row r="74" spans="1:8" x14ac:dyDescent="0.35">
      <c r="A74" s="12" t="s">
        <v>143</v>
      </c>
      <c r="B74" s="13" t="s">
        <v>144</v>
      </c>
      <c r="C74" s="12" t="s">
        <v>407</v>
      </c>
      <c r="D74" s="12">
        <v>1</v>
      </c>
      <c r="E74" s="14" t="str">
        <f t="shared" si="2"/>
        <v>Blank</v>
      </c>
      <c r="F74" s="15" t="s">
        <v>3</v>
      </c>
      <c r="G74" s="28"/>
      <c r="H74" s="28"/>
    </row>
    <row r="75" spans="1:8" x14ac:dyDescent="0.35">
      <c r="A75" s="12" t="s">
        <v>145</v>
      </c>
      <c r="B75" s="13" t="s">
        <v>146</v>
      </c>
      <c r="C75" s="12" t="s">
        <v>406</v>
      </c>
      <c r="D75" s="12">
        <v>3</v>
      </c>
      <c r="E75" s="14" t="str">
        <f t="shared" si="2"/>
        <v>Blank</v>
      </c>
      <c r="F75" s="15" t="s">
        <v>3</v>
      </c>
      <c r="G75" s="28"/>
      <c r="H75" s="28"/>
    </row>
    <row r="76" spans="1:8" ht="28.3" x14ac:dyDescent="0.35">
      <c r="A76" s="12" t="s">
        <v>147</v>
      </c>
      <c r="B76" s="13" t="s">
        <v>148</v>
      </c>
      <c r="C76" s="12" t="s">
        <v>406</v>
      </c>
      <c r="D76" s="12">
        <v>5</v>
      </c>
      <c r="E76" s="14" t="str">
        <f t="shared" si="2"/>
        <v>Blank</v>
      </c>
      <c r="F76" s="15" t="s">
        <v>3</v>
      </c>
      <c r="G76" s="28"/>
      <c r="H76" s="28"/>
    </row>
    <row r="77" spans="1:8" ht="28.3" x14ac:dyDescent="0.35">
      <c r="A77" s="12" t="s">
        <v>332</v>
      </c>
      <c r="B77" s="13" t="s">
        <v>149</v>
      </c>
      <c r="C77" s="12" t="s">
        <v>406</v>
      </c>
      <c r="D77" s="12">
        <v>5</v>
      </c>
      <c r="E77" s="14" t="str">
        <f t="shared" si="2"/>
        <v>Blank</v>
      </c>
      <c r="F77" s="15" t="s">
        <v>3</v>
      </c>
      <c r="G77" s="28"/>
      <c r="H77" s="28"/>
    </row>
    <row r="78" spans="1:8" x14ac:dyDescent="0.35">
      <c r="A78" s="12" t="s">
        <v>150</v>
      </c>
      <c r="B78" s="13" t="s">
        <v>151</v>
      </c>
      <c r="C78" s="12" t="s">
        <v>406</v>
      </c>
      <c r="D78" s="12">
        <v>5</v>
      </c>
      <c r="E78" s="14" t="str">
        <f t="shared" si="2"/>
        <v>Blank</v>
      </c>
      <c r="F78" s="15" t="s">
        <v>3</v>
      </c>
      <c r="G78" s="28"/>
      <c r="H78" s="28"/>
    </row>
    <row r="79" spans="1:8" x14ac:dyDescent="0.35">
      <c r="A79" s="12" t="s">
        <v>337</v>
      </c>
      <c r="B79" s="13" t="s">
        <v>152</v>
      </c>
      <c r="C79" s="12" t="s">
        <v>407</v>
      </c>
      <c r="D79" s="12">
        <v>1</v>
      </c>
      <c r="E79" s="14" t="str">
        <f t="shared" si="2"/>
        <v>Blank</v>
      </c>
      <c r="F79" s="15" t="s">
        <v>3</v>
      </c>
      <c r="G79" s="28"/>
      <c r="H79" s="28"/>
    </row>
    <row r="80" spans="1:8" x14ac:dyDescent="0.35">
      <c r="A80" s="12" t="s">
        <v>340</v>
      </c>
      <c r="B80" s="13" t="s">
        <v>153</v>
      </c>
      <c r="C80" s="12" t="s">
        <v>407</v>
      </c>
      <c r="D80" s="12">
        <v>1</v>
      </c>
      <c r="E80" s="14" t="str">
        <f t="shared" si="2"/>
        <v>Blank</v>
      </c>
      <c r="F80" s="15" t="s">
        <v>3</v>
      </c>
      <c r="G80" s="28"/>
      <c r="H80" s="28"/>
    </row>
    <row r="81" spans="1:8" x14ac:dyDescent="0.35">
      <c r="A81" s="12" t="s">
        <v>343</v>
      </c>
      <c r="B81" s="13" t="s">
        <v>154</v>
      </c>
      <c r="C81" s="12" t="s">
        <v>407</v>
      </c>
      <c r="D81" s="12">
        <v>1</v>
      </c>
      <c r="E81" s="14" t="str">
        <f t="shared" si="2"/>
        <v>Blank</v>
      </c>
      <c r="F81" s="15" t="s">
        <v>3</v>
      </c>
      <c r="G81" s="28"/>
      <c r="H81" s="28"/>
    </row>
    <row r="82" spans="1:8" x14ac:dyDescent="0.35">
      <c r="A82" s="12" t="s">
        <v>155</v>
      </c>
      <c r="B82" s="13" t="s">
        <v>156</v>
      </c>
      <c r="C82" s="12" t="s">
        <v>407</v>
      </c>
      <c r="D82" s="12">
        <v>1</v>
      </c>
      <c r="E82" s="14" t="str">
        <f t="shared" si="2"/>
        <v>Blank</v>
      </c>
      <c r="F82" s="15" t="s">
        <v>3</v>
      </c>
      <c r="G82" s="28"/>
      <c r="H82" s="28"/>
    </row>
    <row r="83" spans="1:8" ht="42.45" x14ac:dyDescent="0.35">
      <c r="A83" s="12" t="s">
        <v>157</v>
      </c>
      <c r="B83" s="13" t="s">
        <v>158</v>
      </c>
      <c r="C83" s="12" t="s">
        <v>406</v>
      </c>
      <c r="D83" s="12">
        <v>3</v>
      </c>
      <c r="E83" s="14" t="str">
        <f t="shared" si="2"/>
        <v>Blank</v>
      </c>
      <c r="F83" s="15" t="s">
        <v>3</v>
      </c>
      <c r="G83" s="28"/>
      <c r="H83" s="28"/>
    </row>
    <row r="84" spans="1:8" ht="28.3" x14ac:dyDescent="0.35">
      <c r="A84" s="12" t="s">
        <v>159</v>
      </c>
      <c r="B84" s="13" t="s">
        <v>160</v>
      </c>
      <c r="C84" s="12" t="s">
        <v>407</v>
      </c>
      <c r="D84" s="12">
        <v>5</v>
      </c>
      <c r="E84" s="14" t="str">
        <f t="shared" si="2"/>
        <v>Blank</v>
      </c>
      <c r="F84" s="15" t="s">
        <v>3</v>
      </c>
      <c r="G84" s="28"/>
      <c r="H84" s="28"/>
    </row>
    <row r="85" spans="1:8" x14ac:dyDescent="0.35">
      <c r="A85" s="12" t="s">
        <v>161</v>
      </c>
      <c r="B85" s="13" t="s">
        <v>162</v>
      </c>
      <c r="C85" s="12" t="s">
        <v>407</v>
      </c>
      <c r="D85" s="12">
        <v>1</v>
      </c>
      <c r="E85" s="14" t="str">
        <f t="shared" si="2"/>
        <v>Blank</v>
      </c>
      <c r="F85" s="15" t="s">
        <v>3</v>
      </c>
      <c r="G85" s="28"/>
      <c r="H85" s="28"/>
    </row>
    <row r="86" spans="1:8" ht="28.3" x14ac:dyDescent="0.35">
      <c r="A86" s="12" t="s">
        <v>163</v>
      </c>
      <c r="B86" s="13" t="s">
        <v>164</v>
      </c>
      <c r="C86" s="12" t="s">
        <v>406</v>
      </c>
      <c r="D86" s="12">
        <v>5</v>
      </c>
      <c r="E86" s="14" t="str">
        <f t="shared" si="2"/>
        <v>Blank</v>
      </c>
      <c r="F86" s="15" t="s">
        <v>3</v>
      </c>
      <c r="G86" s="28"/>
      <c r="H86" s="28"/>
    </row>
    <row r="87" spans="1:8" ht="28.3" x14ac:dyDescent="0.35">
      <c r="A87" s="12" t="s">
        <v>165</v>
      </c>
      <c r="B87" s="13" t="s">
        <v>166</v>
      </c>
      <c r="C87" s="12" t="s">
        <v>406</v>
      </c>
      <c r="D87" s="12">
        <v>3</v>
      </c>
      <c r="E87" s="14" t="str">
        <f t="shared" si="2"/>
        <v>Blank</v>
      </c>
      <c r="F87" s="15" t="s">
        <v>3</v>
      </c>
      <c r="G87" s="28"/>
      <c r="H87" s="28"/>
    </row>
    <row r="88" spans="1:8" x14ac:dyDescent="0.35">
      <c r="A88" s="12" t="s">
        <v>167</v>
      </c>
      <c r="B88" s="13" t="s">
        <v>168</v>
      </c>
      <c r="C88" s="12" t="s">
        <v>406</v>
      </c>
      <c r="D88" s="12">
        <v>5</v>
      </c>
      <c r="E88" s="14" t="str">
        <f t="shared" si="2"/>
        <v>Blank</v>
      </c>
      <c r="F88" s="15" t="s">
        <v>3</v>
      </c>
      <c r="G88" s="28"/>
      <c r="H88" s="28"/>
    </row>
    <row r="89" spans="1:8" ht="55" customHeight="1" x14ac:dyDescent="0.35">
      <c r="A89" s="12" t="s">
        <v>169</v>
      </c>
      <c r="B89" s="13" t="s">
        <v>170</v>
      </c>
      <c r="C89" s="12" t="s">
        <v>406</v>
      </c>
      <c r="D89" s="12" t="s">
        <v>171</v>
      </c>
      <c r="E89" s="14" t="str">
        <f>IF(G89&lt;&gt;0,IF(G89="Implemented",0,"HALT"),"Blank")</f>
        <v>HALT</v>
      </c>
      <c r="F89" s="15" t="s">
        <v>172</v>
      </c>
      <c r="G89" s="28" t="str">
        <f>IF(LEN('Getting Started'!C11)&gt;1,'Getting Started'!C11,"")</f>
        <v/>
      </c>
      <c r="H89" s="28"/>
    </row>
    <row r="90" spans="1:8" ht="28.3" x14ac:dyDescent="0.35">
      <c r="A90" s="12" t="s">
        <v>359</v>
      </c>
      <c r="B90" s="13" t="s">
        <v>173</v>
      </c>
      <c r="C90" s="12" t="s">
        <v>406</v>
      </c>
      <c r="D90" s="12">
        <v>5</v>
      </c>
      <c r="E90" s="14" t="str">
        <f t="shared" si="2"/>
        <v>Blank</v>
      </c>
      <c r="F90" s="15" t="s">
        <v>3</v>
      </c>
      <c r="G90" s="28"/>
      <c r="H90" s="28"/>
    </row>
    <row r="91" spans="1:8" ht="28.3" x14ac:dyDescent="0.35">
      <c r="A91" s="12" t="s">
        <v>174</v>
      </c>
      <c r="B91" s="13" t="s">
        <v>175</v>
      </c>
      <c r="C91" s="12" t="s">
        <v>406</v>
      </c>
      <c r="D91" s="12">
        <v>5</v>
      </c>
      <c r="E91" s="14" t="str">
        <f t="shared" si="2"/>
        <v>Blank</v>
      </c>
      <c r="F91" s="15" t="s">
        <v>3</v>
      </c>
      <c r="G91" s="28"/>
      <c r="H91" s="28"/>
    </row>
    <row r="92" spans="1:8" x14ac:dyDescent="0.35">
      <c r="A92" s="12" t="s">
        <v>176</v>
      </c>
      <c r="B92" s="13" t="s">
        <v>177</v>
      </c>
      <c r="C92" s="12" t="s">
        <v>407</v>
      </c>
      <c r="D92" s="12">
        <v>1</v>
      </c>
      <c r="E92" s="14" t="str">
        <f t="shared" si="2"/>
        <v>Blank</v>
      </c>
      <c r="F92" s="15" t="s">
        <v>3</v>
      </c>
      <c r="G92" s="28"/>
      <c r="H92" s="28"/>
    </row>
    <row r="93" spans="1:8" x14ac:dyDescent="0.35">
      <c r="A93" s="12" t="s">
        <v>178</v>
      </c>
      <c r="B93" s="13" t="s">
        <v>179</v>
      </c>
      <c r="C93" s="12" t="s">
        <v>407</v>
      </c>
      <c r="D93" s="12">
        <v>1</v>
      </c>
      <c r="E93" s="14" t="str">
        <f t="shared" si="2"/>
        <v>Blank</v>
      </c>
      <c r="F93" s="15" t="s">
        <v>3</v>
      </c>
      <c r="G93" s="28"/>
      <c r="H93" s="28"/>
    </row>
    <row r="94" spans="1:8" ht="28.3" x14ac:dyDescent="0.35">
      <c r="A94" s="12" t="s">
        <v>366</v>
      </c>
      <c r="B94" s="13" t="s">
        <v>180</v>
      </c>
      <c r="C94" s="12" t="s">
        <v>407</v>
      </c>
      <c r="D94" s="12">
        <v>5</v>
      </c>
      <c r="E94" s="14" t="str">
        <f t="shared" si="2"/>
        <v>Blank</v>
      </c>
      <c r="F94" s="15" t="s">
        <v>3</v>
      </c>
      <c r="G94" s="28"/>
      <c r="H94" s="28"/>
    </row>
    <row r="95" spans="1:8" ht="28.3" x14ac:dyDescent="0.35">
      <c r="A95" s="12" t="s">
        <v>181</v>
      </c>
      <c r="B95" s="13" t="s">
        <v>182</v>
      </c>
      <c r="C95" s="12" t="s">
        <v>407</v>
      </c>
      <c r="D95" s="12">
        <v>5</v>
      </c>
      <c r="E95" s="14" t="str">
        <f t="shared" si="2"/>
        <v>Blank</v>
      </c>
      <c r="F95" s="15" t="s">
        <v>3</v>
      </c>
      <c r="G95" s="28"/>
      <c r="H95" s="28"/>
    </row>
    <row r="96" spans="1:8" ht="42.45" x14ac:dyDescent="0.35">
      <c r="A96" s="12" t="s">
        <v>183</v>
      </c>
      <c r="B96" s="13" t="s">
        <v>184</v>
      </c>
      <c r="C96" s="12" t="s">
        <v>407</v>
      </c>
      <c r="D96" s="12">
        <v>1</v>
      </c>
      <c r="E96" s="14" t="str">
        <f t="shared" si="2"/>
        <v>Blank</v>
      </c>
      <c r="F96" s="15" t="s">
        <v>3</v>
      </c>
      <c r="G96" s="28"/>
      <c r="H96" s="28"/>
    </row>
    <row r="97" spans="1:8" ht="28.3" x14ac:dyDescent="0.35">
      <c r="A97" s="12" t="s">
        <v>185</v>
      </c>
      <c r="B97" s="13" t="s">
        <v>186</v>
      </c>
      <c r="C97" s="12" t="s">
        <v>407</v>
      </c>
      <c r="D97" s="12">
        <v>3</v>
      </c>
      <c r="E97" s="14" t="str">
        <f t="shared" si="2"/>
        <v>Blank</v>
      </c>
      <c r="F97" s="15" t="s">
        <v>3</v>
      </c>
      <c r="G97" s="28"/>
      <c r="H97" s="28"/>
    </row>
    <row r="98" spans="1:8" ht="28.3" x14ac:dyDescent="0.35">
      <c r="A98" s="12" t="s">
        <v>187</v>
      </c>
      <c r="B98" s="13" t="s">
        <v>188</v>
      </c>
      <c r="C98" s="12" t="s">
        <v>407</v>
      </c>
      <c r="D98" s="12">
        <v>1</v>
      </c>
      <c r="E98" s="14" t="str">
        <f t="shared" si="2"/>
        <v>Blank</v>
      </c>
      <c r="F98" s="15" t="s">
        <v>3</v>
      </c>
      <c r="G98" s="28"/>
      <c r="H98" s="28"/>
    </row>
    <row r="99" spans="1:8" x14ac:dyDescent="0.35">
      <c r="A99" s="12" t="s">
        <v>189</v>
      </c>
      <c r="B99" s="13" t="s">
        <v>190</v>
      </c>
      <c r="C99" s="12" t="s">
        <v>407</v>
      </c>
      <c r="D99" s="12">
        <v>1</v>
      </c>
      <c r="E99" s="14" t="str">
        <f t="shared" si="2"/>
        <v>Blank</v>
      </c>
      <c r="F99" s="15" t="s">
        <v>3</v>
      </c>
      <c r="G99" s="28"/>
      <c r="H99" s="28"/>
    </row>
    <row r="100" spans="1:8" ht="56.6" x14ac:dyDescent="0.35">
      <c r="A100" s="12" t="s">
        <v>191</v>
      </c>
      <c r="B100" s="13" t="s">
        <v>192</v>
      </c>
      <c r="C100" s="12" t="s">
        <v>407</v>
      </c>
      <c r="D100" s="12" t="s">
        <v>90</v>
      </c>
      <c r="E100" s="14" t="str">
        <f>IF(G100&lt;&gt;"",IF(G100="FIPS Validated Encryption Implemented",0,IF(G100="Non-FIPS Validated Encryption Implemented",-3,-5)),"Blank")</f>
        <v>Blank</v>
      </c>
      <c r="F100" s="15" t="s">
        <v>193</v>
      </c>
      <c r="G100" s="28"/>
      <c r="H100" s="28"/>
    </row>
    <row r="101" spans="1:8" ht="28.3" x14ac:dyDescent="0.35">
      <c r="A101" s="12" t="s">
        <v>194</v>
      </c>
      <c r="B101" s="13" t="s">
        <v>195</v>
      </c>
      <c r="C101" s="12" t="s">
        <v>407</v>
      </c>
      <c r="D101" s="12">
        <v>1</v>
      </c>
      <c r="E101" s="14" t="str">
        <f t="shared" si="2"/>
        <v>Blank</v>
      </c>
      <c r="F101" s="15" t="s">
        <v>3</v>
      </c>
      <c r="G101" s="28"/>
      <c r="H101" s="28"/>
    </row>
    <row r="102" spans="1:8" x14ac:dyDescent="0.35">
      <c r="A102" s="12" t="s">
        <v>196</v>
      </c>
      <c r="B102" s="13" t="s">
        <v>197</v>
      </c>
      <c r="C102" s="12" t="s">
        <v>407</v>
      </c>
      <c r="D102" s="12">
        <v>1</v>
      </c>
      <c r="E102" s="14" t="str">
        <f t="shared" si="2"/>
        <v>Blank</v>
      </c>
      <c r="F102" s="15" t="s">
        <v>3</v>
      </c>
      <c r="G102" s="28"/>
      <c r="H102" s="28"/>
    </row>
    <row r="103" spans="1:8" x14ac:dyDescent="0.35">
      <c r="A103" s="12" t="s">
        <v>198</v>
      </c>
      <c r="B103" s="13" t="s">
        <v>199</v>
      </c>
      <c r="C103" s="12" t="s">
        <v>407</v>
      </c>
      <c r="D103" s="12">
        <v>1</v>
      </c>
      <c r="E103" s="14" t="str">
        <f t="shared" si="2"/>
        <v>Blank</v>
      </c>
      <c r="F103" s="15" t="s">
        <v>3</v>
      </c>
      <c r="G103" s="28"/>
      <c r="H103" s="28"/>
    </row>
    <row r="104" spans="1:8" x14ac:dyDescent="0.35">
      <c r="A104" s="12" t="s">
        <v>200</v>
      </c>
      <c r="B104" s="13" t="s">
        <v>201</v>
      </c>
      <c r="C104" s="12" t="s">
        <v>407</v>
      </c>
      <c r="D104" s="12">
        <v>5</v>
      </c>
      <c r="E104" s="14" t="str">
        <f t="shared" si="2"/>
        <v>Blank</v>
      </c>
      <c r="F104" s="15" t="s">
        <v>3</v>
      </c>
      <c r="G104" s="28"/>
      <c r="H104" s="28"/>
    </row>
    <row r="105" spans="1:8" x14ac:dyDescent="0.35">
      <c r="A105" s="12" t="s">
        <v>202</v>
      </c>
      <c r="B105" s="13" t="s">
        <v>203</v>
      </c>
      <c r="C105" s="12" t="s">
        <v>407</v>
      </c>
      <c r="D105" s="12">
        <v>1</v>
      </c>
      <c r="E105" s="14" t="str">
        <f t="shared" si="2"/>
        <v>Blank</v>
      </c>
      <c r="F105" s="15" t="s">
        <v>3</v>
      </c>
      <c r="G105" s="28"/>
      <c r="H105" s="28"/>
    </row>
    <row r="106" spans="1:8" x14ac:dyDescent="0.35">
      <c r="A106" s="12" t="s">
        <v>389</v>
      </c>
      <c r="B106" s="13" t="s">
        <v>204</v>
      </c>
      <c r="C106" s="12" t="s">
        <v>406</v>
      </c>
      <c r="D106" s="12">
        <v>5</v>
      </c>
      <c r="E106" s="14" t="str">
        <f t="shared" si="2"/>
        <v>Blank</v>
      </c>
      <c r="F106" s="15" t="s">
        <v>3</v>
      </c>
      <c r="G106" s="28"/>
      <c r="H106" s="28"/>
    </row>
    <row r="107" spans="1:8" x14ac:dyDescent="0.35">
      <c r="A107" s="12" t="s">
        <v>392</v>
      </c>
      <c r="B107" s="13" t="s">
        <v>205</v>
      </c>
      <c r="C107" s="12" t="s">
        <v>406</v>
      </c>
      <c r="D107" s="12">
        <v>5</v>
      </c>
      <c r="E107" s="14" t="str">
        <f t="shared" si="2"/>
        <v>Blank</v>
      </c>
      <c r="F107" s="15" t="s">
        <v>3</v>
      </c>
      <c r="G107" s="28"/>
      <c r="H107" s="28"/>
    </row>
    <row r="108" spans="1:8" x14ac:dyDescent="0.35">
      <c r="A108" s="12" t="s">
        <v>206</v>
      </c>
      <c r="B108" s="13" t="s">
        <v>207</v>
      </c>
      <c r="C108" s="12" t="s">
        <v>406</v>
      </c>
      <c r="D108" s="12">
        <v>5</v>
      </c>
      <c r="E108" s="14" t="str">
        <f t="shared" si="2"/>
        <v>Blank</v>
      </c>
      <c r="F108" s="15" t="s">
        <v>3</v>
      </c>
      <c r="G108" s="28"/>
      <c r="H108" s="28"/>
    </row>
    <row r="109" spans="1:8" x14ac:dyDescent="0.35">
      <c r="A109" s="12" t="s">
        <v>395</v>
      </c>
      <c r="B109" s="13" t="s">
        <v>208</v>
      </c>
      <c r="C109" s="12" t="s">
        <v>407</v>
      </c>
      <c r="D109" s="12">
        <v>5</v>
      </c>
      <c r="E109" s="14" t="str">
        <f t="shared" si="2"/>
        <v>Blank</v>
      </c>
      <c r="F109" s="15" t="s">
        <v>3</v>
      </c>
      <c r="G109" s="28"/>
      <c r="H109" s="28"/>
    </row>
    <row r="110" spans="1:8" ht="28.3" x14ac:dyDescent="0.35">
      <c r="A110" s="12" t="s">
        <v>397</v>
      </c>
      <c r="B110" s="13" t="s">
        <v>209</v>
      </c>
      <c r="C110" s="12" t="s">
        <v>407</v>
      </c>
      <c r="D110" s="12">
        <v>3</v>
      </c>
      <c r="E110" s="14" t="str">
        <f t="shared" si="2"/>
        <v>Blank</v>
      </c>
      <c r="F110" s="15" t="s">
        <v>3</v>
      </c>
      <c r="G110" s="28"/>
      <c r="H110" s="28"/>
    </row>
    <row r="111" spans="1:8" ht="28.3" x14ac:dyDescent="0.35">
      <c r="A111" s="12" t="s">
        <v>210</v>
      </c>
      <c r="B111" s="13" t="s">
        <v>404</v>
      </c>
      <c r="C111" s="12" t="s">
        <v>407</v>
      </c>
      <c r="D111" s="12">
        <v>5</v>
      </c>
      <c r="E111" s="14" t="str">
        <f t="shared" si="2"/>
        <v>Blank</v>
      </c>
      <c r="F111" s="15" t="s">
        <v>3</v>
      </c>
      <c r="G111" s="28"/>
      <c r="H111" s="28"/>
    </row>
    <row r="112" spans="1:8" x14ac:dyDescent="0.35">
      <c r="A112" s="12" t="s">
        <v>211</v>
      </c>
      <c r="B112" s="13" t="s">
        <v>449</v>
      </c>
      <c r="C112" s="12" t="s">
        <v>407</v>
      </c>
      <c r="D112" s="12">
        <v>3</v>
      </c>
      <c r="E112" s="14" t="str">
        <f t="shared" si="2"/>
        <v>Blank</v>
      </c>
      <c r="F112" s="15" t="s">
        <v>3</v>
      </c>
      <c r="G112" s="28"/>
      <c r="H112" s="28"/>
    </row>
  </sheetData>
  <sheetProtection formatCells="0" formatColumns="0" formatRows="0"/>
  <mergeCells count="2">
    <mergeCell ref="B1:F1"/>
    <mergeCell ref="G1:H1"/>
  </mergeCells>
  <conditionalFormatting sqref="G89">
    <cfRule type="expression" dxfId="2" priority="4">
      <formula>$E$89="HALT"</formula>
    </cfRule>
  </conditionalFormatting>
  <conditionalFormatting sqref="E3:E112">
    <cfRule type="expression" dxfId="1" priority="2">
      <formula>E3="Blank"</formula>
    </cfRule>
  </conditionalFormatting>
  <conditionalFormatting sqref="G1:H1">
    <cfRule type="expression" dxfId="0" priority="1">
      <formula>$E$89="HALT"</formula>
    </cfRule>
  </conditionalFormatting>
  <dataValidations count="4">
    <dataValidation type="list" allowBlank="1" showInputMessage="1" showErrorMessage="1" sqref="C3:C112" xr:uid="{30D920B4-A456-4FED-9A16-63E921AFFDC2}">
      <formula1>ControlType</formula1>
    </dataValidation>
    <dataValidation type="list" allowBlank="1" showInputMessage="1" showErrorMessage="1" sqref="G3:G47 G101:G112 G90:G99 G86:G87 G88:G89" xr:uid="{5DC0EBEF-B7BB-4036-A4F2-C0E457F3BCEE}">
      <formula1>StandardResponse</formula1>
    </dataValidation>
    <dataValidation type="list" allowBlank="1" showInputMessage="1" showErrorMessage="1" sqref="G48:G85" xr:uid="{EB07C398-D5CC-4A48-81E0-27BBBDFB4FB2}">
      <formula1>MFAResponse</formula1>
    </dataValidation>
    <dataValidation type="list" allowBlank="1" showInputMessage="1" showErrorMessage="1" sqref="G100" xr:uid="{5CEC323E-CB70-456F-AEF8-AE01788188DC}">
      <formula1>FIPSResponse</formula1>
    </dataValidation>
  </dataValidations>
  <pageMargins left="0.7" right="0.7" top="0.75" bottom="0.75" header="0.3" footer="0.3"/>
  <pageSetup orientation="portrait" horizontalDpi="4294967293" verticalDpi="0" r:id="rId1"/>
  <ignoredErrors>
    <ignoredError sqref="E100 E8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0019-5448-49E6-ABEC-424D17DF481B}">
  <dimension ref="A1:D113"/>
  <sheetViews>
    <sheetView zoomScaleNormal="100" workbookViewId="0">
      <pane xSplit="2" ySplit="2" topLeftCell="C3" activePane="bottomRight" state="frozen"/>
      <selection sqref="A1:XFD1"/>
      <selection pane="topRight" sqref="A1:XFD1"/>
      <selection pane="bottomLeft" sqref="A1:XFD1"/>
      <selection pane="bottomRight" activeCell="E110" sqref="E110"/>
    </sheetView>
  </sheetViews>
  <sheetFormatPr defaultColWidth="9.15234375" defaultRowHeight="50.25" customHeight="1" x14ac:dyDescent="0.35"/>
  <cols>
    <col min="1" max="1" width="15.4609375" style="17" customWidth="1"/>
    <col min="2" max="2" width="66" style="17" customWidth="1"/>
    <col min="3" max="3" width="85.23046875" style="17" customWidth="1"/>
    <col min="4" max="16384" width="9.15234375" style="2"/>
  </cols>
  <sheetData>
    <row r="1" spans="1:4" ht="52.5" customHeight="1" thickBot="1" x14ac:dyDescent="0.4">
      <c r="A1" s="53"/>
      <c r="B1" s="53"/>
      <c r="C1" s="53"/>
      <c r="D1" s="24"/>
    </row>
    <row r="2" spans="1:4" s="25" customFormat="1" ht="14.6" thickBot="1" x14ac:dyDescent="0.4">
      <c r="A2" s="3" t="s">
        <v>213</v>
      </c>
      <c r="B2" s="3" t="s">
        <v>214</v>
      </c>
      <c r="C2" s="3" t="s">
        <v>215</v>
      </c>
      <c r="D2" s="24"/>
    </row>
    <row r="3" spans="1:4" ht="127.3" x14ac:dyDescent="0.35">
      <c r="A3" s="17" t="s">
        <v>216</v>
      </c>
      <c r="B3" s="17" t="s">
        <v>2</v>
      </c>
      <c r="C3" s="17" t="s">
        <v>217</v>
      </c>
    </row>
    <row r="4" spans="1:4" ht="127.3" x14ac:dyDescent="0.35">
      <c r="A4" s="17" t="s">
        <v>218</v>
      </c>
      <c r="B4" s="17" t="s">
        <v>4</v>
      </c>
      <c r="C4" s="17" t="s">
        <v>450</v>
      </c>
    </row>
    <row r="5" spans="1:4" ht="396" x14ac:dyDescent="0.35">
      <c r="A5" s="17" t="s">
        <v>5</v>
      </c>
      <c r="B5" s="17" t="s">
        <v>6</v>
      </c>
      <c r="C5" s="17" t="s">
        <v>451</v>
      </c>
    </row>
    <row r="6" spans="1:4" ht="127.3" x14ac:dyDescent="0.35">
      <c r="A6" s="17" t="s">
        <v>7</v>
      </c>
      <c r="B6" s="17" t="s">
        <v>219</v>
      </c>
      <c r="C6" s="17" t="s">
        <v>220</v>
      </c>
    </row>
    <row r="7" spans="1:4" ht="226.3" x14ac:dyDescent="0.35">
      <c r="A7" s="17" t="s">
        <v>9</v>
      </c>
      <c r="B7" s="17" t="s">
        <v>10</v>
      </c>
      <c r="C7" s="17" t="s">
        <v>221</v>
      </c>
    </row>
    <row r="8" spans="1:4" ht="84.9" x14ac:dyDescent="0.35">
      <c r="A8" s="17" t="s">
        <v>11</v>
      </c>
      <c r="B8" s="17" t="s">
        <v>222</v>
      </c>
      <c r="C8" s="17" t="s">
        <v>223</v>
      </c>
    </row>
    <row r="9" spans="1:4" ht="297" x14ac:dyDescent="0.35">
      <c r="A9" s="17" t="s">
        <v>13</v>
      </c>
      <c r="B9" s="17" t="s">
        <v>14</v>
      </c>
      <c r="C9" s="17" t="s">
        <v>224</v>
      </c>
    </row>
    <row r="10" spans="1:4" ht="99" x14ac:dyDescent="0.35">
      <c r="A10" s="17" t="s">
        <v>15</v>
      </c>
      <c r="B10" s="17" t="s">
        <v>16</v>
      </c>
      <c r="C10" s="17" t="s">
        <v>225</v>
      </c>
    </row>
    <row r="11" spans="1:4" ht="113.15" x14ac:dyDescent="0.35">
      <c r="A11" s="17" t="s">
        <v>17</v>
      </c>
      <c r="B11" s="17" t="s">
        <v>226</v>
      </c>
      <c r="C11" s="17" t="s">
        <v>227</v>
      </c>
    </row>
    <row r="12" spans="1:4" ht="155.6" x14ac:dyDescent="0.35">
      <c r="A12" s="17" t="s">
        <v>19</v>
      </c>
      <c r="B12" s="17" t="s">
        <v>20</v>
      </c>
      <c r="C12" s="17" t="s">
        <v>228</v>
      </c>
    </row>
    <row r="13" spans="1:4" ht="155.6" x14ac:dyDescent="0.35">
      <c r="A13" s="17" t="s">
        <v>21</v>
      </c>
      <c r="B13" s="17" t="s">
        <v>22</v>
      </c>
      <c r="C13" s="17" t="s">
        <v>229</v>
      </c>
    </row>
    <row r="14" spans="1:4" ht="212.15" x14ac:dyDescent="0.35">
      <c r="A14" s="17" t="s">
        <v>23</v>
      </c>
      <c r="B14" s="17" t="s">
        <v>24</v>
      </c>
      <c r="C14" s="17" t="s">
        <v>230</v>
      </c>
    </row>
    <row r="15" spans="1:4" ht="42.45" x14ac:dyDescent="0.35">
      <c r="A15" s="17" t="s">
        <v>26</v>
      </c>
      <c r="B15" s="17" t="s">
        <v>27</v>
      </c>
      <c r="C15" s="17" t="s">
        <v>231</v>
      </c>
    </row>
    <row r="16" spans="1:4" ht="42.45" x14ac:dyDescent="0.35">
      <c r="A16" s="17" t="s">
        <v>28</v>
      </c>
      <c r="B16" s="17" t="s">
        <v>232</v>
      </c>
      <c r="C16" s="17" t="s">
        <v>233</v>
      </c>
    </row>
    <row r="17" spans="1:3" ht="169.75" x14ac:dyDescent="0.35">
      <c r="A17" s="17" t="s">
        <v>30</v>
      </c>
      <c r="B17" s="17" t="s">
        <v>234</v>
      </c>
      <c r="C17" s="17" t="s">
        <v>452</v>
      </c>
    </row>
    <row r="18" spans="1:3" ht="84.9" x14ac:dyDescent="0.35">
      <c r="A18" s="17" t="s">
        <v>31</v>
      </c>
      <c r="B18" s="17" t="s">
        <v>32</v>
      </c>
      <c r="C18" s="17" t="s">
        <v>235</v>
      </c>
    </row>
    <row r="19" spans="1:3" ht="42.45" x14ac:dyDescent="0.35">
      <c r="A19" s="17" t="s">
        <v>34</v>
      </c>
      <c r="B19" s="17" t="s">
        <v>236</v>
      </c>
      <c r="C19" s="17" t="s">
        <v>237</v>
      </c>
    </row>
    <row r="20" spans="1:3" ht="254.6" x14ac:dyDescent="0.35">
      <c r="A20" s="17" t="s">
        <v>36</v>
      </c>
      <c r="B20" s="17" t="s">
        <v>238</v>
      </c>
      <c r="C20" s="17" t="s">
        <v>239</v>
      </c>
    </row>
    <row r="21" spans="1:3" ht="70.75" x14ac:dyDescent="0.35">
      <c r="A21" s="17" t="s">
        <v>39</v>
      </c>
      <c r="B21" s="17" t="s">
        <v>240</v>
      </c>
      <c r="C21" s="17" t="s">
        <v>241</v>
      </c>
    </row>
    <row r="22" spans="1:3" ht="381.9" x14ac:dyDescent="0.35">
      <c r="A22" s="17" t="s">
        <v>242</v>
      </c>
      <c r="B22" s="17" t="s">
        <v>243</v>
      </c>
      <c r="C22" s="17" t="s">
        <v>244</v>
      </c>
    </row>
    <row r="23" spans="1:3" ht="127.3" x14ac:dyDescent="0.35">
      <c r="A23" s="17" t="s">
        <v>43</v>
      </c>
      <c r="B23" s="17" t="s">
        <v>245</v>
      </c>
      <c r="C23" s="17" t="s">
        <v>246</v>
      </c>
    </row>
    <row r="24" spans="1:3" ht="254.6" x14ac:dyDescent="0.35">
      <c r="A24" s="17" t="s">
        <v>247</v>
      </c>
      <c r="B24" s="17" t="s">
        <v>45</v>
      </c>
      <c r="C24" s="17" t="s">
        <v>248</v>
      </c>
    </row>
    <row r="25" spans="1:3" ht="141.44999999999999" x14ac:dyDescent="0.35">
      <c r="A25" s="17" t="s">
        <v>46</v>
      </c>
      <c r="B25" s="17" t="s">
        <v>47</v>
      </c>
      <c r="C25" s="17" t="s">
        <v>249</v>
      </c>
    </row>
    <row r="26" spans="1:3" ht="254.6" x14ac:dyDescent="0.35">
      <c r="A26" s="17" t="s">
        <v>48</v>
      </c>
      <c r="B26" s="17" t="s">
        <v>250</v>
      </c>
      <c r="C26" s="17" t="s">
        <v>251</v>
      </c>
    </row>
    <row r="27" spans="1:3" ht="183.9" x14ac:dyDescent="0.35">
      <c r="A27" s="17" t="s">
        <v>49</v>
      </c>
      <c r="B27" s="17" t="s">
        <v>252</v>
      </c>
      <c r="C27" s="17" t="s">
        <v>253</v>
      </c>
    </row>
    <row r="28" spans="1:3" ht="409.6" x14ac:dyDescent="0.35">
      <c r="A28" s="17" t="s">
        <v>51</v>
      </c>
      <c r="B28" s="17" t="s">
        <v>254</v>
      </c>
      <c r="C28" s="17" t="s">
        <v>453</v>
      </c>
    </row>
    <row r="29" spans="1:3" ht="113.15" x14ac:dyDescent="0.35">
      <c r="A29" s="17" t="s">
        <v>53</v>
      </c>
      <c r="B29" s="17" t="s">
        <v>255</v>
      </c>
      <c r="C29" s="17" t="s">
        <v>256</v>
      </c>
    </row>
    <row r="30" spans="1:3" ht="56.6" x14ac:dyDescent="0.35">
      <c r="A30" s="17" t="s">
        <v>55</v>
      </c>
      <c r="B30" s="17" t="s">
        <v>56</v>
      </c>
      <c r="C30" s="17" t="s">
        <v>257</v>
      </c>
    </row>
    <row r="31" spans="1:3" ht="70.75" x14ac:dyDescent="0.35">
      <c r="A31" s="17" t="s">
        <v>57</v>
      </c>
      <c r="B31" s="17" t="s">
        <v>258</v>
      </c>
      <c r="C31" s="17" t="s">
        <v>259</v>
      </c>
    </row>
    <row r="32" spans="1:3" ht="56.6" x14ac:dyDescent="0.35">
      <c r="A32" s="17" t="s">
        <v>59</v>
      </c>
      <c r="B32" s="17" t="s">
        <v>260</v>
      </c>
      <c r="C32" s="17" t="s">
        <v>261</v>
      </c>
    </row>
    <row r="33" spans="1:3" ht="113.15" x14ac:dyDescent="0.35">
      <c r="A33" s="17" t="s">
        <v>61</v>
      </c>
      <c r="B33" s="17" t="s">
        <v>62</v>
      </c>
      <c r="C33" s="17" t="s">
        <v>262</v>
      </c>
    </row>
    <row r="34" spans="1:3" ht="141.44999999999999" x14ac:dyDescent="0.35">
      <c r="A34" s="17" t="s">
        <v>63</v>
      </c>
      <c r="B34" s="17" t="s">
        <v>263</v>
      </c>
      <c r="C34" s="17" t="s">
        <v>264</v>
      </c>
    </row>
    <row r="35" spans="1:3" ht="84.9" x14ac:dyDescent="0.35">
      <c r="A35" s="17" t="s">
        <v>65</v>
      </c>
      <c r="B35" s="17" t="s">
        <v>265</v>
      </c>
      <c r="C35" s="17" t="s">
        <v>266</v>
      </c>
    </row>
    <row r="36" spans="1:3" ht="113.15" x14ac:dyDescent="0.35">
      <c r="A36" s="17" t="s">
        <v>67</v>
      </c>
      <c r="B36" s="17" t="s">
        <v>68</v>
      </c>
      <c r="C36" s="17" t="s">
        <v>267</v>
      </c>
    </row>
    <row r="37" spans="1:3" ht="325.3" x14ac:dyDescent="0.35">
      <c r="A37" s="17" t="s">
        <v>69</v>
      </c>
      <c r="B37" s="17" t="s">
        <v>70</v>
      </c>
      <c r="C37" s="17" t="s">
        <v>268</v>
      </c>
    </row>
    <row r="38" spans="1:3" ht="325.3" x14ac:dyDescent="0.35">
      <c r="A38" s="17" t="s">
        <v>71</v>
      </c>
      <c r="B38" s="17" t="s">
        <v>269</v>
      </c>
      <c r="C38" s="17" t="s">
        <v>270</v>
      </c>
    </row>
    <row r="39" spans="1:3" ht="212.15" x14ac:dyDescent="0.35">
      <c r="A39" s="17" t="s">
        <v>73</v>
      </c>
      <c r="B39" s="17" t="s">
        <v>74</v>
      </c>
      <c r="C39" s="17" t="s">
        <v>271</v>
      </c>
    </row>
    <row r="40" spans="1:3" ht="141.44999999999999" x14ac:dyDescent="0.35">
      <c r="A40" s="17" t="s">
        <v>75</v>
      </c>
      <c r="B40" s="17" t="s">
        <v>272</v>
      </c>
      <c r="C40" s="17" t="s">
        <v>273</v>
      </c>
    </row>
    <row r="41" spans="1:3" ht="169.75" x14ac:dyDescent="0.35">
      <c r="A41" s="17" t="s">
        <v>77</v>
      </c>
      <c r="B41" s="17" t="s">
        <v>274</v>
      </c>
      <c r="C41" s="17" t="s">
        <v>275</v>
      </c>
    </row>
    <row r="42" spans="1:3" ht="183.9" x14ac:dyDescent="0.35">
      <c r="A42" s="17" t="s">
        <v>79</v>
      </c>
      <c r="B42" s="17" t="s">
        <v>276</v>
      </c>
      <c r="C42" s="17" t="s">
        <v>277</v>
      </c>
    </row>
    <row r="43" spans="1:3" ht="84.9" x14ac:dyDescent="0.35">
      <c r="A43" s="17" t="s">
        <v>81</v>
      </c>
      <c r="B43" s="17" t="s">
        <v>278</v>
      </c>
      <c r="C43" s="17" t="s">
        <v>279</v>
      </c>
    </row>
    <row r="44" spans="1:3" ht="113.15" x14ac:dyDescent="0.35">
      <c r="A44" s="17" t="s">
        <v>83</v>
      </c>
      <c r="B44" s="17" t="s">
        <v>280</v>
      </c>
      <c r="C44" s="17" t="s">
        <v>281</v>
      </c>
    </row>
    <row r="45" spans="1:3" ht="155.6" x14ac:dyDescent="0.35">
      <c r="A45" s="17" t="s">
        <v>84</v>
      </c>
      <c r="B45" s="17" t="s">
        <v>85</v>
      </c>
      <c r="C45" s="17" t="s">
        <v>282</v>
      </c>
    </row>
    <row r="46" spans="1:3" ht="127.3" x14ac:dyDescent="0.35">
      <c r="A46" s="17" t="s">
        <v>283</v>
      </c>
      <c r="B46" s="17" t="s">
        <v>86</v>
      </c>
      <c r="C46" s="17" t="s">
        <v>284</v>
      </c>
    </row>
    <row r="47" spans="1:3" ht="212.15" x14ac:dyDescent="0.35">
      <c r="A47" s="17" t="s">
        <v>285</v>
      </c>
      <c r="B47" s="17" t="s">
        <v>87</v>
      </c>
      <c r="C47" s="17" t="s">
        <v>286</v>
      </c>
    </row>
    <row r="48" spans="1:3" ht="409.6" x14ac:dyDescent="0.35">
      <c r="A48" s="17" t="s">
        <v>88</v>
      </c>
      <c r="B48" s="17" t="s">
        <v>287</v>
      </c>
      <c r="C48" s="17" t="s">
        <v>288</v>
      </c>
    </row>
    <row r="49" spans="1:3" ht="70.75" x14ac:dyDescent="0.35">
      <c r="A49" s="17" t="s">
        <v>92</v>
      </c>
      <c r="B49" s="17" t="s">
        <v>289</v>
      </c>
      <c r="C49" s="17" t="s">
        <v>290</v>
      </c>
    </row>
    <row r="50" spans="1:3" ht="42.45" x14ac:dyDescent="0.35">
      <c r="A50" s="17" t="s">
        <v>94</v>
      </c>
      <c r="B50" s="17" t="s">
        <v>95</v>
      </c>
      <c r="C50" s="17" t="s">
        <v>291</v>
      </c>
    </row>
    <row r="51" spans="1:3" ht="42.45" x14ac:dyDescent="0.35">
      <c r="A51" s="17" t="s">
        <v>96</v>
      </c>
      <c r="B51" s="17" t="s">
        <v>97</v>
      </c>
      <c r="C51" s="17" t="s">
        <v>292</v>
      </c>
    </row>
    <row r="52" spans="1:3" ht="84.9" x14ac:dyDescent="0.35">
      <c r="A52" s="17" t="s">
        <v>98</v>
      </c>
      <c r="B52" s="17" t="s">
        <v>99</v>
      </c>
      <c r="C52" s="17" t="s">
        <v>293</v>
      </c>
    </row>
    <row r="53" spans="1:3" ht="14.15" x14ac:dyDescent="0.35">
      <c r="A53" s="17" t="s">
        <v>100</v>
      </c>
      <c r="B53" s="17" t="s">
        <v>101</v>
      </c>
      <c r="C53" s="17" t="s">
        <v>294</v>
      </c>
    </row>
    <row r="54" spans="1:3" ht="42.45" x14ac:dyDescent="0.35">
      <c r="A54" s="17" t="s">
        <v>102</v>
      </c>
      <c r="B54" s="17" t="s">
        <v>295</v>
      </c>
      <c r="C54" s="17" t="s">
        <v>296</v>
      </c>
    </row>
    <row r="55" spans="1:3" ht="28.3" x14ac:dyDescent="0.35">
      <c r="A55" s="17" t="s">
        <v>104</v>
      </c>
      <c r="B55" s="17" t="s">
        <v>297</v>
      </c>
      <c r="C55" s="17" t="s">
        <v>298</v>
      </c>
    </row>
    <row r="56" spans="1:3" ht="141.44999999999999" x14ac:dyDescent="0.35">
      <c r="A56" s="17" t="s">
        <v>106</v>
      </c>
      <c r="B56" s="17" t="s">
        <v>107</v>
      </c>
      <c r="C56" s="17" t="s">
        <v>299</v>
      </c>
    </row>
    <row r="57" spans="1:3" ht="339.45" x14ac:dyDescent="0.35">
      <c r="A57" s="17" t="s">
        <v>108</v>
      </c>
      <c r="B57" s="17" t="s">
        <v>109</v>
      </c>
      <c r="C57" s="17" t="s">
        <v>300</v>
      </c>
    </row>
    <row r="58" spans="1:3" ht="198" x14ac:dyDescent="0.35">
      <c r="A58" s="17" t="s">
        <v>110</v>
      </c>
      <c r="B58" s="17" t="s">
        <v>301</v>
      </c>
      <c r="C58" s="17" t="s">
        <v>302</v>
      </c>
    </row>
    <row r="59" spans="1:3" ht="127.3" x14ac:dyDescent="0.35">
      <c r="A59" s="17" t="s">
        <v>112</v>
      </c>
      <c r="B59" s="17" t="s">
        <v>303</v>
      </c>
      <c r="C59" s="17" t="s">
        <v>304</v>
      </c>
    </row>
    <row r="60" spans="1:3" ht="70.75" x14ac:dyDescent="0.35">
      <c r="A60" s="17" t="s">
        <v>114</v>
      </c>
      <c r="B60" s="17" t="s">
        <v>305</v>
      </c>
      <c r="C60" s="17" t="s">
        <v>306</v>
      </c>
    </row>
    <row r="61" spans="1:3" ht="127.3" x14ac:dyDescent="0.35">
      <c r="A61" s="17" t="s">
        <v>116</v>
      </c>
      <c r="B61" s="17" t="s">
        <v>117</v>
      </c>
      <c r="C61" s="17" t="s">
        <v>307</v>
      </c>
    </row>
    <row r="62" spans="1:3" ht="70.75" x14ac:dyDescent="0.35">
      <c r="A62" s="17" t="s">
        <v>118</v>
      </c>
      <c r="B62" s="17" t="s">
        <v>308</v>
      </c>
      <c r="C62" s="17" t="s">
        <v>309</v>
      </c>
    </row>
    <row r="63" spans="1:3" ht="42.45" x14ac:dyDescent="0.35">
      <c r="A63" s="17" t="s">
        <v>120</v>
      </c>
      <c r="B63" s="17" t="s">
        <v>121</v>
      </c>
      <c r="C63" s="17" t="s">
        <v>310</v>
      </c>
    </row>
    <row r="64" spans="1:3" ht="141.44999999999999" x14ac:dyDescent="0.35">
      <c r="A64" s="17" t="s">
        <v>122</v>
      </c>
      <c r="B64" s="17" t="s">
        <v>311</v>
      </c>
      <c r="C64" s="17" t="s">
        <v>312</v>
      </c>
    </row>
    <row r="65" spans="1:3" ht="155.6" x14ac:dyDescent="0.35">
      <c r="A65" s="17" t="s">
        <v>124</v>
      </c>
      <c r="B65" s="17" t="s">
        <v>313</v>
      </c>
      <c r="C65" s="17" t="s">
        <v>314</v>
      </c>
    </row>
    <row r="66" spans="1:3" ht="183.9" x14ac:dyDescent="0.35">
      <c r="A66" s="17" t="s">
        <v>126</v>
      </c>
      <c r="B66" s="17" t="s">
        <v>127</v>
      </c>
      <c r="C66" s="17" t="s">
        <v>315</v>
      </c>
    </row>
    <row r="67" spans="1:3" ht="70.75" x14ac:dyDescent="0.35">
      <c r="A67" s="17" t="s">
        <v>129</v>
      </c>
      <c r="B67" s="17" t="s">
        <v>316</v>
      </c>
      <c r="C67" s="17" t="s">
        <v>317</v>
      </c>
    </row>
    <row r="68" spans="1:3" ht="268.75" x14ac:dyDescent="0.35">
      <c r="A68" s="17" t="s">
        <v>318</v>
      </c>
      <c r="B68" s="17" t="s">
        <v>131</v>
      </c>
      <c r="C68" s="17" t="s">
        <v>319</v>
      </c>
    </row>
    <row r="69" spans="1:3" ht="56.6" x14ac:dyDescent="0.35">
      <c r="A69" s="17" t="s">
        <v>133</v>
      </c>
      <c r="B69" s="17" t="s">
        <v>320</v>
      </c>
      <c r="C69" s="17" t="s">
        <v>321</v>
      </c>
    </row>
    <row r="70" spans="1:3" ht="169.75" x14ac:dyDescent="0.35">
      <c r="A70" s="17" t="s">
        <v>135</v>
      </c>
      <c r="B70" s="17" t="s">
        <v>322</v>
      </c>
      <c r="C70" s="17" t="s">
        <v>323</v>
      </c>
    </row>
    <row r="71" spans="1:3" ht="42.45" x14ac:dyDescent="0.35">
      <c r="A71" s="17" t="s">
        <v>137</v>
      </c>
      <c r="B71" s="17" t="s">
        <v>138</v>
      </c>
      <c r="C71" s="17" t="s">
        <v>324</v>
      </c>
    </row>
    <row r="72" spans="1:3" ht="183.9" x14ac:dyDescent="0.35">
      <c r="A72" s="17" t="s">
        <v>139</v>
      </c>
      <c r="B72" s="17" t="s">
        <v>140</v>
      </c>
      <c r="C72" s="17" t="s">
        <v>325</v>
      </c>
    </row>
    <row r="73" spans="1:3" ht="56.6" x14ac:dyDescent="0.35">
      <c r="A73" s="17" t="s">
        <v>141</v>
      </c>
      <c r="B73" s="17" t="s">
        <v>142</v>
      </c>
      <c r="C73" s="17" t="s">
        <v>326</v>
      </c>
    </row>
    <row r="74" spans="1:3" ht="113.15" x14ac:dyDescent="0.35">
      <c r="A74" s="17" t="s">
        <v>143</v>
      </c>
      <c r="B74" s="17" t="s">
        <v>327</v>
      </c>
      <c r="C74" s="17" t="s">
        <v>328</v>
      </c>
    </row>
    <row r="75" spans="1:3" ht="84.9" x14ac:dyDescent="0.35">
      <c r="A75" s="17" t="s">
        <v>145</v>
      </c>
      <c r="B75" s="17" t="s">
        <v>329</v>
      </c>
      <c r="C75" s="17" t="s">
        <v>330</v>
      </c>
    </row>
    <row r="76" spans="1:3" ht="297" x14ac:dyDescent="0.35">
      <c r="A76" s="17" t="s">
        <v>147</v>
      </c>
      <c r="B76" s="17" t="s">
        <v>148</v>
      </c>
      <c r="C76" s="17" t="s">
        <v>331</v>
      </c>
    </row>
    <row r="77" spans="1:3" ht="155.6" x14ac:dyDescent="0.35">
      <c r="A77" s="17" t="s">
        <v>332</v>
      </c>
      <c r="B77" s="17" t="s">
        <v>333</v>
      </c>
      <c r="C77" s="17" t="s">
        <v>334</v>
      </c>
    </row>
    <row r="78" spans="1:3" ht="141.44999999999999" x14ac:dyDescent="0.35">
      <c r="A78" s="17" t="s">
        <v>150</v>
      </c>
      <c r="B78" s="17" t="s">
        <v>335</v>
      </c>
      <c r="C78" s="17" t="s">
        <v>336</v>
      </c>
    </row>
    <row r="79" spans="1:3" ht="28.3" x14ac:dyDescent="0.35">
      <c r="A79" s="17" t="s">
        <v>337</v>
      </c>
      <c r="B79" s="17" t="s">
        <v>338</v>
      </c>
      <c r="C79" s="17" t="s">
        <v>339</v>
      </c>
    </row>
    <row r="80" spans="1:3" ht="113.15" x14ac:dyDescent="0.35">
      <c r="A80" s="17" t="s">
        <v>340</v>
      </c>
      <c r="B80" s="17" t="s">
        <v>341</v>
      </c>
      <c r="C80" s="17" t="s">
        <v>342</v>
      </c>
    </row>
    <row r="81" spans="1:3" ht="14.15" x14ac:dyDescent="0.35">
      <c r="A81" s="17" t="s">
        <v>343</v>
      </c>
      <c r="B81" s="17" t="s">
        <v>154</v>
      </c>
      <c r="C81" s="17" t="s">
        <v>344</v>
      </c>
    </row>
    <row r="82" spans="1:3" ht="113.15" x14ac:dyDescent="0.35">
      <c r="A82" s="17" t="s">
        <v>155</v>
      </c>
      <c r="B82" s="17" t="s">
        <v>345</v>
      </c>
      <c r="C82" s="17" t="s">
        <v>346</v>
      </c>
    </row>
    <row r="83" spans="1:3" ht="141.44999999999999" x14ac:dyDescent="0.35">
      <c r="A83" s="17" t="s">
        <v>157</v>
      </c>
      <c r="B83" s="17" t="s">
        <v>158</v>
      </c>
      <c r="C83" s="17" t="s">
        <v>347</v>
      </c>
    </row>
    <row r="84" spans="1:3" ht="381.9" x14ac:dyDescent="0.35">
      <c r="A84" s="17" t="s">
        <v>159</v>
      </c>
      <c r="B84" s="17" t="s">
        <v>348</v>
      </c>
      <c r="C84" s="17" t="s">
        <v>349</v>
      </c>
    </row>
    <row r="85" spans="1:3" ht="84.9" x14ac:dyDescent="0.35">
      <c r="A85" s="17" t="s">
        <v>161</v>
      </c>
      <c r="B85" s="17" t="s">
        <v>162</v>
      </c>
      <c r="C85" s="17" t="s">
        <v>350</v>
      </c>
    </row>
    <row r="86" spans="1:3" ht="339.45" x14ac:dyDescent="0.35">
      <c r="A86" s="17" t="s">
        <v>163</v>
      </c>
      <c r="B86" s="17" t="s">
        <v>351</v>
      </c>
      <c r="C86" s="17" t="s">
        <v>352</v>
      </c>
    </row>
    <row r="87" spans="1:3" ht="127.3" x14ac:dyDescent="0.35">
      <c r="A87" s="17" t="s">
        <v>165</v>
      </c>
      <c r="B87" s="17" t="s">
        <v>353</v>
      </c>
      <c r="C87" s="17" t="s">
        <v>354</v>
      </c>
    </row>
    <row r="88" spans="1:3" ht="212.15" x14ac:dyDescent="0.35">
      <c r="A88" s="17" t="s">
        <v>167</v>
      </c>
      <c r="B88" s="17" t="s">
        <v>355</v>
      </c>
      <c r="C88" s="17" t="s">
        <v>356</v>
      </c>
    </row>
    <row r="89" spans="1:3" ht="268.75" x14ac:dyDescent="0.35">
      <c r="A89" s="17" t="s">
        <v>169</v>
      </c>
      <c r="B89" s="17" t="s">
        <v>357</v>
      </c>
      <c r="C89" s="17" t="s">
        <v>358</v>
      </c>
    </row>
    <row r="90" spans="1:3" ht="226.3" x14ac:dyDescent="0.35">
      <c r="A90" s="17" t="s">
        <v>359</v>
      </c>
      <c r="B90" s="17" t="s">
        <v>360</v>
      </c>
      <c r="C90" s="17" t="s">
        <v>361</v>
      </c>
    </row>
    <row r="91" spans="1:3" ht="254.6" x14ac:dyDescent="0.35">
      <c r="A91" s="17" t="s">
        <v>174</v>
      </c>
      <c r="B91" s="17" t="s">
        <v>362</v>
      </c>
      <c r="C91" s="17" t="s">
        <v>363</v>
      </c>
    </row>
    <row r="92" spans="1:3" ht="409.6" x14ac:dyDescent="0.35">
      <c r="A92" s="17" t="s">
        <v>176</v>
      </c>
      <c r="B92" s="17" t="s">
        <v>177</v>
      </c>
      <c r="C92" s="17" t="s">
        <v>364</v>
      </c>
    </row>
    <row r="93" spans="1:3" ht="155.6" x14ac:dyDescent="0.35">
      <c r="A93" s="17" t="s">
        <v>178</v>
      </c>
      <c r="B93" s="17" t="s">
        <v>179</v>
      </c>
      <c r="C93" s="17" t="s">
        <v>365</v>
      </c>
    </row>
    <row r="94" spans="1:3" ht="84.9" x14ac:dyDescent="0.35">
      <c r="A94" s="17" t="s">
        <v>366</v>
      </c>
      <c r="B94" s="17" t="s">
        <v>367</v>
      </c>
      <c r="C94" s="17" t="s">
        <v>368</v>
      </c>
    </row>
    <row r="95" spans="1:3" ht="56.6" x14ac:dyDescent="0.35">
      <c r="A95" s="17" t="s">
        <v>181</v>
      </c>
      <c r="B95" s="17" t="s">
        <v>369</v>
      </c>
      <c r="C95" s="17" t="s">
        <v>370</v>
      </c>
    </row>
    <row r="96" spans="1:3" ht="240.45" x14ac:dyDescent="0.35">
      <c r="A96" s="17" t="s">
        <v>183</v>
      </c>
      <c r="B96" s="17" t="s">
        <v>371</v>
      </c>
      <c r="C96" s="17" t="s">
        <v>372</v>
      </c>
    </row>
    <row r="97" spans="1:3" ht="226.3" x14ac:dyDescent="0.35">
      <c r="A97" s="17" t="s">
        <v>185</v>
      </c>
      <c r="B97" s="17" t="s">
        <v>373</v>
      </c>
      <c r="C97" s="17" t="s">
        <v>374</v>
      </c>
    </row>
    <row r="98" spans="1:3" ht="84.9" x14ac:dyDescent="0.35">
      <c r="A98" s="17" t="s">
        <v>187</v>
      </c>
      <c r="B98" s="17" t="s">
        <v>188</v>
      </c>
      <c r="C98" s="17" t="s">
        <v>375</v>
      </c>
    </row>
    <row r="99" spans="1:3" ht="99" x14ac:dyDescent="0.35">
      <c r="A99" s="17" t="s">
        <v>189</v>
      </c>
      <c r="B99" s="17" t="s">
        <v>376</v>
      </c>
      <c r="C99" s="17" t="s">
        <v>377</v>
      </c>
    </row>
    <row r="100" spans="1:3" ht="99" x14ac:dyDescent="0.35">
      <c r="A100" s="17" t="s">
        <v>191</v>
      </c>
      <c r="B100" s="17" t="s">
        <v>378</v>
      </c>
      <c r="C100" s="17" t="s">
        <v>379</v>
      </c>
    </row>
    <row r="101" spans="1:3" ht="56.6" x14ac:dyDescent="0.35">
      <c r="A101" s="17" t="s">
        <v>194</v>
      </c>
      <c r="B101" s="17" t="s">
        <v>380</v>
      </c>
      <c r="C101" s="17" t="s">
        <v>381</v>
      </c>
    </row>
    <row r="102" spans="1:3" ht="141.44999999999999" x14ac:dyDescent="0.35">
      <c r="A102" s="17" t="s">
        <v>196</v>
      </c>
      <c r="B102" s="17" t="s">
        <v>382</v>
      </c>
      <c r="C102" s="17" t="s">
        <v>383</v>
      </c>
    </row>
    <row r="103" spans="1:3" ht="155.6" x14ac:dyDescent="0.35">
      <c r="A103" s="17" t="s">
        <v>198</v>
      </c>
      <c r="B103" s="17" t="s">
        <v>384</v>
      </c>
      <c r="C103" s="17" t="s">
        <v>385</v>
      </c>
    </row>
    <row r="104" spans="1:3" ht="113.15" x14ac:dyDescent="0.35">
      <c r="A104" s="17" t="s">
        <v>200</v>
      </c>
      <c r="B104" s="17" t="s">
        <v>386</v>
      </c>
      <c r="C104" s="17" t="s">
        <v>387</v>
      </c>
    </row>
    <row r="105" spans="1:3" ht="141.44999999999999" x14ac:dyDescent="0.35">
      <c r="A105" s="17" t="s">
        <v>202</v>
      </c>
      <c r="B105" s="17" t="s">
        <v>203</v>
      </c>
      <c r="C105" s="17" t="s">
        <v>388</v>
      </c>
    </row>
    <row r="106" spans="1:3" ht="183.9" x14ac:dyDescent="0.35">
      <c r="A106" s="17" t="s">
        <v>389</v>
      </c>
      <c r="B106" s="17" t="s">
        <v>390</v>
      </c>
      <c r="C106" s="17" t="s">
        <v>391</v>
      </c>
    </row>
    <row r="107" spans="1:3" ht="282.89999999999998" x14ac:dyDescent="0.35">
      <c r="A107" s="17" t="s">
        <v>392</v>
      </c>
      <c r="B107" s="17" t="s">
        <v>205</v>
      </c>
      <c r="C107" s="17" t="s">
        <v>454</v>
      </c>
    </row>
    <row r="108" spans="1:3" ht="141.44999999999999" x14ac:dyDescent="0.35">
      <c r="A108" s="17" t="s">
        <v>206</v>
      </c>
      <c r="B108" s="17" t="s">
        <v>393</v>
      </c>
      <c r="C108" s="17" t="s">
        <v>394</v>
      </c>
    </row>
    <row r="109" spans="1:3" ht="155.6" x14ac:dyDescent="0.35">
      <c r="A109" s="17" t="s">
        <v>395</v>
      </c>
      <c r="B109" s="17" t="s">
        <v>396</v>
      </c>
      <c r="C109" s="17" t="s">
        <v>455</v>
      </c>
    </row>
    <row r="110" spans="1:3" ht="240.45" x14ac:dyDescent="0.35">
      <c r="A110" s="17" t="s">
        <v>397</v>
      </c>
      <c r="B110" s="17" t="s">
        <v>398</v>
      </c>
      <c r="C110" s="17" t="s">
        <v>456</v>
      </c>
    </row>
    <row r="111" spans="1:3" ht="367.75" x14ac:dyDescent="0.35">
      <c r="A111" s="17" t="s">
        <v>210</v>
      </c>
      <c r="B111" s="17" t="s">
        <v>399</v>
      </c>
      <c r="C111" s="17" t="s">
        <v>400</v>
      </c>
    </row>
    <row r="112" spans="1:3" ht="183.9" x14ac:dyDescent="0.35">
      <c r="A112" s="17" t="s">
        <v>211</v>
      </c>
      <c r="B112" s="17" t="s">
        <v>401</v>
      </c>
      <c r="C112" s="17" t="s">
        <v>402</v>
      </c>
    </row>
    <row r="113" ht="14.15" x14ac:dyDescent="0.35"/>
  </sheetData>
  <sheetProtection sheet="1" selectLockedCells="1"/>
  <autoFilter ref="A2:C112" xr:uid="{5D39CBFB-C50E-4B4D-9478-6BC1DC228EC1}"/>
  <mergeCells count="1">
    <mergeCell ref="A1:C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E3B0F-5C4C-429A-B365-3F953A1DCF58}">
  <sheetPr>
    <tabColor theme="1"/>
  </sheetPr>
  <dimension ref="A1:F5"/>
  <sheetViews>
    <sheetView workbookViewId="0">
      <selection sqref="A1:XFD1"/>
    </sheetView>
  </sheetViews>
  <sheetFormatPr defaultRowHeight="14.6" x14ac:dyDescent="0.4"/>
  <cols>
    <col min="1" max="1" width="11.4609375" bestFit="1" customWidth="1"/>
    <col min="3" max="3" width="17" bestFit="1" customWidth="1"/>
    <col min="4" max="4" width="29.15234375" bestFit="1" customWidth="1"/>
    <col min="5" max="5" width="15.53515625" bestFit="1" customWidth="1"/>
  </cols>
  <sheetData>
    <row r="1" spans="1:6" x14ac:dyDescent="0.4">
      <c r="A1" s="1" t="s">
        <v>405</v>
      </c>
      <c r="B1" s="1" t="s">
        <v>411</v>
      </c>
      <c r="C1" s="1" t="s">
        <v>413</v>
      </c>
      <c r="D1" s="1" t="s">
        <v>420</v>
      </c>
      <c r="E1" s="1" t="s">
        <v>421</v>
      </c>
      <c r="F1" s="1" t="s">
        <v>422</v>
      </c>
    </row>
    <row r="2" spans="1:6" x14ac:dyDescent="0.4">
      <c r="A2" t="s">
        <v>406</v>
      </c>
      <c r="B2">
        <v>110</v>
      </c>
      <c r="C2" t="s">
        <v>414</v>
      </c>
      <c r="D2" t="s">
        <v>414</v>
      </c>
      <c r="E2" t="s">
        <v>414</v>
      </c>
      <c r="F2" t="s">
        <v>423</v>
      </c>
    </row>
    <row r="3" spans="1:6" x14ac:dyDescent="0.4">
      <c r="A3" t="s">
        <v>407</v>
      </c>
      <c r="C3" t="s">
        <v>415</v>
      </c>
      <c r="D3" t="s">
        <v>415</v>
      </c>
      <c r="E3" t="s">
        <v>415</v>
      </c>
      <c r="F3" t="s">
        <v>424</v>
      </c>
    </row>
    <row r="4" spans="1:6" x14ac:dyDescent="0.4">
      <c r="D4" t="s">
        <v>447</v>
      </c>
      <c r="E4" t="s">
        <v>416</v>
      </c>
      <c r="F4" t="s">
        <v>425</v>
      </c>
    </row>
    <row r="5" spans="1:6" x14ac:dyDescent="0.4">
      <c r="D5" t="s">
        <v>448</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9e79c3b1-452c-4fb6-ac46-d68c59ca6476">
      <UserInfo>
        <DisplayName>Kelly Hood</DisplayName>
        <AccountId>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082676A57B6E94690E98757219CADCB" ma:contentTypeVersion="13" ma:contentTypeDescription="Create a new document." ma:contentTypeScope="" ma:versionID="3f0cf3e001cba8a7a59f6ca10dce6da2">
  <xsd:schema xmlns:xsd="http://www.w3.org/2001/XMLSchema" xmlns:xs="http://www.w3.org/2001/XMLSchema" xmlns:p="http://schemas.microsoft.com/office/2006/metadata/properties" xmlns:ns2="fb85b12d-9ea0-4af7-b89e-54842e89140c" xmlns:ns3="9e79c3b1-452c-4fb6-ac46-d68c59ca6476" targetNamespace="http://schemas.microsoft.com/office/2006/metadata/properties" ma:root="true" ma:fieldsID="a3f43e50843cd2526071d0b839d8f426" ns2:_="" ns3:_="">
    <xsd:import namespace="fb85b12d-9ea0-4af7-b89e-54842e89140c"/>
    <xsd:import namespace="9e79c3b1-452c-4fb6-ac46-d68c59ca64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5b12d-9ea0-4af7-b89e-54842e89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e79c3b1-452c-4fb6-ac46-d68c59ca6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96AD25-5D64-4A03-8559-73FAD734C010}">
  <ds:schemaRefs>
    <ds:schemaRef ds:uri="http://schemas.microsoft.com/sharepoint/v3/contenttype/forms"/>
  </ds:schemaRefs>
</ds:datastoreItem>
</file>

<file path=customXml/itemProps2.xml><?xml version="1.0" encoding="utf-8"?>
<ds:datastoreItem xmlns:ds="http://schemas.openxmlformats.org/officeDocument/2006/customXml" ds:itemID="{47488507-EFC7-4406-B486-A3E849A11598}">
  <ds:schemaRefs>
    <ds:schemaRef ds:uri="http://schemas.microsoft.com/office/2006/metadata/properties"/>
    <ds:schemaRef ds:uri="http://schemas.microsoft.com/office/infopath/2007/PartnerControls"/>
    <ds:schemaRef ds:uri="9e79c3b1-452c-4fb6-ac46-d68c59ca6476"/>
  </ds:schemaRefs>
</ds:datastoreItem>
</file>

<file path=customXml/itemProps3.xml><?xml version="1.0" encoding="utf-8"?>
<ds:datastoreItem xmlns:ds="http://schemas.openxmlformats.org/officeDocument/2006/customXml" ds:itemID="{A2BD221D-21EF-4134-B330-1B6EFAC182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5b12d-9ea0-4af7-b89e-54842e89140c"/>
    <ds:schemaRef ds:uri="9e79c3b1-452c-4fb6-ac46-d68c59ca6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Getting Started</vt:lpstr>
      <vt:lpstr>SPRS Worksheet</vt:lpstr>
      <vt:lpstr>SP 800-171Rev2</vt:lpstr>
      <vt:lpstr>Validation</vt:lpstr>
      <vt:lpstr>BaseScore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Kelly Hood</cp:lastModifiedBy>
  <dcterms:created xsi:type="dcterms:W3CDTF">2021-03-16T20:52:22Z</dcterms:created>
  <dcterms:modified xsi:type="dcterms:W3CDTF">2022-01-19T22:44:08Z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0x0101004082676A57B6E94690E98757219CADCB</vt:lpwstr>
  </property>
</Properties>
</file>