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810"/>
  <workbookPr autoCompressPictures="0"/>
  <mc:AlternateContent xmlns:mc="http://schemas.openxmlformats.org/markup-compatibility/2006">
    <mc:Choice Requires="x15">
      <x15ac:absPath xmlns:x15ac="http://schemas.microsoft.com/office/spreadsheetml/2010/11/ac" url="/Users/jankapetravic/Documents/OPTIMA/Optima nutrition/Tanzania/Input sheets/input v2/"/>
    </mc:Choice>
  </mc:AlternateContent>
  <bookViews>
    <workbookView xWindow="7100" yWindow="2660" windowWidth="19500" windowHeight="21940" tabRatio="500" firstSheet="18" activeTab="19"/>
  </bookViews>
  <sheets>
    <sheet name="demographics" sheetId="1" r:id="rId1"/>
    <sheet name="projected births" sheetId="2" r:id="rId2"/>
    <sheet name="mortality rates" sheetId="3" r:id="rId3"/>
    <sheet name="causes of death" sheetId="4" r:id="rId4"/>
    <sheet name="distributions" sheetId="5" r:id="rId5"/>
    <sheet name="birth outcome distribution" sheetId="6" r:id="rId6"/>
    <sheet name="Incidence of conditions" sheetId="7" r:id="rId7"/>
    <sheet name="RR death by stunting" sheetId="8" r:id="rId8"/>
    <sheet name="RR death by wasting" sheetId="9" r:id="rId9"/>
    <sheet name="RR death by breastfeeding" sheetId="10" r:id="rId10"/>
    <sheet name="RR death by birth outcome" sheetId="11" r:id="rId11"/>
    <sheet name="OR stunting progression" sheetId="12" r:id="rId12"/>
    <sheet name="RR diarrhoea" sheetId="13" r:id="rId13"/>
    <sheet name="OR stunting by condition" sheetId="14" r:id="rId14"/>
    <sheet name="OR stunting by birth outcome" sheetId="15" r:id="rId15"/>
    <sheet name="OR stunting by intervention" sheetId="16" r:id="rId16"/>
    <sheet name="OR stunting by compfeeding" sheetId="17" r:id="rId17"/>
    <sheet name="OR correctBF by interventn" sheetId="18" r:id="rId18"/>
    <sheet name="Appropriate breastfeeding" sheetId="19" r:id="rId19"/>
    <sheet name="Interventions cost and coverage" sheetId="20" r:id="rId20"/>
    <sheet name="Interventions target population" sheetId="21" r:id="rId21"/>
    <sheet name="Interventions maternal" sheetId="22" r:id="rId22"/>
    <sheet name="Interventions affected fraction" sheetId="23" r:id="rId23"/>
    <sheet name="Interventions mortality eff" sheetId="24" r:id="rId24"/>
    <sheet name="Interventions incidence eff" sheetId="25" r:id="rId2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" i="5" l="1"/>
  <c r="E2" i="5"/>
  <c r="F2" i="5"/>
  <c r="G2" i="5"/>
  <c r="D3" i="5"/>
  <c r="E3" i="5"/>
  <c r="F3" i="5"/>
  <c r="G3" i="5"/>
  <c r="C3" i="5"/>
  <c r="C2" i="5"/>
  <c r="G4" i="25"/>
  <c r="F4" i="25"/>
  <c r="E4" i="25"/>
  <c r="F4" i="24"/>
  <c r="G4" i="24"/>
  <c r="E4" i="24"/>
  <c r="G6" i="21"/>
  <c r="D3" i="22"/>
  <c r="C3" i="22"/>
  <c r="D4" i="21"/>
  <c r="E4" i="21"/>
</calcChain>
</file>

<file path=xl/comments1.xml><?xml version="1.0" encoding="utf-8"?>
<comments xmlns="http://schemas.openxmlformats.org/spreadsheetml/2006/main">
  <authors>
    <author>Janka Petravic</author>
    <author xml:space="preserve"> Janka Petravic</author>
  </authors>
  <commentList>
    <comment ref="A5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Fraction food insecure in the target population</t>
        </r>
      </text>
    </comment>
    <comment ref="B6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National poverty lines; for WDI poverty line it is 0.466</t>
        </r>
      </text>
    </comment>
  </commentList>
</comments>
</file>

<file path=xl/comments10.xml><?xml version="1.0" encoding="utf-8"?>
<comments xmlns="http://schemas.openxmlformats.org/spreadsheetml/2006/main">
  <authors>
    <author>Sam</author>
  </authors>
  <commentList>
    <comment ref="E4" authorId="0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Assume 80% effectiveness of Vit A supp</t>
        </r>
      </text>
    </comment>
  </commentList>
</comments>
</file>

<file path=xl/comments11.xml><?xml version="1.0" encoding="utf-8"?>
<comments xmlns="http://schemas.openxmlformats.org/spreadsheetml/2006/main">
  <authors>
    <author>Sam</author>
  </authors>
  <commentList>
    <comment ref="E4" authorId="0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Assume 80% effectiveness of Vit A supp</t>
        </r>
      </text>
    </comment>
  </commentList>
</comments>
</file>

<file path=xl/comments2.xml><?xml version="1.0" encoding="utf-8"?>
<comments xmlns="http://schemas.openxmlformats.org/spreadsheetml/2006/main">
  <authors>
    <author xml:space="preserve"> Janka Petravic</author>
  </authors>
  <commentList>
    <comment ref="A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has lower values for all mortalities based on UN Inter-Agency Group for child mortality estimation.
UN IA GCME estimate: 18.8</t>
        </r>
      </text>
    </comment>
    <comment ref="B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GCME estimate from LiST:  35.2</t>
        </r>
      </text>
    </comment>
    <comment ref="C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GCME estimate from LiST: 48.7</t>
        </r>
      </text>
    </comment>
    <comment ref="A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TDHS 2015-16</t>
        </r>
      </text>
    </comment>
    <comment ref="B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TDHS 2015-16</t>
        </r>
      </text>
    </comment>
    <comment ref="C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TDHS 2015-16</t>
        </r>
      </text>
    </comment>
  </commentList>
</comments>
</file>

<file path=xl/comments3.xml><?xml version="1.0" encoding="utf-8"?>
<comments xmlns="http://schemas.openxmlformats.org/spreadsheetml/2006/main">
  <authors>
    <author xml:space="preserve"> Janka Petravic</author>
    <author>Sam</author>
  </authors>
  <commentList>
    <comment ref="A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has higher values 'recalculated across countries for consistency'</t>
        </r>
      </text>
    </comment>
    <comment ref="C2" authorId="1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All 'normal' and 'mild' categories are fictional</t>
        </r>
      </text>
    </comment>
    <comment ref="D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LIST: 10.64</t>
        </r>
      </text>
    </comment>
    <comment ref="E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17.02</t>
        </r>
      </text>
    </comment>
    <comment ref="F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28.34</t>
        </r>
      </text>
    </comment>
    <comment ref="G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LiST: 29.05</t>
        </r>
      </text>
    </comment>
    <comment ref="D5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LiST:7.73</t>
        </r>
      </text>
    </comment>
    <comment ref="E5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7.24</t>
        </r>
      </text>
    </comment>
    <comment ref="F5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20.96</t>
        </r>
      </text>
    </comment>
    <comment ref="G5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LiST17.58</t>
        </r>
      </text>
    </comment>
    <comment ref="D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13.56</t>
        </r>
      </text>
    </comment>
    <comment ref="E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7.11</t>
        </r>
      </text>
    </comment>
    <comment ref="F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5.47</t>
        </r>
      </text>
    </comment>
    <comment ref="G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1.97</t>
        </r>
      </text>
    </comment>
    <comment ref="D9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4.01</t>
        </r>
      </text>
    </comment>
    <comment ref="E9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2.84</t>
        </r>
      </text>
    </comment>
    <comment ref="F9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1.49</t>
        </r>
      </text>
    </comment>
    <comment ref="G9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0.79</t>
        </r>
      </text>
    </comment>
  </commentList>
</comments>
</file>

<file path=xl/comments4.xml><?xml version="1.0" encoding="utf-8"?>
<comments xmlns="http://schemas.openxmlformats.org/spreadsheetml/2006/main">
  <authors>
    <author xml:space="preserve"> Janka Petravic</author>
  </authors>
  <commentList>
    <comment ref="A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&amp; DHS</t>
        </r>
      </text>
    </comment>
  </commentList>
</comments>
</file>

<file path=xl/comments5.xml><?xml version="1.0" encoding="utf-8"?>
<comments xmlns="http://schemas.openxmlformats.org/spreadsheetml/2006/main">
  <authors>
    <author>Janka Petravic</author>
  </authors>
  <commentList>
    <comment ref="E2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LiST: 1.11</t>
        </r>
      </text>
    </comment>
  </commentList>
</comments>
</file>

<file path=xl/comments6.xml><?xml version="1.0" encoding="utf-8"?>
<comments xmlns="http://schemas.openxmlformats.org/spreadsheetml/2006/main">
  <authors>
    <author xml:space="preserve"> Janka Petravic</author>
  </authors>
  <commentList>
    <comment ref="C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This is also BCG coverage</t>
        </r>
      </text>
    </comment>
    <comment ref="D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Bangladesh cost</t>
        </r>
      </text>
    </comment>
    <comment ref="D6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Bangladesh cost</t>
        </r>
      </text>
    </comment>
    <comment ref="A7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IFAS</t>
        </r>
      </text>
    </comment>
    <comment ref="A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Cochrane review - not finished; no who guidelines.</t>
        </r>
      </text>
    </comment>
    <comment ref="D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per child 6-59, per year, rescaled from unit cost for total population per person per year</t>
        </r>
      </text>
    </comment>
  </commentList>
</comments>
</file>

<file path=xl/comments7.xml><?xml version="1.0" encoding="utf-8"?>
<comments xmlns="http://schemas.openxmlformats.org/spreadsheetml/2006/main">
  <authors>
    <author>Janka Petravic</author>
    <author xml:space="preserve"> Janka Petravic</author>
  </authors>
  <commentList>
    <comment ref="D4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2 lowest wealth quintiles</t>
        </r>
      </text>
    </comment>
    <comment ref="E4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2 lowest wealth quintiles</t>
        </r>
      </text>
    </comment>
    <comment ref="G6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2 lowest wealth quintiles</t>
        </r>
      </text>
    </comment>
    <comment ref="A7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IFAS</t>
        </r>
      </text>
    </comment>
  </commentList>
</comments>
</file>

<file path=xl/comments8.xml><?xml version="1.0" encoding="utf-8"?>
<comments xmlns="http://schemas.openxmlformats.org/spreadsheetml/2006/main">
  <authors>
    <author xml:space="preserve"> Janka Petravic</author>
  </authors>
  <commentList>
    <comment ref="A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IFAS</t>
        </r>
      </text>
    </comment>
    <comment ref="C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new version of LiST: 0.15</t>
        </r>
      </text>
    </comment>
  </commentList>
</comments>
</file>

<file path=xl/comments9.xml><?xml version="1.0" encoding="utf-8"?>
<comments xmlns="http://schemas.openxmlformats.org/spreadsheetml/2006/main">
  <authors>
    <author xml:space="preserve"> Janka Petravic</author>
  </authors>
  <commentList>
    <comment ref="E2" authorId="0">
      <text>
        <r>
          <rPr>
            <b/>
            <sz val="9"/>
            <color indexed="81"/>
            <rFont val="Arial"/>
          </rPr>
          <t xml:space="preserve"> Janka Petravic: 
fraction</t>
        </r>
        <r>
          <rPr>
            <sz val="9"/>
            <color indexed="81"/>
            <rFont val="Arial"/>
          </rPr>
          <t xml:space="preserve"> vitamin A deficient</t>
        </r>
      </text>
    </comment>
    <comment ref="E4" authorId="0">
      <text>
        <r>
          <rPr>
            <b/>
            <sz val="9"/>
            <color indexed="81"/>
            <rFont val="Arial"/>
          </rPr>
          <t xml:space="preserve"> Janka Petravic: 
fraction</t>
        </r>
        <r>
          <rPr>
            <sz val="9"/>
            <color indexed="81"/>
            <rFont val="Arial"/>
          </rPr>
          <t xml:space="preserve"> vitamin A deficient</t>
        </r>
      </text>
    </comment>
  </commentList>
</comments>
</file>

<file path=xl/sharedStrings.xml><?xml version="1.0" encoding="utf-8"?>
<sst xmlns="http://schemas.openxmlformats.org/spreadsheetml/2006/main" count="330" uniqueCount="86">
  <si>
    <t>indicators</t>
  </si>
  <si>
    <t>neonatal</t>
  </si>
  <si>
    <t>year</t>
  </si>
  <si>
    <t>data</t>
  </si>
  <si>
    <t>population U5</t>
  </si>
  <si>
    <t>number of births</t>
  </si>
  <si>
    <t>infant</t>
  </si>
  <si>
    <t>under 5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</si>
  <si>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</si>
  <si>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</si>
  <si>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</si>
  <si>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</si>
  <si>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</si>
  <si>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</si>
  <si>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</si>
  <si>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</si>
  <si>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Neonatal diarrhea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</si>
  <si>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</si>
  <si>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</si>
  <si>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</si>
  <si>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</si>
  <si>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</si>
  <si>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</si>
  <si>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</si>
  <si>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</si>
  <si>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</si>
  <si>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</si>
  <si>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</si>
  <si>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</si>
  <si>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</si>
  <si>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congenital anormalies</t>
  </si>
  <si>
    <t>Neonatal other</t>
  </si>
  <si>
    <t>moderate</t>
  </si>
  <si>
    <t>high</t>
  </si>
  <si>
    <t>Diarrhea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</si>
  <si>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</si>
  <si>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</si>
  <si>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</si>
  <si>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</si>
  <si>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</si>
  <si>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</si>
  <si>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</si>
  <si>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</si>
  <si>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</si>
  <si>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</si>
  <si>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</si>
  <si>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</si>
  <si>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</si>
  <si>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</si>
  <si>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</si>
  <si>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Stunting Status</t>
  </si>
  <si>
    <t>Wasting Status</t>
  </si>
  <si>
    <t>Breastfeeding Status</t>
  </si>
  <si>
    <t>Term AGA</t>
  </si>
  <si>
    <t>Neonatal congenital anomalies</t>
  </si>
  <si>
    <t>Breastfeeding Category</t>
  </si>
  <si>
    <t>Intervention</t>
  </si>
  <si>
    <t>Complementary feeding (food secure with promotion)</t>
  </si>
  <si>
    <t>Complementary feeding (food secure without promotion)</t>
  </si>
  <si>
    <t>Complementary feeding (food insecure with promotion and supplementation)</t>
  </si>
  <si>
    <t>Complementary feeding (food insecure with neither promotion nor supplementation)</t>
  </si>
  <si>
    <t>baseline coverage</t>
  </si>
  <si>
    <t>saturation coverage</t>
  </si>
  <si>
    <t>unit cost</t>
  </si>
  <si>
    <t>Vitamin A supplementation</t>
  </si>
  <si>
    <t>Outcome</t>
  </si>
  <si>
    <t>effectiveness</t>
  </si>
  <si>
    <t>pregnant women</t>
  </si>
  <si>
    <t>Interventions</t>
  </si>
  <si>
    <t>affected fraction</t>
  </si>
  <si>
    <t>fraction poor</t>
  </si>
  <si>
    <t>fraction food insecure (poor)</t>
  </si>
  <si>
    <t>fraction food insecure (not poor)</t>
  </si>
  <si>
    <t>Prophylactic zinc supplementation</t>
  </si>
  <si>
    <t>Breastfeeding promotion</t>
  </si>
  <si>
    <t>Complementary feeding education</t>
  </si>
  <si>
    <t>Public provision of complementary foods</t>
  </si>
  <si>
    <t>Balanced energy-protein supplementation</t>
  </si>
  <si>
    <t>Food security &amp; education</t>
  </si>
  <si>
    <t>Antenatal micronutrient supplementation</t>
  </si>
  <si>
    <t>Vitamin A fortification of food</t>
  </si>
  <si>
    <t>Complementary feeding (food secure with IYCF)</t>
  </si>
  <si>
    <t>Complementary feeding (food secure without IYCF)</t>
  </si>
  <si>
    <t>Complementary feeding (food insecure with IYCF and supplementation)</t>
  </si>
  <si>
    <t>Complementary feeding (food insecure with neither IYCF nor supplementation)</t>
  </si>
  <si>
    <t>IYCF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</si>
</sst>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0.00000"/>
    <numFmt numFmtId="165" formatCode="_(* #,##0_);_(* \(#,##0\);_(* &quot;-&quot;??_);_(@_)"/>
    <numFmt numFmtId="166" formatCode="0.000"/>
  </numFmts>
  <fonts count="15" x14ac:knownFonts="1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color rgb="FF000000"/>
      <name val="Arial"/>
    </font>
    <font>
      <sz val="11"/>
      <color rgb="FF000000"/>
      <name val="Calibri"/>
    </font>
    <font>
      <sz val="10"/>
      <name val="Calibri"/>
    </font>
    <font>
      <u/>
      <sz val="10"/>
      <color theme="10"/>
      <name val="Arial"/>
    </font>
    <font>
      <u/>
      <sz val="10"/>
      <color theme="11"/>
      <name val="Arial"/>
    </font>
    <font>
      <sz val="9"/>
      <color indexed="81"/>
      <name val="Arial"/>
    </font>
    <font>
      <b/>
      <sz val="9"/>
      <color indexed="81"/>
      <name val="Arial"/>
    </font>
    <font>
      <sz val="8"/>
      <name val="Arial"/>
    </font>
    <font>
      <sz val="12"/>
      <color rgb="FF2E2E2E"/>
      <name val="Calibri"/>
      <scheme val="minor"/>
    </font>
    <font>
      <sz val="10"/>
      <color indexed="81"/>
      <name val="Calibri"/>
    </font>
    <font>
      <b/>
      <sz val="10"/>
      <color indexed="81"/>
      <name val="Calibri"/>
    </font>
  </fonts>
  <fills count="9">
    <fill>
      <patternFill patternType="none"/>
    </fill>
    <fill>
      <patternFill patternType="gray125"/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theme="0"/>
        <bgColor rgb="FFDAEEF3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DE9D9"/>
        <bgColor rgb="FF000000"/>
      </patternFill>
    </fill>
  </fills>
  <borders count="1">
    <border>
      <left/>
      <right/>
      <top/>
      <bottom/>
      <diagonal/>
    </border>
  </borders>
  <cellStyleXfs count="177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33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4" fillId="0" borderId="0" xfId="0" applyFont="1" applyAlignment="1"/>
    <xf numFmtId="10" fontId="3" fillId="0" borderId="0" xfId="0" applyNumberFormat="1" applyFont="1" applyAlignment="1"/>
    <xf numFmtId="2" fontId="4" fillId="0" borderId="0" xfId="0" applyNumberFormat="1" applyFont="1" applyAlignment="1">
      <alignment horizontal="right"/>
    </xf>
    <xf numFmtId="0" fontId="3" fillId="0" borderId="0" xfId="0" applyFo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164" fontId="3" fillId="0" borderId="0" xfId="0" applyNumberFormat="1" applyFont="1" applyAlignment="1"/>
    <xf numFmtId="4" fontId="3" fillId="0" borderId="0" xfId="0" applyNumberFormat="1" applyFont="1"/>
    <xf numFmtId="2" fontId="0" fillId="0" borderId="0" xfId="0" applyNumberFormat="1" applyFont="1" applyAlignment="1">
      <alignment horizontal="right"/>
    </xf>
    <xf numFmtId="165" fontId="12" fillId="0" borderId="0" xfId="9" applyNumberFormat="1" applyFont="1"/>
    <xf numFmtId="165" fontId="0" fillId="0" borderId="0" xfId="9" applyNumberFormat="1" applyFont="1"/>
    <xf numFmtId="165" fontId="4" fillId="0" borderId="0" xfId="0" applyNumberFormat="1" applyFont="1" applyAlignment="1">
      <alignment horizontal="right"/>
    </xf>
    <xf numFmtId="166" fontId="0" fillId="0" borderId="0" xfId="0" applyNumberFormat="1" applyFont="1" applyAlignment="1">
      <alignment horizontal="right"/>
    </xf>
    <xf numFmtId="0" fontId="3" fillId="0" borderId="0" xfId="0" applyNumberFormat="1" applyFont="1" applyAlignment="1"/>
    <xf numFmtId="4" fontId="3" fillId="0" borderId="0" xfId="0" applyNumberFormat="1" applyFont="1" applyAlignment="1"/>
    <xf numFmtId="0" fontId="3" fillId="6" borderId="0" xfId="0" applyFont="1" applyFill="1" applyAlignment="1"/>
    <xf numFmtId="0" fontId="3" fillId="7" borderId="0" xfId="0" applyFont="1" applyFill="1" applyAlignment="1"/>
    <xf numFmtId="0" fontId="0" fillId="6" borderId="0" xfId="0" applyFont="1" applyFill="1" applyAlignment="1"/>
    <xf numFmtId="2" fontId="4" fillId="2" borderId="0" xfId="10" applyNumberFormat="1" applyFont="1" applyFill="1" applyAlignment="1">
      <alignment horizontal="right"/>
    </xf>
    <xf numFmtId="2" fontId="4" fillId="3" borderId="0" xfId="0" applyNumberFormat="1" applyFont="1" applyFill="1" applyAlignment="1">
      <alignment horizontal="right"/>
    </xf>
    <xf numFmtId="2" fontId="4" fillId="0" borderId="0" xfId="10" applyNumberFormat="1" applyFont="1" applyAlignment="1">
      <alignment horizontal="right"/>
    </xf>
    <xf numFmtId="2" fontId="0" fillId="4" borderId="0" xfId="0" applyNumberFormat="1" applyFont="1" applyFill="1" applyAlignment="1">
      <alignment horizontal="right"/>
    </xf>
    <xf numFmtId="2" fontId="0" fillId="5" borderId="0" xfId="10" applyNumberFormat="1" applyFont="1" applyFill="1" applyAlignment="1"/>
    <xf numFmtId="0" fontId="0" fillId="8" borderId="0" xfId="0" applyFont="1" applyFill="1" applyAlignment="1"/>
  </cellXfs>
  <cellStyles count="177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Normal" xfId="0" builtinId="0"/>
    <cellStyle name="Percent" xfId="10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theme" Target="theme/theme1.xml"/><Relationship Id="rId27" Type="http://schemas.openxmlformats.org/officeDocument/2006/relationships/styles" Target="styles.xml"/><Relationship Id="rId28" Type="http://schemas.openxmlformats.org/officeDocument/2006/relationships/sharedStrings" Target="sharedStrings.xml"/><Relationship Id="rId29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2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204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8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0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1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8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7"/>
  <sheetViews>
    <sheetView zoomScale="88" zoomScaleNormal="88" workbookViewId="0">
      <selection activeCell="D6" sqref="D6"/>
    </sheetView>
  </sheetViews>
  <sheetFormatPr baseColWidth="10" defaultColWidth="14.5" defaultRowHeight="15.75" customHeight="1" x14ac:dyDescent="0.15"/>
  <cols>
    <col min="1" max="1" width="32.6640625" customWidth="1"/>
  </cols>
  <sheetData>
    <row r="1" spans="1:2" ht="15.75" customHeight="1" x14ac:dyDescent="0.15">
      <c r="A1" s="1" t="s">
        <v>0</v>
      </c>
      <c r="B1" s="1" t="s">
        <v>3</v>
      </c>
    </row>
    <row r="2" spans="1:2" ht="15.75" customHeight="1" x14ac:dyDescent="0.2">
      <c r="A2" s="5" t="s">
        <v>4</v>
      </c>
      <c r="B2" s="18">
        <v>9622975</v>
      </c>
    </row>
    <row r="3" spans="1:2" ht="15.75" customHeight="1" x14ac:dyDescent="0.15">
      <c r="A3" s="5" t="s">
        <v>8</v>
      </c>
      <c r="B3" s="19">
        <v>2070000</v>
      </c>
    </row>
    <row r="4" spans="1:2" ht="15.75" customHeight="1" x14ac:dyDescent="0.15">
      <c r="A4" s="5" t="s">
        <v>9</v>
      </c>
      <c r="B4" s="20">
        <v>2433877.8870553677</v>
      </c>
    </row>
    <row r="5" spans="1:2" ht="15.75" customHeight="1" x14ac:dyDescent="0.15">
      <c r="A5" s="5" t="s">
        <v>71</v>
      </c>
      <c r="B5" s="8">
        <v>1</v>
      </c>
    </row>
    <row r="6" spans="1:2" ht="15.75" customHeight="1" x14ac:dyDescent="0.15">
      <c r="A6" s="5" t="s">
        <v>70</v>
      </c>
      <c r="B6" s="21">
        <v>0.28199999999999997</v>
      </c>
    </row>
    <row r="7" spans="1:2" ht="15.75" customHeight="1" x14ac:dyDescent="0.15">
      <c r="A7" s="5" t="s">
        <v>72</v>
      </c>
      <c r="B7" s="17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F32" sqref="F32"/>
    </sheetView>
  </sheetViews>
  <sheetFormatPr baseColWidth="10" defaultColWidth="14.5" defaultRowHeight="15.75" customHeight="1" x14ac:dyDescent="0.15"/>
  <cols>
    <col min="1" max="2" width="24.33203125" customWidth="1"/>
  </cols>
  <sheetData>
    <row r="1" spans="1:7" ht="15.75" customHeight="1" x14ac:dyDescent="0.15">
      <c r="A1" s="5" t="s">
        <v>10</v>
      </c>
      <c r="B1" s="5" t="s">
        <v>52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16</v>
      </c>
      <c r="B2" s="5" t="s">
        <v>45</v>
      </c>
      <c r="C2">
        <v>1</v>
      </c>
      <c r="D2" s="5">
        <v>1</v>
      </c>
      <c r="E2" s="5">
        <v>1</v>
      </c>
      <c r="F2" s="5">
        <v>1</v>
      </c>
      <c r="G2" s="5">
        <v>1</v>
      </c>
    </row>
    <row r="3" spans="1:7" ht="15.75" customHeight="1" x14ac:dyDescent="0.15">
      <c r="B3" s="5" t="s">
        <v>46</v>
      </c>
      <c r="C3" s="5">
        <v>2.2799999999999998</v>
      </c>
      <c r="D3" s="5">
        <v>1</v>
      </c>
      <c r="E3" s="5">
        <v>1</v>
      </c>
      <c r="F3" s="5">
        <v>1</v>
      </c>
      <c r="G3" s="5">
        <v>1</v>
      </c>
    </row>
    <row r="4" spans="1:7" ht="15.75" customHeight="1" x14ac:dyDescent="0.15">
      <c r="B4" s="5" t="s">
        <v>47</v>
      </c>
      <c r="C4" s="5">
        <v>4.62</v>
      </c>
      <c r="D4" s="5">
        <v>1</v>
      </c>
      <c r="E4" s="5">
        <v>1</v>
      </c>
      <c r="F4" s="5">
        <v>1</v>
      </c>
      <c r="G4" s="5">
        <v>1</v>
      </c>
    </row>
    <row r="5" spans="1:7" ht="15.75" customHeight="1" x14ac:dyDescent="0.15">
      <c r="B5" s="5" t="s">
        <v>48</v>
      </c>
      <c r="C5" s="5">
        <v>10.53</v>
      </c>
      <c r="D5" s="5">
        <v>1</v>
      </c>
      <c r="E5" s="5">
        <v>1</v>
      </c>
      <c r="F5" s="5">
        <v>1</v>
      </c>
      <c r="G5" s="5">
        <v>1</v>
      </c>
    </row>
    <row r="6" spans="1:7" ht="15.75" customHeight="1" x14ac:dyDescent="0.15">
      <c r="A6" t="s">
        <v>21</v>
      </c>
      <c r="B6" s="5" t="s">
        <v>45</v>
      </c>
      <c r="C6">
        <v>1</v>
      </c>
      <c r="D6" s="5">
        <v>1</v>
      </c>
      <c r="E6" s="5">
        <v>1</v>
      </c>
      <c r="F6" s="5">
        <v>1</v>
      </c>
      <c r="G6" s="5">
        <v>1</v>
      </c>
    </row>
    <row r="7" spans="1:7" ht="15.75" customHeight="1" x14ac:dyDescent="0.15">
      <c r="B7" s="5" t="s">
        <v>46</v>
      </c>
      <c r="C7" s="5">
        <v>1.66</v>
      </c>
      <c r="D7" s="5">
        <v>1</v>
      </c>
      <c r="E7" s="5">
        <v>1</v>
      </c>
      <c r="F7" s="5">
        <v>1</v>
      </c>
      <c r="G7" s="5">
        <v>1</v>
      </c>
    </row>
    <row r="8" spans="1:7" ht="15.75" customHeight="1" x14ac:dyDescent="0.15">
      <c r="B8" s="5" t="s">
        <v>47</v>
      </c>
      <c r="C8" s="5">
        <v>2.5</v>
      </c>
      <c r="D8" s="5">
        <v>1</v>
      </c>
      <c r="E8" s="5">
        <v>1</v>
      </c>
      <c r="F8" s="5">
        <v>1</v>
      </c>
      <c r="G8" s="5">
        <v>1</v>
      </c>
    </row>
    <row r="9" spans="1:7" ht="15.75" customHeight="1" x14ac:dyDescent="0.15">
      <c r="B9" s="5" t="s">
        <v>48</v>
      </c>
      <c r="C9" s="5">
        <v>14.97</v>
      </c>
      <c r="D9" s="5">
        <v>1</v>
      </c>
      <c r="E9" s="5">
        <v>1</v>
      </c>
      <c r="F9" s="5">
        <v>1</v>
      </c>
      <c r="G9" s="5">
        <v>1</v>
      </c>
    </row>
    <row r="10" spans="1:7" ht="15.75" customHeight="1" x14ac:dyDescent="0.15">
      <c r="A10" t="s">
        <v>22</v>
      </c>
      <c r="B10" s="5" t="s">
        <v>45</v>
      </c>
      <c r="C10">
        <v>1</v>
      </c>
      <c r="D10" s="5">
        <v>1</v>
      </c>
      <c r="E10" s="5">
        <v>1</v>
      </c>
      <c r="F10" s="5">
        <v>1</v>
      </c>
      <c r="G10" s="5">
        <v>1</v>
      </c>
    </row>
    <row r="11" spans="1:7" ht="15.75" customHeight="1" x14ac:dyDescent="0.15">
      <c r="B11" s="5" t="s">
        <v>46</v>
      </c>
      <c r="C11" s="5">
        <v>1.66</v>
      </c>
      <c r="D11" s="5">
        <v>1</v>
      </c>
      <c r="E11" s="5">
        <v>1</v>
      </c>
      <c r="F11" s="5">
        <v>1</v>
      </c>
      <c r="G11" s="5">
        <v>1</v>
      </c>
    </row>
    <row r="12" spans="1:7" ht="15.75" customHeight="1" x14ac:dyDescent="0.15">
      <c r="B12" s="5" t="s">
        <v>47</v>
      </c>
      <c r="C12" s="5">
        <v>2.5</v>
      </c>
      <c r="D12" s="5">
        <v>1</v>
      </c>
      <c r="E12" s="5">
        <v>1</v>
      </c>
      <c r="F12" s="5">
        <v>1</v>
      </c>
      <c r="G12" s="5">
        <v>1</v>
      </c>
    </row>
    <row r="13" spans="1:7" ht="15.75" customHeight="1" x14ac:dyDescent="0.15">
      <c r="B13" s="5" t="s">
        <v>48</v>
      </c>
      <c r="C13" s="5">
        <v>14.97</v>
      </c>
      <c r="D13" s="5">
        <v>1</v>
      </c>
      <c r="E13" s="5">
        <v>1</v>
      </c>
      <c r="F13" s="5">
        <v>1</v>
      </c>
      <c r="G13" s="5">
        <v>1</v>
      </c>
    </row>
    <row r="14" spans="1:7" ht="15.75" customHeight="1" x14ac:dyDescent="0.15">
      <c r="A14" t="s">
        <v>27</v>
      </c>
      <c r="B14" s="5" t="s">
        <v>45</v>
      </c>
      <c r="C14">
        <v>1</v>
      </c>
      <c r="D14" s="5">
        <v>1</v>
      </c>
      <c r="E14" s="5">
        <v>1</v>
      </c>
      <c r="F14" s="5">
        <v>1</v>
      </c>
      <c r="G14" s="5">
        <v>1</v>
      </c>
    </row>
    <row r="15" spans="1:7" ht="15.75" customHeight="1" x14ac:dyDescent="0.15">
      <c r="B15" s="5" t="s">
        <v>46</v>
      </c>
      <c r="C15" s="5">
        <v>1</v>
      </c>
      <c r="D15" s="5">
        <v>1</v>
      </c>
      <c r="E15" s="5">
        <v>1</v>
      </c>
      <c r="F15" s="5">
        <v>1</v>
      </c>
      <c r="G15" s="5">
        <v>1</v>
      </c>
    </row>
    <row r="16" spans="1:7" ht="15.75" customHeight="1" x14ac:dyDescent="0.15">
      <c r="B16" s="5" t="s">
        <v>47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</row>
    <row r="17" spans="1:7" ht="15.75" customHeight="1" x14ac:dyDescent="0.15">
      <c r="B17" s="5" t="s">
        <v>48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</row>
    <row r="18" spans="1:7" ht="15.75" customHeight="1" x14ac:dyDescent="0.15">
      <c r="A18" t="s">
        <v>34</v>
      </c>
      <c r="B18" s="5" t="s">
        <v>45</v>
      </c>
      <c r="C18" s="5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5" t="s">
        <v>46</v>
      </c>
      <c r="C19" s="5">
        <v>1</v>
      </c>
      <c r="D19" s="5">
        <v>2.2799999999999998</v>
      </c>
      <c r="E19">
        <v>1</v>
      </c>
      <c r="F19">
        <v>1</v>
      </c>
      <c r="G19">
        <v>1</v>
      </c>
    </row>
    <row r="20" spans="1:7" ht="15.75" customHeight="1" x14ac:dyDescent="0.15">
      <c r="B20" s="5" t="s">
        <v>47</v>
      </c>
      <c r="C20" s="5">
        <v>1</v>
      </c>
      <c r="D20" s="5">
        <v>4.62</v>
      </c>
      <c r="E20">
        <v>1</v>
      </c>
      <c r="F20">
        <v>1</v>
      </c>
      <c r="G20">
        <v>1</v>
      </c>
    </row>
    <row r="21" spans="1:7" ht="15.75" customHeight="1" x14ac:dyDescent="0.15">
      <c r="B21" s="5" t="s">
        <v>48</v>
      </c>
      <c r="C21" s="5">
        <v>1</v>
      </c>
      <c r="D21" s="5">
        <v>10.53</v>
      </c>
      <c r="E21">
        <v>2.1</v>
      </c>
      <c r="F21">
        <v>2.1</v>
      </c>
      <c r="G21">
        <v>1</v>
      </c>
    </row>
    <row r="22" spans="1:7" ht="15.75" customHeight="1" x14ac:dyDescent="0.15">
      <c r="A22" t="s">
        <v>36</v>
      </c>
      <c r="B22" s="5" t="s">
        <v>45</v>
      </c>
      <c r="C22" s="5">
        <v>1</v>
      </c>
      <c r="D22">
        <v>1</v>
      </c>
      <c r="E22">
        <v>1</v>
      </c>
      <c r="F22">
        <v>1</v>
      </c>
      <c r="G22">
        <v>1</v>
      </c>
    </row>
    <row r="23" spans="1:7" ht="15.75" customHeight="1" x14ac:dyDescent="0.15">
      <c r="B23" s="5" t="s">
        <v>46</v>
      </c>
      <c r="C23" s="5">
        <v>1</v>
      </c>
      <c r="D23">
        <v>1.66</v>
      </c>
      <c r="E23">
        <v>1</v>
      </c>
      <c r="F23">
        <v>1</v>
      </c>
      <c r="G23">
        <v>1</v>
      </c>
    </row>
    <row r="24" spans="1:7" ht="15.75" customHeight="1" x14ac:dyDescent="0.15">
      <c r="B24" s="5" t="s">
        <v>47</v>
      </c>
      <c r="C24" s="5">
        <v>1</v>
      </c>
      <c r="D24">
        <v>2.5</v>
      </c>
      <c r="E24">
        <v>1</v>
      </c>
      <c r="F24">
        <v>1</v>
      </c>
      <c r="G24">
        <v>1</v>
      </c>
    </row>
    <row r="25" spans="1:7" ht="15.75" customHeight="1" x14ac:dyDescent="0.15">
      <c r="B25" s="5" t="s">
        <v>48</v>
      </c>
      <c r="C25" s="5">
        <v>1</v>
      </c>
      <c r="D25">
        <v>14.97</v>
      </c>
      <c r="E25">
        <v>1.92</v>
      </c>
      <c r="F25">
        <v>1.92</v>
      </c>
      <c r="G25">
        <v>1</v>
      </c>
    </row>
    <row r="26" spans="1:7" ht="15.75" customHeight="1" x14ac:dyDescent="0.15">
      <c r="A26" t="s">
        <v>37</v>
      </c>
      <c r="B26" s="5" t="s">
        <v>45</v>
      </c>
      <c r="C26" s="5">
        <v>1</v>
      </c>
      <c r="D26">
        <v>1</v>
      </c>
      <c r="E26">
        <v>1</v>
      </c>
      <c r="F26">
        <v>1</v>
      </c>
      <c r="G26">
        <v>1</v>
      </c>
    </row>
    <row r="27" spans="1:7" ht="15.75" customHeight="1" x14ac:dyDescent="0.15">
      <c r="B27" s="5" t="s">
        <v>46</v>
      </c>
      <c r="C27" s="5">
        <v>1</v>
      </c>
      <c r="D27">
        <v>1</v>
      </c>
      <c r="E27">
        <v>1</v>
      </c>
      <c r="F27">
        <v>1</v>
      </c>
      <c r="G27">
        <v>1</v>
      </c>
    </row>
    <row r="28" spans="1:7" ht="15.75" customHeight="1" x14ac:dyDescent="0.15">
      <c r="B28" s="5" t="s">
        <v>47</v>
      </c>
      <c r="C28" s="5">
        <v>1</v>
      </c>
      <c r="D28">
        <v>1</v>
      </c>
      <c r="E28">
        <v>1</v>
      </c>
      <c r="F28">
        <v>1</v>
      </c>
      <c r="G28">
        <v>1</v>
      </c>
    </row>
    <row r="29" spans="1:7" ht="15.75" customHeight="1" x14ac:dyDescent="0.15">
      <c r="B29" s="5" t="s">
        <v>48</v>
      </c>
      <c r="C29" s="5">
        <v>1</v>
      </c>
      <c r="D29">
        <v>1</v>
      </c>
      <c r="E29">
        <v>1</v>
      </c>
      <c r="F29">
        <v>1</v>
      </c>
      <c r="G29">
        <v>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D35" sqref="D35"/>
    </sheetView>
  </sheetViews>
  <sheetFormatPr baseColWidth="10" defaultColWidth="14.5" defaultRowHeight="15.75" customHeight="1" x14ac:dyDescent="0.15"/>
  <cols>
    <col min="1" max="1" width="33.83203125" customWidth="1"/>
    <col min="2" max="2" width="15.5" customWidth="1"/>
  </cols>
  <sheetData>
    <row r="1" spans="1:7" ht="15.75" customHeight="1" x14ac:dyDescent="0.15">
      <c r="A1" s="5" t="s">
        <v>10</v>
      </c>
      <c r="B1" s="9" t="s">
        <v>53</v>
      </c>
      <c r="C1" t="s">
        <v>26</v>
      </c>
      <c r="D1" t="s">
        <v>25</v>
      </c>
      <c r="E1" t="s">
        <v>23</v>
      </c>
    </row>
    <row r="2" spans="1:7" ht="15.75" customHeight="1" x14ac:dyDescent="0.15">
      <c r="A2" s="9" t="s">
        <v>16</v>
      </c>
      <c r="B2" s="9">
        <v>1</v>
      </c>
      <c r="C2">
        <v>1</v>
      </c>
      <c r="D2" s="9">
        <v>1</v>
      </c>
      <c r="E2" s="9">
        <v>1</v>
      </c>
      <c r="F2" s="5"/>
      <c r="G2" s="5"/>
    </row>
    <row r="3" spans="1:7" ht="15.75" customHeight="1" x14ac:dyDescent="0.15">
      <c r="A3" s="9" t="s">
        <v>21</v>
      </c>
      <c r="B3" s="9">
        <v>1</v>
      </c>
      <c r="C3">
        <v>2.0099999999999998</v>
      </c>
      <c r="D3" s="9">
        <v>3.39</v>
      </c>
      <c r="E3" s="9">
        <v>11.89</v>
      </c>
      <c r="F3" s="5"/>
      <c r="G3" s="5"/>
    </row>
    <row r="4" spans="1:7" ht="15.75" customHeight="1" x14ac:dyDescent="0.15">
      <c r="A4" s="9" t="s">
        <v>22</v>
      </c>
      <c r="B4" s="9">
        <v>1</v>
      </c>
      <c r="C4">
        <v>2.0099999999999998</v>
      </c>
      <c r="D4" s="9">
        <v>3.39</v>
      </c>
      <c r="E4" s="9">
        <v>11.89</v>
      </c>
      <c r="F4" s="5"/>
      <c r="G4" s="5"/>
    </row>
    <row r="5" spans="1:7" ht="15.75" customHeight="1" x14ac:dyDescent="0.15">
      <c r="A5" s="9" t="s">
        <v>24</v>
      </c>
      <c r="B5" s="9">
        <v>1</v>
      </c>
      <c r="C5">
        <v>2.0099999999999998</v>
      </c>
      <c r="D5" s="9">
        <v>3.39</v>
      </c>
      <c r="E5" s="9">
        <v>11.89</v>
      </c>
      <c r="F5" s="5"/>
      <c r="G5" s="5"/>
    </row>
    <row r="6" spans="1:7" ht="15.75" customHeight="1" x14ac:dyDescent="0.15">
      <c r="A6" s="9" t="s">
        <v>27</v>
      </c>
      <c r="B6" s="9">
        <v>1</v>
      </c>
      <c r="C6">
        <v>1</v>
      </c>
      <c r="D6" s="9">
        <v>999.99</v>
      </c>
      <c r="E6" s="9">
        <v>999.99</v>
      </c>
      <c r="F6" s="5"/>
      <c r="G6" s="5"/>
    </row>
    <row r="7" spans="1:7" ht="15.75" customHeight="1" x14ac:dyDescent="0.15">
      <c r="A7" s="9" t="s">
        <v>28</v>
      </c>
      <c r="B7" s="9">
        <v>1</v>
      </c>
      <c r="C7">
        <v>1</v>
      </c>
      <c r="D7" s="9">
        <v>1</v>
      </c>
      <c r="E7" s="9">
        <v>1</v>
      </c>
      <c r="F7" s="5"/>
      <c r="G7" s="5"/>
    </row>
    <row r="8" spans="1:7" ht="15.75" customHeight="1" x14ac:dyDescent="0.15">
      <c r="A8" s="9" t="s">
        <v>54</v>
      </c>
      <c r="B8" s="9">
        <v>1</v>
      </c>
      <c r="C8">
        <v>1</v>
      </c>
      <c r="D8" s="9">
        <v>1</v>
      </c>
      <c r="E8" s="9">
        <v>1</v>
      </c>
      <c r="F8" s="5"/>
      <c r="G8" s="5"/>
    </row>
    <row r="9" spans="1:7" ht="15.75" customHeight="1" x14ac:dyDescent="0.15">
      <c r="A9" s="9" t="s">
        <v>31</v>
      </c>
      <c r="B9" s="9">
        <v>1</v>
      </c>
      <c r="C9">
        <v>1</v>
      </c>
      <c r="D9" s="9">
        <v>1</v>
      </c>
      <c r="E9" s="9">
        <v>1</v>
      </c>
      <c r="F9" s="5"/>
      <c r="G9" s="5"/>
    </row>
    <row r="10" spans="1:7" ht="15.75" customHeight="1" x14ac:dyDescent="0.15">
      <c r="B10" s="5"/>
      <c r="D10" s="5"/>
      <c r="E10" s="5"/>
      <c r="F10" s="5"/>
      <c r="G10" s="5"/>
    </row>
    <row r="11" spans="1:7" ht="15.75" customHeight="1" x14ac:dyDescent="0.15">
      <c r="B11" s="5"/>
      <c r="D11" s="5"/>
      <c r="E11" s="5"/>
      <c r="F11" s="5"/>
      <c r="G11" s="5"/>
    </row>
    <row r="12" spans="1:7" ht="15.75" customHeight="1" x14ac:dyDescent="0.15">
      <c r="B12" s="5"/>
      <c r="D12" s="5"/>
      <c r="E12" s="5"/>
      <c r="F12" s="5"/>
      <c r="G12" s="5"/>
    </row>
    <row r="13" spans="1:7" ht="15.75" customHeight="1" x14ac:dyDescent="0.15">
      <c r="B13" s="5"/>
      <c r="D13" s="5"/>
      <c r="E13" s="5"/>
      <c r="F13" s="5"/>
      <c r="G13" s="5"/>
    </row>
    <row r="14" spans="1:7" ht="15.75" customHeight="1" x14ac:dyDescent="0.15">
      <c r="B14" s="5"/>
      <c r="D14" s="5"/>
      <c r="E14" s="5"/>
      <c r="F14" s="5"/>
      <c r="G14" s="5"/>
    </row>
    <row r="15" spans="1:7" ht="15.75" customHeight="1" x14ac:dyDescent="0.15">
      <c r="B15" s="5"/>
      <c r="D15" s="5"/>
      <c r="E15" s="5"/>
      <c r="F15" s="5"/>
      <c r="G15" s="5"/>
    </row>
    <row r="16" spans="1:7" ht="15.75" customHeight="1" x14ac:dyDescent="0.15">
      <c r="B16" s="5"/>
      <c r="D16" s="5"/>
      <c r="E16" s="5"/>
      <c r="F16" s="5"/>
      <c r="G16" s="5"/>
    </row>
    <row r="17" spans="2:7" ht="15.75" customHeight="1" x14ac:dyDescent="0.15">
      <c r="B17" s="5"/>
      <c r="D17" s="5"/>
      <c r="E17" s="5"/>
      <c r="F17" s="5"/>
      <c r="G17" s="5"/>
    </row>
    <row r="18" spans="2:7" ht="15.75" customHeight="1" x14ac:dyDescent="0.15">
      <c r="B18" s="5"/>
      <c r="C18" s="5"/>
    </row>
    <row r="19" spans="2:7" ht="15.75" customHeight="1" x14ac:dyDescent="0.15">
      <c r="B19" s="5"/>
      <c r="C19" s="5"/>
    </row>
    <row r="20" spans="2:7" ht="15.75" customHeight="1" x14ac:dyDescent="0.15">
      <c r="B20" s="5"/>
      <c r="C20" s="5"/>
    </row>
    <row r="21" spans="2:7" ht="15.75" customHeight="1" x14ac:dyDescent="0.15">
      <c r="B21" s="5"/>
      <c r="C21" s="5"/>
    </row>
    <row r="22" spans="2:7" ht="15.75" customHeight="1" x14ac:dyDescent="0.15">
      <c r="B22" s="5"/>
      <c r="C22" s="5"/>
    </row>
    <row r="23" spans="2:7" ht="15.75" customHeight="1" x14ac:dyDescent="0.15">
      <c r="B23" s="5"/>
      <c r="C23" s="5"/>
    </row>
    <row r="24" spans="2:7" ht="15.75" customHeight="1" x14ac:dyDescent="0.15">
      <c r="B24" s="5"/>
      <c r="C24" s="5"/>
    </row>
    <row r="25" spans="2:7" ht="15.75" customHeight="1" x14ac:dyDescent="0.15">
      <c r="B25" s="5"/>
      <c r="C25" s="5"/>
    </row>
    <row r="26" spans="2:7" ht="15.75" customHeight="1" x14ac:dyDescent="0.15">
      <c r="B26" s="5"/>
      <c r="C26" s="5"/>
    </row>
    <row r="27" spans="2:7" ht="15.75" customHeight="1" x14ac:dyDescent="0.15">
      <c r="B27" s="5"/>
      <c r="C27" s="5"/>
    </row>
    <row r="28" spans="2:7" ht="15.75" customHeight="1" x14ac:dyDescent="0.15">
      <c r="B28" s="5"/>
      <c r="C28" s="5"/>
    </row>
    <row r="29" spans="2:7" ht="15.75" customHeight="1" x14ac:dyDescent="0.15">
      <c r="B29" s="5"/>
      <c r="C29" s="5"/>
    </row>
  </sheetData>
  <pageMargins left="0.75" right="0.75" top="1" bottom="1" header="0.5" footer="0.5"/>
  <pageSetup paperSize="9" orientation="portrait" horizontalDpi="4294967292" verticalDpi="429496729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G27" sqref="G27"/>
    </sheetView>
  </sheetViews>
  <sheetFormatPr baseColWidth="10" defaultColWidth="14.5" defaultRowHeight="15.75" customHeight="1" x14ac:dyDescent="0.15"/>
  <sheetData>
    <row r="1" spans="1:4" ht="15.75" customHeight="1" x14ac:dyDescent="0.15">
      <c r="A1" t="s">
        <v>12</v>
      </c>
      <c r="B1" t="s">
        <v>13</v>
      </c>
      <c r="C1" t="s">
        <v>14</v>
      </c>
      <c r="D1" t="s">
        <v>15</v>
      </c>
    </row>
    <row r="2" spans="1:4" ht="15.75" customHeight="1" x14ac:dyDescent="0.15">
      <c r="A2" s="5">
        <v>45</v>
      </c>
      <c r="B2" s="5">
        <v>361.6</v>
      </c>
      <c r="C2" s="5">
        <v>174.7</v>
      </c>
      <c r="D2" s="5">
        <v>174.7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/>
  </sheetViews>
  <sheetFormatPr baseColWidth="10" defaultColWidth="14.5" defaultRowHeight="15.75" customHeight="1" x14ac:dyDescent="0.15"/>
  <cols>
    <col min="1" max="1" width="25.83203125" customWidth="1"/>
  </cols>
  <sheetData>
    <row r="1" spans="1:6" ht="15.75" customHeight="1" x14ac:dyDescent="0.15">
      <c r="A1" s="5" t="s">
        <v>55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5" t="s">
        <v>45</v>
      </c>
      <c r="B2">
        <v>1</v>
      </c>
      <c r="C2">
        <v>1</v>
      </c>
      <c r="D2">
        <v>1</v>
      </c>
      <c r="E2">
        <v>1</v>
      </c>
      <c r="F2">
        <v>1</v>
      </c>
    </row>
    <row r="3" spans="1:6" ht="15.75" customHeight="1" x14ac:dyDescent="0.15">
      <c r="A3" s="5" t="s">
        <v>46</v>
      </c>
      <c r="B3">
        <v>1.26</v>
      </c>
      <c r="C3">
        <v>1.26</v>
      </c>
      <c r="D3">
        <v>1</v>
      </c>
      <c r="E3">
        <v>1</v>
      </c>
      <c r="F3">
        <v>1</v>
      </c>
    </row>
    <row r="4" spans="1:6" ht="15.75" customHeight="1" x14ac:dyDescent="0.15">
      <c r="A4" s="5" t="s">
        <v>47</v>
      </c>
      <c r="B4">
        <v>1.68</v>
      </c>
      <c r="C4">
        <v>1.68</v>
      </c>
      <c r="D4">
        <v>1</v>
      </c>
      <c r="E4">
        <v>1</v>
      </c>
      <c r="F4">
        <v>1</v>
      </c>
    </row>
    <row r="5" spans="1:6" ht="15.75" customHeight="1" x14ac:dyDescent="0.15">
      <c r="A5" s="5" t="s">
        <v>48</v>
      </c>
      <c r="B5">
        <v>2.65</v>
      </c>
      <c r="C5">
        <v>2.65</v>
      </c>
      <c r="D5">
        <v>2.0699999999999998</v>
      </c>
      <c r="E5">
        <v>2.0699999999999998</v>
      </c>
      <c r="F5">
        <v>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D28" sqref="D28"/>
    </sheetView>
  </sheetViews>
  <sheetFormatPr baseColWidth="10" defaultColWidth="14.5" defaultRowHeight="15.75" customHeight="1" x14ac:dyDescent="0.15"/>
  <sheetData>
    <row r="1" spans="1:6" ht="15.75" customHeight="1" x14ac:dyDescent="0.15">
      <c r="A1" s="5" t="s">
        <v>49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5" t="s">
        <v>34</v>
      </c>
      <c r="B2">
        <v>1.04</v>
      </c>
      <c r="C2">
        <v>1.04</v>
      </c>
      <c r="D2">
        <v>1.04</v>
      </c>
      <c r="E2">
        <v>1.04</v>
      </c>
      <c r="F2">
        <v>1.04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G26" sqref="G26"/>
    </sheetView>
  </sheetViews>
  <sheetFormatPr baseColWidth="10" defaultColWidth="14.5" defaultRowHeight="15.75" customHeight="1" x14ac:dyDescent="0.15"/>
  <sheetData>
    <row r="1" spans="1:4" ht="15.75" customHeight="1" x14ac:dyDescent="0.2">
      <c r="A1" s="10" t="s">
        <v>53</v>
      </c>
      <c r="B1" s="10" t="s">
        <v>26</v>
      </c>
      <c r="C1" s="10" t="s">
        <v>25</v>
      </c>
      <c r="D1" s="10" t="s">
        <v>23</v>
      </c>
    </row>
    <row r="2" spans="1:4" ht="15.75" customHeight="1" x14ac:dyDescent="0.2">
      <c r="A2" s="11">
        <v>1</v>
      </c>
      <c r="B2" s="11">
        <v>5</v>
      </c>
      <c r="C2" s="11">
        <v>6.4</v>
      </c>
      <c r="D2" s="11">
        <v>46.5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5"/>
  <sheetViews>
    <sheetView workbookViewId="0">
      <selection activeCell="E30" sqref="E29:E30"/>
    </sheetView>
  </sheetViews>
  <sheetFormatPr baseColWidth="10" defaultColWidth="14.5" defaultRowHeight="15.75" customHeight="1" x14ac:dyDescent="0.15"/>
  <cols>
    <col min="1" max="1" width="37.6640625" customWidth="1"/>
  </cols>
  <sheetData>
    <row r="1" spans="1:6" ht="15.75" customHeight="1" x14ac:dyDescent="0.15">
      <c r="A1" s="5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5" t="s">
        <v>73</v>
      </c>
      <c r="B2" s="5">
        <v>1</v>
      </c>
      <c r="C2" s="5">
        <v>1</v>
      </c>
      <c r="D2" s="5">
        <v>1</v>
      </c>
      <c r="E2" s="5">
        <v>0.9</v>
      </c>
      <c r="F2" s="5">
        <v>0.9</v>
      </c>
    </row>
    <row r="3" spans="1:6" ht="15.75" customHeight="1" x14ac:dyDescent="0.15">
      <c r="A3" s="5"/>
      <c r="B3" s="5"/>
      <c r="C3" s="5"/>
      <c r="D3" s="5"/>
      <c r="E3" s="5"/>
      <c r="F3" s="5"/>
    </row>
    <row r="4" spans="1:6" ht="15.75" customHeight="1" x14ac:dyDescent="0.15">
      <c r="A4" s="5"/>
      <c r="B4" s="5"/>
      <c r="C4" s="5"/>
      <c r="D4" s="5"/>
      <c r="E4" s="5"/>
      <c r="F4" s="5"/>
    </row>
    <row r="5" spans="1:6" ht="15.75" customHeight="1" x14ac:dyDescent="0.15">
      <c r="A5" s="5"/>
      <c r="B5" s="5"/>
      <c r="C5" s="5"/>
      <c r="D5" s="5"/>
      <c r="E5" s="5"/>
      <c r="F5" s="5"/>
    </row>
  </sheetData>
  <pageMargins left="0.75" right="0.75" top="1" bottom="1" header="0.5" footer="0.5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A7" sqref="A7:F10"/>
    </sheetView>
  </sheetViews>
  <sheetFormatPr baseColWidth="10" defaultColWidth="14.5" defaultRowHeight="15.75" customHeight="1" x14ac:dyDescent="0.15"/>
  <cols>
    <col min="1" max="1" width="70.83203125" customWidth="1"/>
  </cols>
  <sheetData>
    <row r="1" spans="1:6" ht="15.75" customHeight="1" x14ac:dyDescent="0.15">
      <c r="A1" s="5" t="s">
        <v>78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5" t="s">
        <v>57</v>
      </c>
      <c r="B2" s="5">
        <v>1</v>
      </c>
      <c r="C2" s="5">
        <v>1</v>
      </c>
      <c r="D2" s="5">
        <v>1</v>
      </c>
      <c r="E2" s="5">
        <v>1</v>
      </c>
      <c r="F2" s="5">
        <v>1</v>
      </c>
    </row>
    <row r="3" spans="1:6" ht="15.75" customHeight="1" x14ac:dyDescent="0.15">
      <c r="A3" s="5" t="s">
        <v>58</v>
      </c>
      <c r="B3" s="5">
        <v>1</v>
      </c>
      <c r="C3" s="5">
        <v>1</v>
      </c>
      <c r="D3" s="5">
        <v>1.43</v>
      </c>
      <c r="E3" s="5">
        <v>1.43</v>
      </c>
      <c r="F3" s="5">
        <v>1</v>
      </c>
    </row>
    <row r="4" spans="1:6" ht="15.75" customHeight="1" x14ac:dyDescent="0.15">
      <c r="A4" s="5" t="s">
        <v>59</v>
      </c>
      <c r="B4" s="5">
        <v>1</v>
      </c>
      <c r="C4" s="5">
        <v>1</v>
      </c>
      <c r="D4" s="5">
        <v>1.6</v>
      </c>
      <c r="E4" s="5">
        <v>1.6</v>
      </c>
      <c r="F4" s="5">
        <v>1</v>
      </c>
    </row>
    <row r="5" spans="1:6" ht="15.75" customHeight="1" x14ac:dyDescent="0.15">
      <c r="A5" s="5" t="s">
        <v>60</v>
      </c>
      <c r="B5" s="5">
        <v>1</v>
      </c>
      <c r="C5" s="5">
        <v>1</v>
      </c>
      <c r="D5" s="5">
        <v>2.39</v>
      </c>
      <c r="E5" s="5">
        <v>2.39</v>
      </c>
      <c r="F5" s="5">
        <v>1</v>
      </c>
    </row>
    <row r="7" spans="1:6" ht="15.75" customHeight="1" x14ac:dyDescent="0.15">
      <c r="A7" s="5" t="s">
        <v>81</v>
      </c>
      <c r="B7" s="5">
        <v>1</v>
      </c>
      <c r="C7" s="5">
        <v>1</v>
      </c>
      <c r="D7" s="5">
        <v>1</v>
      </c>
      <c r="E7" s="5">
        <v>1</v>
      </c>
      <c r="F7" s="5">
        <v>1</v>
      </c>
    </row>
    <row r="8" spans="1:6" ht="15.75" customHeight="1" x14ac:dyDescent="0.15">
      <c r="A8" s="5" t="s">
        <v>82</v>
      </c>
      <c r="B8" s="5">
        <v>1</v>
      </c>
      <c r="C8" s="5">
        <v>1</v>
      </c>
      <c r="D8" s="5">
        <v>1.43</v>
      </c>
      <c r="E8" s="5">
        <v>1.43</v>
      </c>
      <c r="F8" s="5">
        <v>1</v>
      </c>
    </row>
    <row r="9" spans="1:6" ht="15.75" customHeight="1" x14ac:dyDescent="0.15">
      <c r="A9" s="5" t="s">
        <v>83</v>
      </c>
      <c r="B9" s="5">
        <v>1</v>
      </c>
      <c r="C9" s="5">
        <v>1</v>
      </c>
      <c r="D9" s="5">
        <v>1.6</v>
      </c>
      <c r="E9" s="5">
        <v>1.6</v>
      </c>
      <c r="F9" s="5">
        <v>1</v>
      </c>
    </row>
    <row r="10" spans="1:6" ht="15.75" customHeight="1" x14ac:dyDescent="0.15">
      <c r="A10" s="5" t="s">
        <v>84</v>
      </c>
      <c r="B10" s="5">
        <v>1</v>
      </c>
      <c r="C10" s="5">
        <v>1</v>
      </c>
      <c r="D10" s="5">
        <v>2.39</v>
      </c>
      <c r="E10" s="5">
        <v>2.39</v>
      </c>
      <c r="F10" s="5">
        <v>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A4" sqref="A4:F4"/>
    </sheetView>
  </sheetViews>
  <sheetFormatPr baseColWidth="10" defaultColWidth="14.5" defaultRowHeight="15.75" customHeight="1" x14ac:dyDescent="0.15"/>
  <cols>
    <col min="1" max="1" width="43.1640625" customWidth="1"/>
    <col min="2" max="6" width="13.5" customWidth="1"/>
  </cols>
  <sheetData>
    <row r="1" spans="1:6" ht="15.75" customHeight="1" x14ac:dyDescent="0.15">
      <c r="A1" s="5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" x14ac:dyDescent="0.2">
      <c r="A2" s="5" t="s">
        <v>74</v>
      </c>
      <c r="B2" s="12">
        <v>5.16</v>
      </c>
      <c r="C2" s="12">
        <v>5.16</v>
      </c>
      <c r="D2" s="12">
        <v>1</v>
      </c>
      <c r="E2" s="13">
        <v>1</v>
      </c>
      <c r="F2" s="14">
        <v>1</v>
      </c>
    </row>
    <row r="3" spans="1:6" ht="15" x14ac:dyDescent="0.2">
      <c r="A3" s="5" t="s">
        <v>75</v>
      </c>
      <c r="B3" s="12">
        <v>1</v>
      </c>
      <c r="C3" s="12">
        <v>1</v>
      </c>
      <c r="D3" s="12">
        <v>1.82</v>
      </c>
      <c r="E3" s="14">
        <v>1.82</v>
      </c>
      <c r="F3" s="14">
        <v>1</v>
      </c>
    </row>
    <row r="4" spans="1:6" ht="15.75" customHeight="1" x14ac:dyDescent="0.2">
      <c r="A4" s="5" t="s">
        <v>85</v>
      </c>
      <c r="B4" s="12">
        <v>5.16</v>
      </c>
      <c r="C4" s="12">
        <v>5.16</v>
      </c>
      <c r="D4" s="12">
        <v>1.82</v>
      </c>
      <c r="E4" s="14">
        <v>1.82</v>
      </c>
      <c r="F4" s="14">
        <v>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/>
  </sheetViews>
  <sheetFormatPr baseColWidth="10" defaultColWidth="14.5" defaultRowHeight="15.75" customHeight="1" x14ac:dyDescent="0.15"/>
  <cols>
    <col min="1" max="5" width="13.5" customWidth="1"/>
  </cols>
  <sheetData>
    <row r="1" spans="1:5" ht="15.75" customHeight="1" x14ac:dyDescent="0.15">
      <c r="A1" t="s">
        <v>11</v>
      </c>
      <c r="B1" t="s">
        <v>12</v>
      </c>
      <c r="C1" t="s">
        <v>13</v>
      </c>
      <c r="D1" t="s">
        <v>14</v>
      </c>
      <c r="E1" t="s">
        <v>15</v>
      </c>
    </row>
    <row r="2" spans="1:5" ht="15" x14ac:dyDescent="0.2">
      <c r="A2" s="12" t="s">
        <v>45</v>
      </c>
      <c r="B2" s="12" t="s">
        <v>45</v>
      </c>
      <c r="C2" s="12" t="s">
        <v>47</v>
      </c>
      <c r="D2" s="12" t="s">
        <v>47</v>
      </c>
      <c r="E2" s="13" t="s">
        <v>48</v>
      </c>
    </row>
    <row r="3" spans="1:5" ht="15.75" customHeight="1" x14ac:dyDescent="0.15">
      <c r="A3" s="5"/>
      <c r="B3" s="5"/>
      <c r="C3" s="5"/>
      <c r="D3" s="5"/>
      <c r="E3" s="5"/>
    </row>
    <row r="4" spans="1:5" ht="15.75" customHeight="1" x14ac:dyDescent="0.15">
      <c r="A4" s="5"/>
      <c r="B4" s="5"/>
      <c r="C4" s="5"/>
      <c r="D4" s="5"/>
      <c r="E4" s="5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F17" sqref="F17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</cols>
  <sheetData>
    <row r="1" spans="1:2" ht="15.75" customHeight="1" x14ac:dyDescent="0.15">
      <c r="A1" s="2" t="s">
        <v>2</v>
      </c>
      <c r="B1" s="2" t="s">
        <v>5</v>
      </c>
    </row>
    <row r="2" spans="1:2" ht="15.75" customHeight="1" x14ac:dyDescent="0.15">
      <c r="A2" s="4">
        <v>2017</v>
      </c>
      <c r="B2" s="19">
        <v>2110000</v>
      </c>
    </row>
    <row r="3" spans="1:2" ht="15.75" customHeight="1" x14ac:dyDescent="0.15">
      <c r="A3" s="4">
        <v>2018</v>
      </c>
      <c r="B3" s="19">
        <v>2150000</v>
      </c>
    </row>
    <row r="4" spans="1:2" ht="15.75" customHeight="1" x14ac:dyDescent="0.15">
      <c r="A4" s="4">
        <v>2019</v>
      </c>
      <c r="B4" s="19">
        <v>2200000</v>
      </c>
    </row>
    <row r="5" spans="1:2" ht="15.75" customHeight="1" x14ac:dyDescent="0.15">
      <c r="A5" s="4">
        <v>2020</v>
      </c>
      <c r="B5" s="19">
        <v>2240000</v>
      </c>
    </row>
    <row r="6" spans="1:2" ht="15.75" customHeight="1" x14ac:dyDescent="0.15">
      <c r="A6" s="4">
        <v>2021</v>
      </c>
      <c r="B6" s="19">
        <v>2280000</v>
      </c>
    </row>
    <row r="7" spans="1:2" ht="15.75" customHeight="1" x14ac:dyDescent="0.15">
      <c r="A7" s="4">
        <v>2022</v>
      </c>
      <c r="B7" s="19">
        <v>2330000</v>
      </c>
    </row>
    <row r="8" spans="1:2" ht="15.75" customHeight="1" x14ac:dyDescent="0.15">
      <c r="A8" s="4">
        <v>2023</v>
      </c>
      <c r="B8" s="19">
        <v>2380000</v>
      </c>
    </row>
    <row r="9" spans="1:2" ht="15.75" customHeight="1" x14ac:dyDescent="0.15">
      <c r="A9" s="4">
        <v>2024</v>
      </c>
      <c r="B9" s="19">
        <v>2420000</v>
      </c>
    </row>
    <row r="10" spans="1:2" ht="15.75" customHeight="1" x14ac:dyDescent="0.15">
      <c r="A10" s="4">
        <v>2025</v>
      </c>
      <c r="B10" s="19">
        <v>2480000</v>
      </c>
    </row>
    <row r="11" spans="1:2" ht="15.75" customHeight="1" x14ac:dyDescent="0.15">
      <c r="A11" s="4">
        <v>2026</v>
      </c>
      <c r="B11" s="19">
        <v>2530000</v>
      </c>
    </row>
    <row r="12" spans="1:2" ht="15.75" customHeight="1" x14ac:dyDescent="0.15">
      <c r="A12" s="4">
        <v>2027</v>
      </c>
      <c r="B12" s="19">
        <v>2580000</v>
      </c>
    </row>
    <row r="13" spans="1:2" ht="15.75" customHeight="1" x14ac:dyDescent="0.15">
      <c r="A13" s="4">
        <v>2028</v>
      </c>
      <c r="B13" s="19">
        <v>2630000</v>
      </c>
    </row>
    <row r="14" spans="1:2" ht="15.75" customHeight="1" x14ac:dyDescent="0.15">
      <c r="A14" s="4">
        <v>2029</v>
      </c>
      <c r="B14" s="19">
        <v>2690000</v>
      </c>
    </row>
    <row r="15" spans="1:2" ht="15.75" customHeight="1" x14ac:dyDescent="0.15">
      <c r="A15" s="4">
        <v>2030</v>
      </c>
      <c r="B15" s="19">
        <v>2740000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4"/>
  <sheetViews>
    <sheetView tabSelected="1" workbookViewId="0">
      <selection activeCell="E18" sqref="E18"/>
    </sheetView>
  </sheetViews>
  <sheetFormatPr baseColWidth="10" defaultColWidth="14.5" defaultRowHeight="15.75" customHeight="1" x14ac:dyDescent="0.15"/>
  <cols>
    <col min="1" max="1" width="37.83203125" customWidth="1"/>
    <col min="2" max="2" width="20" customWidth="1"/>
    <col min="3" max="3" width="20.5" customWidth="1"/>
    <col min="4" max="4" width="20.1640625" customWidth="1"/>
  </cols>
  <sheetData>
    <row r="1" spans="1:7" ht="15.75" customHeight="1" x14ac:dyDescent="0.15">
      <c r="A1" s="5" t="s">
        <v>56</v>
      </c>
      <c r="B1" s="5" t="s">
        <v>61</v>
      </c>
      <c r="C1" s="5" t="s">
        <v>62</v>
      </c>
      <c r="D1" s="5" t="s">
        <v>63</v>
      </c>
    </row>
    <row r="2" spans="1:7" ht="15.75" customHeight="1" x14ac:dyDescent="0.15">
      <c r="A2" s="5" t="s">
        <v>64</v>
      </c>
      <c r="B2" s="24">
        <v>0.89970000000000006</v>
      </c>
      <c r="C2" s="24">
        <v>0.95</v>
      </c>
      <c r="D2" s="24">
        <v>0.4</v>
      </c>
      <c r="E2" s="5"/>
      <c r="F2" s="15"/>
      <c r="G2" s="5"/>
    </row>
    <row r="3" spans="1:7" ht="15.75" customHeight="1" x14ac:dyDescent="0.15">
      <c r="A3" s="5" t="s">
        <v>75</v>
      </c>
      <c r="B3" s="24">
        <v>0.19939999999999999</v>
      </c>
      <c r="C3" s="24">
        <v>0.95</v>
      </c>
      <c r="D3" s="24">
        <v>11.19</v>
      </c>
      <c r="E3" s="5"/>
      <c r="F3" s="15"/>
      <c r="G3" s="5"/>
    </row>
    <row r="4" spans="1:7" ht="15.75" customHeight="1" x14ac:dyDescent="0.15">
      <c r="A4" s="5" t="s">
        <v>76</v>
      </c>
      <c r="B4" s="5">
        <v>0</v>
      </c>
      <c r="C4" s="5">
        <v>0.95</v>
      </c>
      <c r="D4" s="25">
        <v>48</v>
      </c>
      <c r="E4" s="5"/>
      <c r="F4" s="15"/>
      <c r="G4" s="5"/>
    </row>
    <row r="5" spans="1:7" ht="15.75" customHeight="1" x14ac:dyDescent="0.15">
      <c r="A5" s="5" t="s">
        <v>74</v>
      </c>
      <c r="B5" s="24">
        <v>0.23080000000000001</v>
      </c>
      <c r="C5" s="24">
        <v>0.95</v>
      </c>
      <c r="D5" s="24">
        <v>26.05</v>
      </c>
      <c r="E5" s="5"/>
      <c r="F5" s="15"/>
      <c r="G5" s="5"/>
    </row>
    <row r="6" spans="1:7" ht="15.75" customHeight="1" x14ac:dyDescent="0.15">
      <c r="A6" t="s">
        <v>77</v>
      </c>
      <c r="B6" s="5">
        <v>0</v>
      </c>
      <c r="C6" s="5">
        <v>0.95</v>
      </c>
      <c r="D6" s="25">
        <v>25</v>
      </c>
    </row>
    <row r="7" spans="1:7" ht="15.75" customHeight="1" x14ac:dyDescent="0.15">
      <c r="A7" t="s">
        <v>79</v>
      </c>
      <c r="B7" s="24">
        <v>0.3538</v>
      </c>
      <c r="C7" s="24">
        <v>0.95</v>
      </c>
      <c r="D7" s="24">
        <v>3.42</v>
      </c>
      <c r="E7" s="5"/>
      <c r="F7" s="15"/>
      <c r="G7" s="5"/>
    </row>
    <row r="8" spans="1:7" ht="15.75" customHeight="1" x14ac:dyDescent="0.15">
      <c r="A8" s="5" t="s">
        <v>80</v>
      </c>
      <c r="B8" s="24">
        <v>0</v>
      </c>
      <c r="C8" s="26">
        <v>0.95</v>
      </c>
      <c r="D8" s="24">
        <v>0.32</v>
      </c>
      <c r="E8" s="5"/>
      <c r="F8" s="5"/>
      <c r="G8" s="5"/>
    </row>
    <row r="9" spans="1:7" ht="15.75" customHeight="1" x14ac:dyDescent="0.15">
      <c r="A9" s="5" t="s">
        <v>85</v>
      </c>
      <c r="B9" s="24">
        <v>0.15</v>
      </c>
      <c r="C9" s="32">
        <v>0.95</v>
      </c>
      <c r="D9" s="24">
        <v>10.49</v>
      </c>
      <c r="E9" s="5"/>
      <c r="F9" s="5"/>
      <c r="G9" s="5"/>
    </row>
    <row r="10" spans="1:7" ht="15.75" customHeight="1" x14ac:dyDescent="0.15">
      <c r="B10" s="5"/>
      <c r="D10" s="5"/>
      <c r="E10" s="5"/>
      <c r="F10" s="5"/>
      <c r="G10" s="5"/>
    </row>
    <row r="11" spans="1:7" ht="15.75" customHeight="1" x14ac:dyDescent="0.15">
      <c r="B11" s="5"/>
      <c r="D11" s="5"/>
      <c r="E11" s="5"/>
      <c r="F11" s="5"/>
      <c r="G11" s="5"/>
    </row>
    <row r="12" spans="1:7" ht="15.75" customHeight="1" x14ac:dyDescent="0.15">
      <c r="B12" s="5"/>
      <c r="D12" s="5"/>
      <c r="E12" s="5"/>
      <c r="F12" s="5"/>
      <c r="G12" s="5"/>
    </row>
    <row r="13" spans="1:7" ht="15.75" customHeight="1" x14ac:dyDescent="0.15">
      <c r="B13" s="5"/>
      <c r="C13" s="5"/>
    </row>
    <row r="14" spans="1:7" ht="15.75" customHeight="1" x14ac:dyDescent="0.15">
      <c r="B14" s="5"/>
      <c r="C14" s="5"/>
    </row>
    <row r="15" spans="1:7" ht="15.75" customHeight="1" x14ac:dyDescent="0.15">
      <c r="B15" s="5"/>
      <c r="C15" s="5"/>
    </row>
    <row r="16" spans="1:7" ht="15.75" customHeight="1" x14ac:dyDescent="0.15">
      <c r="B16" s="5"/>
      <c r="C16" s="5"/>
    </row>
    <row r="17" spans="2:3" ht="15.75" customHeight="1" x14ac:dyDescent="0.15">
      <c r="B17" s="5"/>
      <c r="C17" s="5"/>
    </row>
    <row r="18" spans="2:3" ht="15.75" customHeight="1" x14ac:dyDescent="0.15">
      <c r="B18" s="5"/>
      <c r="C18" s="5"/>
    </row>
    <row r="19" spans="2:3" ht="15.75" customHeight="1" x14ac:dyDescent="0.15">
      <c r="B19" s="5"/>
      <c r="C19" s="5"/>
    </row>
    <row r="20" spans="2:3" ht="15.75" customHeight="1" x14ac:dyDescent="0.15">
      <c r="B20" s="5"/>
      <c r="C20" s="5"/>
    </row>
    <row r="21" spans="2:3" ht="15.75" customHeight="1" x14ac:dyDescent="0.15">
      <c r="B21" s="5"/>
      <c r="C21" s="5"/>
    </row>
    <row r="22" spans="2:3" ht="15.75" customHeight="1" x14ac:dyDescent="0.15">
      <c r="B22" s="5"/>
      <c r="C22" s="5"/>
    </row>
    <row r="23" spans="2:3" ht="15.75" customHeight="1" x14ac:dyDescent="0.15">
      <c r="B23" s="5"/>
      <c r="C23" s="5"/>
    </row>
    <row r="24" spans="2:3" ht="15.75" customHeight="1" x14ac:dyDescent="0.15">
      <c r="B24" s="5"/>
      <c r="C24" s="5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3"/>
  <sheetViews>
    <sheetView workbookViewId="0">
      <selection activeCell="A8" sqref="A8:XFD8"/>
    </sheetView>
  </sheetViews>
  <sheetFormatPr baseColWidth="10" defaultColWidth="14.5" defaultRowHeight="15.75" customHeight="1" x14ac:dyDescent="0.15"/>
  <cols>
    <col min="1" max="1" width="37.6640625" customWidth="1"/>
    <col min="2" max="6" width="13.5" customWidth="1"/>
    <col min="7" max="7" width="17.33203125" customWidth="1"/>
    <col min="8" max="8" width="9.33203125" customWidth="1"/>
    <col min="9" max="9" width="19.5" customWidth="1"/>
    <col min="10" max="10" width="11.33203125" customWidth="1"/>
  </cols>
  <sheetData>
    <row r="1" spans="1:10" ht="15.75" customHeight="1" x14ac:dyDescent="0.15">
      <c r="A1" s="5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s="5" t="s">
        <v>67</v>
      </c>
      <c r="I1" s="5"/>
      <c r="J1" s="5"/>
    </row>
    <row r="2" spans="1:10" ht="15.75" customHeight="1" x14ac:dyDescent="0.15">
      <c r="A2" s="5" t="s">
        <v>64</v>
      </c>
      <c r="B2" s="4">
        <v>0</v>
      </c>
      <c r="C2" s="4">
        <v>0</v>
      </c>
      <c r="D2" s="4">
        <v>1</v>
      </c>
      <c r="E2" s="4">
        <v>1</v>
      </c>
      <c r="F2" s="4">
        <v>1</v>
      </c>
      <c r="G2" s="4">
        <v>0</v>
      </c>
    </row>
    <row r="3" spans="1:10" ht="15.75" customHeight="1" x14ac:dyDescent="0.15">
      <c r="A3" s="5" t="s">
        <v>75</v>
      </c>
      <c r="B3" s="4">
        <v>0</v>
      </c>
      <c r="C3" s="4">
        <v>0</v>
      </c>
      <c r="D3" s="4">
        <v>1</v>
      </c>
      <c r="E3" s="4">
        <v>1</v>
      </c>
      <c r="F3" s="4">
        <v>0</v>
      </c>
      <c r="G3" s="4">
        <v>0</v>
      </c>
    </row>
    <row r="4" spans="1:10" ht="15.75" customHeight="1" x14ac:dyDescent="0.15">
      <c r="A4" s="5" t="s">
        <v>76</v>
      </c>
      <c r="B4" s="4">
        <v>0</v>
      </c>
      <c r="C4" s="4">
        <v>0</v>
      </c>
      <c r="D4" s="4">
        <f>demographics!$B$6</f>
        <v>0.28199999999999997</v>
      </c>
      <c r="E4" s="4">
        <f>demographics!$B$6</f>
        <v>0.28199999999999997</v>
      </c>
      <c r="F4" s="4">
        <v>0</v>
      </c>
      <c r="G4" s="4">
        <v>0</v>
      </c>
    </row>
    <row r="5" spans="1:10" ht="15.75" customHeight="1" x14ac:dyDescent="0.15">
      <c r="A5" s="5" t="s">
        <v>74</v>
      </c>
      <c r="B5" s="4">
        <v>1</v>
      </c>
      <c r="C5" s="4">
        <v>1</v>
      </c>
      <c r="D5" s="4">
        <v>0</v>
      </c>
      <c r="E5" s="4">
        <v>0</v>
      </c>
      <c r="F5" s="4">
        <v>0</v>
      </c>
      <c r="G5" s="4">
        <v>1</v>
      </c>
    </row>
    <row r="6" spans="1:10" ht="15.75" customHeight="1" x14ac:dyDescent="0.15">
      <c r="A6" t="s">
        <v>77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f>demographics!$B$6</f>
        <v>0.28199999999999997</v>
      </c>
    </row>
    <row r="7" spans="1:10" ht="15.75" customHeight="1" x14ac:dyDescent="0.15">
      <c r="A7" t="s">
        <v>79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1</v>
      </c>
    </row>
    <row r="8" spans="1:10" ht="15.75" customHeight="1" x14ac:dyDescent="0.15">
      <c r="A8" s="5" t="s">
        <v>80</v>
      </c>
      <c r="B8" s="4">
        <v>0</v>
      </c>
      <c r="C8" s="4">
        <v>0</v>
      </c>
      <c r="D8" s="4">
        <v>1</v>
      </c>
      <c r="E8" s="4">
        <v>1</v>
      </c>
      <c r="F8" s="4">
        <v>1</v>
      </c>
      <c r="G8" s="4">
        <v>0</v>
      </c>
    </row>
    <row r="9" spans="1:10" ht="15.75" customHeight="1" x14ac:dyDescent="0.15">
      <c r="B9" s="5"/>
      <c r="D9" s="5"/>
      <c r="E9" s="5"/>
      <c r="F9" s="5"/>
      <c r="G9" s="5"/>
    </row>
    <row r="10" spans="1:10" ht="15.75" customHeight="1" x14ac:dyDescent="0.15">
      <c r="B10" s="5"/>
      <c r="D10" s="5"/>
      <c r="E10" s="5"/>
      <c r="F10" s="5"/>
      <c r="G10" s="5"/>
    </row>
    <row r="11" spans="1:10" ht="15.75" customHeight="1" x14ac:dyDescent="0.15">
      <c r="B11" s="5"/>
      <c r="D11" s="5"/>
      <c r="E11" s="5"/>
      <c r="F11" s="5"/>
      <c r="G11" s="5"/>
    </row>
    <row r="12" spans="1:10" ht="15.75" customHeight="1" x14ac:dyDescent="0.15">
      <c r="B12" s="5"/>
      <c r="C12" s="5"/>
    </row>
    <row r="13" spans="1:10" ht="15.75" customHeight="1" x14ac:dyDescent="0.15">
      <c r="B13" s="5"/>
      <c r="C13" s="5"/>
    </row>
    <row r="14" spans="1:10" ht="15.75" customHeight="1" x14ac:dyDescent="0.15">
      <c r="B14" s="5"/>
      <c r="C14" s="5"/>
    </row>
    <row r="15" spans="1:10" ht="15.75" customHeight="1" x14ac:dyDescent="0.15">
      <c r="B15" s="5"/>
      <c r="C15" s="5"/>
    </row>
    <row r="16" spans="1:10" ht="15.75" customHeight="1" x14ac:dyDescent="0.15">
      <c r="B16" s="5"/>
      <c r="C16" s="5"/>
    </row>
    <row r="17" spans="2:3" ht="15.75" customHeight="1" x14ac:dyDescent="0.15">
      <c r="B17" s="5"/>
      <c r="C17" s="5"/>
    </row>
    <row r="18" spans="2:3" ht="15.75" customHeight="1" x14ac:dyDescent="0.15">
      <c r="B18" s="5"/>
      <c r="C18" s="5"/>
    </row>
    <row r="19" spans="2:3" ht="15.75" customHeight="1" x14ac:dyDescent="0.15">
      <c r="B19" s="5"/>
      <c r="C19" s="5"/>
    </row>
    <row r="20" spans="2:3" ht="15.75" customHeight="1" x14ac:dyDescent="0.15">
      <c r="B20" s="5"/>
      <c r="C20" s="5"/>
    </row>
    <row r="21" spans="2:3" ht="15.75" customHeight="1" x14ac:dyDescent="0.15">
      <c r="B21" s="5"/>
      <c r="C21" s="5"/>
    </row>
    <row r="22" spans="2:3" ht="15.75" customHeight="1" x14ac:dyDescent="0.15">
      <c r="B22" s="5"/>
      <c r="C22" s="5"/>
    </row>
    <row r="23" spans="2:3" ht="15.75" customHeight="1" x14ac:dyDescent="0.15">
      <c r="B23" s="5"/>
      <c r="C23" s="5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7"/>
  <sheetViews>
    <sheetView workbookViewId="0">
      <selection activeCell="A9" sqref="A9"/>
    </sheetView>
  </sheetViews>
  <sheetFormatPr baseColWidth="10" defaultColWidth="14.5" defaultRowHeight="15.75" customHeight="1" x14ac:dyDescent="0.15"/>
  <cols>
    <col min="1" max="1" width="33.5" customWidth="1"/>
  </cols>
  <sheetData>
    <row r="1" spans="1:6" ht="15.75" customHeight="1" x14ac:dyDescent="0.15">
      <c r="A1" s="5" t="s">
        <v>56</v>
      </c>
      <c r="B1" t="s">
        <v>65</v>
      </c>
      <c r="C1" t="s">
        <v>23</v>
      </c>
      <c r="D1" t="s">
        <v>26</v>
      </c>
      <c r="E1" t="s">
        <v>25</v>
      </c>
      <c r="F1" s="5" t="s">
        <v>53</v>
      </c>
    </row>
    <row r="2" spans="1:6" ht="15.75" customHeight="1" x14ac:dyDescent="0.15">
      <c r="A2" t="s">
        <v>77</v>
      </c>
      <c r="B2" t="s">
        <v>66</v>
      </c>
      <c r="C2" s="16">
        <v>0.21</v>
      </c>
      <c r="D2" s="16">
        <v>0.21</v>
      </c>
      <c r="E2" s="16">
        <v>0</v>
      </c>
      <c r="F2" s="16">
        <v>0</v>
      </c>
    </row>
    <row r="3" spans="1:6" ht="15.75" customHeight="1" x14ac:dyDescent="0.15">
      <c r="B3" t="s">
        <v>69</v>
      </c>
      <c r="C3" s="16">
        <f>demographics!$B$5 * 'Interventions target population'!$G$6</f>
        <v>0.28199999999999997</v>
      </c>
      <c r="D3" s="16">
        <f>demographics!$B$5 * 'Interventions target population'!$G$6</f>
        <v>0.28199999999999997</v>
      </c>
      <c r="E3" s="16">
        <v>0</v>
      </c>
      <c r="F3" s="16">
        <v>0</v>
      </c>
    </row>
    <row r="4" spans="1:6" ht="15.75" customHeight="1" x14ac:dyDescent="0.15">
      <c r="A4" t="s">
        <v>79</v>
      </c>
      <c r="B4" t="s">
        <v>66</v>
      </c>
      <c r="C4" s="16">
        <v>0.1</v>
      </c>
      <c r="D4" s="16">
        <v>0.1</v>
      </c>
      <c r="E4" s="16">
        <v>0</v>
      </c>
      <c r="F4" s="16">
        <v>0</v>
      </c>
    </row>
    <row r="5" spans="1:6" ht="15.75" customHeight="1" x14ac:dyDescent="0.15">
      <c r="B5" t="s">
        <v>69</v>
      </c>
      <c r="C5" s="16">
        <v>1</v>
      </c>
      <c r="D5" s="16">
        <v>1</v>
      </c>
      <c r="E5" s="16">
        <v>0</v>
      </c>
      <c r="F5" s="16">
        <v>0</v>
      </c>
    </row>
    <row r="6" spans="1:6" ht="15.75" customHeight="1" x14ac:dyDescent="0.15">
      <c r="A6" s="5"/>
      <c r="C6" s="23"/>
      <c r="D6" s="23"/>
      <c r="E6" s="23"/>
      <c r="F6" s="16"/>
    </row>
    <row r="7" spans="1:6" ht="15.75" customHeight="1" x14ac:dyDescent="0.15">
      <c r="C7" s="23"/>
      <c r="D7" s="23"/>
      <c r="E7" s="23"/>
      <c r="F7" s="1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"/>
  <sheetViews>
    <sheetView workbookViewId="0">
      <selection activeCell="C19" sqref="C19"/>
    </sheetView>
  </sheetViews>
  <sheetFormatPr baseColWidth="10" defaultColWidth="14.5" defaultRowHeight="15.75" customHeight="1" x14ac:dyDescent="0.15"/>
  <cols>
    <col min="1" max="1" width="27" customWidth="1"/>
  </cols>
  <sheetData>
    <row r="1" spans="1:7" ht="15.75" customHeight="1" x14ac:dyDescent="0.15">
      <c r="A1" s="5" t="s">
        <v>68</v>
      </c>
      <c r="B1" s="5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5" t="s">
        <v>64</v>
      </c>
      <c r="B2" s="5" t="s">
        <v>34</v>
      </c>
      <c r="C2" s="5">
        <v>0</v>
      </c>
      <c r="D2" s="5">
        <v>0</v>
      </c>
      <c r="E2" s="5">
        <v>0.41599999999999998</v>
      </c>
      <c r="F2" s="5">
        <v>0.41599999999999998</v>
      </c>
      <c r="G2" s="5">
        <v>0.41599999999999998</v>
      </c>
    </row>
    <row r="3" spans="1:7" ht="15.75" customHeight="1" x14ac:dyDescent="0.15">
      <c r="B3" s="5" t="s">
        <v>36</v>
      </c>
      <c r="C3" s="5">
        <v>0</v>
      </c>
      <c r="D3" s="5">
        <v>0</v>
      </c>
      <c r="E3" s="5">
        <v>0</v>
      </c>
      <c r="F3" s="5">
        <v>0</v>
      </c>
      <c r="G3" s="5">
        <v>0</v>
      </c>
    </row>
    <row r="4" spans="1:7" ht="15.75" customHeight="1" x14ac:dyDescent="0.15">
      <c r="A4" s="5" t="s">
        <v>80</v>
      </c>
      <c r="B4" s="5" t="s">
        <v>34</v>
      </c>
      <c r="C4" s="5">
        <v>0</v>
      </c>
      <c r="D4" s="5">
        <v>0</v>
      </c>
      <c r="E4" s="5">
        <v>0.41599999999999998</v>
      </c>
      <c r="F4" s="5">
        <v>0.41599999999999998</v>
      </c>
      <c r="G4" s="5">
        <v>0.41599999999999998</v>
      </c>
    </row>
    <row r="5" spans="1:7" ht="15.75" customHeight="1" x14ac:dyDescent="0.15">
      <c r="B5" s="5" t="s">
        <v>36</v>
      </c>
      <c r="C5" s="5">
        <v>0</v>
      </c>
      <c r="D5" s="5">
        <v>0</v>
      </c>
      <c r="E5" s="5">
        <v>0</v>
      </c>
      <c r="F5" s="5">
        <v>0</v>
      </c>
      <c r="G5" s="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"/>
  <sheetViews>
    <sheetView workbookViewId="0">
      <selection activeCell="A4" sqref="A4:XFD5"/>
    </sheetView>
  </sheetViews>
  <sheetFormatPr baseColWidth="10" defaultColWidth="14.5" defaultRowHeight="15.75" customHeight="1" x14ac:dyDescent="0.15"/>
  <cols>
    <col min="1" max="1" width="28.83203125" customWidth="1"/>
  </cols>
  <sheetData>
    <row r="1" spans="1:7" ht="15.75" customHeight="1" x14ac:dyDescent="0.15">
      <c r="A1" s="5" t="s">
        <v>68</v>
      </c>
      <c r="B1" s="5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5" t="s">
        <v>64</v>
      </c>
      <c r="B2" s="5" t="s">
        <v>34</v>
      </c>
      <c r="C2" s="5">
        <v>0</v>
      </c>
      <c r="D2" s="5">
        <v>0</v>
      </c>
      <c r="E2" s="5">
        <v>0.3</v>
      </c>
      <c r="F2" s="5">
        <v>0.3</v>
      </c>
      <c r="G2" s="5">
        <v>0.3</v>
      </c>
    </row>
    <row r="3" spans="1:7" ht="15.75" customHeight="1" x14ac:dyDescent="0.15">
      <c r="B3" s="5" t="s">
        <v>36</v>
      </c>
      <c r="C3" s="5">
        <v>0</v>
      </c>
      <c r="D3" s="5">
        <v>0</v>
      </c>
      <c r="E3" s="5">
        <v>0</v>
      </c>
      <c r="F3" s="5">
        <v>0</v>
      </c>
      <c r="G3" s="5">
        <v>0</v>
      </c>
    </row>
    <row r="4" spans="1:7" ht="15.75" customHeight="1" x14ac:dyDescent="0.15">
      <c r="A4" s="5" t="s">
        <v>80</v>
      </c>
      <c r="B4" s="5" t="s">
        <v>34</v>
      </c>
      <c r="C4" s="5">
        <v>0</v>
      </c>
      <c r="D4" s="5">
        <v>0</v>
      </c>
      <c r="E4" s="25">
        <f>E2*0.8</f>
        <v>0.24</v>
      </c>
      <c r="F4" s="25">
        <f t="shared" ref="F4:G4" si="0">F2*0.8</f>
        <v>0.24</v>
      </c>
      <c r="G4" s="25">
        <f t="shared" si="0"/>
        <v>0.24</v>
      </c>
    </row>
    <row r="5" spans="1:7" ht="15.75" customHeight="1" x14ac:dyDescent="0.15">
      <c r="B5" s="5" t="s">
        <v>36</v>
      </c>
      <c r="C5" s="5">
        <v>0</v>
      </c>
      <c r="D5" s="5">
        <v>0</v>
      </c>
      <c r="E5" s="5">
        <v>0</v>
      </c>
      <c r="F5" s="5">
        <v>0</v>
      </c>
      <c r="G5" s="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"/>
  <sheetViews>
    <sheetView workbookViewId="0">
      <selection activeCell="J42" sqref="J42"/>
    </sheetView>
  </sheetViews>
  <sheetFormatPr baseColWidth="10" defaultColWidth="14.5" defaultRowHeight="15.75" customHeight="1" x14ac:dyDescent="0.15"/>
  <cols>
    <col min="1" max="1" width="28.6640625" customWidth="1"/>
  </cols>
  <sheetData>
    <row r="1" spans="1:7" ht="15.75" customHeight="1" x14ac:dyDescent="0.15">
      <c r="A1" s="5" t="s">
        <v>68</v>
      </c>
      <c r="B1" s="5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5" t="s">
        <v>64</v>
      </c>
      <c r="B2" s="5" t="s">
        <v>34</v>
      </c>
      <c r="C2" s="5">
        <v>0</v>
      </c>
      <c r="D2" s="5">
        <v>0</v>
      </c>
      <c r="E2" s="5">
        <v>0.62</v>
      </c>
      <c r="F2" s="5">
        <v>0.62</v>
      </c>
      <c r="G2" s="5">
        <v>0.62</v>
      </c>
    </row>
    <row r="3" spans="1:7" ht="15.75" customHeight="1" x14ac:dyDescent="0.15">
      <c r="B3" s="5" t="s">
        <v>36</v>
      </c>
      <c r="C3" s="5">
        <v>0</v>
      </c>
      <c r="D3" s="5">
        <v>0</v>
      </c>
      <c r="E3" s="5">
        <v>0</v>
      </c>
      <c r="F3" s="5">
        <v>0</v>
      </c>
      <c r="G3" s="5">
        <v>0</v>
      </c>
    </row>
    <row r="4" spans="1:7" ht="15.75" customHeight="1" x14ac:dyDescent="0.15">
      <c r="A4" s="5" t="s">
        <v>80</v>
      </c>
      <c r="B4" s="5" t="s">
        <v>34</v>
      </c>
      <c r="C4" s="5">
        <v>0</v>
      </c>
      <c r="D4" s="5">
        <v>0</v>
      </c>
      <c r="E4" s="25">
        <f>E2*0.8</f>
        <v>0.496</v>
      </c>
      <c r="F4" s="25">
        <f t="shared" ref="F4:G4" si="0">F2*0.8</f>
        <v>0.496</v>
      </c>
      <c r="G4" s="25">
        <f t="shared" si="0"/>
        <v>0.496</v>
      </c>
    </row>
    <row r="5" spans="1:7" ht="15.75" customHeight="1" x14ac:dyDescent="0.15">
      <c r="B5" s="5" t="s">
        <v>36</v>
      </c>
      <c r="C5" s="5">
        <v>0</v>
      </c>
      <c r="D5" s="5">
        <v>0</v>
      </c>
      <c r="E5" s="5">
        <v>0</v>
      </c>
      <c r="F5" s="5">
        <v>0</v>
      </c>
      <c r="G5" s="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"/>
  <sheetViews>
    <sheetView workbookViewId="0">
      <selection activeCell="D8" sqref="D8"/>
    </sheetView>
  </sheetViews>
  <sheetFormatPr baseColWidth="10" defaultColWidth="14.5" defaultRowHeight="15.75" customHeight="1" x14ac:dyDescent="0.15"/>
  <sheetData>
    <row r="1" spans="1:3" ht="15.75" customHeight="1" x14ac:dyDescent="0.15">
      <c r="A1" s="3" t="s">
        <v>1</v>
      </c>
      <c r="B1" s="3" t="s">
        <v>6</v>
      </c>
      <c r="C1" s="3" t="s">
        <v>7</v>
      </c>
    </row>
    <row r="2" spans="1:3" ht="15.75" customHeight="1" x14ac:dyDescent="0.15">
      <c r="A2" s="6">
        <v>25</v>
      </c>
      <c r="B2" s="6">
        <v>43</v>
      </c>
      <c r="C2" s="6">
        <v>67</v>
      </c>
    </row>
  </sheetData>
  <pageMargins left="0.75" right="0.75" top="1" bottom="1" header="0.5" footer="0.5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I21" sqref="I21"/>
    </sheetView>
  </sheetViews>
  <sheetFormatPr baseColWidth="10" defaultColWidth="14.5" defaultRowHeight="15.75" customHeight="1" x14ac:dyDescent="0.15"/>
  <cols>
    <col min="1" max="1" width="27" customWidth="1"/>
  </cols>
  <sheetData>
    <row r="1" spans="1:6" ht="15.75" customHeight="1" x14ac:dyDescent="0.15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t="s">
        <v>16</v>
      </c>
      <c r="B2" s="7">
        <v>2.7000000000000001E-3</v>
      </c>
      <c r="C2" s="5">
        <v>0</v>
      </c>
      <c r="D2" s="5">
        <v>0</v>
      </c>
      <c r="E2" s="5">
        <v>0</v>
      </c>
      <c r="F2" s="5">
        <v>0</v>
      </c>
    </row>
    <row r="3" spans="1:6" ht="15.75" customHeight="1" x14ac:dyDescent="0.15">
      <c r="A3" t="s">
        <v>21</v>
      </c>
      <c r="B3" s="7">
        <v>0.1966</v>
      </c>
      <c r="C3" s="5">
        <v>0</v>
      </c>
      <c r="D3" s="5">
        <v>0</v>
      </c>
      <c r="E3" s="5">
        <v>0</v>
      </c>
      <c r="F3" s="5">
        <v>0</v>
      </c>
    </row>
    <row r="4" spans="1:6" ht="15.75" customHeight="1" x14ac:dyDescent="0.15">
      <c r="A4" t="s">
        <v>22</v>
      </c>
      <c r="B4" s="7">
        <v>6.2100000000000002E-2</v>
      </c>
      <c r="C4" s="5">
        <v>0</v>
      </c>
      <c r="D4" s="5">
        <v>0</v>
      </c>
      <c r="E4" s="5">
        <v>0</v>
      </c>
      <c r="F4" s="5">
        <v>0</v>
      </c>
    </row>
    <row r="5" spans="1:6" ht="15.75" customHeight="1" x14ac:dyDescent="0.15">
      <c r="A5" t="s">
        <v>24</v>
      </c>
      <c r="B5" s="7">
        <v>0.29289999999999999</v>
      </c>
      <c r="C5" s="5">
        <v>0</v>
      </c>
      <c r="D5" s="5">
        <v>0</v>
      </c>
      <c r="E5" s="5">
        <v>0</v>
      </c>
      <c r="F5" s="5">
        <v>0</v>
      </c>
    </row>
    <row r="6" spans="1:6" ht="15.75" customHeight="1" x14ac:dyDescent="0.15">
      <c r="A6" t="s">
        <v>27</v>
      </c>
      <c r="B6" s="7">
        <v>0.24709999999999999</v>
      </c>
      <c r="C6" s="5">
        <v>0</v>
      </c>
      <c r="D6" s="5">
        <v>0</v>
      </c>
      <c r="E6" s="5">
        <v>0</v>
      </c>
      <c r="F6" s="5">
        <v>0</v>
      </c>
    </row>
    <row r="7" spans="1:6" ht="15.75" customHeight="1" x14ac:dyDescent="0.15">
      <c r="A7" t="s">
        <v>28</v>
      </c>
      <c r="B7" s="7">
        <v>4.7999999999999996E-3</v>
      </c>
      <c r="C7" s="5">
        <v>0</v>
      </c>
      <c r="D7" s="5">
        <v>0</v>
      </c>
      <c r="E7" s="5">
        <v>0</v>
      </c>
      <c r="F7" s="5">
        <v>0</v>
      </c>
    </row>
    <row r="8" spans="1:6" ht="15.75" customHeight="1" x14ac:dyDescent="0.15">
      <c r="A8" t="s">
        <v>30</v>
      </c>
      <c r="B8" s="7">
        <v>0.13200000000000001</v>
      </c>
      <c r="C8" s="5">
        <v>0</v>
      </c>
      <c r="D8" s="5">
        <v>0</v>
      </c>
      <c r="E8" s="5">
        <v>0</v>
      </c>
      <c r="F8" s="5">
        <v>0</v>
      </c>
    </row>
    <row r="9" spans="1:6" ht="15.75" customHeight="1" x14ac:dyDescent="0.15">
      <c r="A9" t="s">
        <v>31</v>
      </c>
      <c r="B9" s="7">
        <v>6.1800000000000001E-2</v>
      </c>
      <c r="C9" s="5">
        <v>0</v>
      </c>
      <c r="D9" s="5">
        <v>0</v>
      </c>
      <c r="E9" s="5">
        <v>0</v>
      </c>
      <c r="F9" s="5">
        <v>0</v>
      </c>
    </row>
    <row r="10" spans="1:6" ht="15.75" customHeight="1" x14ac:dyDescent="0.15">
      <c r="A10" t="s">
        <v>34</v>
      </c>
      <c r="B10" s="22">
        <v>0</v>
      </c>
      <c r="C10" s="7">
        <v>0.1368</v>
      </c>
      <c r="D10" s="7">
        <v>0.1368</v>
      </c>
      <c r="E10" s="7">
        <v>0.1368</v>
      </c>
      <c r="F10" s="7">
        <v>0.1368</v>
      </c>
    </row>
    <row r="11" spans="1:6" ht="15.75" customHeight="1" x14ac:dyDescent="0.15">
      <c r="A11" t="s">
        <v>36</v>
      </c>
      <c r="B11" s="22">
        <v>0</v>
      </c>
      <c r="C11" s="7">
        <v>0.20660000000000001</v>
      </c>
      <c r="D11" s="7">
        <v>0.20660000000000001</v>
      </c>
      <c r="E11" s="7">
        <v>0.20660000000000001</v>
      </c>
      <c r="F11" s="7">
        <v>0.20660000000000001</v>
      </c>
    </row>
    <row r="12" spans="1:6" ht="15.75" customHeight="1" x14ac:dyDescent="0.15">
      <c r="A12" t="s">
        <v>37</v>
      </c>
      <c r="B12" s="22">
        <v>0</v>
      </c>
      <c r="C12" s="7">
        <v>2.1100000000000001E-2</v>
      </c>
      <c r="D12" s="7">
        <v>2.1100000000000001E-2</v>
      </c>
      <c r="E12" s="7">
        <v>2.1100000000000001E-2</v>
      </c>
      <c r="F12" s="7">
        <v>2.1100000000000001E-2</v>
      </c>
    </row>
    <row r="13" spans="1:6" ht="15.75" customHeight="1" x14ac:dyDescent="0.15">
      <c r="A13" t="s">
        <v>38</v>
      </c>
      <c r="B13" s="5">
        <v>0</v>
      </c>
      <c r="C13" s="7">
        <v>7.4999999999999997E-3</v>
      </c>
      <c r="D13" s="7">
        <v>7.4999999999999997E-3</v>
      </c>
      <c r="E13" s="7">
        <v>7.4999999999999997E-3</v>
      </c>
      <c r="F13" s="7">
        <v>7.4999999999999997E-3</v>
      </c>
    </row>
    <row r="14" spans="1:6" ht="15.75" customHeight="1" x14ac:dyDescent="0.15">
      <c r="A14" t="s">
        <v>39</v>
      </c>
      <c r="B14" s="5">
        <v>0</v>
      </c>
      <c r="C14" s="7">
        <v>8.6199999999999999E-2</v>
      </c>
      <c r="D14" s="7">
        <v>8.6199999999999999E-2</v>
      </c>
      <c r="E14" s="7">
        <v>8.6199999999999999E-2</v>
      </c>
      <c r="F14" s="7">
        <v>8.6199999999999999E-2</v>
      </c>
    </row>
    <row r="15" spans="1:6" ht="15.75" customHeight="1" x14ac:dyDescent="0.15">
      <c r="A15" t="s">
        <v>40</v>
      </c>
      <c r="B15" s="5">
        <v>0</v>
      </c>
      <c r="C15" s="7">
        <v>2.86E-2</v>
      </c>
      <c r="D15" s="7">
        <v>2.86E-2</v>
      </c>
      <c r="E15" s="7">
        <v>2.86E-2</v>
      </c>
      <c r="F15" s="7">
        <v>2.86E-2</v>
      </c>
    </row>
    <row r="16" spans="1:6" ht="15.75" customHeight="1" x14ac:dyDescent="0.15">
      <c r="A16" t="s">
        <v>41</v>
      </c>
      <c r="B16" s="5">
        <v>0</v>
      </c>
      <c r="C16" s="7">
        <v>1.5299999999999999E-2</v>
      </c>
      <c r="D16" s="7">
        <v>1.5299999999999999E-2</v>
      </c>
      <c r="E16" s="7">
        <v>1.5299999999999999E-2</v>
      </c>
      <c r="F16" s="7">
        <v>1.5299999999999999E-2</v>
      </c>
    </row>
    <row r="17" spans="1:6" ht="15.75" customHeight="1" x14ac:dyDescent="0.15">
      <c r="A17" t="s">
        <v>42</v>
      </c>
      <c r="B17" s="5">
        <v>0</v>
      </c>
      <c r="C17" s="7">
        <v>0.13589999999999999</v>
      </c>
      <c r="D17" s="7">
        <v>0.13589999999999999</v>
      </c>
      <c r="E17" s="7">
        <v>0.13589999999999999</v>
      </c>
      <c r="F17" s="7">
        <v>0.13589999999999999</v>
      </c>
    </row>
    <row r="18" spans="1:6" ht="15.75" customHeight="1" x14ac:dyDescent="0.15">
      <c r="A18" t="s">
        <v>43</v>
      </c>
      <c r="B18" s="5">
        <v>0</v>
      </c>
      <c r="C18" s="7">
        <v>0.36199999999999999</v>
      </c>
      <c r="D18" s="7">
        <v>0.36199999999999999</v>
      </c>
      <c r="E18" s="7">
        <v>0.36199999999999999</v>
      </c>
      <c r="F18" s="7">
        <v>0.36199999999999999</v>
      </c>
    </row>
  </sheetData>
  <phoneticPr fontId="11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3"/>
  <sheetViews>
    <sheetView workbookViewId="0">
      <selection activeCell="G4" sqref="G4"/>
    </sheetView>
  </sheetViews>
  <sheetFormatPr baseColWidth="10" defaultColWidth="14.5" defaultRowHeight="15.75" customHeight="1" x14ac:dyDescent="0.15"/>
  <sheetData>
    <row r="1" spans="1:7" ht="15.75" customHeight="1" x14ac:dyDescent="0.15">
      <c r="A1" s="5" t="s">
        <v>17</v>
      </c>
      <c r="B1" s="5" t="s">
        <v>18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5" t="s">
        <v>19</v>
      </c>
      <c r="B2" s="5" t="s">
        <v>20</v>
      </c>
      <c r="C2" s="27">
        <f>(1-_xlfn.NORM.DIST(_xlfn.NORM.INV(SUM(C4:C5)/100, 0, 1) + 1, 0, 1, TRUE)) * 100</f>
        <v>54.471569980476652</v>
      </c>
      <c r="D2" s="27">
        <f t="shared" ref="D2:G2" si="0">(1-_xlfn.NORM.DIST(_xlfn.NORM.INV(SUM(D4:D5)/100, 0, 1) + 1, 0, 1, TRUE)) * 100</f>
        <v>54.471569980476652</v>
      </c>
      <c r="E2" s="27">
        <f t="shared" si="0"/>
        <v>44.475236686630382</v>
      </c>
      <c r="F2" s="27">
        <f t="shared" si="0"/>
        <v>24.326698333409567</v>
      </c>
      <c r="G2" s="27">
        <f t="shared" si="0"/>
        <v>23.259986385548594</v>
      </c>
    </row>
    <row r="3" spans="1:7" ht="15.75" customHeight="1" x14ac:dyDescent="0.15">
      <c r="B3" s="5" t="s">
        <v>29</v>
      </c>
      <c r="C3" s="27">
        <f xml:space="preserve"> _xlfn.NORM.DIST(_xlfn.NORM.INV(SUM(C4:C5)/100,0,1)+1, 0, 1, TRUE)*100 - _xlfn.SUM(C4:C5)</f>
        <v>32.228430019523351</v>
      </c>
      <c r="D3" s="27">
        <f t="shared" ref="D3:G3" si="1" xml:space="preserve"> _xlfn.NORM.DIST(_xlfn.NORM.INV(SUM(D4:D5)/100,0,1)+1, 0, 1, TRUE)*100 - _xlfn.SUM(D4:D5)</f>
        <v>32.228430019523351</v>
      </c>
      <c r="E3" s="27">
        <f t="shared" si="1"/>
        <v>36.064763313369617</v>
      </c>
      <c r="F3" s="27">
        <f t="shared" si="1"/>
        <v>37.623301666590436</v>
      </c>
      <c r="G3" s="27">
        <f t="shared" si="1"/>
        <v>37.370013614451409</v>
      </c>
    </row>
    <row r="4" spans="1:7" ht="15.75" customHeight="1" x14ac:dyDescent="0.15">
      <c r="B4" s="5" t="s">
        <v>32</v>
      </c>
      <c r="C4" s="27">
        <v>8.6999999999999993</v>
      </c>
      <c r="D4" s="27">
        <v>8.6999999999999993</v>
      </c>
      <c r="E4" s="27">
        <v>13.700000000000001</v>
      </c>
      <c r="F4" s="27">
        <v>24.75</v>
      </c>
      <c r="G4" s="27">
        <v>25.94</v>
      </c>
    </row>
    <row r="5" spans="1:7" ht="15.75" customHeight="1" x14ac:dyDescent="0.15">
      <c r="B5" s="5" t="s">
        <v>33</v>
      </c>
      <c r="C5" s="27">
        <v>4.5999999999999996</v>
      </c>
      <c r="D5" s="27">
        <v>4.5999999999999996</v>
      </c>
      <c r="E5" s="27">
        <v>5.76</v>
      </c>
      <c r="F5" s="27">
        <v>13.3</v>
      </c>
      <c r="G5" s="27">
        <v>13.43</v>
      </c>
    </row>
    <row r="6" spans="1:7" ht="15.75" customHeight="1" x14ac:dyDescent="0.15">
      <c r="A6" s="5" t="s">
        <v>35</v>
      </c>
      <c r="B6" s="5" t="s">
        <v>20</v>
      </c>
      <c r="C6" s="28">
        <v>45.300000000000004</v>
      </c>
      <c r="D6" s="28">
        <v>45.300000000000004</v>
      </c>
      <c r="E6" s="28">
        <v>46.424999999999997</v>
      </c>
      <c r="F6" s="28">
        <v>47.375</v>
      </c>
      <c r="G6" s="28">
        <v>48.515000000000001</v>
      </c>
    </row>
    <row r="7" spans="1:7" ht="15.75" customHeight="1" x14ac:dyDescent="0.15">
      <c r="B7" s="5" t="s">
        <v>29</v>
      </c>
      <c r="C7" s="28">
        <v>45.300000000000004</v>
      </c>
      <c r="D7" s="28">
        <v>45.300000000000004</v>
      </c>
      <c r="E7" s="28">
        <v>46.424999999999997</v>
      </c>
      <c r="F7" s="28">
        <v>47.375</v>
      </c>
      <c r="G7" s="28">
        <v>48.515000000000001</v>
      </c>
    </row>
    <row r="8" spans="1:7" ht="15.75" customHeight="1" x14ac:dyDescent="0.15">
      <c r="B8" s="5" t="s">
        <v>32</v>
      </c>
      <c r="C8" s="28">
        <v>5.4</v>
      </c>
      <c r="D8" s="28">
        <v>5.4</v>
      </c>
      <c r="E8" s="28">
        <v>5.55</v>
      </c>
      <c r="F8" s="28">
        <v>4.25</v>
      </c>
      <c r="G8" s="28">
        <v>2.2399999999999998</v>
      </c>
    </row>
    <row r="9" spans="1:7" ht="15.75" customHeight="1" x14ac:dyDescent="0.15">
      <c r="B9" s="5" t="s">
        <v>33</v>
      </c>
      <c r="C9" s="28">
        <v>4</v>
      </c>
      <c r="D9" s="28">
        <v>4</v>
      </c>
      <c r="E9" s="28">
        <v>1.6</v>
      </c>
      <c r="F9" s="28">
        <v>1</v>
      </c>
      <c r="G9" s="28">
        <v>0.73</v>
      </c>
    </row>
    <row r="10" spans="1:7" ht="15.75" customHeight="1" x14ac:dyDescent="0.15">
      <c r="A10" s="5" t="s">
        <v>44</v>
      </c>
      <c r="B10" s="5" t="s">
        <v>45</v>
      </c>
      <c r="C10" s="29">
        <v>84</v>
      </c>
      <c r="D10" s="30">
        <v>50.960000000000008</v>
      </c>
      <c r="E10" s="29">
        <v>1.5</v>
      </c>
      <c r="F10" s="8">
        <v>0</v>
      </c>
      <c r="G10" s="8">
        <v>0</v>
      </c>
    </row>
    <row r="11" spans="1:7" ht="15.75" customHeight="1" x14ac:dyDescent="0.15">
      <c r="B11" s="5" t="s">
        <v>46</v>
      </c>
      <c r="C11" s="29">
        <v>9.1999999999999993</v>
      </c>
      <c r="D11" s="30">
        <v>19.079999999999998</v>
      </c>
      <c r="E11" s="29">
        <v>3.25</v>
      </c>
      <c r="F11" s="8">
        <v>0.1</v>
      </c>
      <c r="G11" s="8">
        <v>0</v>
      </c>
    </row>
    <row r="12" spans="1:7" ht="15.75" customHeight="1" x14ac:dyDescent="0.15">
      <c r="B12" s="5" t="s">
        <v>47</v>
      </c>
      <c r="C12" s="29">
        <v>5.8000000000000007</v>
      </c>
      <c r="D12" s="31">
        <v>27.839999999999996</v>
      </c>
      <c r="E12" s="29">
        <v>93.55</v>
      </c>
      <c r="F12" s="8">
        <v>72.099999999999994</v>
      </c>
      <c r="G12" s="8">
        <v>0</v>
      </c>
    </row>
    <row r="13" spans="1:7" ht="15.75" customHeight="1" x14ac:dyDescent="0.15">
      <c r="B13" s="5" t="s">
        <v>48</v>
      </c>
      <c r="C13" s="29">
        <v>1</v>
      </c>
      <c r="D13" s="31">
        <v>2.12</v>
      </c>
      <c r="E13" s="29">
        <v>1.7000000000000002</v>
      </c>
      <c r="F13" s="8">
        <v>27.800000000000004</v>
      </c>
      <c r="G13" s="8">
        <v>100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H21" sqref="H21"/>
    </sheetView>
  </sheetViews>
  <sheetFormatPr baseColWidth="10" defaultColWidth="14.5" defaultRowHeight="15.75" customHeight="1" x14ac:dyDescent="0.15"/>
  <sheetData>
    <row r="1" spans="1:3" ht="15.75" customHeight="1" x14ac:dyDescent="0.15">
      <c r="A1" s="5" t="s">
        <v>23</v>
      </c>
      <c r="B1" s="5" t="s">
        <v>25</v>
      </c>
      <c r="C1" s="5" t="s">
        <v>26</v>
      </c>
    </row>
    <row r="2" spans="1:3" ht="15.75" customHeight="1" x14ac:dyDescent="0.15">
      <c r="A2" s="7">
        <v>1.84E-2</v>
      </c>
      <c r="B2" s="7">
        <v>9.6100000000000005E-2</v>
      </c>
      <c r="C2" s="7">
        <v>0.1595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3"/>
  <sheetViews>
    <sheetView workbookViewId="0">
      <selection activeCell="B12" sqref="B12"/>
    </sheetView>
  </sheetViews>
  <sheetFormatPr baseColWidth="10" defaultColWidth="14.5" defaultRowHeight="15.75" customHeight="1" x14ac:dyDescent="0.15"/>
  <sheetData>
    <row r="1" spans="1:6" ht="15.75" customHeight="1" x14ac:dyDescent="0.15">
      <c r="A1" s="5" t="s">
        <v>49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5" t="s">
        <v>34</v>
      </c>
      <c r="B2" s="17">
        <v>1.7898305084745763</v>
      </c>
      <c r="C2" s="17">
        <v>1.7898305084745763</v>
      </c>
      <c r="D2" s="17">
        <v>6.0686440680000002</v>
      </c>
      <c r="E2" s="17">
        <v>5.844915254</v>
      </c>
      <c r="F2" s="17">
        <v>2.041525424</v>
      </c>
    </row>
    <row r="3" spans="1:6" ht="15.75" customHeight="1" x14ac:dyDescent="0.15">
      <c r="A3" s="5" t="s">
        <v>36</v>
      </c>
      <c r="B3" s="5">
        <v>3.2000000000000001E-2</v>
      </c>
      <c r="C3" s="5">
        <v>3.2000000000000001E-2</v>
      </c>
      <c r="D3" s="5">
        <v>3.2000000000000001E-2</v>
      </c>
      <c r="E3" s="5">
        <v>3.2000000000000001E-2</v>
      </c>
      <c r="F3" s="5">
        <v>3.2000000000000001E-2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/>
  </sheetViews>
  <sheetFormatPr baseColWidth="10" defaultColWidth="14.5" defaultRowHeight="15.75" customHeight="1" x14ac:dyDescent="0.15"/>
  <sheetData>
    <row r="1" spans="1:7" ht="15.75" customHeight="1" x14ac:dyDescent="0.15">
      <c r="A1" s="5" t="s">
        <v>10</v>
      </c>
      <c r="B1" s="5" t="s">
        <v>50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34</v>
      </c>
      <c r="B2" s="5" t="s">
        <v>20</v>
      </c>
      <c r="C2" s="5">
        <v>1</v>
      </c>
      <c r="D2">
        <v>1</v>
      </c>
      <c r="E2">
        <v>1</v>
      </c>
      <c r="F2">
        <v>1</v>
      </c>
      <c r="G2">
        <v>1</v>
      </c>
    </row>
    <row r="3" spans="1:7" ht="15.75" customHeight="1" x14ac:dyDescent="0.15">
      <c r="B3" s="5" t="s">
        <v>29</v>
      </c>
      <c r="C3" s="5">
        <v>1</v>
      </c>
      <c r="D3">
        <v>1.67</v>
      </c>
      <c r="E3">
        <v>1.67</v>
      </c>
      <c r="F3">
        <v>1.67</v>
      </c>
      <c r="G3">
        <v>1.67</v>
      </c>
    </row>
    <row r="4" spans="1:7" ht="15.75" customHeight="1" x14ac:dyDescent="0.15">
      <c r="B4" s="5" t="s">
        <v>32</v>
      </c>
      <c r="C4" s="5">
        <v>1</v>
      </c>
      <c r="D4">
        <v>2.38</v>
      </c>
      <c r="E4">
        <v>2.38</v>
      </c>
      <c r="F4">
        <v>2.38</v>
      </c>
      <c r="G4">
        <v>2.38</v>
      </c>
    </row>
    <row r="5" spans="1:7" ht="15.75" customHeight="1" x14ac:dyDescent="0.15">
      <c r="B5" s="5" t="s">
        <v>33</v>
      </c>
      <c r="C5" s="5">
        <v>1</v>
      </c>
      <c r="D5">
        <v>6.33</v>
      </c>
      <c r="E5">
        <v>6.33</v>
      </c>
      <c r="F5">
        <v>6.33</v>
      </c>
      <c r="G5">
        <v>6.33</v>
      </c>
    </row>
    <row r="6" spans="1:7" ht="15.75" customHeight="1" x14ac:dyDescent="0.15">
      <c r="A6" t="s">
        <v>36</v>
      </c>
      <c r="B6" s="5" t="s">
        <v>20</v>
      </c>
      <c r="C6" s="5">
        <v>1</v>
      </c>
      <c r="D6">
        <v>1</v>
      </c>
      <c r="E6">
        <v>1</v>
      </c>
      <c r="F6">
        <v>1</v>
      </c>
      <c r="G6">
        <v>1</v>
      </c>
    </row>
    <row r="7" spans="1:7" ht="15.75" customHeight="1" x14ac:dyDescent="0.15">
      <c r="B7" s="5" t="s">
        <v>29</v>
      </c>
      <c r="C7" s="5">
        <v>1</v>
      </c>
      <c r="D7">
        <v>1.55</v>
      </c>
      <c r="E7">
        <v>1.55</v>
      </c>
      <c r="F7">
        <v>1.55</v>
      </c>
      <c r="G7">
        <v>1.55</v>
      </c>
    </row>
    <row r="8" spans="1:7" ht="15.75" customHeight="1" x14ac:dyDescent="0.15">
      <c r="B8" s="5" t="s">
        <v>32</v>
      </c>
      <c r="C8" s="5">
        <v>1</v>
      </c>
      <c r="D8">
        <v>2.1800000000000002</v>
      </c>
      <c r="E8">
        <v>2.1800000000000002</v>
      </c>
      <c r="F8">
        <v>2.1800000000000002</v>
      </c>
      <c r="G8">
        <v>2.1800000000000002</v>
      </c>
    </row>
    <row r="9" spans="1:7" ht="15.75" customHeight="1" x14ac:dyDescent="0.15">
      <c r="B9" s="5" t="s">
        <v>33</v>
      </c>
      <c r="C9" s="5">
        <v>1</v>
      </c>
      <c r="D9">
        <v>6.39</v>
      </c>
      <c r="E9">
        <v>6.39</v>
      </c>
      <c r="F9">
        <v>6.39</v>
      </c>
      <c r="G9">
        <v>6.39</v>
      </c>
    </row>
    <row r="10" spans="1:7" ht="15.75" customHeight="1" x14ac:dyDescent="0.15">
      <c r="A10" t="s">
        <v>38</v>
      </c>
      <c r="B10" s="5" t="s">
        <v>20</v>
      </c>
      <c r="C10" s="5">
        <v>1</v>
      </c>
      <c r="D10">
        <v>1</v>
      </c>
      <c r="E10">
        <v>1</v>
      </c>
      <c r="F10">
        <v>1</v>
      </c>
      <c r="G10">
        <v>1</v>
      </c>
    </row>
    <row r="11" spans="1:7" ht="15.75" customHeight="1" x14ac:dyDescent="0.15">
      <c r="B11" s="5" t="s">
        <v>29</v>
      </c>
      <c r="C11" s="5">
        <v>1</v>
      </c>
      <c r="D11">
        <v>1</v>
      </c>
      <c r="E11">
        <v>1</v>
      </c>
      <c r="F11">
        <v>1</v>
      </c>
      <c r="G11">
        <v>1</v>
      </c>
    </row>
    <row r="12" spans="1:7" ht="15.75" customHeight="1" x14ac:dyDescent="0.15">
      <c r="B12" s="5" t="s">
        <v>32</v>
      </c>
      <c r="C12" s="5">
        <v>1</v>
      </c>
      <c r="D12">
        <v>2.79</v>
      </c>
      <c r="E12">
        <v>2.79</v>
      </c>
      <c r="F12">
        <v>2.79</v>
      </c>
      <c r="G12">
        <v>2.79</v>
      </c>
    </row>
    <row r="13" spans="1:7" ht="15.75" customHeight="1" x14ac:dyDescent="0.15">
      <c r="B13" s="5" t="s">
        <v>33</v>
      </c>
      <c r="C13" s="5">
        <v>1</v>
      </c>
      <c r="D13">
        <v>6.01</v>
      </c>
      <c r="E13">
        <v>6.01</v>
      </c>
      <c r="F13">
        <v>6.01</v>
      </c>
      <c r="G13">
        <v>6.01</v>
      </c>
    </row>
    <row r="14" spans="1:7" ht="15.75" customHeight="1" x14ac:dyDescent="0.15">
      <c r="A14" t="s">
        <v>39</v>
      </c>
      <c r="B14" s="5" t="s">
        <v>20</v>
      </c>
      <c r="C14" s="5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 x14ac:dyDescent="0.15">
      <c r="B15" s="5" t="s">
        <v>29</v>
      </c>
      <c r="C15" s="5">
        <v>1</v>
      </c>
      <c r="D15">
        <v>1</v>
      </c>
      <c r="E15">
        <v>1</v>
      </c>
      <c r="F15">
        <v>1</v>
      </c>
      <c r="G15">
        <v>1</v>
      </c>
    </row>
    <row r="16" spans="1:7" ht="15.75" customHeight="1" x14ac:dyDescent="0.15">
      <c r="B16" s="5" t="s">
        <v>32</v>
      </c>
      <c r="C16" s="5">
        <v>1</v>
      </c>
      <c r="D16">
        <v>1</v>
      </c>
      <c r="E16">
        <v>1</v>
      </c>
      <c r="F16">
        <v>1</v>
      </c>
      <c r="G16">
        <v>1</v>
      </c>
    </row>
    <row r="17" spans="1:7" ht="15.75" customHeight="1" x14ac:dyDescent="0.15">
      <c r="B17" s="5" t="s">
        <v>33</v>
      </c>
      <c r="C17" s="5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 x14ac:dyDescent="0.15">
      <c r="A18" t="s">
        <v>43</v>
      </c>
      <c r="B18" s="5" t="s">
        <v>20</v>
      </c>
      <c r="C18" s="5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5" t="s">
        <v>29</v>
      </c>
      <c r="C19" s="5">
        <v>1</v>
      </c>
      <c r="D19">
        <v>1</v>
      </c>
      <c r="E19">
        <v>1</v>
      </c>
      <c r="F19">
        <v>1</v>
      </c>
      <c r="G19">
        <v>1</v>
      </c>
    </row>
    <row r="20" spans="1:7" ht="15.75" customHeight="1" x14ac:dyDescent="0.15">
      <c r="B20" s="5" t="s">
        <v>32</v>
      </c>
      <c r="C20" s="5">
        <v>1</v>
      </c>
      <c r="D20">
        <v>1.86</v>
      </c>
      <c r="E20">
        <v>1.86</v>
      </c>
      <c r="F20">
        <v>1.86</v>
      </c>
      <c r="G20">
        <v>1.86</v>
      </c>
    </row>
    <row r="21" spans="1:7" ht="15.75" customHeight="1" x14ac:dyDescent="0.15">
      <c r="B21" s="5" t="s">
        <v>33</v>
      </c>
      <c r="C21" s="5">
        <v>1</v>
      </c>
      <c r="D21">
        <v>3.01</v>
      </c>
      <c r="E21">
        <v>3.01</v>
      </c>
      <c r="F21">
        <v>3.01</v>
      </c>
      <c r="G21">
        <v>3.01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/>
  </sheetViews>
  <sheetFormatPr baseColWidth="10" defaultColWidth="14.5" defaultRowHeight="15.75" customHeight="1" x14ac:dyDescent="0.15"/>
  <sheetData>
    <row r="1" spans="1:7" ht="15.75" customHeight="1" x14ac:dyDescent="0.15">
      <c r="A1" s="5" t="s">
        <v>10</v>
      </c>
      <c r="B1" s="5" t="s">
        <v>51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34</v>
      </c>
      <c r="B2" s="5" t="s">
        <v>20</v>
      </c>
      <c r="C2" s="5">
        <v>1</v>
      </c>
      <c r="D2">
        <v>1</v>
      </c>
      <c r="E2">
        <v>1</v>
      </c>
      <c r="F2">
        <v>1</v>
      </c>
      <c r="G2">
        <v>1</v>
      </c>
    </row>
    <row r="3" spans="1:7" ht="15.75" customHeight="1" x14ac:dyDescent="0.15">
      <c r="B3" s="5" t="s">
        <v>29</v>
      </c>
      <c r="C3" s="5">
        <v>1</v>
      </c>
      <c r="D3">
        <v>1.6</v>
      </c>
      <c r="E3">
        <v>1.6</v>
      </c>
      <c r="F3">
        <v>1.6</v>
      </c>
      <c r="G3">
        <v>1.6</v>
      </c>
    </row>
    <row r="4" spans="1:7" ht="15.75" customHeight="1" x14ac:dyDescent="0.15">
      <c r="B4" s="5" t="s">
        <v>32</v>
      </c>
      <c r="C4" s="5">
        <v>1</v>
      </c>
      <c r="D4">
        <v>3.41</v>
      </c>
      <c r="E4">
        <v>3.41</v>
      </c>
      <c r="F4">
        <v>3.41</v>
      </c>
      <c r="G4">
        <v>3.41</v>
      </c>
    </row>
    <row r="5" spans="1:7" ht="15.75" customHeight="1" x14ac:dyDescent="0.15">
      <c r="B5" s="5" t="s">
        <v>33</v>
      </c>
      <c r="C5" s="5">
        <v>1</v>
      </c>
      <c r="D5">
        <v>12.33</v>
      </c>
      <c r="E5">
        <v>12.33</v>
      </c>
      <c r="F5">
        <v>12.33</v>
      </c>
      <c r="G5">
        <v>12.33</v>
      </c>
    </row>
    <row r="6" spans="1:7" ht="15.75" customHeight="1" x14ac:dyDescent="0.15">
      <c r="A6" t="s">
        <v>36</v>
      </c>
      <c r="B6" s="5" t="s">
        <v>20</v>
      </c>
      <c r="C6" s="5">
        <v>1</v>
      </c>
      <c r="D6">
        <v>1</v>
      </c>
      <c r="E6">
        <v>1</v>
      </c>
      <c r="F6">
        <v>1</v>
      </c>
      <c r="G6">
        <v>1</v>
      </c>
    </row>
    <row r="7" spans="1:7" ht="15.75" customHeight="1" x14ac:dyDescent="0.15">
      <c r="B7" s="5" t="s">
        <v>29</v>
      </c>
      <c r="C7" s="5">
        <v>1</v>
      </c>
      <c r="D7">
        <v>1.92</v>
      </c>
      <c r="E7">
        <v>1.92</v>
      </c>
      <c r="F7">
        <v>1.92</v>
      </c>
      <c r="G7">
        <v>1.92</v>
      </c>
    </row>
    <row r="8" spans="1:7" ht="15.75" customHeight="1" x14ac:dyDescent="0.15">
      <c r="B8" s="5" t="s">
        <v>32</v>
      </c>
      <c r="C8" s="5">
        <v>1</v>
      </c>
      <c r="D8">
        <v>4.66</v>
      </c>
      <c r="E8">
        <v>4.66</v>
      </c>
      <c r="F8">
        <v>4.66</v>
      </c>
      <c r="G8">
        <v>4.66</v>
      </c>
    </row>
    <row r="9" spans="1:7" ht="15.75" customHeight="1" x14ac:dyDescent="0.15">
      <c r="B9" s="5" t="s">
        <v>33</v>
      </c>
      <c r="C9" s="5">
        <v>1</v>
      </c>
      <c r="D9">
        <v>9.68</v>
      </c>
      <c r="E9">
        <v>9.68</v>
      </c>
      <c r="F9">
        <v>9.68</v>
      </c>
      <c r="G9">
        <v>9.68</v>
      </c>
    </row>
    <row r="10" spans="1:7" ht="15.75" customHeight="1" x14ac:dyDescent="0.15">
      <c r="A10" t="s">
        <v>38</v>
      </c>
      <c r="B10" s="5" t="s">
        <v>20</v>
      </c>
      <c r="C10" s="5">
        <v>1</v>
      </c>
      <c r="D10">
        <v>1</v>
      </c>
      <c r="E10">
        <v>1</v>
      </c>
      <c r="F10">
        <v>1</v>
      </c>
      <c r="G10">
        <v>1</v>
      </c>
    </row>
    <row r="11" spans="1:7" ht="15.75" customHeight="1" x14ac:dyDescent="0.15">
      <c r="B11" s="5" t="s">
        <v>29</v>
      </c>
      <c r="C11" s="5">
        <v>1</v>
      </c>
      <c r="D11">
        <v>1</v>
      </c>
      <c r="E11">
        <v>1</v>
      </c>
      <c r="F11">
        <v>1</v>
      </c>
      <c r="G11">
        <v>1</v>
      </c>
    </row>
    <row r="12" spans="1:7" ht="15.75" customHeight="1" x14ac:dyDescent="0.15">
      <c r="B12" s="5" t="s">
        <v>32</v>
      </c>
      <c r="C12" s="5">
        <v>1</v>
      </c>
      <c r="D12">
        <v>2.58</v>
      </c>
      <c r="E12">
        <v>2.58</v>
      </c>
      <c r="F12">
        <v>2.58</v>
      </c>
      <c r="G12">
        <v>2.58</v>
      </c>
    </row>
    <row r="13" spans="1:7" ht="15.75" customHeight="1" x14ac:dyDescent="0.15">
      <c r="B13" s="5" t="s">
        <v>33</v>
      </c>
      <c r="C13" s="5">
        <v>1</v>
      </c>
      <c r="D13">
        <v>9.6300000000000008</v>
      </c>
      <c r="E13">
        <v>9.6300000000000008</v>
      </c>
      <c r="F13">
        <v>9.6300000000000008</v>
      </c>
      <c r="G13">
        <v>9.6300000000000008</v>
      </c>
    </row>
    <row r="14" spans="1:7" ht="15.75" customHeight="1" x14ac:dyDescent="0.15">
      <c r="A14" t="s">
        <v>39</v>
      </c>
      <c r="B14" s="5" t="s">
        <v>20</v>
      </c>
      <c r="C14" s="5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 x14ac:dyDescent="0.15">
      <c r="B15" s="5" t="s">
        <v>29</v>
      </c>
      <c r="C15" s="5">
        <v>1</v>
      </c>
      <c r="D15">
        <v>1</v>
      </c>
      <c r="E15">
        <v>1</v>
      </c>
      <c r="F15">
        <v>1</v>
      </c>
      <c r="G15">
        <v>1</v>
      </c>
    </row>
    <row r="16" spans="1:7" ht="15.75" customHeight="1" x14ac:dyDescent="0.15">
      <c r="B16" s="5" t="s">
        <v>32</v>
      </c>
      <c r="C16" s="5">
        <v>1</v>
      </c>
      <c r="D16">
        <v>1</v>
      </c>
      <c r="E16">
        <v>1</v>
      </c>
      <c r="F16">
        <v>1</v>
      </c>
      <c r="G16">
        <v>1</v>
      </c>
    </row>
    <row r="17" spans="1:7" ht="15.75" customHeight="1" x14ac:dyDescent="0.15">
      <c r="B17" s="5" t="s">
        <v>33</v>
      </c>
      <c r="C17" s="5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 x14ac:dyDescent="0.15">
      <c r="A18" t="s">
        <v>43</v>
      </c>
      <c r="B18" s="5" t="s">
        <v>20</v>
      </c>
      <c r="C18" s="5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5" t="s">
        <v>29</v>
      </c>
      <c r="C19" s="5">
        <v>1</v>
      </c>
      <c r="D19">
        <v>1.65</v>
      </c>
      <c r="E19">
        <v>1.65</v>
      </c>
      <c r="F19">
        <v>1.65</v>
      </c>
      <c r="G19">
        <v>1.65</v>
      </c>
    </row>
    <row r="20" spans="1:7" ht="15.75" customHeight="1" x14ac:dyDescent="0.15">
      <c r="B20" s="5" t="s">
        <v>32</v>
      </c>
      <c r="C20" s="5">
        <v>1</v>
      </c>
      <c r="D20">
        <v>2.73</v>
      </c>
      <c r="E20">
        <v>2.73</v>
      </c>
      <c r="F20">
        <v>2.73</v>
      </c>
      <c r="G20">
        <v>2.73</v>
      </c>
    </row>
    <row r="21" spans="1:7" ht="15.75" customHeight="1" x14ac:dyDescent="0.15">
      <c r="B21" s="5" t="s">
        <v>33</v>
      </c>
      <c r="C21" s="5">
        <v>1</v>
      </c>
      <c r="D21">
        <v>11.21</v>
      </c>
      <c r="E21">
        <v>11.21</v>
      </c>
      <c r="F21">
        <v>11.21</v>
      </c>
      <c r="G21">
        <v>11.21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demographics</vt:lpstr>
      <vt:lpstr>projected births</vt:lpstr>
      <vt:lpstr>mortality rates</vt:lpstr>
      <vt:lpstr>causes of death</vt:lpstr>
      <vt:lpstr>distributions</vt:lpstr>
      <vt:lpstr>birth outcome distribution</vt:lpstr>
      <vt:lpstr>Incidence of conditions</vt:lpstr>
      <vt:lpstr>RR death by stunting</vt:lpstr>
      <vt:lpstr>RR death by wasting</vt:lpstr>
      <vt:lpstr>RR death by breastfeeding</vt:lpstr>
      <vt:lpstr>RR death by birth outcome</vt:lpstr>
      <vt:lpstr>OR stunting progression</vt:lpstr>
      <vt:lpstr>RR diarrhoea</vt:lpstr>
      <vt:lpstr>OR stunting by condition</vt:lpstr>
      <vt:lpstr>OR stunting by birth outcome</vt:lpstr>
      <vt:lpstr>OR stunting by intervention</vt:lpstr>
      <vt:lpstr>OR stunting by compfeeding</vt:lpstr>
      <vt:lpstr>OR correctBF by interventn</vt:lpstr>
      <vt:lpstr>Appropriate breastfeeding</vt:lpstr>
      <vt:lpstr>Interventions cost and coverage</vt:lpstr>
      <vt:lpstr>Interventions target population</vt:lpstr>
      <vt:lpstr>Interventions maternal</vt:lpstr>
      <vt:lpstr>Interventions affected fraction</vt:lpstr>
      <vt:lpstr>Interventions mortality eff</vt:lpstr>
      <vt:lpstr>Interventions incidence eff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2017-09-18T04:29:27Z</dcterms:created>
  <dcterms:modified xsi:type="dcterms:W3CDTF">2017-11-03T00:44:28Z</dcterms:modified>
</cp:coreProperties>
</file>