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9260" yWindow="460" windowWidth="1634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<sst xmlns="http://schemas.openxmlformats.org/spreadsheetml/2006/main" count="330" uniqueCount="86">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</sst>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 applyBorder="1"/>
    <xf numFmtId="0" fontId="4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7" borderId="0" xfId="0" applyFont="1" applyFill="1" applyAlignment="1"/>
    <xf numFmtId="0" fontId="3" fillId="7" borderId="0" xfId="0" applyFont="1" applyFill="1" applyAlignmen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30" sqref="F30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440455.11148287269</v>
      </c>
    </row>
    <row r="3" spans="1:2" ht="15.75" customHeight="1" x14ac:dyDescent="0.15">
      <c r="A3" s="5" t="s">
        <v>8</v>
      </c>
      <c r="B3" s="27">
        <v>106483.24147713934</v>
      </c>
    </row>
    <row r="4" spans="1:2" ht="15.75" customHeight="1" x14ac:dyDescent="0.15">
      <c r="A4" s="5" t="s">
        <v>9</v>
      </c>
      <c r="B4" s="28">
        <v>125201.55497579562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0.33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108540.932</v>
      </c>
    </row>
    <row r="3" spans="1:2" ht="15.75" customHeight="1" x14ac:dyDescent="0.15">
      <c r="A3" s="4">
        <v>2018</v>
      </c>
      <c r="B3" s="17">
        <v>110598.58</v>
      </c>
    </row>
    <row r="4" spans="1:2" ht="15.75" customHeight="1" x14ac:dyDescent="0.15">
      <c r="A4" s="4">
        <v>2019</v>
      </c>
      <c r="B4" s="17">
        <v>113170.64</v>
      </c>
    </row>
    <row r="5" spans="1:2" ht="15.75" customHeight="1" x14ac:dyDescent="0.15">
      <c r="A5" s="4">
        <v>2020</v>
      </c>
      <c r="B5" s="17">
        <v>115228.288</v>
      </c>
    </row>
    <row r="6" spans="1:2" ht="15.75" customHeight="1" x14ac:dyDescent="0.15">
      <c r="A6" s="4">
        <v>2021</v>
      </c>
      <c r="B6" s="17">
        <v>117285.936</v>
      </c>
    </row>
    <row r="7" spans="1:2" ht="15.75" customHeight="1" x14ac:dyDescent="0.15">
      <c r="A7" s="4">
        <v>2022</v>
      </c>
      <c r="B7" s="17">
        <v>119857.996</v>
      </c>
    </row>
    <row r="8" spans="1:2" ht="15.75" customHeight="1" x14ac:dyDescent="0.15">
      <c r="A8" s="4">
        <v>2023</v>
      </c>
      <c r="B8" s="17">
        <v>122430.056</v>
      </c>
    </row>
    <row r="9" spans="1:2" ht="15.75" customHeight="1" x14ac:dyDescent="0.15">
      <c r="A9" s="4">
        <v>2024</v>
      </c>
      <c r="B9" s="17">
        <v>124487.704</v>
      </c>
    </row>
    <row r="10" spans="1:2" ht="15.75" customHeight="1" x14ac:dyDescent="0.15">
      <c r="A10" s="4">
        <v>2025</v>
      </c>
      <c r="B10" s="17">
        <v>127574.17599999999</v>
      </c>
    </row>
    <row r="11" spans="1:2" ht="15.75" customHeight="1" x14ac:dyDescent="0.15">
      <c r="A11" s="4">
        <v>2026</v>
      </c>
      <c r="B11" s="17">
        <v>130146.236</v>
      </c>
    </row>
    <row r="12" spans="1:2" ht="15.75" customHeight="1" x14ac:dyDescent="0.15">
      <c r="A12" s="4">
        <v>2027</v>
      </c>
      <c r="B12" s="17">
        <v>132718.296</v>
      </c>
    </row>
    <row r="13" spans="1:2" ht="15.75" customHeight="1" x14ac:dyDescent="0.15">
      <c r="A13" s="4">
        <v>2028</v>
      </c>
      <c r="B13" s="17">
        <v>135290.356</v>
      </c>
    </row>
    <row r="14" spans="1:2" ht="15.75" customHeight="1" x14ac:dyDescent="0.15">
      <c r="A14" s="4">
        <v>2029</v>
      </c>
      <c r="B14" s="17">
        <v>138376.82800000001</v>
      </c>
    </row>
    <row r="15" spans="1:2" ht="15.75" customHeight="1" x14ac:dyDescent="0.15">
      <c r="A15" s="4">
        <v>2030</v>
      </c>
      <c r="B15" s="17">
        <v>140948.88800000001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0.95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0.85780000000000001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0.84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0.89600000000000002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0.32100000000000001</v>
      </c>
      <c r="E8" s="5"/>
      <c r="F8" s="5"/>
      <c r="G8" s="5"/>
    </row>
    <row r="9" spans="1:7" ht="15.75" customHeight="1" x14ac:dyDescent="0.15">
      <c r="A9" s="5" t="s">
        <v>85</v>
      </c>
      <c r="B9" s="40">
        <v>0</v>
      </c>
      <c r="C9" s="39">
        <v>0.95</v>
      </c>
      <c r="D9" s="40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0.33</v>
      </c>
      <c r="E4" s="4">
        <f>demographics!$B$6</f>
        <v>0.33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0.33</v>
      </c>
      <c r="D3" s="15">
        <f>demographics!$B$5 * 'Interventions target population'!$G$6</f>
        <v>0.33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29</v>
      </c>
      <c r="B2" s="32">
        <v>44</v>
      </c>
      <c r="C2" s="32">
        <v>66</v>
      </c>
    </row>
    <row r="3" spans="1:3" ht="15.75" customHeight="1" x14ac:dyDescent="0.15">
      <c r="A3" s="33"/>
      <c r="B3" s="33"/>
      <c r="C3" s="33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6" sqref="E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53.001382392322704</v>
      </c>
      <c r="D2">
        <f t="shared" ref="D2:G2" si="0">(1-_xlfn.NORM.DIST(_xlfn.NORM.INV(SUM(D4:D5)/100, 0, 1) + 1, 0, 1, TRUE)) * 100</f>
        <v>53.001382392322704</v>
      </c>
      <c r="E2">
        <f t="shared" si="0"/>
        <v>42.821083659818513</v>
      </c>
      <c r="F2">
        <f t="shared" si="0"/>
        <v>22.473729686239984</v>
      </c>
      <c r="G2">
        <f t="shared" si="0"/>
        <v>21.409109206581267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32.886699003026123</v>
      </c>
      <c r="D3">
        <f t="shared" ref="D3:G3" si="1" xml:space="preserve"> _xlfn.NORM.DIST(_xlfn.NORM.INV(SUM(D4:D5)/100,0,1)+1, 0, 1, TRUE)*100 - _xlfn.SUM(D4:D5)</f>
        <v>32.886699003026123</v>
      </c>
      <c r="E3">
        <f t="shared" si="1"/>
        <v>36.541561689018693</v>
      </c>
      <c r="F3">
        <f t="shared" si="1"/>
        <v>37.153450546318155</v>
      </c>
      <c r="G3">
        <f t="shared" si="1"/>
        <v>36.817489630628039</v>
      </c>
    </row>
    <row r="4" spans="1:7" ht="15.75" customHeight="1" x14ac:dyDescent="0.15">
      <c r="B4" s="5" t="s">
        <v>32</v>
      </c>
      <c r="C4" s="35">
        <v>9.8264485191810795</v>
      </c>
      <c r="D4" s="35">
        <v>9.8264485191810795</v>
      </c>
      <c r="E4" s="35">
        <v>15.280517044325187</v>
      </c>
      <c r="F4" s="35">
        <v>27.982221476843566</v>
      </c>
      <c r="G4" s="35">
        <v>29.261691761081298</v>
      </c>
    </row>
    <row r="5" spans="1:7" ht="15.75" customHeight="1" x14ac:dyDescent="0.15">
      <c r="B5" s="5" t="s">
        <v>33</v>
      </c>
      <c r="C5" s="35">
        <v>4.2854700854700853</v>
      </c>
      <c r="D5" s="35">
        <v>4.2854700854700853</v>
      </c>
      <c r="E5" s="35">
        <v>5.3568376068376073</v>
      </c>
      <c r="F5" s="35">
        <v>12.390598290598291</v>
      </c>
      <c r="G5" s="35">
        <v>12.5117094017094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97.275490196078394</v>
      </c>
      <c r="D10" s="25">
        <v>59.286797385620915</v>
      </c>
      <c r="E10" s="24">
        <v>1.7450980392156861</v>
      </c>
      <c r="F10" s="37">
        <v>0</v>
      </c>
      <c r="G10" s="7">
        <v>0</v>
      </c>
    </row>
    <row r="11" spans="1:7" ht="15.75" customHeight="1" x14ac:dyDescent="0.15">
      <c r="B11" s="5" t="s">
        <v>46</v>
      </c>
      <c r="C11" s="24">
        <v>2.7058823529411762</v>
      </c>
      <c r="D11" s="25">
        <v>5.6117647058823525</v>
      </c>
      <c r="E11" s="24">
        <v>0.95588235294117652</v>
      </c>
      <c r="F11" s="7">
        <v>2.9411764705882356E-2</v>
      </c>
      <c r="G11" s="7">
        <v>0</v>
      </c>
    </row>
    <row r="12" spans="1:7" ht="15.75" customHeight="1" x14ac:dyDescent="0.15">
      <c r="B12" s="5" t="s">
        <v>47</v>
      </c>
      <c r="C12" s="36">
        <v>0</v>
      </c>
      <c r="D12" s="26">
        <v>32.976816074188562</v>
      </c>
      <c r="E12" s="24">
        <v>97.29789799072644</v>
      </c>
      <c r="F12" s="7">
        <v>84.915301391035541</v>
      </c>
      <c r="G12" s="7">
        <v>0</v>
      </c>
    </row>
    <row r="13" spans="1:7" ht="15.75" customHeight="1" x14ac:dyDescent="0.15">
      <c r="B13" s="5" t="s">
        <v>48</v>
      </c>
      <c r="C13" s="24">
        <v>1.8627450980432059E-2</v>
      </c>
      <c r="D13" s="26">
        <v>2.1246218343081722</v>
      </c>
      <c r="E13" s="24">
        <v>1.1216171166970046E-3</v>
      </c>
      <c r="F13" s="7">
        <v>15.055286844258577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4">
        <v>1.9523255813953491E-2</v>
      </c>
      <c r="B2" s="34">
        <v>0.10196656976744188</v>
      </c>
      <c r="C2" s="34">
        <v>0.16923691860465118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8">
        <v>1.4712762711864407</v>
      </c>
      <c r="C2" s="38">
        <v>1.4712762711864407</v>
      </c>
      <c r="D2" s="38">
        <v>4.9885949152542377</v>
      </c>
      <c r="E2" s="38">
        <v>4.8047059322033903</v>
      </c>
      <c r="F2" s="38">
        <v>1.6781822033898306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2017-11-03T00:46:46Z</dcterms:modified>
</cp:coreProperties>
</file>