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9980" yWindow="460" windowWidth="15620" windowHeight="1426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
R</t>
        </r>
        <r>
          <rPr>
            <sz val="9"/>
            <color indexed="81"/>
            <rFont val="Arial"/>
          </rPr>
          <t>egional data  N/A,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<sst xmlns="http://schemas.openxmlformats.org/spreadsheetml/2006/main" count="330" uniqueCount="86">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</sst>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6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44075.145055396191</v>
      </c>
    </row>
    <row r="3" spans="1:2" ht="15.75" customHeight="1" x14ac:dyDescent="0.15">
      <c r="A3" s="5" t="s">
        <v>8</v>
      </c>
      <c r="B3" s="24">
        <v>11549.61005434931</v>
      </c>
    </row>
    <row r="4" spans="1:2" ht="15.75" customHeight="1" x14ac:dyDescent="0.15">
      <c r="A4" s="5" t="s">
        <v>9</v>
      </c>
      <c r="B4" s="25">
        <v>13579.875275294489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7.7189999999999995E-2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11772.745000000001</v>
      </c>
    </row>
    <row r="3" spans="1:2" ht="15.75" customHeight="1" x14ac:dyDescent="0.15">
      <c r="A3" s="4">
        <v>2018</v>
      </c>
      <c r="B3" s="17">
        <v>11995.925000000001</v>
      </c>
    </row>
    <row r="4" spans="1:2" ht="15.75" customHeight="1" x14ac:dyDescent="0.15">
      <c r="A4" s="4">
        <v>2019</v>
      </c>
      <c r="B4" s="17">
        <v>12274.900000000001</v>
      </c>
    </row>
    <row r="5" spans="1:2" ht="15.75" customHeight="1" x14ac:dyDescent="0.15">
      <c r="A5" s="4">
        <v>2020</v>
      </c>
      <c r="B5" s="17">
        <v>12498.08</v>
      </c>
    </row>
    <row r="6" spans="1:2" ht="15.75" customHeight="1" x14ac:dyDescent="0.15">
      <c r="A6" s="4">
        <v>2021</v>
      </c>
      <c r="B6" s="17">
        <v>12721.26</v>
      </c>
    </row>
    <row r="7" spans="1:2" ht="15.75" customHeight="1" x14ac:dyDescent="0.15">
      <c r="A7" s="4">
        <v>2022</v>
      </c>
      <c r="B7" s="17">
        <v>13000.235000000001</v>
      </c>
    </row>
    <row r="8" spans="1:2" ht="15.75" customHeight="1" x14ac:dyDescent="0.15">
      <c r="A8" s="4">
        <v>2023</v>
      </c>
      <c r="B8" s="17">
        <v>13279.210000000001</v>
      </c>
    </row>
    <row r="9" spans="1:2" ht="15.75" customHeight="1" x14ac:dyDescent="0.15">
      <c r="A9" s="4">
        <v>2024</v>
      </c>
      <c r="B9" s="17">
        <v>13502.390000000001</v>
      </c>
    </row>
    <row r="10" spans="1:2" ht="15.75" customHeight="1" x14ac:dyDescent="0.15">
      <c r="A10" s="4">
        <v>2025</v>
      </c>
      <c r="B10" s="17">
        <v>13837.16</v>
      </c>
    </row>
    <row r="11" spans="1:2" ht="15.75" customHeight="1" x14ac:dyDescent="0.15">
      <c r="A11" s="4">
        <v>2026</v>
      </c>
      <c r="B11" s="17">
        <v>14116.135</v>
      </c>
    </row>
    <row r="12" spans="1:2" ht="15.75" customHeight="1" x14ac:dyDescent="0.15">
      <c r="A12" s="4">
        <v>2027</v>
      </c>
      <c r="B12" s="17">
        <v>14395.11</v>
      </c>
    </row>
    <row r="13" spans="1:2" ht="15.75" customHeight="1" x14ac:dyDescent="0.15">
      <c r="A13" s="4">
        <v>2028</v>
      </c>
      <c r="B13" s="17">
        <v>14674.085000000001</v>
      </c>
    </row>
    <row r="14" spans="1:2" ht="15.75" customHeight="1" x14ac:dyDescent="0.15">
      <c r="A14" s="4">
        <v>2029</v>
      </c>
      <c r="B14" s="17">
        <v>15008.855000000001</v>
      </c>
    </row>
    <row r="15" spans="1:2" ht="15.75" customHeight="1" x14ac:dyDescent="0.15">
      <c r="A15" s="4">
        <v>2030</v>
      </c>
      <c r="B15" s="17">
        <v>15287.83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</v>
      </c>
      <c r="E8" s="5"/>
      <c r="F8" s="5"/>
      <c r="G8" s="5"/>
    </row>
    <row r="9" spans="1:7" ht="15.75" customHeight="1" x14ac:dyDescent="0.15">
      <c r="A9" s="5" t="s">
        <v>81</v>
      </c>
      <c r="B9" s="37">
        <v>0</v>
      </c>
      <c r="C9" s="36">
        <v>0.95</v>
      </c>
      <c r="D9" s="37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7.7189999999999995E-2</v>
      </c>
      <c r="E4" s="4">
        <f>demographics!$B$6</f>
        <v>7.7189999999999995E-2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7.7189999999999995E-2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7.7189999999999995E-2</v>
      </c>
      <c r="D3" s="15">
        <f>demographics!$B$5 * 'Interventions target population'!$G$6</f>
        <v>7.7189999999999995E-2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19</v>
      </c>
      <c r="B2" s="29">
        <v>37</v>
      </c>
      <c r="C2" s="29">
        <v>54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8" sqref="D18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62.870810431799818</v>
      </c>
      <c r="D2" s="35">
        <f t="shared" ref="D2:G2" si="0">(1-_xlfn.NORM.DIST(_xlfn.NORM.INV(SUM(D4:D5)/100, 0, 1) + 1, 0, 1, TRUE)) * 100</f>
        <v>62.870810431799818</v>
      </c>
      <c r="E2" s="35">
        <f t="shared" si="0"/>
        <v>54.183578194461582</v>
      </c>
      <c r="F2" s="35">
        <f t="shared" si="0"/>
        <v>35.693965056005879</v>
      </c>
      <c r="G2" s="35">
        <f t="shared" si="0"/>
        <v>34.664813547557941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27.927445382153667</v>
      </c>
      <c r="D3" s="35">
        <f t="shared" ref="D3:G3" si="1" xml:space="preserve"> _xlfn.NORM.DIST(_xlfn.NORM.INV(SUM(D4:D5)/100,0,1)+1, 0, 1, TRUE)*100 - _xlfn.SUM(D4:D5)</f>
        <v>27.927445382153667</v>
      </c>
      <c r="E3" s="35">
        <f t="shared" si="1"/>
        <v>32.35973575902679</v>
      </c>
      <c r="F3" s="35">
        <f t="shared" si="1"/>
        <v>37.980744246319702</v>
      </c>
      <c r="G3" s="35">
        <f t="shared" si="1"/>
        <v>38.09663994081415</v>
      </c>
    </row>
    <row r="4" spans="1:7" ht="15.75" customHeight="1" x14ac:dyDescent="0.15">
      <c r="B4" s="5" t="s">
        <v>32</v>
      </c>
      <c r="C4" s="31">
        <v>6.7248211091234369</v>
      </c>
      <c r="D4" s="31">
        <v>6.7248211091234369</v>
      </c>
      <c r="E4" s="31">
        <v>10.360532200357783</v>
      </c>
      <c r="F4" s="31">
        <v>19.163752236135956</v>
      </c>
      <c r="G4" s="31">
        <v>20.007008050089446</v>
      </c>
    </row>
    <row r="5" spans="1:7" ht="15.75" customHeight="1" x14ac:dyDescent="0.15">
      <c r="B5" s="5" t="s">
        <v>33</v>
      </c>
      <c r="C5" s="31">
        <v>2.476923076923077</v>
      </c>
      <c r="D5" s="31">
        <v>2.476923076923077</v>
      </c>
      <c r="E5" s="31">
        <v>3.0961538461538463</v>
      </c>
      <c r="F5" s="31">
        <v>7.1615384615384619</v>
      </c>
      <c r="G5" s="31">
        <v>7.2315384615384612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32.39215686274509</v>
      </c>
      <c r="D10" s="31">
        <v>19.651241830065359</v>
      </c>
      <c r="E10" s="31">
        <v>0.57843137254901955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30.847058823529412</v>
      </c>
      <c r="D11" s="31">
        <v>63.97411764705884</v>
      </c>
      <c r="E11" s="31">
        <v>10.897058823529413</v>
      </c>
      <c r="F11" s="31">
        <v>0.33529411764705885</v>
      </c>
      <c r="G11" s="7">
        <v>0</v>
      </c>
    </row>
    <row r="12" spans="1:7" ht="15.75" customHeight="1" x14ac:dyDescent="0.15">
      <c r="B12" s="5" t="s">
        <v>47</v>
      </c>
      <c r="C12" s="31">
        <v>5.5669242658423492</v>
      </c>
      <c r="D12" s="31">
        <v>16.374806800618241</v>
      </c>
      <c r="E12" s="31">
        <v>88.520649149922718</v>
      </c>
      <c r="F12" s="31">
        <v>69.20262751159197</v>
      </c>
      <c r="G12" s="7">
        <v>0</v>
      </c>
    </row>
    <row r="13" spans="1:7" ht="15.75" customHeight="1" x14ac:dyDescent="0.15">
      <c r="B13" s="5" t="s">
        <v>48</v>
      </c>
      <c r="C13" s="31">
        <v>31.193860047883149</v>
      </c>
      <c r="D13" s="31">
        <f>100-D10-D11-D12</f>
        <v>-1.6627774244071247E-4</v>
      </c>
      <c r="E13" s="31">
        <f>100-E12-E11-E10</f>
        <v>3.8606539988490507E-3</v>
      </c>
      <c r="F13" s="31">
        <f>100-F12-F11-F10</f>
        <v>30.46207837076097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1.2730232558139536E-2</v>
      </c>
      <c r="B2" s="30">
        <v>6.6487790697674423E-2</v>
      </c>
      <c r="C2" s="30">
        <v>0.11035174418604651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1.4409406779661016</v>
      </c>
      <c r="C2" s="34">
        <v>1.4409406779661016</v>
      </c>
      <c r="D2" s="34">
        <v>4.8857372881355934</v>
      </c>
      <c r="E2" s="34">
        <v>4.7056398305084741</v>
      </c>
      <c r="F2" s="34">
        <v>1.6435805084745763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2017-11-03T00:50:25Z</dcterms:modified>
</cp:coreProperties>
</file>