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24820" yWindow="1960" windowWidth="17880" windowHeight="1702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Regional N/A,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<sst xmlns="http://schemas.openxmlformats.org/spreadsheetml/2006/main" count="330" uniqueCount="86">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</sst>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7" fontId="3" fillId="0" borderId="0" xfId="0" applyNumberFormat="1" applyFont="1" applyAlignment="1"/>
    <xf numFmtId="0" fontId="15" fillId="0" borderId="0" xfId="0" applyFont="1" applyFill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21933.060087447877</v>
      </c>
    </row>
    <row r="3" spans="1:2" ht="15.75" customHeight="1" x14ac:dyDescent="0.15">
      <c r="A3" s="5" t="s">
        <v>8</v>
      </c>
      <c r="B3" s="24">
        <v>4003.9474612418558</v>
      </c>
    </row>
    <row r="4" spans="1:2" ht="15.75" customHeight="1" x14ac:dyDescent="0.15">
      <c r="A4" s="5" t="s">
        <v>9</v>
      </c>
      <c r="B4" s="25">
        <v>4707.7872652523693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1.512E-2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4081.3729999999996</v>
      </c>
    </row>
    <row r="3" spans="1:2" ht="15.75" customHeight="1" x14ac:dyDescent="0.15">
      <c r="A3" s="4">
        <v>2018</v>
      </c>
      <c r="B3" s="17">
        <v>4158.7449999999999</v>
      </c>
    </row>
    <row r="4" spans="1:2" ht="15.75" customHeight="1" x14ac:dyDescent="0.15">
      <c r="A4" s="4">
        <v>2019</v>
      </c>
      <c r="B4" s="17">
        <v>4255.46</v>
      </c>
    </row>
    <row r="5" spans="1:2" ht="15.75" customHeight="1" x14ac:dyDescent="0.15">
      <c r="A5" s="4">
        <v>2020</v>
      </c>
      <c r="B5" s="17">
        <v>4332.8319999999994</v>
      </c>
    </row>
    <row r="6" spans="1:2" ht="15.75" customHeight="1" x14ac:dyDescent="0.15">
      <c r="A6" s="4">
        <v>2021</v>
      </c>
      <c r="B6" s="17">
        <v>4410.2039999999997</v>
      </c>
    </row>
    <row r="7" spans="1:2" ht="15.75" customHeight="1" x14ac:dyDescent="0.15">
      <c r="A7" s="4">
        <v>2022</v>
      </c>
      <c r="B7" s="17">
        <v>4506.9189999999999</v>
      </c>
    </row>
    <row r="8" spans="1:2" ht="15.75" customHeight="1" x14ac:dyDescent="0.15">
      <c r="A8" s="4">
        <v>2023</v>
      </c>
      <c r="B8" s="17">
        <v>4603.634</v>
      </c>
    </row>
    <row r="9" spans="1:2" ht="15.75" customHeight="1" x14ac:dyDescent="0.15">
      <c r="A9" s="4">
        <v>2024</v>
      </c>
      <c r="B9" s="17">
        <v>4681.0059999999994</v>
      </c>
    </row>
    <row r="10" spans="1:2" ht="15.75" customHeight="1" x14ac:dyDescent="0.15">
      <c r="A10" s="4">
        <v>2025</v>
      </c>
      <c r="B10" s="17">
        <v>4797.0639999999994</v>
      </c>
    </row>
    <row r="11" spans="1:2" ht="15.75" customHeight="1" x14ac:dyDescent="0.15">
      <c r="A11" s="4">
        <v>2026</v>
      </c>
      <c r="B11" s="17">
        <v>4893.7789999999995</v>
      </c>
    </row>
    <row r="12" spans="1:2" ht="15.75" customHeight="1" x14ac:dyDescent="0.15">
      <c r="A12" s="4">
        <v>2027</v>
      </c>
      <c r="B12" s="17">
        <v>4990.4939999999997</v>
      </c>
    </row>
    <row r="13" spans="1:2" ht="15.75" customHeight="1" x14ac:dyDescent="0.15">
      <c r="A13" s="4">
        <v>2028</v>
      </c>
      <c r="B13" s="17">
        <v>5087.2089999999998</v>
      </c>
    </row>
    <row r="14" spans="1:2" ht="15.75" customHeight="1" x14ac:dyDescent="0.15">
      <c r="A14" s="4">
        <v>2029</v>
      </c>
      <c r="B14" s="17">
        <v>5203.2669999999998</v>
      </c>
    </row>
    <row r="15" spans="1:2" ht="15.75" customHeight="1" x14ac:dyDescent="0.15">
      <c r="A15" s="4">
        <v>2030</v>
      </c>
      <c r="B15" s="17">
        <v>5299.982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0.97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0.85799999999999998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0.35799999999999998</v>
      </c>
      <c r="E8" s="5"/>
      <c r="F8" s="5"/>
      <c r="G8" s="5"/>
    </row>
    <row r="9" spans="1:7" ht="15.75" customHeight="1" x14ac:dyDescent="0.15">
      <c r="A9" s="5" t="s">
        <v>85</v>
      </c>
      <c r="B9" s="37">
        <v>0</v>
      </c>
      <c r="C9" s="36">
        <v>0.95</v>
      </c>
      <c r="D9" s="37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1.512E-2</v>
      </c>
      <c r="E4" s="4">
        <f>demographics!$B$6</f>
        <v>1.512E-2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1.512E-2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1.512E-2</v>
      </c>
      <c r="D3" s="15">
        <f>demographics!$B$5 * 'Interventions target population'!$G$6</f>
        <v>1.512E-2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30">
        <v>33</v>
      </c>
      <c r="B2" s="30">
        <v>50</v>
      </c>
      <c r="C2" s="30">
        <v>57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2" sqref="C2:G3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59.973864575355861</v>
      </c>
      <c r="D2" s="35">
        <f t="shared" ref="D2:G2" si="0">(1-_xlfn.NORM.DIST(_xlfn.NORM.INV(SUM(D4:D5)/100, 0, 1) + 1, 0, 1, TRUE)) * 100</f>
        <v>59.973864575355861</v>
      </c>
      <c r="E2" s="35">
        <f t="shared" si="0"/>
        <v>50.810201692933987</v>
      </c>
      <c r="F2" s="35">
        <f t="shared" si="0"/>
        <v>31.629924087128725</v>
      </c>
      <c r="G2" s="35">
        <f t="shared" si="0"/>
        <v>30.578818035268739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29.509856354876696</v>
      </c>
      <c r="D3" s="35">
        <f t="shared" ref="D3:G3" si="1" xml:space="preserve"> _xlfn.NORM.DIST(_xlfn.NORM.INV(SUM(D4:D5)/100,0,1)+1, 0, 1, TRUE)*100 - _xlfn.SUM(D4:D5)</f>
        <v>29.509856354876696</v>
      </c>
      <c r="E3" s="35">
        <f t="shared" si="1"/>
        <v>33.810728539624151</v>
      </c>
      <c r="F3" s="35">
        <f t="shared" si="1"/>
        <v>38.284029401243359</v>
      </c>
      <c r="G3" s="35">
        <f t="shared" si="1"/>
        <v>38.291414522870788</v>
      </c>
    </row>
    <row r="4" spans="1:7" ht="15.75" customHeight="1" x14ac:dyDescent="0.15">
      <c r="B4" s="5" t="s">
        <v>32</v>
      </c>
      <c r="C4" s="32">
        <v>8.4325183860067607</v>
      </c>
      <c r="D4" s="32">
        <v>8.4325183860067607</v>
      </c>
      <c r="E4" s="32">
        <v>12.774368912741011</v>
      </c>
      <c r="F4" s="32">
        <v>24.061260186841587</v>
      </c>
      <c r="G4" s="32">
        <v>25.046092228185259</v>
      </c>
    </row>
    <row r="5" spans="1:7" ht="15.75" customHeight="1" x14ac:dyDescent="0.15">
      <c r="B5" s="5" t="s">
        <v>33</v>
      </c>
      <c r="C5" s="32">
        <v>2.0837606837606835</v>
      </c>
      <c r="D5" s="32">
        <v>2.0837606837606835</v>
      </c>
      <c r="E5" s="32">
        <v>2.6047008547008543</v>
      </c>
      <c r="F5" s="32">
        <v>6.0247863247863247</v>
      </c>
      <c r="G5" s="32">
        <v>6.083675213675213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53.254901960784316</v>
      </c>
      <c r="D10" s="32">
        <v>32.307973856209152</v>
      </c>
      <c r="E10" s="32">
        <v>0.95098039215686281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12.988235294117647</v>
      </c>
      <c r="D11" s="32">
        <v>26.936470588235295</v>
      </c>
      <c r="E11" s="32">
        <v>4.5882352941176476</v>
      </c>
      <c r="F11" s="32">
        <v>0.14117647058823529</v>
      </c>
      <c r="G11" s="7">
        <v>0</v>
      </c>
    </row>
    <row r="12" spans="1:7" ht="15.75" customHeight="1" x14ac:dyDescent="0.15">
      <c r="B12" s="5" t="s">
        <v>47</v>
      </c>
      <c r="C12" s="32">
        <v>6.8578052550231829</v>
      </c>
      <c r="D12" s="32">
        <v>33.106646058732615</v>
      </c>
      <c r="E12" s="32">
        <v>94.411669242658434</v>
      </c>
      <c r="F12" s="32">
        <v>85.249613601236476</v>
      </c>
      <c r="G12" s="7">
        <v>0</v>
      </c>
    </row>
    <row r="13" spans="1:7" ht="15.75" customHeight="1" x14ac:dyDescent="0.15">
      <c r="B13" s="5" t="s">
        <v>48</v>
      </c>
      <c r="C13" s="32">
        <v>26.899057490074853</v>
      </c>
      <c r="D13" s="32">
        <f>100-D10-D11-D12</f>
        <v>7.6489094968229452</v>
      </c>
      <c r="E13" s="32">
        <f>100-E12-E11-E10</f>
        <v>4.9115071067055927E-2</v>
      </c>
      <c r="F13" s="32">
        <f>100-F12-F11-F10</f>
        <v>14.609209928175289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29">
        <v>1.4548837209302327E-2</v>
      </c>
      <c r="B2" s="29">
        <v>7.5986046511627922E-2</v>
      </c>
      <c r="C2" s="29">
        <v>0.12611627906976747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1.1830881355932201</v>
      </c>
      <c r="C2" s="34">
        <v>1.1830881355932201</v>
      </c>
      <c r="D2" s="34">
        <v>4.0114474576271189</v>
      </c>
      <c r="E2" s="34">
        <v>3.8635779661016945</v>
      </c>
      <c r="F2" s="34">
        <v>1.3494661016949152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2017-11-03T00:50:46Z</dcterms:modified>
</cp:coreProperties>
</file>