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nkapetravic/Documents/OPTIMA/Optima nutrition/Tanzania/Input sheets/input v2/regions/"/>
    </mc:Choice>
  </mc:AlternateContent>
  <bookViews>
    <workbookView xWindow="19120" yWindow="520" windowWidth="17880" windowHeight="14260" tabRatio="500" firstSheet="16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G4" i="25"/>
  <c r="F4" i="25"/>
  <c r="E4" i="25"/>
  <c r="F4" i="24"/>
  <c r="G4" i="24"/>
  <c r="E4" i="24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<sst xmlns="http://schemas.openxmlformats.org/spreadsheetml/2006/main" count="330" uniqueCount="86">
  <si>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</si>
  <si>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</si>
  <si>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</si>
  <si>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</si>
  <si>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</si>
  <si>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</si>
  <si>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</si>
  <si>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</si>
  <si>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</si>
  <si>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</si>
  <si>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</si>
  <si>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</si>
  <si>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</si>
  <si>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</si>
  <si>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</si>
  <si>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</si>
  <si>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</si>
  <si>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</si>
  <si>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</si>
  <si>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</si>
  <si>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</si>
  <si>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</si>
  <si>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</si>
  <si>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</si>
  <si>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</si>
  <si>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</si>
  <si>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</si>
  <si>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</si>
  <si>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</si>
  <si>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</si>
  <si>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</si>
  <si>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</si>
  <si>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</si>
  <si>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</si>
  <si>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</si>
  <si>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</si>
  <si>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</si>
  <si>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</si>
  <si>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</si>
  <si>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</si>
  <si>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</si>
  <si>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</si>
  <si>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</si>
  <si>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</si>
  <si>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</si>
  <si>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</si>
  <si>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</si>
  <si>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</si>
  <si>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</si>
  <si>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</si>
  <si>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</si>
  <si>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</si>
  <si>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</si>
  <si>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</si>
  <si>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</si>
  <si>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</si>
  <si>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</si>
  <si>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</si>
  <si>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</si>
  <si>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</si>
  <si>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</si>
  <si>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</si>
  <si>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</si>
  <si>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</si>
  <si>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</si>
  <si>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</si>
  <si>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</si>
  <si>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</si>
  <si>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</si>
  <si>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</si>
  <si>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</si>
  <si>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</si>
  <si>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</si>
  <si>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</si>
  <si>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</si>
  <si>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</si>
  <si>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</si>
  <si>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</si>
  <si>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</si>
  <si>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</si>
  <si>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</si>
  <si>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IYCF</t>
  </si>
  <si>
    <t>Complementary feeding (food secure with IYCF)</t>
  </si>
  <si>
    <t>Complementary feeding (food secure without IYCF)</t>
  </si>
  <si>
    <t>Complementary feeding (food insecure with IYCF and supplementation)</t>
  </si>
  <si>
    <t>Complementary feeding (food insecure with neither IYCF nor supplementation)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</si>
</sst>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15" fillId="0" borderId="0" xfId="0" applyFont="1" applyAlignment="1"/>
    <xf numFmtId="167" fontId="3" fillId="0" borderId="0" xfId="0" applyNumberFormat="1" applyFont="1" applyAlignment="1"/>
    <xf numFmtId="2" fontId="0" fillId="0" borderId="0" xfId="0" applyNumberFormat="1" applyBorder="1"/>
    <xf numFmtId="2" fontId="0" fillId="0" borderId="0" xfId="0" applyNumberFormat="1"/>
    <xf numFmtId="166" fontId="0" fillId="0" borderId="0" xfId="0" applyNumberFormat="1" applyBorder="1"/>
    <xf numFmtId="0" fontId="0" fillId="0" borderId="0" xfId="0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  <xf numFmtId="0" fontId="0" fillId="5" borderId="0" xfId="0" applyFont="1" applyFill="1" applyAlignment="1"/>
    <xf numFmtId="0" fontId="3" fillId="5" borderId="0" xfId="0" applyFont="1" applyFill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262285.21381731879</v>
      </c>
    </row>
    <row r="3" spans="1:2" ht="15.75" customHeight="1" x14ac:dyDescent="0.15">
      <c r="A3" s="5" t="s">
        <v>8</v>
      </c>
      <c r="B3" s="24">
        <v>48534.489523807431</v>
      </c>
    </row>
    <row r="4" spans="1:2" ht="15.75" customHeight="1" x14ac:dyDescent="0.15">
      <c r="A4" s="5" t="s">
        <v>9</v>
      </c>
      <c r="B4" s="25">
        <v>57066.196276920477</v>
      </c>
    </row>
    <row r="5" spans="1:2" ht="15.75" customHeight="1" x14ac:dyDescent="0.15">
      <c r="A5" s="5" t="s">
        <v>71</v>
      </c>
      <c r="B5" s="27">
        <v>1</v>
      </c>
    </row>
    <row r="6" spans="1:2" ht="15.75" customHeight="1" x14ac:dyDescent="0.15">
      <c r="A6" s="5" t="s">
        <v>70</v>
      </c>
      <c r="B6" s="26">
        <v>0.56999999999999995</v>
      </c>
    </row>
    <row r="7" spans="1:2" ht="15.75" customHeight="1" x14ac:dyDescent="0.15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7" sqref="A7:F10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  <row r="7" spans="1:6" ht="15.75" customHeight="1" x14ac:dyDescent="0.15">
      <c r="A7" s="5" t="s">
        <v>82</v>
      </c>
      <c r="B7" s="5">
        <v>1</v>
      </c>
      <c r="C7" s="5">
        <v>1</v>
      </c>
      <c r="D7" s="5">
        <v>1</v>
      </c>
      <c r="E7" s="5">
        <v>1</v>
      </c>
      <c r="F7" s="5">
        <v>1</v>
      </c>
    </row>
    <row r="8" spans="1:6" ht="15.75" customHeight="1" x14ac:dyDescent="0.15">
      <c r="A8" s="5" t="s">
        <v>83</v>
      </c>
      <c r="B8" s="5">
        <v>1</v>
      </c>
      <c r="C8" s="5">
        <v>1</v>
      </c>
      <c r="D8" s="5">
        <v>1.43</v>
      </c>
      <c r="E8" s="5">
        <v>1.43</v>
      </c>
      <c r="F8" s="5">
        <v>1</v>
      </c>
    </row>
    <row r="9" spans="1:6" ht="15.75" customHeight="1" x14ac:dyDescent="0.15">
      <c r="A9" s="5" t="s">
        <v>84</v>
      </c>
      <c r="B9" s="5">
        <v>1</v>
      </c>
      <c r="C9" s="5">
        <v>1</v>
      </c>
      <c r="D9" s="5">
        <v>1.6</v>
      </c>
      <c r="E9" s="5">
        <v>1.6</v>
      </c>
      <c r="F9" s="5">
        <v>1</v>
      </c>
    </row>
    <row r="10" spans="1:6" ht="15.75" customHeight="1" x14ac:dyDescent="0.15">
      <c r="A10" s="5" t="s">
        <v>85</v>
      </c>
      <c r="B10" s="5">
        <v>1</v>
      </c>
      <c r="C10" s="5">
        <v>1</v>
      </c>
      <c r="D10" s="5">
        <v>2.39</v>
      </c>
      <c r="E10" s="5">
        <v>2.39</v>
      </c>
      <c r="F10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:F4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5" t="s">
        <v>74</v>
      </c>
      <c r="B2" s="11">
        <v>5.16</v>
      </c>
      <c r="C2" s="11">
        <v>5.16</v>
      </c>
      <c r="D2" s="11">
        <v>1</v>
      </c>
      <c r="E2" s="12">
        <v>1</v>
      </c>
      <c r="F2" s="13">
        <v>1</v>
      </c>
    </row>
    <row r="3" spans="1:6" ht="15" x14ac:dyDescent="0.2">
      <c r="A3" s="5" t="s">
        <v>75</v>
      </c>
      <c r="B3" s="11">
        <v>1</v>
      </c>
      <c r="C3" s="11">
        <v>1</v>
      </c>
      <c r="D3" s="11">
        <v>1.82</v>
      </c>
      <c r="E3" s="13">
        <v>1.82</v>
      </c>
      <c r="F3" s="13">
        <v>1</v>
      </c>
    </row>
    <row r="4" spans="1:6" ht="15.75" customHeight="1" x14ac:dyDescent="0.2">
      <c r="A4" s="5" t="s">
        <v>81</v>
      </c>
      <c r="B4" s="11">
        <v>5.16</v>
      </c>
      <c r="C4" s="11">
        <v>5.16</v>
      </c>
      <c r="D4" s="11">
        <v>1.82</v>
      </c>
      <c r="E4" s="13">
        <v>1.82</v>
      </c>
      <c r="F4" s="13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49472.326000000001</v>
      </c>
    </row>
    <row r="3" spans="1:2" ht="15.75" customHeight="1" x14ac:dyDescent="0.15">
      <c r="A3" s="4">
        <v>2018</v>
      </c>
      <c r="B3" s="17">
        <v>50410.19</v>
      </c>
    </row>
    <row r="4" spans="1:2" ht="15.75" customHeight="1" x14ac:dyDescent="0.15">
      <c r="A4" s="4">
        <v>2019</v>
      </c>
      <c r="B4" s="17">
        <v>51582.520000000004</v>
      </c>
    </row>
    <row r="5" spans="1:2" ht="15.75" customHeight="1" x14ac:dyDescent="0.15">
      <c r="A5" s="4">
        <v>2020</v>
      </c>
      <c r="B5" s="17">
        <v>52520.384000000005</v>
      </c>
    </row>
    <row r="6" spans="1:2" ht="15.75" customHeight="1" x14ac:dyDescent="0.15">
      <c r="A6" s="4">
        <v>2021</v>
      </c>
      <c r="B6" s="17">
        <v>53458.248000000007</v>
      </c>
    </row>
    <row r="7" spans="1:2" ht="15.75" customHeight="1" x14ac:dyDescent="0.15">
      <c r="A7" s="4">
        <v>2022</v>
      </c>
      <c r="B7" s="17">
        <v>54630.578000000001</v>
      </c>
    </row>
    <row r="8" spans="1:2" ht="15.75" customHeight="1" x14ac:dyDescent="0.15">
      <c r="A8" s="4">
        <v>2023</v>
      </c>
      <c r="B8" s="17">
        <v>55802.908000000003</v>
      </c>
    </row>
    <row r="9" spans="1:2" ht="15.75" customHeight="1" x14ac:dyDescent="0.15">
      <c r="A9" s="4">
        <v>2024</v>
      </c>
      <c r="B9" s="17">
        <v>56740.772000000004</v>
      </c>
    </row>
    <row r="10" spans="1:2" ht="15.75" customHeight="1" x14ac:dyDescent="0.15">
      <c r="A10" s="4">
        <v>2025</v>
      </c>
      <c r="B10" s="17">
        <v>58147.568000000007</v>
      </c>
    </row>
    <row r="11" spans="1:2" ht="15.75" customHeight="1" x14ac:dyDescent="0.15">
      <c r="A11" s="4">
        <v>2026</v>
      </c>
      <c r="B11" s="17">
        <v>59319.898000000001</v>
      </c>
    </row>
    <row r="12" spans="1:2" ht="15.75" customHeight="1" x14ac:dyDescent="0.15">
      <c r="A12" s="4">
        <v>2027</v>
      </c>
      <c r="B12" s="17">
        <v>60492.228000000003</v>
      </c>
    </row>
    <row r="13" spans="1:2" ht="15.75" customHeight="1" x14ac:dyDescent="0.15">
      <c r="A13" s="4">
        <v>2028</v>
      </c>
      <c r="B13" s="17">
        <v>61664.558000000005</v>
      </c>
    </row>
    <row r="14" spans="1:2" ht="15.75" customHeight="1" x14ac:dyDescent="0.15">
      <c r="A14" s="4">
        <v>2029</v>
      </c>
      <c r="B14" s="17">
        <v>63071.354000000007</v>
      </c>
    </row>
    <row r="15" spans="1:2" ht="15.75" customHeight="1" x14ac:dyDescent="0.15">
      <c r="A15" s="4">
        <v>2030</v>
      </c>
      <c r="B15" s="17">
        <v>64243.684000000001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A9" sqref="A9:D9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0.95</v>
      </c>
      <c r="C2" s="20">
        <v>0.95</v>
      </c>
      <c r="D2" s="20">
        <v>0.4</v>
      </c>
      <c r="E2" s="5"/>
      <c r="F2" s="14"/>
      <c r="G2" s="5"/>
    </row>
    <row r="3" spans="1:7" ht="15.75" customHeight="1" x14ac:dyDescent="0.15">
      <c r="A3" s="5" t="s">
        <v>75</v>
      </c>
      <c r="B3" s="20">
        <v>0</v>
      </c>
      <c r="C3" s="20">
        <v>0.95</v>
      </c>
      <c r="D3" s="20">
        <v>11.19</v>
      </c>
      <c r="E3" s="5"/>
      <c r="F3" s="14"/>
      <c r="G3" s="5"/>
    </row>
    <row r="4" spans="1:7" ht="15.75" customHeight="1" x14ac:dyDescent="0.15">
      <c r="A4" s="5" t="s">
        <v>76</v>
      </c>
      <c r="B4" s="5">
        <v>0</v>
      </c>
      <c r="C4" s="5">
        <v>0.95</v>
      </c>
      <c r="D4" s="21">
        <v>48</v>
      </c>
      <c r="E4" s="5"/>
      <c r="F4" s="14"/>
      <c r="G4" s="5"/>
    </row>
    <row r="5" spans="1:7" ht="15.75" customHeight="1" x14ac:dyDescent="0.15">
      <c r="A5" s="5" t="s">
        <v>74</v>
      </c>
      <c r="B5" s="20">
        <v>8.1699999999999995E-2</v>
      </c>
      <c r="C5" s="20">
        <v>0.95</v>
      </c>
      <c r="D5" s="20">
        <v>26.05</v>
      </c>
      <c r="E5" s="5"/>
      <c r="F5" s="14"/>
      <c r="G5" s="5"/>
    </row>
    <row r="6" spans="1:7" ht="15.75" customHeight="1" x14ac:dyDescent="0.15">
      <c r="A6" t="s">
        <v>77</v>
      </c>
      <c r="B6" s="5">
        <v>0</v>
      </c>
      <c r="C6" s="5">
        <v>0.95</v>
      </c>
      <c r="D6" s="21">
        <v>25</v>
      </c>
    </row>
    <row r="7" spans="1:7" ht="15.75" customHeight="1" x14ac:dyDescent="0.15">
      <c r="A7" t="s">
        <v>79</v>
      </c>
      <c r="B7" s="20">
        <v>0.67100000000000004</v>
      </c>
      <c r="C7" s="20">
        <v>0.95</v>
      </c>
      <c r="D7" s="20">
        <v>3.42</v>
      </c>
      <c r="E7" s="5"/>
      <c r="F7" s="14"/>
      <c r="G7" s="5"/>
    </row>
    <row r="8" spans="1:7" ht="15.75" customHeight="1" x14ac:dyDescent="0.15">
      <c r="A8" s="5" t="s">
        <v>80</v>
      </c>
      <c r="B8" s="20">
        <v>0</v>
      </c>
      <c r="C8" s="22">
        <v>0.95</v>
      </c>
      <c r="D8" s="20">
        <v>0.25900000000000001</v>
      </c>
      <c r="E8" s="5"/>
      <c r="F8" s="5"/>
      <c r="G8" s="5"/>
    </row>
    <row r="9" spans="1:7" ht="15.75" customHeight="1" x14ac:dyDescent="0.15">
      <c r="A9" s="5" t="s">
        <v>81</v>
      </c>
      <c r="B9" s="38">
        <v>0</v>
      </c>
      <c r="C9" s="37">
        <v>0.95</v>
      </c>
      <c r="D9" s="38">
        <v>10.49</v>
      </c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  <row r="24" spans="2:3" ht="15.75" customHeight="1" x14ac:dyDescent="0.15">
      <c r="B24" s="5"/>
      <c r="C24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5" t="s">
        <v>76</v>
      </c>
      <c r="B4" s="4">
        <v>0</v>
      </c>
      <c r="C4" s="4">
        <v>0</v>
      </c>
      <c r="D4" s="4">
        <f>demographics!$B$6</f>
        <v>0.56999999999999995</v>
      </c>
      <c r="E4" s="4">
        <f>demographics!$B$6</f>
        <v>0.56999999999999995</v>
      </c>
      <c r="F4" s="4">
        <v>0</v>
      </c>
      <c r="G4" s="4">
        <v>0</v>
      </c>
    </row>
    <row r="5" spans="1:10" ht="15.75" customHeight="1" x14ac:dyDescent="0.15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0.56999999999999995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5" t="s">
        <v>80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>
        <v>0</v>
      </c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D10" s="5"/>
      <c r="E10" s="5"/>
      <c r="F10" s="5"/>
      <c r="G10" s="5"/>
    </row>
    <row r="11" spans="1:10" ht="15.75" customHeight="1" x14ac:dyDescent="0.15">
      <c r="B11" s="5"/>
      <c r="D11" s="5"/>
      <c r="E11" s="5"/>
      <c r="F11" s="5"/>
      <c r="G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77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population'!$G$6</f>
        <v>0.56999999999999995</v>
      </c>
      <c r="D3" s="15">
        <f>demographics!$B$5 * 'Interventions target population'!$G$6</f>
        <v>0.56999999999999995</v>
      </c>
      <c r="E3" s="15">
        <v>0</v>
      </c>
      <c r="F3" s="15">
        <v>0</v>
      </c>
    </row>
    <row r="4" spans="1:6" ht="15.75" customHeight="1" x14ac:dyDescent="0.15">
      <c r="A4" t="s">
        <v>79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B7" sqref="B7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2">
      <c r="A2" s="29">
        <v>40</v>
      </c>
      <c r="B2" s="29">
        <v>70</v>
      </c>
      <c r="C2" s="29">
        <v>95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D15" sqref="D15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36">
        <f>(1-_xlfn.NORM.DIST(_xlfn.NORM.INV(SUM(C4:C5)/100, 0, 1) + 1, 0, 1, TRUE)) * 100</f>
        <v>41.296723578674296</v>
      </c>
      <c r="D2" s="36">
        <f t="shared" ref="D2:G2" si="0">(1-_xlfn.NORM.DIST(_xlfn.NORM.INV(SUM(D4:D5)/100, 0, 1) + 1, 0, 1, TRUE)) * 100</f>
        <v>41.296723578674296</v>
      </c>
      <c r="E2" s="36">
        <f t="shared" si="0"/>
        <v>29.888511541518483</v>
      </c>
      <c r="F2" s="36">
        <f t="shared" si="0"/>
        <v>9.4645925779808788</v>
      </c>
      <c r="G2" s="36">
        <f t="shared" si="0"/>
        <v>8.5330190657026073</v>
      </c>
    </row>
    <row r="3" spans="1:7" ht="15.75" customHeight="1" x14ac:dyDescent="0.15">
      <c r="B3" s="5" t="s">
        <v>29</v>
      </c>
      <c r="C3" s="36">
        <f xml:space="preserve"> _xlfn.NORM.DIST(_xlfn.NORM.INV(SUM(C4:C5)/100,0,1)+1, 0, 1, TRUE)*100 - _xlfn.SUM(C4:C5)</f>
        <v>36.936125258535007</v>
      </c>
      <c r="D3" s="36">
        <f t="shared" ref="D3:G3" si="1" xml:space="preserve"> _xlfn.NORM.DIST(_xlfn.NORM.INV(SUM(D4:D5)/100,0,1)+1, 0, 1, TRUE)*100 - _xlfn.SUM(D4:D5)</f>
        <v>36.936125258535007</v>
      </c>
      <c r="E3" s="36">
        <f t="shared" si="1"/>
        <v>38.279075667783843</v>
      </c>
      <c r="F3" s="36">
        <f t="shared" si="1"/>
        <v>28.261715561553999</v>
      </c>
      <c r="G3" s="36">
        <f t="shared" si="1"/>
        <v>27.032940236622977</v>
      </c>
    </row>
    <row r="4" spans="1:7" ht="15.75" customHeight="1" x14ac:dyDescent="0.15">
      <c r="B4" s="5" t="s">
        <v>32</v>
      </c>
      <c r="C4" s="31">
        <v>12.488518684158221</v>
      </c>
      <c r="D4" s="31">
        <v>12.488518684158221</v>
      </c>
      <c r="E4" s="31">
        <v>20.234122192407074</v>
      </c>
      <c r="F4" s="31">
        <v>35.446341433114689</v>
      </c>
      <c r="G4" s="31">
        <v>37.34446804810176</v>
      </c>
    </row>
    <row r="5" spans="1:7" ht="15.75" customHeight="1" x14ac:dyDescent="0.15">
      <c r="B5" s="5" t="s">
        <v>33</v>
      </c>
      <c r="C5" s="31">
        <v>9.2786324786324776</v>
      </c>
      <c r="D5" s="31">
        <v>9.2786324786324776</v>
      </c>
      <c r="E5" s="31">
        <v>11.598290598290598</v>
      </c>
      <c r="F5" s="31">
        <v>26.827350427350428</v>
      </c>
      <c r="G5" s="31">
        <v>27.089572649572652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32">
        <v>92.784313725490193</v>
      </c>
      <c r="D10" s="31">
        <v>56.289150326797397</v>
      </c>
      <c r="E10" s="31">
        <v>1.6568627450980391</v>
      </c>
      <c r="F10" s="34">
        <v>0</v>
      </c>
      <c r="G10" s="7">
        <v>0</v>
      </c>
    </row>
    <row r="11" spans="1:7" ht="15.75" customHeight="1" x14ac:dyDescent="0.15">
      <c r="B11" s="5" t="s">
        <v>46</v>
      </c>
      <c r="C11" s="31">
        <v>3.4274509803921571</v>
      </c>
      <c r="D11" s="31">
        <v>7.1082352941176472</v>
      </c>
      <c r="E11" s="31">
        <v>1.2107843137254901</v>
      </c>
      <c r="F11" s="31">
        <v>3.725490196078432E-2</v>
      </c>
      <c r="G11" s="7">
        <v>0</v>
      </c>
    </row>
    <row r="12" spans="1:7" ht="15.75" customHeight="1" x14ac:dyDescent="0.15">
      <c r="B12" s="5" t="s">
        <v>47</v>
      </c>
      <c r="C12" s="31">
        <v>3.7613601236476049</v>
      </c>
      <c r="D12" s="31">
        <v>28.778979907264301</v>
      </c>
      <c r="E12" s="31">
        <v>96.152627511591973</v>
      </c>
      <c r="F12" s="31">
        <v>74.105873261205573</v>
      </c>
      <c r="G12" s="7">
        <v>0</v>
      </c>
    </row>
    <row r="13" spans="1:7" ht="15.75" customHeight="1" x14ac:dyDescent="0.15">
      <c r="B13" s="5" t="s">
        <v>48</v>
      </c>
      <c r="C13" s="33">
        <v>2.6875170470042065E-2</v>
      </c>
      <c r="D13" s="31">
        <f>100-D10-D11-D12</f>
        <v>7.8236344718206539</v>
      </c>
      <c r="E13" s="31">
        <f>100-E12-E11-E10</f>
        <v>0.97972542958449749</v>
      </c>
      <c r="F13" s="31">
        <f>100-F12-F11-F10</f>
        <v>25.856871836833641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1" sqref="D11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0">
        <v>3.0113953488372092E-2</v>
      </c>
      <c r="B2" s="30">
        <v>0.15727994186046512</v>
      </c>
      <c r="C2" s="30">
        <v>0.26104215116279073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5">
        <v>2.9577203389830506</v>
      </c>
      <c r="C2" s="35">
        <v>2.9577203389830506</v>
      </c>
      <c r="D2" s="35">
        <v>10.028618644067796</v>
      </c>
      <c r="E2" s="35">
        <v>9.6589449152542368</v>
      </c>
      <c r="F2" s="35">
        <v>3.373665254237288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2017-09-18T01:26:57Z</dcterms:created>
  <dcterms:modified xsi:type="dcterms:W3CDTF">2017-11-03T00:54:57Z</dcterms:modified>
</cp:coreProperties>
</file>