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nkapetravic/Documents/OPTIMA/Optima nutrition/Tanzania/Input sheets/input v2/regions/"/>
    </mc:Choice>
  </mc:AlternateContent>
  <bookViews>
    <workbookView xWindow="22140" yWindow="460" windowWidth="16260" windowHeight="16060" tabRatio="500" firstSheet="17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<sst xmlns="http://schemas.openxmlformats.org/spreadsheetml/2006/main" count="330" uniqueCount="86">
  <si>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</si>
  <si>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</si>
  <si>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</si>
  <si>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</si>
  <si>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</si>
  <si>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</si>
  <si>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</si>
  <si>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</si>
  <si>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</si>
  <si>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</si>
  <si>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</si>
  <si>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</si>
  <si>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</si>
  <si>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</si>
  <si>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</si>
  <si>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</si>
  <si>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</si>
  <si>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</si>
  <si>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</si>
  <si>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</si>
  <si>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</si>
  <si>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</si>
  <si>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</si>
  <si>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</si>
  <si>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</si>
  <si>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</si>
  <si>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</si>
  <si>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</si>
  <si>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</si>
  <si>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</si>
  <si>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</si>
  <si>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</si>
  <si>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</si>
  <si>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</si>
  <si>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</si>
  <si>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</si>
  <si>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</si>
  <si>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</si>
  <si>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</si>
  <si>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</si>
  <si>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</si>
  <si>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</si>
  <si>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</si>
  <si>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</si>
  <si>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</si>
  <si>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</si>
  <si>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</si>
  <si>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</si>
  <si>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</si>
  <si>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</si>
  <si>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</si>
  <si>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</si>
  <si>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</si>
  <si>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</si>
  <si>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</si>
  <si>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</si>
  <si>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</si>
  <si>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</si>
  <si>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</si>
  <si>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</si>
  <si>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</si>
  <si>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</si>
  <si>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</si>
  <si>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</si>
  <si>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</si>
  <si>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</si>
  <si>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</si>
  <si>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</si>
  <si>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</si>
  <si>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</si>
  <si>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</si>
  <si>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</si>
  <si>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</si>
  <si>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</si>
  <si>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</si>
  <si>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</si>
  <si>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</si>
  <si>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</si>
  <si>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</si>
  <si>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</si>
  <si>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</si>
  <si>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</si>
  <si>
    <t>Complementary feeding (food secure with IYCF)</t>
  </si>
  <si>
    <t>Complementary feeding (food secure without IYCF)</t>
  </si>
  <si>
    <t>Complementary feeding (food insecure with IYCF and supplementation)</t>
  </si>
  <si>
    <t>Complementary feeding (food insecure with neither IYCF nor supplementation)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</si>
</sst>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Fill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315714.88374625047</v>
      </c>
    </row>
    <row r="3" spans="1:2" ht="15.75" customHeight="1" x14ac:dyDescent="0.15">
      <c r="A3" s="5" t="s">
        <v>8</v>
      </c>
      <c r="B3" s="24">
        <v>74897.772519145656</v>
      </c>
    </row>
    <row r="4" spans="1:2" ht="15.75" customHeight="1" x14ac:dyDescent="0.15">
      <c r="A4" s="5" t="s">
        <v>9</v>
      </c>
      <c r="B4" s="25">
        <v>88063.787818045021</v>
      </c>
    </row>
    <row r="5" spans="1:2" ht="15.75" customHeight="1" x14ac:dyDescent="0.15">
      <c r="A5" s="5" t="s">
        <v>71</v>
      </c>
      <c r="B5" s="26">
        <v>1</v>
      </c>
    </row>
    <row r="6" spans="1:2" ht="15.75" customHeight="1" x14ac:dyDescent="0.15">
      <c r="A6" s="5" t="s">
        <v>70</v>
      </c>
      <c r="B6" s="27">
        <v>0.26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34" sqref="G3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76345.074999999997</v>
      </c>
    </row>
    <row r="3" spans="1:2" ht="15.75" customHeight="1" x14ac:dyDescent="0.15">
      <c r="A3" s="4">
        <v>2018</v>
      </c>
      <c r="B3" s="17">
        <v>77792.375</v>
      </c>
    </row>
    <row r="4" spans="1:2" ht="15.75" customHeight="1" x14ac:dyDescent="0.15">
      <c r="A4" s="4">
        <v>2019</v>
      </c>
      <c r="B4" s="17">
        <v>79601.5</v>
      </c>
    </row>
    <row r="5" spans="1:2" ht="15.75" customHeight="1" x14ac:dyDescent="0.15">
      <c r="A5" s="4">
        <v>2020</v>
      </c>
      <c r="B5" s="17">
        <v>81048.800000000003</v>
      </c>
    </row>
    <row r="6" spans="1:2" ht="15.75" customHeight="1" x14ac:dyDescent="0.15">
      <c r="A6" s="4">
        <v>2021</v>
      </c>
      <c r="B6" s="17">
        <v>82496.100000000006</v>
      </c>
    </row>
    <row r="7" spans="1:2" ht="15.75" customHeight="1" x14ac:dyDescent="0.15">
      <c r="A7" s="4">
        <v>2022</v>
      </c>
      <c r="B7" s="17">
        <v>84305.225000000006</v>
      </c>
    </row>
    <row r="8" spans="1:2" ht="15.75" customHeight="1" x14ac:dyDescent="0.15">
      <c r="A8" s="4">
        <v>2023</v>
      </c>
      <c r="B8" s="17">
        <v>86114.349999999991</v>
      </c>
    </row>
    <row r="9" spans="1:2" ht="15.75" customHeight="1" x14ac:dyDescent="0.15">
      <c r="A9" s="4">
        <v>2024</v>
      </c>
      <c r="B9" s="17">
        <v>87561.65</v>
      </c>
    </row>
    <row r="10" spans="1:2" ht="15.75" customHeight="1" x14ac:dyDescent="0.15">
      <c r="A10" s="4">
        <v>2025</v>
      </c>
      <c r="B10" s="17">
        <v>89732.599999999991</v>
      </c>
    </row>
    <row r="11" spans="1:2" ht="15.75" customHeight="1" x14ac:dyDescent="0.15">
      <c r="A11" s="4">
        <v>2026</v>
      </c>
      <c r="B11" s="17">
        <v>91541.724999999991</v>
      </c>
    </row>
    <row r="12" spans="1:2" ht="15.75" customHeight="1" x14ac:dyDescent="0.15">
      <c r="A12" s="4">
        <v>2027</v>
      </c>
      <c r="B12" s="17">
        <v>93350.849999999991</v>
      </c>
    </row>
    <row r="13" spans="1:2" ht="15.75" customHeight="1" x14ac:dyDescent="0.15">
      <c r="A13" s="4">
        <v>2028</v>
      </c>
      <c r="B13" s="17">
        <v>95159.974999999991</v>
      </c>
    </row>
    <row r="14" spans="1:2" ht="15.75" customHeight="1" x14ac:dyDescent="0.15">
      <c r="A14" s="4">
        <v>2029</v>
      </c>
      <c r="B14" s="17">
        <v>97330.925000000003</v>
      </c>
    </row>
    <row r="15" spans="1:2" ht="15.75" customHeight="1" x14ac:dyDescent="0.15">
      <c r="A15" s="4">
        <v>2030</v>
      </c>
      <c r="B15" s="17">
        <v>99140.05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29</v>
      </c>
      <c r="B2" s="29">
        <v>44</v>
      </c>
      <c r="C2" s="29">
        <v>66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5" sqref="C15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5">
        <f>(1-_xlfn.NORM.DIST(_xlfn.NORM.INV(SUM(C4:C5)/100, 0, 1) + 1, 0, 1, TRUE)) * 100</f>
        <v>58.366297201303155</v>
      </c>
      <c r="D2" s="35">
        <f t="shared" ref="D2:G2" si="0">(1-_xlfn.NORM.DIST(_xlfn.NORM.INV(SUM(D4:D5)/100, 0, 1) + 1, 0, 1, TRUE)) * 100</f>
        <v>58.366297201303155</v>
      </c>
      <c r="E2" s="35">
        <f t="shared" si="0"/>
        <v>48.951532505282124</v>
      </c>
      <c r="F2" s="35">
        <f t="shared" si="0"/>
        <v>29.438293646584857</v>
      </c>
      <c r="G2" s="35">
        <f t="shared" si="0"/>
        <v>28.378975157472663</v>
      </c>
    </row>
    <row r="3" spans="1:7" ht="15.75" customHeight="1" x14ac:dyDescent="0.15">
      <c r="B3" s="5" t="s">
        <v>29</v>
      </c>
      <c r="C3" s="35">
        <f xml:space="preserve"> _xlfn.NORM.DIST(_xlfn.NORM.INV(SUM(C4:C5)/100,0,1)+1, 0, 1, TRUE)*100 - _xlfn.SUM(C4:C5)</f>
        <v>30.34416791497592</v>
      </c>
      <c r="D3" s="35">
        <f t="shared" ref="D3:G3" si="1" xml:space="preserve"> _xlfn.NORM.DIST(_xlfn.NORM.INV(SUM(D4:D5)/100,0,1)+1, 0, 1, TRUE)*100 - _xlfn.SUM(D4:D5)</f>
        <v>30.34416791497592</v>
      </c>
      <c r="E3" s="35">
        <f t="shared" si="1"/>
        <v>34.538583773787643</v>
      </c>
      <c r="F3" s="35">
        <f t="shared" si="1"/>
        <v>38.263450539461658</v>
      </c>
      <c r="G3" s="35">
        <f t="shared" si="1"/>
        <v>38.202303912294774</v>
      </c>
    </row>
    <row r="4" spans="1:7" ht="15.75" customHeight="1" x14ac:dyDescent="0.15">
      <c r="B4" s="5" t="s">
        <v>32</v>
      </c>
      <c r="C4" s="31">
        <v>9.3630391572252059</v>
      </c>
      <c r="D4" s="31">
        <v>9.3630391572252059</v>
      </c>
      <c r="E4" s="31">
        <v>14.101764062810574</v>
      </c>
      <c r="F4" s="31">
        <v>26.728170343868019</v>
      </c>
      <c r="G4" s="31">
        <v>27.794191015702648</v>
      </c>
    </row>
    <row r="5" spans="1:7" ht="15.75" customHeight="1" x14ac:dyDescent="0.15">
      <c r="B5" s="5" t="s">
        <v>33</v>
      </c>
      <c r="C5" s="31">
        <v>1.9264957264957263</v>
      </c>
      <c r="D5" s="31">
        <v>1.9264957264957263</v>
      </c>
      <c r="E5" s="31">
        <v>2.408119658119658</v>
      </c>
      <c r="F5" s="31">
        <v>5.5700854700854698</v>
      </c>
      <c r="G5" s="31">
        <v>5.6245299145299139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2">
        <v>92.243137254901967</v>
      </c>
      <c r="D10" s="31">
        <v>61.285228758169943</v>
      </c>
      <c r="E10" s="31">
        <v>1.803921568627451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1">
        <v>7.7568627450980392</v>
      </c>
      <c r="D11" s="31">
        <v>16.087058823529411</v>
      </c>
      <c r="E11" s="31">
        <v>2.7401960784313726</v>
      </c>
      <c r="F11" s="31">
        <v>8.431372549019607E-2</v>
      </c>
      <c r="G11" s="7">
        <v>0</v>
      </c>
    </row>
    <row r="12" spans="1:7" ht="15.75" customHeight="1" x14ac:dyDescent="0.15">
      <c r="B12" s="5" t="s">
        <v>47</v>
      </c>
      <c r="C12" s="33">
        <v>0</v>
      </c>
      <c r="D12" s="31">
        <v>22.623956723338491</v>
      </c>
      <c r="E12" s="31">
        <v>91.95950540958269</v>
      </c>
      <c r="F12" s="31">
        <v>70.874188562596601</v>
      </c>
      <c r="G12" s="7">
        <v>0</v>
      </c>
    </row>
    <row r="13" spans="1:7" ht="15.75" customHeight="1" x14ac:dyDescent="0.15">
      <c r="B13" s="5" t="s">
        <v>48</v>
      </c>
      <c r="C13" s="33">
        <v>0</v>
      </c>
      <c r="D13" s="31">
        <f>100-D10-D11-D12</f>
        <v>3.7556949621553315E-3</v>
      </c>
      <c r="E13" s="31">
        <f>100-E12-E11-E10</f>
        <v>3.496376943358487</v>
      </c>
      <c r="F13" s="31">
        <f>100-F12-F11-F10</f>
        <v>29.041497711913202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1.5618604651162792E-2</v>
      </c>
      <c r="B2" s="30">
        <v>8.1573255813953499E-2</v>
      </c>
      <c r="C2" s="30">
        <v>0.13538953488372094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4">
        <v>1.4409406779661016</v>
      </c>
      <c r="C2" s="34">
        <v>1.4409406779661016</v>
      </c>
      <c r="D2" s="34">
        <v>4.8857372881355934</v>
      </c>
      <c r="E2" s="34">
        <v>4.7056398305084741</v>
      </c>
      <c r="F2" s="34">
        <v>1.6435805084745763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5" sqref="A15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  <row r="7" spans="1:6" ht="15.75" customHeight="1" x14ac:dyDescent="0.15">
      <c r="A7" s="5" t="s">
        <v>82</v>
      </c>
      <c r="B7" s="5">
        <v>1</v>
      </c>
      <c r="C7" s="5">
        <v>1</v>
      </c>
      <c r="D7" s="5">
        <v>1</v>
      </c>
      <c r="E7" s="5">
        <v>1</v>
      </c>
      <c r="F7" s="5">
        <v>1</v>
      </c>
    </row>
    <row r="8" spans="1:6" ht="15.75" customHeight="1" x14ac:dyDescent="0.15">
      <c r="A8" s="5" t="s">
        <v>83</v>
      </c>
      <c r="B8" s="5">
        <v>1</v>
      </c>
      <c r="C8" s="5">
        <v>1</v>
      </c>
      <c r="D8" s="5">
        <v>1.43</v>
      </c>
      <c r="E8" s="5">
        <v>1.43</v>
      </c>
      <c r="F8" s="5">
        <v>1</v>
      </c>
    </row>
    <row r="9" spans="1:6" ht="15.75" customHeight="1" x14ac:dyDescent="0.15">
      <c r="A9" s="5" t="s">
        <v>84</v>
      </c>
      <c r="B9" s="5">
        <v>1</v>
      </c>
      <c r="C9" s="5">
        <v>1</v>
      </c>
      <c r="D9" s="5">
        <v>1.6</v>
      </c>
      <c r="E9" s="5">
        <v>1.6</v>
      </c>
      <c r="F9" s="5">
        <v>1</v>
      </c>
    </row>
    <row r="10" spans="1:6" ht="15.75" customHeight="1" x14ac:dyDescent="0.15">
      <c r="A10" s="5" t="s">
        <v>85</v>
      </c>
      <c r="B10" s="5">
        <v>1</v>
      </c>
      <c r="C10" s="5">
        <v>1</v>
      </c>
      <c r="D10" s="5">
        <v>2.39</v>
      </c>
      <c r="E10" s="5">
        <v>2.39</v>
      </c>
      <c r="F10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75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2">
      <c r="A4" s="5" t="s">
        <v>81</v>
      </c>
      <c r="B4" s="11">
        <v>5.16</v>
      </c>
      <c r="C4" s="11">
        <v>5.16</v>
      </c>
      <c r="D4" s="11">
        <v>1.82</v>
      </c>
      <c r="E4" s="13">
        <v>1.82</v>
      </c>
      <c r="F4" s="13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9" sqref="A9:D9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0.95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75</v>
      </c>
      <c r="B3" s="20">
        <v>0.316</v>
      </c>
      <c r="C3" s="20">
        <v>0.95</v>
      </c>
      <c r="D3" s="20">
        <v>11.19</v>
      </c>
      <c r="E3" s="5"/>
      <c r="F3" s="14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1">
        <v>48</v>
      </c>
      <c r="E4" s="5"/>
      <c r="F4" s="14"/>
      <c r="G4" s="5"/>
    </row>
    <row r="5" spans="1:7" ht="15.75" customHeight="1" x14ac:dyDescent="0.15">
      <c r="A5" s="5" t="s">
        <v>74</v>
      </c>
      <c r="B5" s="20">
        <v>0.35099999999999998</v>
      </c>
      <c r="C5" s="20">
        <v>0.95</v>
      </c>
      <c r="D5" s="20">
        <v>26.05</v>
      </c>
      <c r="E5" s="5"/>
      <c r="F5" s="14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1">
        <v>25</v>
      </c>
    </row>
    <row r="7" spans="1:7" ht="15.75" customHeight="1" x14ac:dyDescent="0.15">
      <c r="A7" t="s">
        <v>79</v>
      </c>
      <c r="B7" s="20">
        <v>0.90500000000000003</v>
      </c>
      <c r="C7" s="20">
        <v>0.95</v>
      </c>
      <c r="D7" s="20">
        <v>3.42</v>
      </c>
      <c r="E7" s="5"/>
      <c r="F7" s="14"/>
      <c r="G7" s="5"/>
    </row>
    <row r="8" spans="1:7" ht="15.75" customHeight="1" x14ac:dyDescent="0.15">
      <c r="A8" s="5" t="s">
        <v>80</v>
      </c>
      <c r="B8" s="20">
        <v>0</v>
      </c>
      <c r="C8" s="22">
        <v>0.95</v>
      </c>
      <c r="D8" s="20">
        <v>0.29399999999999998</v>
      </c>
      <c r="E8" s="5"/>
      <c r="F8" s="5"/>
      <c r="G8" s="5"/>
    </row>
    <row r="9" spans="1:7" ht="15.75" customHeight="1" x14ac:dyDescent="0.15">
      <c r="A9" s="5" t="s">
        <v>81</v>
      </c>
      <c r="B9" s="37">
        <v>0</v>
      </c>
      <c r="C9" s="36">
        <v>0.95</v>
      </c>
      <c r="D9" s="37">
        <v>10.49</v>
      </c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0.26</v>
      </c>
      <c r="E4" s="4">
        <f>demographics!$B$6</f>
        <v>0.26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0.26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population'!$G$6</f>
        <v>0.26</v>
      </c>
      <c r="D3" s="15">
        <f>demographics!$B$5 * 'Interventions target population'!$G$6</f>
        <v>0.26</v>
      </c>
      <c r="E3" s="15">
        <v>0</v>
      </c>
      <c r="F3" s="15">
        <v>0</v>
      </c>
    </row>
    <row r="4" spans="1:6" ht="15.75" customHeight="1" x14ac:dyDescent="0.15">
      <c r="A4" t="s">
        <v>79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2017-09-18T01:26:57Z</dcterms:created>
  <dcterms:modified xsi:type="dcterms:W3CDTF">2017-11-03T00:56:24Z</dcterms:modified>
</cp:coreProperties>
</file>