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E0602EF9-0E9B-B849-B7FE-60C8B992F13F}" xr6:coauthVersionLast="28" xr6:coauthVersionMax="28" xr10:uidLastSave="{00000000-0000-0000-0000-000000000000}"/>
  <bookViews>
    <workbookView xWindow="0" yWindow="460" windowWidth="21840" windowHeight="15540" tabRatio="888" firstSheet="4" activeTab="5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s data" sheetId="50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Reference programs" sheetId="49" r:id="rId29"/>
    <sheet name="Programs to include" sheetId="44" r:id="rId30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5" l="1"/>
  <c r="F16" i="5"/>
  <c r="F17" i="5"/>
  <c r="F14" i="5"/>
  <c r="E15" i="5"/>
  <c r="E16" i="5"/>
  <c r="E17" i="5"/>
  <c r="E14" i="5"/>
  <c r="D16" i="5"/>
  <c r="D17" i="5"/>
  <c r="D15" i="5"/>
  <c r="D14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11" i="5"/>
  <c r="E11" i="5"/>
  <c r="D11" i="5"/>
  <c r="D10" i="5" s="1"/>
  <c r="C5" i="7" s="1"/>
  <c r="C11" i="5"/>
  <c r="G10" i="5"/>
  <c r="F10" i="5"/>
  <c r="E10" i="5"/>
  <c r="D5" i="7" s="1"/>
  <c r="C10" i="5"/>
  <c r="F6" i="7"/>
  <c r="E5" i="7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E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B5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E6" i="7" l="1"/>
  <c r="D6" i="7"/>
  <c r="F5" i="7"/>
  <c r="D42" i="20" s="1"/>
  <c r="C6" i="7"/>
  <c r="K11" i="2"/>
  <c r="K15" i="2"/>
  <c r="K7" i="2"/>
  <c r="K3" i="2"/>
  <c r="D4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00000000-0006-0000-1A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<sst xmlns="http://schemas.openxmlformats.org/spreadsheetml/2006/main" count="1341" uniqueCount="286">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</sst>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2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Font="1" applyAlignment="1">
      <alignment horizontal="center" vertical="center"/>
    </xf>
    <xf numFmtId="0" fontId="13" fillId="0" borderId="0" xfId="0" applyNumberFormat="1" applyFont="1" applyAlignment="1"/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A9" sqref="A9:XFD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2017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v>401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D96" sqref="D96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topLeftCell="A3" workbookViewId="0">
      <selection activeCell="A19" sqref="A19"/>
    </sheetView>
  </sheetViews>
  <sheetFormatPr baseColWidth="10" defaultColWidth="11.5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0.76409370845240454</v>
      </c>
      <c r="F13" s="4">
        <f>1/(1 + (F7-1)*(1-'Baseline year demographics'!$C$8))</f>
        <v>0.76409370845240454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4">
        <v>1.04</v>
      </c>
      <c r="D21" s="44">
        <v>1.04</v>
      </c>
      <c r="E21" s="44">
        <v>1.04</v>
      </c>
      <c r="F21" s="44">
        <v>1.04</v>
      </c>
      <c r="G21" s="44">
        <v>1.04</v>
      </c>
    </row>
    <row r="23" spans="1:7" x14ac:dyDescent="0.15">
      <c r="A23" s="10" t="s">
        <v>150</v>
      </c>
      <c r="B23" s="4" t="s">
        <v>213</v>
      </c>
      <c r="C23" s="44">
        <v>1.04</v>
      </c>
      <c r="D23" s="44">
        <v>1.04</v>
      </c>
      <c r="E23" s="44">
        <v>1.04</v>
      </c>
      <c r="F23" s="44">
        <v>1.04</v>
      </c>
      <c r="G23" s="44">
        <v>1.04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J37" sqref="J37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4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4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4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4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4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4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4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4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4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4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4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4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4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4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4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4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4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4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4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4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4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4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4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4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4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4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4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4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4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4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4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4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4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4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4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4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4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4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4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4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4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4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4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4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4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G13" sqref="G13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D8" sqref="D8:D12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4" sqref="B2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5" t="s">
        <v>77</v>
      </c>
      <c r="C2" s="44">
        <v>1</v>
      </c>
      <c r="D2" s="44">
        <v>1</v>
      </c>
      <c r="E2" s="42">
        <v>1</v>
      </c>
      <c r="F2" s="42">
        <v>1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4">
        <v>0.3</v>
      </c>
      <c r="M2" s="44">
        <v>0.3</v>
      </c>
      <c r="N2" s="44">
        <v>0.3</v>
      </c>
      <c r="O2" s="44">
        <v>0.3</v>
      </c>
    </row>
    <row r="3" spans="1:15" x14ac:dyDescent="0.15">
      <c r="B3" s="45" t="s">
        <v>139</v>
      </c>
      <c r="C3" s="44">
        <v>1</v>
      </c>
      <c r="D3" s="44">
        <v>1</v>
      </c>
      <c r="E3" s="42">
        <v>1</v>
      </c>
      <c r="F3" s="42">
        <v>1</v>
      </c>
      <c r="G3" s="42">
        <v>1</v>
      </c>
      <c r="H3" s="42">
        <v>1</v>
      </c>
      <c r="I3" s="42">
        <v>1</v>
      </c>
      <c r="J3" s="42">
        <v>1</v>
      </c>
      <c r="K3" s="42">
        <v>1</v>
      </c>
      <c r="L3" s="44">
        <v>0.3</v>
      </c>
      <c r="M3" s="44">
        <v>0.3</v>
      </c>
      <c r="N3" s="44">
        <v>0.3</v>
      </c>
      <c r="O3" s="44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4">
        <v>0.6</v>
      </c>
      <c r="F21" s="44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4">
        <v>0.6</v>
      </c>
      <c r="F22" s="44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4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4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4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opLeftCell="A25" workbookViewId="0">
      <selection activeCell="B13" sqref="B13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45">
        <v>0.62</v>
      </c>
      <c r="G7" s="45">
        <v>0.62</v>
      </c>
      <c r="H7" s="45">
        <v>0.62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45">
        <v>0.62</v>
      </c>
      <c r="G9" s="45">
        <v>0.62</v>
      </c>
      <c r="H9" s="45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45">
        <v>0.62</v>
      </c>
      <c r="G11" s="45">
        <v>0.62</v>
      </c>
      <c r="H11" s="45">
        <v>0.62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45">
        <v>0.62</v>
      </c>
      <c r="G13" s="45">
        <v>0.62</v>
      </c>
      <c r="H13" s="45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45">
        <v>0.62</v>
      </c>
      <c r="G15" s="45">
        <v>0.62</v>
      </c>
      <c r="H15" s="45">
        <v>0.62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45">
        <v>0.62</v>
      </c>
      <c r="G17" s="45">
        <v>0.62</v>
      </c>
      <c r="H17" s="45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L10" sqref="L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E6" sqref="E6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135" zoomScaleNormal="70" workbookViewId="0">
      <selection activeCell="I23" sqref="I2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v>1</v>
      </c>
      <c r="M36" s="109">
        <v>1</v>
      </c>
      <c r="N36" s="109">
        <v>1</v>
      </c>
      <c r="O36" s="109">
        <v>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10" sqref="B1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zoomScaleNormal="70" workbookViewId="0">
      <selection activeCell="B50" sqref="B5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" sqref="A2:A51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K3" sqref="K3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4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4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4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4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4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4"/>
    </row>
    <row r="8" spans="1:11" x14ac:dyDescent="0.15">
      <c r="A8" s="10" t="s">
        <v>116</v>
      </c>
      <c r="C8" t="s">
        <v>165</v>
      </c>
      <c r="I8" t="s">
        <v>165</v>
      </c>
      <c r="J8" s="44"/>
    </row>
    <row r="9" spans="1:11" x14ac:dyDescent="0.15">
      <c r="A9" s="10" t="s">
        <v>117</v>
      </c>
      <c r="C9" t="s">
        <v>165</v>
      </c>
      <c r="I9" t="s">
        <v>165</v>
      </c>
      <c r="J9" s="44"/>
    </row>
    <row r="10" spans="1:11" x14ac:dyDescent="0.15">
      <c r="A10" s="10" t="s">
        <v>118</v>
      </c>
      <c r="C10" t="s">
        <v>165</v>
      </c>
      <c r="I10" t="s">
        <v>165</v>
      </c>
      <c r="J10" s="44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3" workbookViewId="0">
      <selection activeCell="F49" sqref="F4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5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5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  <c r="E3" s="66"/>
    </row>
    <row r="4" spans="1:5" ht="15.75" customHeight="1" x14ac:dyDescent="0.2">
      <c r="A4" s="127" t="s">
        <v>264</v>
      </c>
      <c r="B4" s="125">
        <v>0</v>
      </c>
      <c r="C4" s="126">
        <v>0.85</v>
      </c>
      <c r="D4" s="126">
        <v>1</v>
      </c>
      <c r="E4" s="4"/>
    </row>
    <row r="5" spans="1:5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  <c r="E5" s="4"/>
    </row>
    <row r="6" spans="1:5" ht="15.75" customHeight="1" x14ac:dyDescent="0.2">
      <c r="A6" s="127" t="s">
        <v>185</v>
      </c>
      <c r="B6" s="125">
        <v>0.5</v>
      </c>
      <c r="C6" s="126">
        <v>0.85</v>
      </c>
      <c r="D6" s="126">
        <f>SUM('Programs family planning'!E2:E10)</f>
        <v>0.82100000000000006</v>
      </c>
      <c r="E6" s="58"/>
    </row>
    <row r="7" spans="1:5" ht="15.75" customHeight="1" x14ac:dyDescent="0.2">
      <c r="A7" s="127" t="s">
        <v>145</v>
      </c>
      <c r="B7" s="126">
        <v>0</v>
      </c>
      <c r="C7" s="126">
        <v>0.05</v>
      </c>
      <c r="D7" s="126">
        <v>0.14000000000000001</v>
      </c>
      <c r="E7" s="12"/>
    </row>
    <row r="8" spans="1:5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  <c r="E8" s="12"/>
    </row>
    <row r="9" spans="1:5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  <c r="E9" s="12"/>
    </row>
    <row r="10" spans="1:5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5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5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5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5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5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5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  <c r="E25" s="4"/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  <c r="E26" s="4"/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  <c r="E27" s="4"/>
    </row>
    <row r="28" spans="1:5" ht="15.75" customHeight="1" x14ac:dyDescent="0.2">
      <c r="A28" s="128" t="s">
        <v>145</v>
      </c>
      <c r="B28" s="129">
        <v>0.36</v>
      </c>
      <c r="C28" s="123">
        <v>0.8</v>
      </c>
      <c r="D28" s="123">
        <v>0.25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  <c r="E29" s="4"/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  <c r="E30" s="4"/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</v>
      </c>
    </row>
    <row r="33" spans="1:5" ht="15.75" customHeight="1" x14ac:dyDescent="0.2">
      <c r="A33" s="127" t="s">
        <v>265</v>
      </c>
      <c r="B33" s="125">
        <v>0</v>
      </c>
      <c r="C33" s="126">
        <v>0.85</v>
      </c>
      <c r="D33" s="126">
        <v>1</v>
      </c>
    </row>
    <row r="34" spans="1:5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  <c r="E34" s="4"/>
    </row>
    <row r="35" spans="1:5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  <c r="E35" s="4"/>
    </row>
    <row r="36" spans="1:5" ht="15.75" customHeight="1" x14ac:dyDescent="0.2">
      <c r="A36" s="127" t="s">
        <v>262</v>
      </c>
      <c r="B36" s="125">
        <v>0</v>
      </c>
      <c r="C36" s="126">
        <v>0.85</v>
      </c>
      <c r="D36" s="126">
        <v>1</v>
      </c>
      <c r="E36" s="4"/>
    </row>
    <row r="37" spans="1:5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  <c r="E37" s="4"/>
    </row>
    <row r="38" spans="1:5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  <c r="E38" s="29"/>
    </row>
    <row r="39" spans="1:5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  <c r="E39" s="4"/>
    </row>
    <row r="40" spans="1:5" ht="15.75" customHeight="1" x14ac:dyDescent="0.2">
      <c r="A40" s="127" t="s">
        <v>74</v>
      </c>
      <c r="B40" s="126">
        <v>0</v>
      </c>
      <c r="C40" s="126">
        <v>0.85</v>
      </c>
      <c r="D40" s="126">
        <v>1</v>
      </c>
      <c r="E40" s="4"/>
    </row>
    <row r="41" spans="1:5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  <c r="E41" s="4"/>
    </row>
    <row r="42" spans="1:5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8.5617966494862934</v>
      </c>
    </row>
    <row r="43" spans="1:5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6.0386800552209401</v>
      </c>
    </row>
    <row r="44" spans="1:5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5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5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5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5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1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P43" sqref="P4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topLeftCell="D1" workbookViewId="0">
      <selection activeCell="J28" sqref="J2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topLeftCell="A17" workbookViewId="0">
      <selection activeCell="E40" sqref="E40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x14ac:dyDescent="0.15">
      <c r="A3" s="120" t="s">
        <v>268</v>
      </c>
    </row>
    <row r="4" spans="1:2" x14ac:dyDescent="0.15">
      <c r="A4" s="4" t="s">
        <v>264</v>
      </c>
    </row>
    <row r="5" spans="1:2" x14ac:dyDescent="0.15">
      <c r="A5" s="4" t="s">
        <v>143</v>
      </c>
    </row>
    <row r="6" spans="1:2" x14ac:dyDescent="0.15">
      <c r="A6" t="s">
        <v>185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</row>
    <row r="9" spans="1:2" x14ac:dyDescent="0.15">
      <c r="A9" s="12" t="s">
        <v>144</v>
      </c>
    </row>
    <row r="10" spans="1:2" x14ac:dyDescent="0.15">
      <c r="A10" t="s">
        <v>124</v>
      </c>
    </row>
    <row r="11" spans="1:2" x14ac:dyDescent="0.15">
      <c r="A11" t="s">
        <v>132</v>
      </c>
    </row>
    <row r="12" spans="1:2" x14ac:dyDescent="0.15">
      <c r="A12" t="s">
        <v>125</v>
      </c>
    </row>
    <row r="13" spans="1:2" x14ac:dyDescent="0.15">
      <c r="A13" t="s">
        <v>133</v>
      </c>
    </row>
    <row r="14" spans="1:2" x14ac:dyDescent="0.15">
      <c r="A14" t="s">
        <v>126</v>
      </c>
    </row>
    <row r="15" spans="1:2" x14ac:dyDescent="0.15">
      <c r="A15" t="s">
        <v>134</v>
      </c>
    </row>
    <row r="16" spans="1:2" x14ac:dyDescent="0.15">
      <c r="A16" t="s">
        <v>123</v>
      </c>
    </row>
    <row r="17" spans="1:2" x14ac:dyDescent="0.15">
      <c r="A17" t="s">
        <v>131</v>
      </c>
    </row>
    <row r="18" spans="1:2" x14ac:dyDescent="0.15">
      <c r="A18" t="s">
        <v>121</v>
      </c>
    </row>
    <row r="19" spans="1:2" x14ac:dyDescent="0.15">
      <c r="A19" t="s">
        <v>129</v>
      </c>
    </row>
    <row r="20" spans="1:2" x14ac:dyDescent="0.15">
      <c r="A20" t="s">
        <v>122</v>
      </c>
    </row>
    <row r="21" spans="1:2" x14ac:dyDescent="0.15">
      <c r="A21" t="s">
        <v>130</v>
      </c>
    </row>
    <row r="22" spans="1:2" x14ac:dyDescent="0.15">
      <c r="A22" t="s">
        <v>120</v>
      </c>
    </row>
    <row r="23" spans="1:2" x14ac:dyDescent="0.15">
      <c r="A23" t="s">
        <v>128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</row>
    <row r="26" spans="1:2" x14ac:dyDescent="0.15">
      <c r="A26" s="4" t="s">
        <v>139</v>
      </c>
    </row>
    <row r="27" spans="1:2" x14ac:dyDescent="0.15">
      <c r="A27" s="4" t="s">
        <v>97</v>
      </c>
      <c r="B27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</row>
    <row r="33" spans="1:2" x14ac:dyDescent="0.15">
      <c r="A33" s="4" t="s">
        <v>265</v>
      </c>
    </row>
    <row r="34" spans="1:2" x14ac:dyDescent="0.15">
      <c r="A34" t="s">
        <v>135</v>
      </c>
    </row>
    <row r="35" spans="1:2" x14ac:dyDescent="0.15">
      <c r="A35" t="s">
        <v>138</v>
      </c>
    </row>
    <row r="36" spans="1:2" x14ac:dyDescent="0.15">
      <c r="A36" t="s">
        <v>262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s="133" t="s">
        <v>165</v>
      </c>
    </row>
    <row r="46" spans="1:2" x14ac:dyDescent="0.15">
      <c r="A46" t="s">
        <v>260</v>
      </c>
      <c r="B46" s="133" t="s">
        <v>165</v>
      </c>
    </row>
    <row r="47" spans="1:2" x14ac:dyDescent="0.15">
      <c r="A47" t="s">
        <v>259</v>
      </c>
      <c r="B47" s="133" t="s">
        <v>165</v>
      </c>
    </row>
    <row r="48" spans="1:2" x14ac:dyDescent="0.15">
      <c r="A48" t="s">
        <v>257</v>
      </c>
      <c r="B48" s="133" t="s">
        <v>165</v>
      </c>
    </row>
    <row r="49" spans="1:2" x14ac:dyDescent="0.15">
      <c r="A49" t="s">
        <v>258</v>
      </c>
      <c r="B49" s="133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0.1118</v>
      </c>
      <c r="C5" s="44">
        <f>Distributions!D10 * 2.6</f>
        <v>0.1118</v>
      </c>
      <c r="D5" s="44">
        <f>Distributions!E10 * 2.6</f>
        <v>0.22211580020387359</v>
      </c>
      <c r="E5" s="44">
        <f>Distributions!F10 * 2.6</f>
        <v>0.31336536312849161</v>
      </c>
      <c r="F5" s="44">
        <f>Distributions!G10 * 2.6</f>
        <v>0.31114341785342142</v>
      </c>
    </row>
    <row r="6" spans="1:6" ht="15.75" customHeight="1" x14ac:dyDescent="0.15">
      <c r="A6" s="4" t="s">
        <v>148</v>
      </c>
      <c r="B6" s="44">
        <f>Distributions!C11 * 2.6</f>
        <v>5.4600000000000003E-2</v>
      </c>
      <c r="C6" s="44">
        <f>Distributions!D11 * 2.6</f>
        <v>5.4600000000000003E-2</v>
      </c>
      <c r="D6" s="44">
        <f>Distributions!E11 * 2.6</f>
        <v>7.5545769622833839E-2</v>
      </c>
      <c r="E6" s="44">
        <f>Distributions!F11 * 2.6</f>
        <v>7.9670391061452503E-2</v>
      </c>
      <c r="F6" s="44">
        <f>Distributions!G11 * 2.6</f>
        <v>7.1066064605765894E-2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I38" sqref="I38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tabSelected="1" workbookViewId="0">
      <selection activeCell="D4" sqref="D4"/>
    </sheetView>
  </sheetViews>
  <sheetFormatPr baseColWidth="10" defaultColWidth="14.5" defaultRowHeight="15.75" customHeight="1" x14ac:dyDescent="0.15"/>
  <cols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v>0.54471569980476653</v>
      </c>
      <c r="D2" s="111">
        <v>0.54471569980476653</v>
      </c>
      <c r="E2" s="111">
        <v>0.44475236686630382</v>
      </c>
      <c r="F2" s="111">
        <v>0.24326698333409566</v>
      </c>
      <c r="G2" s="111">
        <v>0.23259986385548592</v>
      </c>
    </row>
    <row r="3" spans="1:7" ht="15.75" customHeight="1" x14ac:dyDescent="0.15">
      <c r="A3" s="11"/>
      <c r="B3" s="12" t="s">
        <v>23</v>
      </c>
      <c r="C3" s="111">
        <v>0.32228430019523352</v>
      </c>
      <c r="D3" s="111">
        <v>0.32228430019523352</v>
      </c>
      <c r="E3" s="111">
        <v>0.36064763313369619</v>
      </c>
      <c r="F3" s="111">
        <v>0.37623301666590436</v>
      </c>
      <c r="G3" s="111">
        <v>0.37370013614451408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45" t="s">
        <v>14</v>
      </c>
      <c r="C8" s="111">
        <v>0.45300000000000007</v>
      </c>
      <c r="D8" s="111">
        <v>0.45300000000000007</v>
      </c>
      <c r="E8" s="111">
        <v>0.46425</v>
      </c>
      <c r="F8" s="111">
        <v>0.47375</v>
      </c>
      <c r="G8" s="111">
        <v>0.48515000000000003</v>
      </c>
    </row>
    <row r="9" spans="1:7" ht="15.75" customHeight="1" x14ac:dyDescent="0.15">
      <c r="B9" s="45" t="s">
        <v>23</v>
      </c>
      <c r="C9" s="111">
        <v>0.45300000000000007</v>
      </c>
      <c r="D9" s="111">
        <v>0.45300000000000007</v>
      </c>
      <c r="E9" s="111">
        <v>0.46425</v>
      </c>
      <c r="F9" s="111">
        <v>0.47375</v>
      </c>
      <c r="G9" s="111">
        <v>0.48515000000000003</v>
      </c>
    </row>
    <row r="10" spans="1:7" ht="15.75" customHeight="1" x14ac:dyDescent="0.15">
      <c r="B10" s="4" t="s">
        <v>147</v>
      </c>
      <c r="C10" s="111">
        <f>'Distributions data'!D9-C11</f>
        <v>4.2999999999999997E-2</v>
      </c>
      <c r="D10" s="111">
        <f>'Distributions data'!D9-D11</f>
        <v>4.2999999999999997E-2</v>
      </c>
      <c r="E10" s="111">
        <f>('Distributions data'!E9*'Distributions data'!E8+'Distributions data'!F9*'Distributions data'!F8)/SUM('Distributions data'!E8:F8) -E11</f>
        <v>8.5429153924566764E-2</v>
      </c>
      <c r="F10" s="111">
        <f>('Distributions data'!G9*'Distributions data'!G8+'Distributions data'!H9*'Distributions data'!H8)/SUM('Distributions data'!G8:H8) - F11</f>
        <v>0.12052513966480446</v>
      </c>
      <c r="G10" s="111">
        <f>('Distributions data'!I9*'Distributions data'!I8+'Distributions data'!J9*'Distributions data'!J8+'Distributions data'!K9*'Distributions data'!K8)/SUM('Distributions data'!I8:K8)-G11</f>
        <v>0.11967054532823899</v>
      </c>
    </row>
    <row r="11" spans="1:7" ht="15.75" customHeight="1" x14ac:dyDescent="0.15">
      <c r="B11" s="4" t="s">
        <v>148</v>
      </c>
      <c r="C11" s="111">
        <f>'Distributions data'!D10</f>
        <v>2.1000000000000001E-2</v>
      </c>
      <c r="D11" s="111">
        <f>'Distributions data'!D10</f>
        <v>2.1000000000000001E-2</v>
      </c>
      <c r="E11" s="111">
        <f>('Distributions data'!E10*'Distributions data'!E8+'Distributions data'!F10*'Distributions data'!F8)/SUM('Distributions data'!E8:F8)</f>
        <v>2.9056065239551475E-2</v>
      </c>
      <c r="F11" s="111">
        <f>('Distributions data'!G10*'Distributions data'!G8+'Distributions data'!H10*'Distributions data'!H8)/SUM('Distributions data'!G8:H8)</f>
        <v>3.0642458100558656E-2</v>
      </c>
      <c r="G11" s="111">
        <f>('Distributions data'!I10*'Distributions data'!I8+'Distributions data'!J10*'Distributions data'!J8+'Distributions data'!K10*'Distributions data'!K8)/SUM('Distributions data'!I8:K8)</f>
        <v>2.7333101771448418E-2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>
      <selection activeCell="H17" sqref="H17"/>
    </sheetView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5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998</v>
      </c>
      <c r="E8" s="11">
        <v>524</v>
      </c>
      <c r="F8" s="11">
        <v>457</v>
      </c>
      <c r="G8" s="11">
        <v>1108</v>
      </c>
      <c r="H8" s="11">
        <v>1040</v>
      </c>
      <c r="I8" s="11">
        <v>1917</v>
      </c>
      <c r="J8" s="11">
        <v>1918</v>
      </c>
      <c r="K8" s="11">
        <v>1923</v>
      </c>
    </row>
    <row r="9" spans="1:11" x14ac:dyDescent="0.15">
      <c r="B9" s="12" t="s">
        <v>282</v>
      </c>
      <c r="C9" s="12" t="s">
        <v>280</v>
      </c>
      <c r="D9" s="11">
        <v>6.4000000000000001E-2</v>
      </c>
      <c r="E9" s="11">
        <v>8.6999999999999994E-2</v>
      </c>
      <c r="F9" s="11">
        <v>0.14599999999999999</v>
      </c>
      <c r="G9" s="11">
        <v>0.14099999999999999</v>
      </c>
      <c r="H9" s="11">
        <v>0.16200000000000001</v>
      </c>
      <c r="I9" s="11">
        <v>0.14599999999999999</v>
      </c>
      <c r="J9" s="11">
        <v>0.14399999999999999</v>
      </c>
      <c r="K9" s="11">
        <v>0.151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2.1000000000000001E-2</v>
      </c>
      <c r="E10" s="11">
        <v>2.3E-2</v>
      </c>
      <c r="F10" s="11">
        <v>3.5999999999999997E-2</v>
      </c>
      <c r="G10" s="11">
        <v>3.5000000000000003E-2</v>
      </c>
      <c r="H10" s="11">
        <v>2.5999999999999999E-2</v>
      </c>
      <c r="I10" s="11">
        <v>3.2000000000000001E-2</v>
      </c>
      <c r="J10" s="11">
        <v>2.1999999999999999E-2</v>
      </c>
      <c r="K10" s="11">
        <v>2.8000000000000001E-2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2" sqref="C2:C15"/>
    </sheetView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2018-02-21T05:34:38Z</dcterms:modified>
</cp:coreProperties>
</file>