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79711EF8-9F70-42CC-A0F0-005DDEC6926D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<sst xmlns="http://schemas.openxmlformats.org/spreadsheetml/2006/main" count="1106" uniqueCount="272">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</sst>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173749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0.86947998046874997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0.69599999999999995</v>
      </c>
    </row>
    <row r="13" spans="1:3" ht="15" customHeight="1" x14ac:dyDescent="0.25">
      <c r="B13" s="7" t="s">
        <v>110</v>
      </c>
      <c r="C13" s="66">
        <v>0.871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7.4200000000000002E-2</v>
      </c>
    </row>
    <row r="24" spans="1:3" ht="15" customHeight="1" x14ac:dyDescent="0.25">
      <c r="B24" s="20" t="s">
        <v>102</v>
      </c>
      <c r="C24" s="67">
        <v>0.63170000000000004</v>
      </c>
    </row>
    <row r="25" spans="1:3" ht="15" customHeight="1" x14ac:dyDescent="0.25">
      <c r="B25" s="20" t="s">
        <v>103</v>
      </c>
      <c r="C25" s="67">
        <v>0.28189999999999998</v>
      </c>
    </row>
    <row r="26" spans="1:3" ht="15" customHeight="1" x14ac:dyDescent="0.25">
      <c r="B26" s="20" t="s">
        <v>104</v>
      </c>
      <c r="C26" s="67">
        <v>1.2199999999999999E-2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0.33899999999999997</v>
      </c>
    </row>
    <row r="30" spans="1:3" ht="14.25" customHeight="1" x14ac:dyDescent="0.25">
      <c r="B30" s="30" t="s">
        <v>76</v>
      </c>
      <c r="C30" s="69">
        <v>4.0999999999999995E-2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0.55299999999999994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6.1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0.28999999999999998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1.5767494393999997</v>
      </c>
      <c r="D51" s="17"/>
    </row>
    <row r="52" spans="1:4" ht="15" customHeight="1" x14ac:dyDescent="0.25">
      <c r="B52" s="16" t="s">
        <v>125</v>
      </c>
      <c r="C52" s="65">
        <v>1.58222843297</v>
      </c>
    </row>
    <row r="53" spans="1:4" ht="15.75" customHeight="1" x14ac:dyDescent="0.25">
      <c r="B53" s="16" t="s">
        <v>126</v>
      </c>
      <c r="C53" s="65">
        <v>1.58222843297</v>
      </c>
    </row>
    <row r="54" spans="1:4" ht="15.75" customHeight="1" x14ac:dyDescent="0.25">
      <c r="B54" s="16" t="s">
        <v>127</v>
      </c>
      <c r="C54" s="65">
        <v>1.3289267629000001</v>
      </c>
    </row>
    <row r="55" spans="1:4" ht="15.75" customHeight="1" x14ac:dyDescent="0.25">
      <c r="B55" s="16" t="s">
        <v>128</v>
      </c>
      <c r="C55" s="65">
        <v>1.3289267629000001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0.60234891289851689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 x14ac:dyDescent="0.25">
      <c r="A3" s="3" t="s">
        <v>65</v>
      </c>
      <c r="B3" s="26">
        <f>frac_mam_1month * 2.6</f>
        <v>7.627831119999999E-2</v>
      </c>
      <c r="C3" s="26">
        <f>frac_mam_1_5months * 2.6</f>
        <v>7.627831119999999E-2</v>
      </c>
      <c r="D3" s="26">
        <f>frac_mam_6_11months * 2.6</f>
        <v>3.4263637200000002E-2</v>
      </c>
      <c r="E3" s="26">
        <f>frac_mam_12_23months * 2.6</f>
        <v>7.7441153400000006E-3</v>
      </c>
      <c r="F3" s="26">
        <f>frac_mam_24_59months * 2.6</f>
        <v>2.4344883333333331E-2</v>
      </c>
    </row>
    <row r="4" spans="1:6" ht="15.75" customHeight="1" x14ac:dyDescent="0.25">
      <c r="A4" s="3" t="s">
        <v>66</v>
      </c>
      <c r="B4" s="26">
        <f>frac_sam_1month * 2.6</f>
        <v>6.8123889600000001E-2</v>
      </c>
      <c r="C4" s="26">
        <f>frac_sam_1_5months * 2.6</f>
        <v>6.8123889600000001E-2</v>
      </c>
      <c r="D4" s="26">
        <f>frac_sam_6_11months * 2.6</f>
        <v>3.1664438E-3</v>
      </c>
      <c r="E4" s="26">
        <f>frac_sam_12_23months * 2.6</f>
        <v>3.332537E-3</v>
      </c>
      <c r="F4" s="26">
        <f>frac_sam_24_59months * 2.6</f>
        <v>1.0304830466666666E-2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6.0644209207692298E-2</v>
      </c>
      <c r="D7" s="93">
        <f>diarrhoea_1_5mo/26</f>
        <v>6.0854939729615386E-2</v>
      </c>
      <c r="E7" s="93">
        <f>diarrhoea_6_11mo/26</f>
        <v>6.0854939729615386E-2</v>
      </c>
      <c r="F7" s="93">
        <f>diarrhoea_12_23mo/26</f>
        <v>5.1112567803846161E-2</v>
      </c>
      <c r="G7" s="93">
        <f>diarrhoea_24_59mo/26</f>
        <v>5.1112567803846161E-2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33275.436000000002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38401.232516271986</v>
      </c>
      <c r="I2" s="22">
        <f>G2-H2</f>
        <v>639598.76748372801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33053.83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38145.490006001019</v>
      </c>
      <c r="I3" s="22">
        <f t="shared" ref="I3:I15" si="3">G3-H3</f>
        <v>631854.50999399903</v>
      </c>
    </row>
    <row r="4" spans="1:9" ht="15.75" customHeight="1" x14ac:dyDescent="0.25">
      <c r="A4" s="92">
        <f t="shared" si="2"/>
        <v>2022</v>
      </c>
      <c r="B4" s="74">
        <v>32843.631999999998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>
        <f t="shared" si="1"/>
        <v>37902.91280062779</v>
      </c>
      <c r="I4" s="22">
        <f t="shared" si="3"/>
        <v>626097.08719937224</v>
      </c>
    </row>
    <row r="5" spans="1:9" ht="15.75" customHeight="1" x14ac:dyDescent="0.25">
      <c r="A5" s="92">
        <f t="shared" si="2"/>
        <v>2023</v>
      </c>
      <c r="B5" s="74">
        <v>32610.617999999999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37634.004985459076</v>
      </c>
      <c r="I5" s="22">
        <f t="shared" si="3"/>
        <v>616365.99501454097</v>
      </c>
    </row>
    <row r="6" spans="1:9" ht="15.75" customHeight="1" x14ac:dyDescent="0.25">
      <c r="A6" s="92">
        <f t="shared" si="2"/>
        <v>2024</v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 x14ac:dyDescent="0.25">
      <c r="A7" s="92">
        <f t="shared" si="2"/>
        <v>2025</v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 x14ac:dyDescent="0.25">
      <c r="A8" s="92">
        <f t="shared" si="2"/>
        <v>2026</v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 x14ac:dyDescent="0.25">
      <c r="A9" s="92">
        <f t="shared" si="2"/>
        <v>2027</v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 x14ac:dyDescent="0.25">
      <c r="A10" s="92">
        <f t="shared" si="2"/>
        <v>2028</v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 x14ac:dyDescent="0.25">
      <c r="A11" s="92">
        <f t="shared" si="2"/>
        <v>2029</v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 x14ac:dyDescent="0.25">
      <c r="A12" s="92">
        <f t="shared" si="2"/>
        <v>2030</v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 x14ac:dyDescent="0.25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3.1088089999999997E-3</v>
      </c>
    </row>
    <row r="4" spans="1:8" ht="15.75" customHeight="1" x14ac:dyDescent="0.25">
      <c r="B4" s="24" t="s">
        <v>7</v>
      </c>
      <c r="C4" s="76">
        <v>8.6089965330358505E-3</v>
      </c>
    </row>
    <row r="5" spans="1:8" ht="15.75" customHeight="1" x14ac:dyDescent="0.25">
      <c r="B5" s="24" t="s">
        <v>8</v>
      </c>
      <c r="C5" s="76">
        <v>0.10718667378646962</v>
      </c>
    </row>
    <row r="6" spans="1:8" ht="15.75" customHeight="1" x14ac:dyDescent="0.25">
      <c r="B6" s="24" t="s">
        <v>10</v>
      </c>
      <c r="C6" s="76">
        <v>4.0317878254180553E-2</v>
      </c>
    </row>
    <row r="7" spans="1:8" ht="15.75" customHeight="1" x14ac:dyDescent="0.25">
      <c r="B7" s="24" t="s">
        <v>13</v>
      </c>
      <c r="C7" s="76">
        <v>0.13490381416608827</v>
      </c>
    </row>
    <row r="8" spans="1:8" ht="15.75" customHeight="1" x14ac:dyDescent="0.25">
      <c r="B8" s="24" t="s">
        <v>14</v>
      </c>
      <c r="C8" s="76">
        <v>4.594211875280633E-6</v>
      </c>
    </row>
    <row r="9" spans="1:8" ht="15.75" customHeight="1" x14ac:dyDescent="0.25">
      <c r="B9" s="24" t="s">
        <v>27</v>
      </c>
      <c r="C9" s="76">
        <v>0.27034643846260575</v>
      </c>
    </row>
    <row r="10" spans="1:8" ht="15.75" customHeight="1" x14ac:dyDescent="0.25">
      <c r="B10" s="24" t="s">
        <v>15</v>
      </c>
      <c r="C10" s="76">
        <v>0.43552279558574469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 x14ac:dyDescent="0.25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 x14ac:dyDescent="0.25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 x14ac:dyDescent="0.25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 x14ac:dyDescent="0.25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 x14ac:dyDescent="0.25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 x14ac:dyDescent="0.25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5.4900000000000004E-2</v>
      </c>
    </row>
    <row r="27" spans="1:8" ht="15.75" customHeight="1" x14ac:dyDescent="0.25">
      <c r="B27" s="24" t="s">
        <v>39</v>
      </c>
      <c r="C27" s="76">
        <v>6.1100000000000002E-2</v>
      </c>
    </row>
    <row r="28" spans="1:8" ht="15.75" customHeight="1" x14ac:dyDescent="0.25">
      <c r="B28" s="24" t="s">
        <v>40</v>
      </c>
      <c r="C28" s="76">
        <v>0.12189999999999999</v>
      </c>
    </row>
    <row r="29" spans="1:8" ht="15.75" customHeight="1" x14ac:dyDescent="0.25">
      <c r="B29" s="24" t="s">
        <v>41</v>
      </c>
      <c r="C29" s="76">
        <v>0.13519999999999999</v>
      </c>
    </row>
    <row r="30" spans="1:8" ht="15.75" customHeight="1" x14ac:dyDescent="0.25">
      <c r="B30" s="24" t="s">
        <v>42</v>
      </c>
      <c r="C30" s="76">
        <v>8.1500000000000003E-2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0.1313</v>
      </c>
    </row>
    <row r="33" spans="2:3" ht="15.75" customHeight="1" x14ac:dyDescent="0.25">
      <c r="B33" s="24" t="s">
        <v>45</v>
      </c>
      <c r="C33" s="76">
        <v>0.12720000000000001</v>
      </c>
    </row>
    <row r="34" spans="2:3" ht="15.75" customHeight="1" x14ac:dyDescent="0.25">
      <c r="B34" s="24" t="s">
        <v>46</v>
      </c>
      <c r="C34" s="76">
        <v>0.22170000000000001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0.75031282124999998</v>
      </c>
      <c r="D2" s="77">
        <v>0.75031282124999998</v>
      </c>
      <c r="E2" s="77">
        <v>0.79504024665921791</v>
      </c>
      <c r="F2" s="77">
        <v>0.72876258023468055</v>
      </c>
      <c r="G2" s="77">
        <v>0.68657051155779891</v>
      </c>
    </row>
    <row r="3" spans="1:15" ht="15.75" customHeight="1" x14ac:dyDescent="0.25">
      <c r="A3" s="5"/>
      <c r="B3" s="11" t="s">
        <v>118</v>
      </c>
      <c r="C3" s="77">
        <v>0.13894681874999998</v>
      </c>
      <c r="D3" s="77">
        <v>0.13894681874999998</v>
      </c>
      <c r="E3" s="77">
        <v>0.14122425434078215</v>
      </c>
      <c r="F3" s="77">
        <v>0.13383139976531944</v>
      </c>
      <c r="G3" s="77">
        <v>0.19871642677553439</v>
      </c>
    </row>
    <row r="4" spans="1:15" ht="15.75" customHeight="1" x14ac:dyDescent="0.25">
      <c r="A4" s="5"/>
      <c r="B4" s="11" t="s">
        <v>116</v>
      </c>
      <c r="C4" s="78">
        <v>8.1808193873873877E-2</v>
      </c>
      <c r="D4" s="78">
        <v>8.1808193873873877E-2</v>
      </c>
      <c r="E4" s="78">
        <v>2.6809376563492065E-2</v>
      </c>
      <c r="F4" s="78">
        <v>7.7879946353790613E-2</v>
      </c>
      <c r="G4" s="78">
        <v>7.9698900402131775E-2</v>
      </c>
    </row>
    <row r="5" spans="1:15" ht="15.75" customHeight="1" x14ac:dyDescent="0.25">
      <c r="A5" s="5"/>
      <c r="B5" s="11" t="s">
        <v>119</v>
      </c>
      <c r="C5" s="78">
        <v>2.8932166126126126E-2</v>
      </c>
      <c r="D5" s="78">
        <v>2.8932166126126126E-2</v>
      </c>
      <c r="E5" s="78">
        <v>3.692612243650794E-2</v>
      </c>
      <c r="F5" s="78">
        <v>5.9526073646209376E-2</v>
      </c>
      <c r="G5" s="78">
        <v>3.5014161264534889E-2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0.82171956239671695</v>
      </c>
      <c r="D8" s="77">
        <v>0.82171956239671695</v>
      </c>
      <c r="E8" s="77">
        <v>0.84388300499999991</v>
      </c>
      <c r="F8" s="77">
        <v>0.89872442022623122</v>
      </c>
      <c r="G8" s="77">
        <v>0.91374516883043488</v>
      </c>
    </row>
    <row r="9" spans="1:15" ht="15.75" customHeight="1" x14ac:dyDescent="0.25">
      <c r="B9" s="7" t="s">
        <v>121</v>
      </c>
      <c r="C9" s="77">
        <v>0.12274112960328318</v>
      </c>
      <c r="D9" s="77">
        <v>0.12274112960328318</v>
      </c>
      <c r="E9" s="77">
        <v>0.14172081</v>
      </c>
      <c r="F9" s="77">
        <v>9.7015328873768736E-2</v>
      </c>
      <c r="G9" s="77">
        <v>7.292801816956522E-2</v>
      </c>
    </row>
    <row r="10" spans="1:15" ht="15.75" customHeight="1" x14ac:dyDescent="0.25">
      <c r="B10" s="7" t="s">
        <v>122</v>
      </c>
      <c r="C10" s="78">
        <v>2.9337811999999998E-2</v>
      </c>
      <c r="D10" s="78">
        <v>2.9337811999999998E-2</v>
      </c>
      <c r="E10" s="78">
        <v>1.3178321999999999E-2</v>
      </c>
      <c r="F10" s="78">
        <v>2.9785059000000001E-3</v>
      </c>
      <c r="G10" s="78">
        <v>9.3634166666666657E-3</v>
      </c>
    </row>
    <row r="11" spans="1:15" ht="15.75" customHeight="1" x14ac:dyDescent="0.25">
      <c r="B11" s="7" t="s">
        <v>123</v>
      </c>
      <c r="C11" s="78">
        <v>2.6201496000000001E-2</v>
      </c>
      <c r="D11" s="78">
        <v>2.6201496000000001E-2</v>
      </c>
      <c r="E11" s="78">
        <v>1.217863E-3</v>
      </c>
      <c r="F11" s="78">
        <v>1.2817449999999999E-3</v>
      </c>
      <c r="G11" s="78">
        <v>3.9633963333333333E-3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0.23199999999999998</v>
      </c>
      <c r="I14" s="80">
        <v>0.19770925110132162</v>
      </c>
      <c r="J14" s="80">
        <v>0.231409691629956</v>
      </c>
      <c r="K14" s="80">
        <v>0.25162995594713655</v>
      </c>
      <c r="L14" s="80">
        <v>0.22646080678899999</v>
      </c>
      <c r="M14" s="80">
        <v>0.1976467851075</v>
      </c>
      <c r="N14" s="80">
        <v>0.20009403659000002</v>
      </c>
      <c r="O14" s="80">
        <v>0.22096655884450001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0.13974494779245591</v>
      </c>
      <c r="I15" s="77">
        <f t="shared" si="0"/>
        <v>0.11908995247086097</v>
      </c>
      <c r="J15" s="77">
        <f t="shared" si="0"/>
        <v>0.13938937618748501</v>
      </c>
      <c r="K15" s="77">
        <f t="shared" si="0"/>
        <v>0.15156903041745939</v>
      </c>
      <c r="L15" s="77">
        <f t="shared" si="0"/>
        <v>0.1364084207834752</v>
      </c>
      <c r="M15" s="77">
        <f t="shared" si="0"/>
        <v>0.11905232614738941</v>
      </c>
      <c r="N15" s="77">
        <f t="shared" si="0"/>
        <v>0.12052642541746257</v>
      </c>
      <c r="O15" s="77">
        <f t="shared" si="0"/>
        <v>0.13309896650691075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0.374</v>
      </c>
      <c r="D2" s="78">
        <v>0.374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0.11699999999999999</v>
      </c>
      <c r="D3" s="78">
        <v>0.28899999999999998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0.183</v>
      </c>
      <c r="D4" s="78">
        <v>0.183</v>
      </c>
      <c r="E4" s="78">
        <v>0.55700000000000005</v>
      </c>
      <c r="F4" s="78">
        <v>0.67349999999999999</v>
      </c>
      <c r="G4" s="78">
        <v>0</v>
      </c>
    </row>
    <row r="5" spans="1:7" x14ac:dyDescent="0.25">
      <c r="B5" s="43" t="s">
        <v>169</v>
      </c>
      <c r="C5" s="77">
        <f>1-SUM(C2:C4)</f>
        <v>0.32600000000000007</v>
      </c>
      <c r="D5" s="77">
        <f t="shared" ref="D5:G5" si="0">1-SUM(D2:D4)</f>
        <v>0.15399999999999991</v>
      </c>
      <c r="E5" s="77">
        <f t="shared" si="0"/>
        <v>0.44299999999999995</v>
      </c>
      <c r="F5" s="77">
        <f t="shared" si="0"/>
        <v>0.32650000000000001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0.20324999999999999</v>
      </c>
      <c r="D2" s="28">
        <v>0.19835</v>
      </c>
      <c r="E2" s="28">
        <v>0.19361</v>
      </c>
      <c r="F2" s="28">
        <v>0.18896000000000002</v>
      </c>
      <c r="G2" s="28">
        <v>0.18447</v>
      </c>
      <c r="H2" s="28">
        <v>0.18010999999999999</v>
      </c>
      <c r="I2" s="28">
        <v>0.17591999999999999</v>
      </c>
      <c r="J2" s="28">
        <v>0.17188999999999999</v>
      </c>
      <c r="K2" s="28">
        <v>0.16797999999999999</v>
      </c>
      <c r="L2">
        <v>0.16417000000000001</v>
      </c>
      <c r="M2">
        <v>0.16045000000000001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6.8110000000000004E-2</v>
      </c>
      <c r="D4" s="28">
        <v>6.719E-2</v>
      </c>
      <c r="E4" s="28">
        <v>6.6290000000000002E-2</v>
      </c>
      <c r="F4" s="28">
        <v>6.5419999999999992E-2</v>
      </c>
      <c r="G4" s="28">
        <v>6.4589999999999995E-2</v>
      </c>
      <c r="H4" s="28">
        <v>6.3799999999999996E-2</v>
      </c>
      <c r="I4" s="28">
        <v>6.3049999999999995E-2</v>
      </c>
      <c r="J4" s="28">
        <v>6.234E-2</v>
      </c>
      <c r="K4" s="28">
        <v>6.164E-2</v>
      </c>
      <c r="L4">
        <v>6.096E-2</v>
      </c>
      <c r="M4">
        <v>6.0289999999999996E-2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0.23199999999999998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0.22646080678899999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0.374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0.67349999999999999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11.693</v>
      </c>
      <c r="D13" s="28">
        <v>11.4</v>
      </c>
      <c r="E13" s="28">
        <v>11.127000000000001</v>
      </c>
      <c r="F13" s="28">
        <v>10.867000000000001</v>
      </c>
      <c r="G13" s="28">
        <v>10.624000000000001</v>
      </c>
      <c r="H13" s="28">
        <v>10.384</v>
      </c>
      <c r="I13" s="28">
        <v>10.162000000000001</v>
      </c>
      <c r="J13" s="28">
        <v>9.9659999999999993</v>
      </c>
      <c r="K13" s="28">
        <v>9.7370000000000001</v>
      </c>
      <c r="L13">
        <v>9.5399999999999991</v>
      </c>
      <c r="M13">
        <v>9.3360000000000003</v>
      </c>
    </row>
    <row r="14" spans="1:13" x14ac:dyDescent="0.25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57.907989789407345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39.877408618072153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412.49823904286563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4.2611566933851979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1.4768743325540465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1.4768743325540465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1.4768743325540465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1.4768743325540465</v>
      </c>
      <c r="E13" s="86" t="s">
        <v>201</v>
      </c>
    </row>
    <row r="14" spans="1:5" ht="15.75" customHeight="1" x14ac:dyDescent="0.25">
      <c r="A14" s="11" t="s">
        <v>189</v>
      </c>
      <c r="B14" s="85">
        <v>9.0999999999999998E-2</v>
      </c>
      <c r="C14" s="85">
        <v>0.95</v>
      </c>
      <c r="D14" s="86">
        <v>13.009708061868064</v>
      </c>
      <c r="E14" s="86" t="s">
        <v>201</v>
      </c>
    </row>
    <row r="15" spans="1:5" ht="15.75" customHeight="1" x14ac:dyDescent="0.25">
      <c r="A15" s="11" t="s">
        <v>206</v>
      </c>
      <c r="B15" s="85">
        <v>9.0999999999999998E-2</v>
      </c>
      <c r="C15" s="85">
        <v>0.95</v>
      </c>
      <c r="D15" s="86">
        <v>13.009708061868064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0.71647386176341188</v>
      </c>
      <c r="E17" s="86" t="s">
        <v>201</v>
      </c>
    </row>
    <row r="18" spans="1:5" ht="15.75" customHeight="1" x14ac:dyDescent="0.25">
      <c r="A18" s="53" t="s">
        <v>175</v>
      </c>
      <c r="B18" s="85">
        <v>0.75700000000000001</v>
      </c>
      <c r="C18" s="85">
        <v>0.95</v>
      </c>
      <c r="D18" s="86">
        <v>9.5101355775698799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45.01292027832001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22.449305969663897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4.2777930485212776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18.576955013531048</v>
      </c>
      <c r="E24" s="86" t="s">
        <v>201</v>
      </c>
    </row>
    <row r="25" spans="1:5" ht="15.75" customHeight="1" x14ac:dyDescent="0.25">
      <c r="A25" s="53" t="s">
        <v>87</v>
      </c>
      <c r="B25" s="85">
        <v>0.42399999999999999</v>
      </c>
      <c r="C25" s="85">
        <v>0.95</v>
      </c>
      <c r="D25" s="86">
        <v>18.576236057473363</v>
      </c>
      <c r="E25" s="86" t="s">
        <v>201</v>
      </c>
    </row>
    <row r="26" spans="1:5" ht="15.75" customHeight="1" x14ac:dyDescent="0.25">
      <c r="A26" s="53" t="s">
        <v>137</v>
      </c>
      <c r="B26" s="85">
        <v>9.0999999999999998E-2</v>
      </c>
      <c r="C26" s="85">
        <v>0.95</v>
      </c>
      <c r="D26" s="86">
        <v>5.2134225939858068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7.293378235241823</v>
      </c>
      <c r="E27" s="86" t="s">
        <v>201</v>
      </c>
    </row>
    <row r="28" spans="1:5" ht="15.75" customHeight="1" x14ac:dyDescent="0.25">
      <c r="A28" s="53" t="s">
        <v>84</v>
      </c>
      <c r="B28" s="85">
        <v>0.34499999999999997</v>
      </c>
      <c r="C28" s="85">
        <v>0.95</v>
      </c>
      <c r="D28" s="86">
        <v>0.87551701444679564</v>
      </c>
      <c r="E28" s="86" t="s">
        <v>201</v>
      </c>
    </row>
    <row r="29" spans="1:5" ht="15.75" customHeight="1" x14ac:dyDescent="0.25">
      <c r="A29" s="53" t="s">
        <v>58</v>
      </c>
      <c r="B29" s="85">
        <v>0.75700000000000001</v>
      </c>
      <c r="C29" s="85">
        <v>0.95</v>
      </c>
      <c r="D29" s="86">
        <v>113.37090356364762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289.7257668491805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289.7257668491805</v>
      </c>
      <c r="E31" s="86" t="s">
        <v>201</v>
      </c>
    </row>
    <row r="32" spans="1:5" ht="15.75" customHeight="1" x14ac:dyDescent="0.25">
      <c r="A32" s="53" t="s">
        <v>28</v>
      </c>
      <c r="B32" s="85">
        <v>0.41450000000000004</v>
      </c>
      <c r="C32" s="85">
        <v>0.95</v>
      </c>
      <c r="D32" s="86">
        <v>1.5381241329788304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0.56999999999999995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0.93200000000000005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0.95099999999999996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4.4999999999999998E-2</v>
      </c>
      <c r="C38" s="85">
        <v>0.95</v>
      </c>
      <c r="D38" s="86">
        <v>1.999280657677567</v>
      </c>
      <c r="E38" s="86" t="s">
        <v>201</v>
      </c>
    </row>
    <row r="39" spans="1:6" ht="15.75" customHeight="1" x14ac:dyDescent="0.25">
      <c r="A39" s="53" t="s">
        <v>60</v>
      </c>
      <c r="B39" s="85">
        <v>0.14899999999999999</v>
      </c>
      <c r="C39" s="85">
        <v>0.95</v>
      </c>
      <c r="D39" s="86">
        <v>1.5592463390932703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2020-07-03T01:33:47Z</dcterms:modified>
</cp:coreProperties>
</file>