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C2D2466C-5BFD-496E-AFFF-B46636AB370F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<sst xmlns="http://schemas.openxmlformats.org/spreadsheetml/2006/main" count="1106" uniqueCount="272">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</sst>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1239617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0.65108238220214798</v>
      </c>
    </row>
    <row r="11" spans="1:3" ht="15" customHeight="1" x14ac:dyDescent="0.25">
      <c r="B11" s="7" t="s">
        <v>108</v>
      </c>
      <c r="C11" s="66">
        <v>0.94499999999999995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0.42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3.9300000000000002E-2</v>
      </c>
    </row>
    <row r="24" spans="1:3" ht="15" customHeight="1" x14ac:dyDescent="0.25">
      <c r="B24" s="20" t="s">
        <v>102</v>
      </c>
      <c r="C24" s="67">
        <v>0.49590000000000001</v>
      </c>
    </row>
    <row r="25" spans="1:3" ht="15" customHeight="1" x14ac:dyDescent="0.25">
      <c r="B25" s="20" t="s">
        <v>103</v>
      </c>
      <c r="C25" s="67">
        <v>0.42019999999999996</v>
      </c>
    </row>
    <row r="26" spans="1:3" ht="15" customHeight="1" x14ac:dyDescent="0.25">
      <c r="B26" s="20" t="s">
        <v>104</v>
      </c>
      <c r="C26" s="67">
        <v>4.4600000000000001E-2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</v>
      </c>
    </row>
    <row r="38" spans="1:5" ht="15" customHeight="1" x14ac:dyDescent="0.25">
      <c r="B38" s="16" t="s">
        <v>91</v>
      </c>
      <c r="C38" s="68">
        <v>14.6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0.57999999999999996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3.2099999999999997E-2</v>
      </c>
      <c r="D45" s="17"/>
    </row>
    <row r="46" spans="1:5" ht="15.75" customHeight="1" x14ac:dyDescent="0.25">
      <c r="B46" s="16" t="s">
        <v>11</v>
      </c>
      <c r="C46" s="67">
        <v>0.1118</v>
      </c>
      <c r="D46" s="17"/>
    </row>
    <row r="47" spans="1:5" ht="15.75" customHeight="1" x14ac:dyDescent="0.25">
      <c r="B47" s="16" t="s">
        <v>12</v>
      </c>
      <c r="C47" s="67">
        <v>0.1565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2.1517424982999924</v>
      </c>
      <c r="D51" s="17"/>
    </row>
    <row r="52" spans="1:4" ht="15" customHeight="1" x14ac:dyDescent="0.25">
      <c r="B52" s="16" t="s">
        <v>125</v>
      </c>
      <c r="C52" s="65">
        <v>2.2692125920199997</v>
      </c>
    </row>
    <row r="53" spans="1:4" ht="15.75" customHeight="1" x14ac:dyDescent="0.25">
      <c r="B53" s="16" t="s">
        <v>126</v>
      </c>
      <c r="C53" s="65">
        <v>2.2692125920199997</v>
      </c>
    </row>
    <row r="54" spans="1:4" ht="15.75" customHeight="1" x14ac:dyDescent="0.25">
      <c r="B54" s="16" t="s">
        <v>127</v>
      </c>
      <c r="C54" s="65">
        <v>1.7366032237800002</v>
      </c>
    </row>
    <row r="55" spans="1:4" ht="15.75" customHeight="1" x14ac:dyDescent="0.25">
      <c r="B55" s="16" t="s">
        <v>128</v>
      </c>
      <c r="C55" s="65">
        <v>1.7366032237800002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0.53391604454077679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 x14ac:dyDescent="0.25">
      <c r="A3" s="3" t="s">
        <v>65</v>
      </c>
      <c r="B3" s="26">
        <f>frac_mam_1month * 2.6</f>
        <v>6.7333123000000009E-2</v>
      </c>
      <c r="C3" s="26">
        <f>frac_mam_1_5months * 2.6</f>
        <v>6.7333123000000009E-2</v>
      </c>
      <c r="D3" s="26">
        <f>frac_mam_6_11months * 2.6</f>
        <v>3.3413632980000003E-2</v>
      </c>
      <c r="E3" s="26">
        <f>frac_mam_12_23months * 2.6</f>
        <v>2.800977608E-2</v>
      </c>
      <c r="F3" s="26">
        <f>frac_mam_24_59months * 2.6</f>
        <v>4.9885788506666674E-2</v>
      </c>
    </row>
    <row r="4" spans="1:6" ht="15.75" customHeight="1" x14ac:dyDescent="0.25">
      <c r="A4" s="3" t="s">
        <v>66</v>
      </c>
      <c r="B4" s="26">
        <f>frac_sam_1month * 2.6</f>
        <v>5.8623419400000001E-2</v>
      </c>
      <c r="C4" s="26">
        <f>frac_sam_1_5months * 2.6</f>
        <v>5.8623419400000001E-2</v>
      </c>
      <c r="D4" s="26">
        <f>frac_sam_6_11months * 2.6</f>
        <v>2.4081740020000002E-2</v>
      </c>
      <c r="E4" s="26">
        <f>frac_sam_12_23months * 2.6</f>
        <v>1.548681992E-2</v>
      </c>
      <c r="F4" s="26">
        <f>frac_sam_24_59months * 2.6</f>
        <v>1.0754448293333333E-2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8.2759326857692023E-2</v>
      </c>
      <c r="D7" s="93">
        <f>diarrhoea_1_5mo/26</f>
        <v>8.7277407385384601E-2</v>
      </c>
      <c r="E7" s="93">
        <f>diarrhoea_6_11mo/26</f>
        <v>8.7277407385384601E-2</v>
      </c>
      <c r="F7" s="93">
        <f>diarrhoea_12_23mo/26</f>
        <v>6.679243168384616E-2</v>
      </c>
      <c r="G7" s="93">
        <f>diarrhoea_24_59mo/26</f>
        <v>6.679243168384616E-2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247690.758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287723.11338014674</v>
      </c>
      <c r="I2" s="22">
        <f>G2-H2</f>
        <v>2336276.8866198533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245958.62400000004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285711.02786151145</v>
      </c>
      <c r="I3" s="22">
        <f t="shared" ref="I3:I15" si="3">G3-H3</f>
        <v>2368288.9721384887</v>
      </c>
    </row>
    <row r="4" spans="1:9" ht="15.75" customHeight="1" x14ac:dyDescent="0.25">
      <c r="A4" s="92">
        <f t="shared" si="2"/>
        <v>2022</v>
      </c>
      <c r="B4" s="74">
        <v>243522.78200000004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>
        <f t="shared" si="1"/>
        <v>282881.49942209292</v>
      </c>
      <c r="I4" s="22">
        <f t="shared" si="3"/>
        <v>2392118.5005779071</v>
      </c>
    </row>
    <row r="5" spans="1:9" ht="15.75" customHeight="1" x14ac:dyDescent="0.25">
      <c r="A5" s="92">
        <f t="shared" si="2"/>
        <v>2023</v>
      </c>
      <c r="B5" s="74">
        <v>240646.43440000003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279540.26984486537</v>
      </c>
      <c r="I5" s="22">
        <f t="shared" si="3"/>
        <v>2411459.7301551346</v>
      </c>
    </row>
    <row r="6" spans="1:9" ht="15.75" customHeight="1" x14ac:dyDescent="0.25">
      <c r="A6" s="92">
        <f t="shared" si="2"/>
        <v>2024</v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 x14ac:dyDescent="0.25">
      <c r="A7" s="92">
        <f t="shared" si="2"/>
        <v>2025</v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 x14ac:dyDescent="0.25">
      <c r="A8" s="92">
        <f t="shared" si="2"/>
        <v>2026</v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 x14ac:dyDescent="0.25">
      <c r="A9" s="92">
        <f t="shared" si="2"/>
        <v>2027</v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 x14ac:dyDescent="0.25">
      <c r="A10" s="92">
        <f t="shared" si="2"/>
        <v>2028</v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 x14ac:dyDescent="0.25">
      <c r="A11" s="92">
        <f t="shared" si="2"/>
        <v>2029</v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 x14ac:dyDescent="0.25">
      <c r="A12" s="92">
        <f t="shared" si="2"/>
        <v>2030</v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 x14ac:dyDescent="0.25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3.2363937500000002E-3</v>
      </c>
    </row>
    <row r="4" spans="1:8" ht="15.75" customHeight="1" x14ac:dyDescent="0.25">
      <c r="B4" s="24" t="s">
        <v>7</v>
      </c>
      <c r="C4" s="76">
        <v>0.14750715864673128</v>
      </c>
    </row>
    <row r="5" spans="1:8" ht="15.75" customHeight="1" x14ac:dyDescent="0.25">
      <c r="B5" s="24" t="s">
        <v>8</v>
      </c>
      <c r="C5" s="76">
        <v>6.13743375573228E-2</v>
      </c>
    </row>
    <row r="6" spans="1:8" ht="15.75" customHeight="1" x14ac:dyDescent="0.25">
      <c r="B6" s="24" t="s">
        <v>10</v>
      </c>
      <c r="C6" s="76">
        <v>8.1032483059158833E-2</v>
      </c>
    </row>
    <row r="7" spans="1:8" ht="15.75" customHeight="1" x14ac:dyDescent="0.25">
      <c r="B7" s="24" t="s">
        <v>13</v>
      </c>
      <c r="C7" s="76">
        <v>0.3192565959004055</v>
      </c>
    </row>
    <row r="8" spans="1:8" ht="15.75" customHeight="1" x14ac:dyDescent="0.25">
      <c r="B8" s="24" t="s">
        <v>14</v>
      </c>
      <c r="C8" s="76">
        <v>1.8512400483642656E-6</v>
      </c>
    </row>
    <row r="9" spans="1:8" ht="15.75" customHeight="1" x14ac:dyDescent="0.25">
      <c r="B9" s="24" t="s">
        <v>27</v>
      </c>
      <c r="C9" s="76">
        <v>0.288358767085514</v>
      </c>
    </row>
    <row r="10" spans="1:8" ht="15.75" customHeight="1" x14ac:dyDescent="0.25">
      <c r="B10" s="24" t="s">
        <v>15</v>
      </c>
      <c r="C10" s="76">
        <v>9.9232412760819177E-2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 x14ac:dyDescent="0.25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 x14ac:dyDescent="0.25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 x14ac:dyDescent="0.25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 x14ac:dyDescent="0.25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 x14ac:dyDescent="0.25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 x14ac:dyDescent="0.25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0.10920000000000001</v>
      </c>
    </row>
    <row r="27" spans="1:8" ht="15.75" customHeight="1" x14ac:dyDescent="0.25">
      <c r="B27" s="24" t="s">
        <v>39</v>
      </c>
      <c r="C27" s="76">
        <v>1.7600000000000001E-2</v>
      </c>
    </row>
    <row r="28" spans="1:8" ht="15.75" customHeight="1" x14ac:dyDescent="0.25">
      <c r="B28" s="24" t="s">
        <v>40</v>
      </c>
      <c r="C28" s="76">
        <v>3.5400000000000001E-2</v>
      </c>
    </row>
    <row r="29" spans="1:8" ht="15.75" customHeight="1" x14ac:dyDescent="0.25">
      <c r="B29" s="24" t="s">
        <v>41</v>
      </c>
      <c r="C29" s="76">
        <v>8.1900000000000001E-2</v>
      </c>
    </row>
    <row r="30" spans="1:8" ht="15.75" customHeight="1" x14ac:dyDescent="0.25">
      <c r="B30" s="24" t="s">
        <v>42</v>
      </c>
      <c r="C30" s="76">
        <v>6.7299999999999999E-2</v>
      </c>
    </row>
    <row r="31" spans="1:8" ht="15.75" customHeight="1" x14ac:dyDescent="0.25">
      <c r="B31" s="24" t="s">
        <v>43</v>
      </c>
      <c r="C31" s="76">
        <v>2.8900000000000002E-2</v>
      </c>
    </row>
    <row r="32" spans="1:8" ht="15.75" customHeight="1" x14ac:dyDescent="0.25">
      <c r="B32" s="24" t="s">
        <v>44</v>
      </c>
      <c r="C32" s="76">
        <v>0.2334</v>
      </c>
    </row>
    <row r="33" spans="2:3" ht="15.75" customHeight="1" x14ac:dyDescent="0.25">
      <c r="B33" s="24" t="s">
        <v>45</v>
      </c>
      <c r="C33" s="76">
        <v>0.1321</v>
      </c>
    </row>
    <row r="34" spans="2:3" ht="15.75" customHeight="1" x14ac:dyDescent="0.25">
      <c r="B34" s="24" t="s">
        <v>46</v>
      </c>
      <c r="C34" s="76">
        <v>0.29420000000000018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0.75232566692013125</v>
      </c>
      <c r="D2" s="77">
        <v>0.75232566692013125</v>
      </c>
      <c r="E2" s="77">
        <v>0.73070618170454549</v>
      </c>
      <c r="F2" s="77">
        <v>0.72644294937499998</v>
      </c>
      <c r="G2" s="77">
        <v>0.69123681969774919</v>
      </c>
    </row>
    <row r="3" spans="1:15" ht="15.75" customHeight="1" x14ac:dyDescent="0.25">
      <c r="A3" s="5"/>
      <c r="B3" s="11" t="s">
        <v>118</v>
      </c>
      <c r="C3" s="77">
        <v>0.15843679607986869</v>
      </c>
      <c r="D3" s="77">
        <v>0.15843679607986869</v>
      </c>
      <c r="E3" s="77">
        <v>0.18789587529545451</v>
      </c>
      <c r="F3" s="77">
        <v>0.16764068062500001</v>
      </c>
      <c r="G3" s="77">
        <v>0.24208293830225081</v>
      </c>
    </row>
    <row r="4" spans="1:15" ht="15.75" customHeight="1" x14ac:dyDescent="0.25">
      <c r="A4" s="5"/>
      <c r="B4" s="11" t="s">
        <v>116</v>
      </c>
      <c r="C4" s="78">
        <v>7.2826035942528747E-2</v>
      </c>
      <c r="D4" s="78">
        <v>7.2826035942528747E-2</v>
      </c>
      <c r="E4" s="78">
        <v>7.7169478428571428E-2</v>
      </c>
      <c r="F4" s="78">
        <v>8.3510984038461536E-2</v>
      </c>
      <c r="G4" s="78">
        <v>5.3546254939393939E-2</v>
      </c>
    </row>
    <row r="5" spans="1:15" ht="15.75" customHeight="1" x14ac:dyDescent="0.25">
      <c r="A5" s="5"/>
      <c r="B5" s="11" t="s">
        <v>119</v>
      </c>
      <c r="C5" s="78">
        <v>1.6411501057471266E-2</v>
      </c>
      <c r="D5" s="78">
        <v>1.6411501057471266E-2</v>
      </c>
      <c r="E5" s="78">
        <v>4.2284645714285715E-3</v>
      </c>
      <c r="F5" s="78">
        <v>2.2405385961538463E-2</v>
      </c>
      <c r="G5" s="78">
        <v>1.3133987060606063E-2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0.81433090325052626</v>
      </c>
      <c r="D8" s="77">
        <v>0.81433090325052626</v>
      </c>
      <c r="E8" s="77">
        <v>0.85938488684826886</v>
      </c>
      <c r="F8" s="77">
        <v>0.8941553892260693</v>
      </c>
      <c r="G8" s="77">
        <v>0.8896164996393443</v>
      </c>
    </row>
    <row r="9" spans="1:15" ht="15.75" customHeight="1" x14ac:dyDescent="0.25">
      <c r="B9" s="7" t="s">
        <v>121</v>
      </c>
      <c r="C9" s="77">
        <v>0.13722427274947366</v>
      </c>
      <c r="D9" s="77">
        <v>0.13722427274947366</v>
      </c>
      <c r="E9" s="77">
        <v>0.11850150815173119</v>
      </c>
      <c r="F9" s="77">
        <v>8.9115150773930757E-2</v>
      </c>
      <c r="G9" s="77">
        <v>8.7060332360655732E-2</v>
      </c>
    </row>
    <row r="10" spans="1:15" ht="15.75" customHeight="1" x14ac:dyDescent="0.25">
      <c r="B10" s="7" t="s">
        <v>122</v>
      </c>
      <c r="C10" s="78">
        <v>2.5897355E-2</v>
      </c>
      <c r="D10" s="78">
        <v>2.5897355E-2</v>
      </c>
      <c r="E10" s="78">
        <v>1.2851397300000001E-2</v>
      </c>
      <c r="F10" s="78">
        <v>1.07729908E-2</v>
      </c>
      <c r="G10" s="78">
        <v>1.9186841733333335E-2</v>
      </c>
    </row>
    <row r="11" spans="1:15" ht="15.75" customHeight="1" x14ac:dyDescent="0.25">
      <c r="B11" s="7" t="s">
        <v>123</v>
      </c>
      <c r="C11" s="78">
        <v>2.2547469000000001E-2</v>
      </c>
      <c r="D11" s="78">
        <v>2.2547469000000001E-2</v>
      </c>
      <c r="E11" s="78">
        <v>9.2622077000000004E-3</v>
      </c>
      <c r="F11" s="78">
        <v>5.9564691999999999E-3</v>
      </c>
      <c r="G11" s="78">
        <v>4.1363262666666662E-3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0.27500000000000002</v>
      </c>
      <c r="I14" s="80">
        <v>0.32577934272300474</v>
      </c>
      <c r="J14" s="80">
        <v>0.29856807511737093</v>
      </c>
      <c r="K14" s="80">
        <v>0.33182629107981221</v>
      </c>
      <c r="L14" s="80">
        <v>0.31032060511800003</v>
      </c>
      <c r="M14" s="80">
        <v>0.28918673102750003</v>
      </c>
      <c r="N14" s="80">
        <v>0.29339213152400001</v>
      </c>
      <c r="O14" s="80">
        <v>0.32256034060299998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0.14682691224871364</v>
      </c>
      <c r="I15" s="77">
        <f t="shared" si="0"/>
        <v>0.17393881805976077</v>
      </c>
      <c r="J15" s="77">
        <f t="shared" si="0"/>
        <v>0.1594102856928202</v>
      </c>
      <c r="K15" s="77">
        <f t="shared" si="0"/>
        <v>0.17716738080796979</v>
      </c>
      <c r="L15" s="77">
        <f t="shared" si="0"/>
        <v>0.16568515002410292</v>
      </c>
      <c r="M15" s="77">
        <f t="shared" si="0"/>
        <v>0.15440143556388033</v>
      </c>
      <c r="N15" s="77">
        <f t="shared" si="0"/>
        <v>0.15664676636268143</v>
      </c>
      <c r="O15" s="77">
        <f t="shared" si="0"/>
        <v>0.17222014118047949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0.255</v>
      </c>
      <c r="D2" s="78">
        <v>0.255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</v>
      </c>
      <c r="D3" s="78">
        <v>0.128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0.17100000000000001</v>
      </c>
      <c r="D4" s="78">
        <v>0.17100000000000001</v>
      </c>
      <c r="E4" s="78">
        <v>0.42599999999999999</v>
      </c>
      <c r="F4" s="78">
        <v>0.44900000000000007</v>
      </c>
      <c r="G4" s="78">
        <v>0</v>
      </c>
    </row>
    <row r="5" spans="1:7" x14ac:dyDescent="0.25">
      <c r="B5" s="43" t="s">
        <v>169</v>
      </c>
      <c r="C5" s="77">
        <f>1-SUM(C2:C4)</f>
        <v>0.41499999999999992</v>
      </c>
      <c r="D5" s="77">
        <f t="shared" ref="D5:G5" si="0">1-SUM(D2:D4)</f>
        <v>0.44599999999999995</v>
      </c>
      <c r="E5" s="77">
        <f t="shared" si="0"/>
        <v>0.57400000000000007</v>
      </c>
      <c r="F5" s="77">
        <f t="shared" si="0"/>
        <v>0.55099999999999993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9.0820000000000012E-2</v>
      </c>
      <c r="D2" s="28">
        <v>8.8840000000000002E-2</v>
      </c>
      <c r="E2" s="28">
        <v>8.6919999999999997E-2</v>
      </c>
      <c r="F2" s="28">
        <v>8.5050000000000014E-2</v>
      </c>
      <c r="G2" s="28">
        <v>8.3249999999999991E-2</v>
      </c>
      <c r="H2" s="28">
        <v>8.1489999999999993E-2</v>
      </c>
      <c r="I2" s="28">
        <v>7.9809999999999992E-2</v>
      </c>
      <c r="J2" s="28">
        <v>7.8179999999999999E-2</v>
      </c>
      <c r="K2" s="28">
        <v>7.6609999999999998E-2</v>
      </c>
      <c r="L2">
        <v>7.5079999999999994E-2</v>
      </c>
      <c r="M2">
        <v>7.3599999999999999E-2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2.0739999999999998E-2</v>
      </c>
      <c r="D4" s="28">
        <v>2.051E-2</v>
      </c>
      <c r="E4" s="28">
        <v>2.027E-2</v>
      </c>
      <c r="F4" s="28">
        <v>2.0039999999999999E-2</v>
      </c>
      <c r="G4" s="28">
        <v>1.9810000000000001E-2</v>
      </c>
      <c r="H4" s="28">
        <v>1.9599999999999999E-2</v>
      </c>
      <c r="I4" s="28">
        <v>1.9400000000000001E-2</v>
      </c>
      <c r="J4" s="28">
        <v>1.9199999999999998E-2</v>
      </c>
      <c r="K4" s="28">
        <v>1.9019999999999999E-2</v>
      </c>
      <c r="L4">
        <v>1.8839999999999999E-2</v>
      </c>
      <c r="M4">
        <v>1.866E-2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0.27500000000000002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0.31032060511800003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0.255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0.44900000000000007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13.436999999999999</v>
      </c>
      <c r="D13" s="28">
        <v>13.122999999999999</v>
      </c>
      <c r="E13" s="28">
        <v>12.82</v>
      </c>
      <c r="F13" s="28">
        <v>12.522</v>
      </c>
      <c r="G13" s="28">
        <v>12.241</v>
      </c>
      <c r="H13" s="28">
        <v>11.96</v>
      </c>
      <c r="I13" s="28">
        <v>11.69</v>
      </c>
      <c r="J13" s="28">
        <v>11.208</v>
      </c>
      <c r="K13" s="28">
        <v>10.919</v>
      </c>
      <c r="L13">
        <v>10.692</v>
      </c>
      <c r="M13">
        <v>10.462</v>
      </c>
    </row>
    <row r="14" spans="1:13" x14ac:dyDescent="0.25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57.671699316737026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39.872112451281595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408.79375167203034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1.7882569301900479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1.471578165763491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1.471578165763491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1.471578165763491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1.471578165763491</v>
      </c>
      <c r="E13" s="86" t="s">
        <v>201</v>
      </c>
    </row>
    <row r="14" spans="1:5" ht="15.75" customHeight="1" x14ac:dyDescent="0.25">
      <c r="A14" s="11" t="s">
        <v>189</v>
      </c>
      <c r="B14" s="85">
        <v>0.61399999999999999</v>
      </c>
      <c r="C14" s="85">
        <v>0.95</v>
      </c>
      <c r="D14" s="86">
        <v>13.004411895077508</v>
      </c>
      <c r="E14" s="86" t="s">
        <v>201</v>
      </c>
    </row>
    <row r="15" spans="1:5" ht="15.75" customHeight="1" x14ac:dyDescent="0.25">
      <c r="A15" s="11" t="s">
        <v>206</v>
      </c>
      <c r="B15" s="85">
        <v>0.61399999999999999</v>
      </c>
      <c r="C15" s="85">
        <v>0.95</v>
      </c>
      <c r="D15" s="86">
        <v>13.004411895077508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0.71117769497285666</v>
      </c>
      <c r="E17" s="86" t="s">
        <v>201</v>
      </c>
    </row>
    <row r="18" spans="1:5" ht="15.75" customHeight="1" x14ac:dyDescent="0.25">
      <c r="A18" s="53" t="s">
        <v>175</v>
      </c>
      <c r="B18" s="85">
        <v>0.55100000000000005</v>
      </c>
      <c r="C18" s="85">
        <v>0.95</v>
      </c>
      <c r="D18" s="86">
        <v>9.4258488463818431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14.271976978833907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22.437389594385149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4.2744829442771808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18.562456349760495</v>
      </c>
      <c r="E24" s="86" t="s">
        <v>201</v>
      </c>
    </row>
    <row r="25" spans="1:5" ht="15.75" customHeight="1" x14ac:dyDescent="0.25">
      <c r="A25" s="53" t="s">
        <v>87</v>
      </c>
      <c r="B25" s="85">
        <v>0.66299999999999992</v>
      </c>
      <c r="C25" s="85">
        <v>0.95</v>
      </c>
      <c r="D25" s="86">
        <v>18.565002796184167</v>
      </c>
      <c r="E25" s="86" t="s">
        <v>201</v>
      </c>
    </row>
    <row r="26" spans="1:5" ht="15.75" customHeight="1" x14ac:dyDescent="0.25">
      <c r="A26" s="53" t="s">
        <v>137</v>
      </c>
      <c r="B26" s="85">
        <v>0.61399999999999999</v>
      </c>
      <c r="C26" s="85">
        <v>0.95</v>
      </c>
      <c r="D26" s="86">
        <v>5.201506218707058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7.2574250672647294</v>
      </c>
      <c r="E27" s="86" t="s">
        <v>201</v>
      </c>
    </row>
    <row r="28" spans="1:5" ht="15.75" customHeight="1" x14ac:dyDescent="0.25">
      <c r="A28" s="53" t="s">
        <v>84</v>
      </c>
      <c r="B28" s="85">
        <v>0.44400000000000001</v>
      </c>
      <c r="C28" s="85">
        <v>0.95</v>
      </c>
      <c r="D28" s="86">
        <v>0.87221015292713633</v>
      </c>
      <c r="E28" s="86" t="s">
        <v>201</v>
      </c>
    </row>
    <row r="29" spans="1:5" ht="15.75" customHeight="1" x14ac:dyDescent="0.25">
      <c r="A29" s="53" t="s">
        <v>58</v>
      </c>
      <c r="B29" s="85">
        <v>0.55100000000000005</v>
      </c>
      <c r="C29" s="85">
        <v>0.95</v>
      </c>
      <c r="D29" s="86">
        <v>112.83160604399121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221.46577990114287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221.46577990114287</v>
      </c>
      <c r="E31" s="86" t="s">
        <v>201</v>
      </c>
    </row>
    <row r="32" spans="1:5" ht="15.75" customHeight="1" x14ac:dyDescent="0.25">
      <c r="A32" s="53" t="s">
        <v>28</v>
      </c>
      <c r="B32" s="85">
        <v>0.245</v>
      </c>
      <c r="C32" s="85">
        <v>0.95</v>
      </c>
      <c r="D32" s="86">
        <v>1.5262120255615979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0.98599999999999999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0.96900000000000008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1.9959737961579078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1.5473299638145213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2020-07-03T01:35:34Z</dcterms:modified>
</cp:coreProperties>
</file>