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9B07D95-B2B0-4615-B0C2-0FCEBF12BABD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<sst xmlns="http://schemas.openxmlformats.org/spreadsheetml/2006/main" count="1106" uniqueCount="272">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</sst>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9.1199999999999989E-2</v>
      </c>
      <c r="D46" s="17"/>
    </row>
    <row r="47" spans="1:5" ht="15.75" customHeight="1" x14ac:dyDescent="0.25">
      <c r="B47" s="16" t="s">
        <v>12</v>
      </c>
      <c r="C47" s="67">
        <v>0.13369999999999999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0.14148365660000009</v>
      </c>
      <c r="C3" s="26">
        <f>frac_mam_1_5months * 2.6</f>
        <v>0.14148365660000009</v>
      </c>
      <c r="D3" s="26">
        <f>frac_mam_6_11months * 2.6</f>
        <v>0.16789871800000003</v>
      </c>
      <c r="E3" s="26">
        <f>frac_mam_12_23months * 2.6</f>
        <v>7.1912456200000002E-2</v>
      </c>
      <c r="F3" s="26">
        <f>frac_mam_24_59months * 2.6</f>
        <v>5.5799516933333335E-2</v>
      </c>
    </row>
    <row r="4" spans="1:6" ht="15.75" customHeight="1" x14ac:dyDescent="0.25">
      <c r="A4" s="3" t="s">
        <v>66</v>
      </c>
      <c r="B4" s="26">
        <f>frac_sam_1month * 2.6</f>
        <v>0.17308381740000001</v>
      </c>
      <c r="C4" s="26">
        <f>frac_sam_1_5months * 2.6</f>
        <v>0.17308381740000001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6.2944726982980773E-2</v>
      </c>
      <c r="D7" s="93">
        <f>diarrhoea_1_5mo/26</f>
        <v>6.3122170021153848E-2</v>
      </c>
      <c r="E7" s="93">
        <f>diarrhoea_6_11mo/26</f>
        <v>6.3122170021153848E-2</v>
      </c>
      <c r="F7" s="93">
        <f>diarrhoea_12_23mo/26</f>
        <v>5.7051130641153851E-2</v>
      </c>
      <c r="G7" s="93">
        <f>diarrhoea_24_59mo/26</f>
        <v>5.7051130641153851E-2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2090.1880000000001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2431.9414338786678</v>
      </c>
      <c r="I2" s="22">
        <f>G2-H2</f>
        <v>35168.058566121334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2073.1983999999998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2412.1739717245337</v>
      </c>
      <c r="I3" s="22">
        <f t="shared" ref="I3:I15" si="3">G3-H3</f>
        <v>34787.826028275464</v>
      </c>
    </row>
    <row r="4" spans="1:9" ht="15.75" customHeight="1" x14ac:dyDescent="0.25">
      <c r="A4" s="92">
        <f t="shared" si="2"/>
        <v>2022</v>
      </c>
      <c r="B4" s="74">
        <v>2055.8951999999999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2392.0416348157537</v>
      </c>
      <c r="I4" s="22">
        <f t="shared" si="3"/>
        <v>34507.958365184248</v>
      </c>
    </row>
    <row r="5" spans="1:9" ht="15.75" customHeight="1" x14ac:dyDescent="0.25">
      <c r="A5" s="92">
        <f t="shared" si="2"/>
        <v>2023</v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>
        <f t="shared" si="2"/>
        <v>2024</v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>
        <f t="shared" si="2"/>
        <v>2025</v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>
        <f t="shared" si="2"/>
        <v>2026</v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>
        <f t="shared" si="2"/>
        <v>2027</v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>
        <f t="shared" si="2"/>
        <v>2028</v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>
        <f t="shared" si="2"/>
        <v>2029</v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>
        <f t="shared" si="2"/>
        <v>2030</v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0.72874412191040006</v>
      </c>
      <c r="E2" s="77">
        <v>0.72450175849941389</v>
      </c>
      <c r="F2" s="77">
        <v>0.59288625192493294</v>
      </c>
      <c r="G2" s="77">
        <v>0.59674172874115272</v>
      </c>
    </row>
    <row r="3" spans="1:15" ht="15.75" customHeight="1" x14ac:dyDescent="0.25">
      <c r="A3" s="5"/>
      <c r="B3" s="11" t="s">
        <v>118</v>
      </c>
      <c r="C3" s="77">
        <v>0.24033050828960006</v>
      </c>
      <c r="D3" s="77">
        <v>0.24033050828960006</v>
      </c>
      <c r="E3" s="77">
        <v>0.27549824150058616</v>
      </c>
      <c r="F3" s="77">
        <v>0.35016949207506698</v>
      </c>
      <c r="G3" s="77">
        <v>0.38597202322551383</v>
      </c>
    </row>
    <row r="4" spans="1:15" ht="15.75" customHeight="1" x14ac:dyDescent="0.25">
      <c r="A4" s="5"/>
      <c r="B4" s="11" t="s">
        <v>116</v>
      </c>
      <c r="C4" s="78">
        <v>2.0039639630399991E-2</v>
      </c>
      <c r="D4" s="78">
        <v>2.0039639630399991E-2</v>
      </c>
      <c r="E4" s="78">
        <v>0</v>
      </c>
      <c r="F4" s="78">
        <v>3.7587710482213432E-2</v>
      </c>
      <c r="G4" s="78">
        <v>1.1705648274540683E-2</v>
      </c>
    </row>
    <row r="5" spans="1:15" ht="15.75" customHeight="1" x14ac:dyDescent="0.25">
      <c r="A5" s="5"/>
      <c r="B5" s="11" t="s">
        <v>119</v>
      </c>
      <c r="C5" s="78">
        <v>1.0885730169599997E-2</v>
      </c>
      <c r="D5" s="78">
        <v>1.0885730169599997E-2</v>
      </c>
      <c r="E5" s="78">
        <v>0</v>
      </c>
      <c r="F5" s="78">
        <v>1.9356545517786556E-2</v>
      </c>
      <c r="G5" s="78">
        <v>5.5805997587926506E-3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0.79046560448058756</v>
      </c>
      <c r="D8" s="77">
        <v>0.79046560448058756</v>
      </c>
      <c r="E8" s="77">
        <v>0.84480441165624998</v>
      </c>
      <c r="F8" s="77">
        <v>0.88358404883897435</v>
      </c>
      <c r="G8" s="77">
        <v>0.90280653206109984</v>
      </c>
    </row>
    <row r="9" spans="1:15" ht="15.75" customHeight="1" x14ac:dyDescent="0.25">
      <c r="B9" s="7" t="s">
        <v>121</v>
      </c>
      <c r="C9" s="77">
        <v>8.8546905519412369E-2</v>
      </c>
      <c r="D9" s="77">
        <v>8.8546905519412369E-2</v>
      </c>
      <c r="E9" s="77">
        <v>9.0619158343750006E-2</v>
      </c>
      <c r="F9" s="77">
        <v>8.8757314161025655E-2</v>
      </c>
      <c r="G9" s="77">
        <v>7.5732115272233544E-2</v>
      </c>
    </row>
    <row r="10" spans="1:15" ht="15.75" customHeight="1" x14ac:dyDescent="0.25">
      <c r="B10" s="7" t="s">
        <v>122</v>
      </c>
      <c r="C10" s="78">
        <v>5.4416791000000034E-2</v>
      </c>
      <c r="D10" s="78">
        <v>5.4416791000000034E-2</v>
      </c>
      <c r="E10" s="78">
        <v>6.4576430000000004E-2</v>
      </c>
      <c r="F10" s="78">
        <v>2.7658637E-2</v>
      </c>
      <c r="G10" s="78">
        <v>2.1461352666666666E-2</v>
      </c>
    </row>
    <row r="11" spans="1:15" ht="15.75" customHeight="1" x14ac:dyDescent="0.25">
      <c r="B11" s="7" t="s">
        <v>123</v>
      </c>
      <c r="C11" s="78">
        <v>6.6570698999999997E-2</v>
      </c>
      <c r="D11" s="78">
        <v>6.6570698999999997E-2</v>
      </c>
      <c r="E11" s="78">
        <v>0</v>
      </c>
      <c r="F11" s="78">
        <v>0</v>
      </c>
      <c r="G11" s="78">
        <v>0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0.265628516845</v>
      </c>
      <c r="M14" s="80">
        <v>0.18064865923500001</v>
      </c>
      <c r="N14" s="80">
        <v>0.19508255555199999</v>
      </c>
      <c r="O14" s="80">
        <v>0.20189269920649999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0.12918820031682193</v>
      </c>
      <c r="M15" s="77">
        <f t="shared" si="0"/>
        <v>8.7858319782113323E-2</v>
      </c>
      <c r="N15" s="77">
        <f t="shared" si="0"/>
        <v>9.4878232820444677E-2</v>
      </c>
      <c r="O15" s="77">
        <f t="shared" si="0"/>
        <v>9.8190340319570066E-2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0.45700000000000002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0.54299999999999993</v>
      </c>
      <c r="D4" s="78">
        <v>0.67599999999999993</v>
      </c>
      <c r="E4" s="78">
        <v>0.63600000000000001</v>
      </c>
      <c r="F4" s="78">
        <v>0.28699999999999998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0.12200000000000011</v>
      </c>
      <c r="E5" s="77">
        <f t="shared" si="0"/>
        <v>0.36399999999999999</v>
      </c>
      <c r="F5" s="77">
        <f t="shared" si="0"/>
        <v>0.71300000000000008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4.1149999999999999E-2</v>
      </c>
      <c r="D2" s="28">
        <v>4.0350000000000004E-2</v>
      </c>
      <c r="E2" s="28">
        <v>3.959E-2</v>
      </c>
      <c r="F2" s="28">
        <v>3.8870000000000002E-2</v>
      </c>
      <c r="G2" s="28">
        <v>3.8179999999999999E-2</v>
      </c>
      <c r="H2" s="28">
        <v>3.7530000000000001E-2</v>
      </c>
      <c r="I2" s="28">
        <v>3.6900000000000002E-2</v>
      </c>
      <c r="J2" s="28">
        <v>3.6309999999999995E-2</v>
      </c>
      <c r="K2" s="28">
        <v>3.5740000000000001E-2</v>
      </c>
      <c r="L2">
        <v>3.5200000000000002E-2</v>
      </c>
      <c r="M2">
        <v>3.4680000000000002E-2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2.3189999999999999E-2</v>
      </c>
      <c r="D4" s="28">
        <v>2.283E-2</v>
      </c>
      <c r="E4" s="28">
        <v>2.2530000000000001E-2</v>
      </c>
      <c r="F4" s="28">
        <v>2.2250000000000002E-2</v>
      </c>
      <c r="G4" s="28">
        <v>2.198E-2</v>
      </c>
      <c r="H4" s="28">
        <v>2.1720000000000003E-2</v>
      </c>
      <c r="I4" s="28">
        <v>2.147E-2</v>
      </c>
      <c r="J4" s="28">
        <v>2.1230000000000002E-2</v>
      </c>
      <c r="K4" s="28">
        <v>2.1000000000000001E-2</v>
      </c>
      <c r="L4">
        <v>2.078E-2</v>
      </c>
      <c r="M4">
        <v>2.0569999999999998E-2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0.265628516845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0.28699999999999998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12.744</v>
      </c>
      <c r="D13" s="28">
        <v>12.425000000000001</v>
      </c>
      <c r="E13" s="28">
        <v>12.116</v>
      </c>
      <c r="F13" s="28">
        <v>11.811999999999999</v>
      </c>
      <c r="G13" s="28">
        <v>11.526</v>
      </c>
      <c r="H13" s="28">
        <v>11.231</v>
      </c>
      <c r="I13" s="28">
        <v>10.964</v>
      </c>
      <c r="J13" s="28">
        <v>10.553000000000001</v>
      </c>
      <c r="K13" s="28">
        <v>10.276</v>
      </c>
      <c r="L13">
        <v>10.039</v>
      </c>
      <c r="M13">
        <v>9.8019999999999996</v>
      </c>
    </row>
    <row r="14" spans="1:13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91.330267740197584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40.626528785920186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936.48215246114307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2.7910247519734535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2.2259945004020785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2.2259945004020785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2.2259945004020785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2.2259945004020785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13.758828229716094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13.758828229716094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1.465594029611444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21.432133639931681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27.583962315967817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24.134826347321969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4.7459931534262978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19.155143804923068</v>
      </c>
      <c r="E24" s="86" t="s">
        <v>201</v>
      </c>
    </row>
    <row r="25" spans="1:5" ht="15.75" customHeight="1" x14ac:dyDescent="0.25">
      <c r="A25" s="53" t="s">
        <v>87</v>
      </c>
      <c r="B25" s="85">
        <v>0.65700000000000003</v>
      </c>
      <c r="C25" s="85">
        <v>0.95</v>
      </c>
      <c r="D25" s="86">
        <v>19.36523563448273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6.898942971643879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12.378800257391701</v>
      </c>
      <c r="E27" s="86" t="s">
        <v>201</v>
      </c>
    </row>
    <row r="28" spans="1:5" ht="15.75" customHeight="1" x14ac:dyDescent="0.25">
      <c r="A28" s="53" t="s">
        <v>84</v>
      </c>
      <c r="B28" s="85">
        <v>4.2999999999999997E-2</v>
      </c>
      <c r="C28" s="85">
        <v>0.95</v>
      </c>
      <c r="D28" s="86">
        <v>1.3435975358283936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189.65223389589576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298.89392650785464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298.89392650785464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3.2236445106369032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0.90500000000000003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2.4673611790591652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3.2447667167513425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2020-07-03T01:36:47Z</dcterms:modified>
</cp:coreProperties>
</file>