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59D7BC36-38F1-4553-94F1-24CD53F76816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<sst xmlns="http://schemas.openxmlformats.org/spreadsheetml/2006/main" count="1106" uniqueCount="272">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</sst>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5400403</v>
      </c>
    </row>
    <row r="8" spans="1:3" ht="15" customHeight="1" x14ac:dyDescent="0.25">
      <c r="B8" s="7" t="s">
        <v>106</v>
      </c>
      <c r="C8" s="66">
        <v>0.30099999999999999</v>
      </c>
    </row>
    <row r="9" spans="1:3" ht="15" customHeight="1" x14ac:dyDescent="0.25">
      <c r="B9" s="9" t="s">
        <v>107</v>
      </c>
      <c r="C9" s="67">
        <v>0.53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0.61399999999999999</v>
      </c>
    </row>
    <row r="12" spans="1:3" ht="15" customHeight="1" x14ac:dyDescent="0.25">
      <c r="B12" s="7" t="s">
        <v>109</v>
      </c>
      <c r="C12" s="66">
        <v>0.49</v>
      </c>
    </row>
    <row r="13" spans="1:3" ht="15" customHeight="1" x14ac:dyDescent="0.25">
      <c r="B13" s="7" t="s">
        <v>110</v>
      </c>
      <c r="C13" s="66">
        <v>0.75800000000000001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0.13639999999999999</v>
      </c>
    </row>
    <row r="24" spans="1:3" ht="15" customHeight="1" x14ac:dyDescent="0.25">
      <c r="B24" s="20" t="s">
        <v>102</v>
      </c>
      <c r="C24" s="67">
        <v>0.43979999999999997</v>
      </c>
    </row>
    <row r="25" spans="1:3" ht="15" customHeight="1" x14ac:dyDescent="0.25">
      <c r="B25" s="20" t="s">
        <v>103</v>
      </c>
      <c r="C25" s="67">
        <v>0.34289999999999998</v>
      </c>
    </row>
    <row r="26" spans="1:3" ht="15" customHeight="1" x14ac:dyDescent="0.25">
      <c r="B26" s="20" t="s">
        <v>104</v>
      </c>
      <c r="C26" s="67">
        <v>8.09E-2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29.1</v>
      </c>
    </row>
    <row r="38" spans="1:5" ht="15" customHeight="1" x14ac:dyDescent="0.25">
      <c r="B38" s="16" t="s">
        <v>91</v>
      </c>
      <c r="C38" s="68">
        <v>53.8</v>
      </c>
      <c r="D38" s="17"/>
      <c r="E38" s="18"/>
    </row>
    <row r="39" spans="1:5" ht="15" customHeight="1" x14ac:dyDescent="0.25">
      <c r="B39" s="16" t="s">
        <v>90</v>
      </c>
      <c r="C39" s="68">
        <v>81.099999999999994</v>
      </c>
      <c r="D39" s="17"/>
      <c r="E39" s="17"/>
    </row>
    <row r="40" spans="1:5" ht="15" customHeight="1" x14ac:dyDescent="0.25">
      <c r="B40" s="16" t="s">
        <v>171</v>
      </c>
      <c r="C40" s="68">
        <v>4.7699999999999996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0.02</v>
      </c>
      <c r="D45" s="17"/>
    </row>
    <row r="46" spans="1:5" ht="15.75" customHeight="1" x14ac:dyDescent="0.25">
      <c r="B46" s="16" t="s">
        <v>11</v>
      </c>
      <c r="C46" s="67">
        <v>0.1045</v>
      </c>
      <c r="D46" s="17"/>
    </row>
    <row r="47" spans="1:5" ht="15.75" customHeight="1" x14ac:dyDescent="0.25">
      <c r="B47" s="16" t="s">
        <v>12</v>
      </c>
      <c r="C47" s="67">
        <v>0.23579999999999998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0.63969999999999994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4.3856911821374993</v>
      </c>
      <c r="D51" s="17"/>
    </row>
    <row r="52" spans="1:4" ht="15" customHeight="1" x14ac:dyDescent="0.25">
      <c r="B52" s="16" t="s">
        <v>125</v>
      </c>
      <c r="C52" s="65">
        <v>4.0117714011899999</v>
      </c>
    </row>
    <row r="53" spans="1:4" ht="15.75" customHeight="1" x14ac:dyDescent="0.25">
      <c r="B53" s="16" t="s">
        <v>126</v>
      </c>
      <c r="C53" s="65">
        <v>4.0117714011899999</v>
      </c>
    </row>
    <row r="54" spans="1:4" ht="15.75" customHeight="1" x14ac:dyDescent="0.25">
      <c r="B54" s="16" t="s">
        <v>127</v>
      </c>
      <c r="C54" s="65">
        <v>2.6314201289699999</v>
      </c>
    </row>
    <row r="55" spans="1:4" ht="15.75" customHeight="1" x14ac:dyDescent="0.25">
      <c r="B55" s="16" t="s">
        <v>128</v>
      </c>
      <c r="C55" s="65">
        <v>2.6314201289699999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0.48007046730486108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 x14ac:dyDescent="0.25">
      <c r="A3" s="3" t="s">
        <v>65</v>
      </c>
      <c r="B3" s="26">
        <f>frac_mam_1month * 2.6</f>
        <v>8.8054137600000026E-2</v>
      </c>
      <c r="C3" s="26">
        <f>frac_mam_1_5months * 2.6</f>
        <v>8.8054137600000026E-2</v>
      </c>
      <c r="D3" s="26">
        <f>frac_mam_6_11months * 2.6</f>
        <v>0.16953810640000003</v>
      </c>
      <c r="E3" s="26">
        <f>frac_mam_12_23months * 2.6</f>
        <v>0.134650087</v>
      </c>
      <c r="F3" s="26">
        <f>frac_mam_24_59months * 2.6</f>
        <v>7.9018436553333349E-2</v>
      </c>
    </row>
    <row r="4" spans="1:6" ht="15.75" customHeight="1" x14ac:dyDescent="0.25">
      <c r="A4" s="3" t="s">
        <v>66</v>
      </c>
      <c r="B4" s="26">
        <f>frac_sam_1month * 2.6</f>
        <v>3.3940251799999994E-2</v>
      </c>
      <c r="C4" s="26">
        <f>frac_sam_1_5months * 2.6</f>
        <v>3.3940251799999994E-2</v>
      </c>
      <c r="D4" s="26">
        <f>frac_sam_6_11months * 2.6</f>
        <v>7.0884431799999995E-2</v>
      </c>
      <c r="E4" s="26">
        <f>frac_sam_12_23months * 2.6</f>
        <v>3.3484971000000002E-2</v>
      </c>
      <c r="F4" s="26">
        <f>frac_sam_24_59months * 2.6</f>
        <v>1.6288532779999997E-2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0.16868043008221151</v>
      </c>
      <c r="D7" s="93">
        <f>diarrhoea_1_5mo/26</f>
        <v>0.15429890004576924</v>
      </c>
      <c r="E7" s="93">
        <f>diarrhoea_6_11mo/26</f>
        <v>0.15429890004576924</v>
      </c>
      <c r="F7" s="93">
        <f>diarrhoea_12_23mo/26</f>
        <v>0.10120846649884616</v>
      </c>
      <c r="G7" s="93">
        <f>diarrhoea_24_59mo/26</f>
        <v>0.10120846649884616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1315016.7930000001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1553936.0081961693</v>
      </c>
      <c r="I2" s="22">
        <f>G2-H2</f>
        <v>6047063.9918038305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1345246.0812000001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1589657.5135687015</v>
      </c>
      <c r="I3" s="22">
        <f t="shared" ref="I3:I15" si="3">G3-H3</f>
        <v>6291342.4864312988</v>
      </c>
    </row>
    <row r="4" spans="1:9" ht="15.75" customHeight="1" x14ac:dyDescent="0.25">
      <c r="A4" s="92">
        <f t="shared" si="2"/>
        <v>2022</v>
      </c>
      <c r="B4" s="74">
        <v>1375749.1528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>
        <f t="shared" si="1"/>
        <v>1625702.5447592849</v>
      </c>
      <c r="I4" s="22">
        <f t="shared" si="3"/>
        <v>6549297.4552407153</v>
      </c>
    </row>
    <row r="5" spans="1:9" ht="15.75" customHeight="1" x14ac:dyDescent="0.25">
      <c r="A5" s="92">
        <f t="shared" si="2"/>
        <v>2023</v>
      </c>
      <c r="B5" s="74">
        <v>1406496.1025999999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1662035.7632328072</v>
      </c>
      <c r="I5" s="22">
        <f t="shared" si="3"/>
        <v>6816964.2367671933</v>
      </c>
    </row>
    <row r="6" spans="1:9" ht="15.75" customHeight="1" x14ac:dyDescent="0.25">
      <c r="A6" s="92">
        <f t="shared" si="2"/>
        <v>2024</v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 x14ac:dyDescent="0.25">
      <c r="A7" s="92">
        <f t="shared" si="2"/>
        <v>2025</v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 x14ac:dyDescent="0.25">
      <c r="A8" s="92">
        <f t="shared" si="2"/>
        <v>2026</v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 x14ac:dyDescent="0.25">
      <c r="A9" s="92">
        <f t="shared" si="2"/>
        <v>2027</v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 x14ac:dyDescent="0.25">
      <c r="A10" s="92">
        <f t="shared" si="2"/>
        <v>2028</v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 x14ac:dyDescent="0.25">
      <c r="A11" s="92">
        <f t="shared" si="2"/>
        <v>2029</v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 x14ac:dyDescent="0.25">
      <c r="A12" s="92">
        <f t="shared" si="2"/>
        <v>2030</v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 x14ac:dyDescent="0.25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7.5867285750000013E-2</v>
      </c>
    </row>
    <row r="4" spans="1:8" ht="15.75" customHeight="1" x14ac:dyDescent="0.25">
      <c r="B4" s="24" t="s">
        <v>7</v>
      </c>
      <c r="C4" s="76">
        <v>0.15456050571613303</v>
      </c>
    </row>
    <row r="5" spans="1:8" ht="15.75" customHeight="1" x14ac:dyDescent="0.25">
      <c r="B5" s="24" t="s">
        <v>8</v>
      </c>
      <c r="C5" s="76">
        <v>0.1053488686797991</v>
      </c>
    </row>
    <row r="6" spans="1:8" ht="15.75" customHeight="1" x14ac:dyDescent="0.25">
      <c r="B6" s="24" t="s">
        <v>10</v>
      </c>
      <c r="C6" s="76">
        <v>9.5647198690717E-2</v>
      </c>
    </row>
    <row r="7" spans="1:8" ht="15.75" customHeight="1" x14ac:dyDescent="0.25">
      <c r="B7" s="24" t="s">
        <v>13</v>
      </c>
      <c r="C7" s="76">
        <v>0.14260634706635894</v>
      </c>
    </row>
    <row r="8" spans="1:8" ht="15.75" customHeight="1" x14ac:dyDescent="0.25">
      <c r="B8" s="24" t="s">
        <v>14</v>
      </c>
      <c r="C8" s="76">
        <v>7.2336785703171307E-3</v>
      </c>
    </row>
    <row r="9" spans="1:8" ht="15.75" customHeight="1" x14ac:dyDescent="0.25">
      <c r="B9" s="24" t="s">
        <v>27</v>
      </c>
      <c r="C9" s="76">
        <v>9.2853517509966038E-2</v>
      </c>
    </row>
    <row r="10" spans="1:8" ht="15.75" customHeight="1" x14ac:dyDescent="0.25">
      <c r="B10" s="24" t="s">
        <v>15</v>
      </c>
      <c r="C10" s="76">
        <v>0.32588259801670882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 x14ac:dyDescent="0.25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 x14ac:dyDescent="0.25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 x14ac:dyDescent="0.25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 x14ac:dyDescent="0.25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 x14ac:dyDescent="0.25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 x14ac:dyDescent="0.25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 x14ac:dyDescent="0.25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 x14ac:dyDescent="0.25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0.15640000000000001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0.53066510944444445</v>
      </c>
      <c r="D2" s="77">
        <v>0.53066510944444445</v>
      </c>
      <c r="E2" s="77">
        <v>0.4576064938082901</v>
      </c>
      <c r="F2" s="77">
        <v>0.2605352768382353</v>
      </c>
      <c r="G2" s="77">
        <v>0.29470143707979629</v>
      </c>
    </row>
    <row r="3" spans="1:15" ht="15.75" customHeight="1" x14ac:dyDescent="0.25">
      <c r="A3" s="5"/>
      <c r="B3" s="11" t="s">
        <v>118</v>
      </c>
      <c r="C3" s="77">
        <v>0.27882404055555549</v>
      </c>
      <c r="D3" s="77">
        <v>0.27882404055555549</v>
      </c>
      <c r="E3" s="77">
        <v>0.30540044619170981</v>
      </c>
      <c r="F3" s="77">
        <v>0.2888104231617647</v>
      </c>
      <c r="G3" s="77">
        <v>0.29570382292020375</v>
      </c>
    </row>
    <row r="4" spans="1:15" ht="15.75" customHeight="1" x14ac:dyDescent="0.25">
      <c r="A4" s="5"/>
      <c r="B4" s="11" t="s">
        <v>116</v>
      </c>
      <c r="C4" s="78">
        <v>0.11129844394736843</v>
      </c>
      <c r="D4" s="78">
        <v>0.11129844394736843</v>
      </c>
      <c r="E4" s="78">
        <v>0.14849565151898736</v>
      </c>
      <c r="F4" s="78">
        <v>0.25985909470782798</v>
      </c>
      <c r="G4" s="78">
        <v>0.24629008369406019</v>
      </c>
    </row>
    <row r="5" spans="1:15" ht="15.75" customHeight="1" x14ac:dyDescent="0.25">
      <c r="A5" s="5"/>
      <c r="B5" s="11" t="s">
        <v>119</v>
      </c>
      <c r="C5" s="78">
        <v>7.9212406052631579E-2</v>
      </c>
      <c r="D5" s="78">
        <v>7.9212406052631579E-2</v>
      </c>
      <c r="E5" s="78">
        <v>8.849740848101266E-2</v>
      </c>
      <c r="F5" s="78">
        <v>0.19079520529217203</v>
      </c>
      <c r="G5" s="78">
        <v>0.16330465630593974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0.85627419005026184</v>
      </c>
      <c r="D8" s="77">
        <v>0.85627419005026184</v>
      </c>
      <c r="E8" s="77">
        <v>0.69369810504756635</v>
      </c>
      <c r="F8" s="77">
        <v>0.7268126321007502</v>
      </c>
      <c r="G8" s="77">
        <v>0.81729139949463481</v>
      </c>
    </row>
    <row r="9" spans="1:15" ht="15.75" customHeight="1" x14ac:dyDescent="0.25">
      <c r="B9" s="7" t="s">
        <v>121</v>
      </c>
      <c r="C9" s="77">
        <v>9.6804890949738223E-2</v>
      </c>
      <c r="D9" s="77">
        <v>9.6804890949738223E-2</v>
      </c>
      <c r="E9" s="77">
        <v>0.21383168795243362</v>
      </c>
      <c r="F9" s="77">
        <v>0.20852003789924972</v>
      </c>
      <c r="G9" s="77">
        <v>0.1460520738386985</v>
      </c>
    </row>
    <row r="10" spans="1:15" ht="15.75" customHeight="1" x14ac:dyDescent="0.25">
      <c r="B10" s="7" t="s">
        <v>122</v>
      </c>
      <c r="C10" s="78">
        <v>3.3866976000000007E-2</v>
      </c>
      <c r="D10" s="78">
        <v>3.3866976000000007E-2</v>
      </c>
      <c r="E10" s="78">
        <v>6.5206964000000006E-2</v>
      </c>
      <c r="F10" s="78">
        <v>5.1788495000000004E-2</v>
      </c>
      <c r="G10" s="78">
        <v>3.039170636666667E-2</v>
      </c>
    </row>
    <row r="11" spans="1:15" ht="15.75" customHeight="1" x14ac:dyDescent="0.25">
      <c r="B11" s="7" t="s">
        <v>123</v>
      </c>
      <c r="C11" s="78">
        <v>1.3053942999999998E-2</v>
      </c>
      <c r="D11" s="78">
        <v>1.3053942999999998E-2</v>
      </c>
      <c r="E11" s="78">
        <v>2.7263243E-2</v>
      </c>
      <c r="F11" s="78">
        <v>1.2878835E-2</v>
      </c>
      <c r="G11" s="78">
        <v>6.2648202999999987E-3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0.06</v>
      </c>
      <c r="I14" s="80">
        <v>0.50800000000000001</v>
      </c>
      <c r="J14" s="80">
        <v>0.50800000000000001</v>
      </c>
      <c r="K14" s="80">
        <v>0.50800000000000001</v>
      </c>
      <c r="L14" s="80">
        <v>0.47437720210700002</v>
      </c>
      <c r="M14" s="80">
        <v>0.41107606329600005</v>
      </c>
      <c r="N14" s="80">
        <v>0.38927741215049999</v>
      </c>
      <c r="O14" s="80">
        <v>0.36559167538949999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2.8804228038291663E-2</v>
      </c>
      <c r="I15" s="77">
        <f t="shared" si="0"/>
        <v>0.24387579739086943</v>
      </c>
      <c r="J15" s="77">
        <f t="shared" si="0"/>
        <v>0.24387579739086943</v>
      </c>
      <c r="K15" s="77">
        <f t="shared" si="0"/>
        <v>0.24387579739086943</v>
      </c>
      <c r="L15" s="77">
        <f t="shared" si="0"/>
        <v>0.22773448509428004</v>
      </c>
      <c r="M15" s="77">
        <f t="shared" si="0"/>
        <v>0.19734547780435341</v>
      </c>
      <c r="N15" s="77">
        <f t="shared" si="0"/>
        <v>0.18688058916231753</v>
      </c>
      <c r="O15" s="77">
        <f t="shared" si="0"/>
        <v>0.17550976644700433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0.375</v>
      </c>
      <c r="D2" s="78">
        <v>0.375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0.20899999999999999</v>
      </c>
      <c r="D3" s="78">
        <v>0.27300000000000002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0.26100000000000001</v>
      </c>
      <c r="D4" s="78">
        <v>0.26100000000000001</v>
      </c>
      <c r="E4" s="78">
        <v>0.63600000000000001</v>
      </c>
      <c r="F4" s="78">
        <v>0.81950000000000012</v>
      </c>
      <c r="G4" s="78">
        <v>0</v>
      </c>
    </row>
    <row r="5" spans="1:7" x14ac:dyDescent="0.25">
      <c r="B5" s="43" t="s">
        <v>169</v>
      </c>
      <c r="C5" s="77">
        <f>1-SUM(C2:C4)</f>
        <v>0.15500000000000003</v>
      </c>
      <c r="D5" s="77">
        <f t="shared" ref="D5:G5" si="0">1-SUM(D2:D4)</f>
        <v>9.099999999999997E-2</v>
      </c>
      <c r="E5" s="77">
        <f t="shared" si="0"/>
        <v>0.36399999999999999</v>
      </c>
      <c r="F5" s="77">
        <f t="shared" si="0"/>
        <v>0.18049999999999988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0.40268999999999999</v>
      </c>
      <c r="D2" s="28">
        <v>0.39485999999999999</v>
      </c>
      <c r="E2" s="28">
        <v>0.38738999999999996</v>
      </c>
      <c r="F2" s="28">
        <v>0.38000999999999996</v>
      </c>
      <c r="G2" s="28">
        <v>0.37273000000000001</v>
      </c>
      <c r="H2" s="28">
        <v>0.36556</v>
      </c>
      <c r="I2" s="28">
        <v>0.35850000000000004</v>
      </c>
      <c r="J2" s="28">
        <v>0.35155999999999998</v>
      </c>
      <c r="K2" s="28">
        <v>0.34475</v>
      </c>
      <c r="L2">
        <v>0.33805000000000002</v>
      </c>
      <c r="M2">
        <v>0.33149999999999996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4.8659999999999995E-2</v>
      </c>
      <c r="D4" s="28">
        <v>4.7599999999999996E-2</v>
      </c>
      <c r="E4" s="28">
        <v>4.6470000000000004E-2</v>
      </c>
      <c r="F4" s="28">
        <v>4.5370000000000001E-2</v>
      </c>
      <c r="G4" s="28">
        <v>4.4310000000000002E-2</v>
      </c>
      <c r="H4" s="28">
        <v>4.3259999999999993E-2</v>
      </c>
      <c r="I4" s="28">
        <v>4.2249999999999996E-2</v>
      </c>
      <c r="J4" s="28">
        <v>4.1260000000000005E-2</v>
      </c>
      <c r="K4" s="28">
        <v>4.0309999999999999E-2</v>
      </c>
      <c r="L4">
        <v>3.9379999999999998E-2</v>
      </c>
      <c r="M4">
        <v>3.848E-2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0.06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0.47437720210700002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0.375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0.81950000000000012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54.841000000000001</v>
      </c>
      <c r="D13" s="28">
        <v>51.875</v>
      </c>
      <c r="E13" s="28">
        <v>49.209000000000003</v>
      </c>
      <c r="F13" s="28">
        <v>46.674999999999997</v>
      </c>
      <c r="G13" s="28">
        <v>44.384</v>
      </c>
      <c r="H13" s="28">
        <v>42.226999999999997</v>
      </c>
      <c r="I13" s="28">
        <v>40.18</v>
      </c>
      <c r="J13" s="28">
        <v>39.127000000000002</v>
      </c>
      <c r="K13" s="28">
        <v>36.512</v>
      </c>
      <c r="L13">
        <v>35.194000000000003</v>
      </c>
      <c r="M13">
        <v>33.789000000000001</v>
      </c>
    </row>
    <row r="14" spans="1:13" x14ac:dyDescent="0.25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52.701339651165995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39.760707816552035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330.87002329849236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0.7053458748770679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1.3601735310339298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1.3601735310339298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1.3601735310339298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1.3601735310339298</v>
      </c>
      <c r="E13" s="86" t="s">
        <v>201</v>
      </c>
    </row>
    <row r="14" spans="1:5" ht="15.75" customHeight="1" x14ac:dyDescent="0.25">
      <c r="A14" s="11" t="s">
        <v>189</v>
      </c>
      <c r="B14" s="85">
        <v>0.32100000000000001</v>
      </c>
      <c r="C14" s="85">
        <v>0.95</v>
      </c>
      <c r="D14" s="86">
        <v>12.893007260347947</v>
      </c>
      <c r="E14" s="86" t="s">
        <v>201</v>
      </c>
    </row>
    <row r="15" spans="1:5" ht="15.75" customHeight="1" x14ac:dyDescent="0.25">
      <c r="A15" s="11" t="s">
        <v>206</v>
      </c>
      <c r="B15" s="85">
        <v>0.32100000000000001</v>
      </c>
      <c r="C15" s="85">
        <v>0.95</v>
      </c>
      <c r="D15" s="86">
        <v>12.893007260347947</v>
      </c>
      <c r="E15" s="86" t="s">
        <v>201</v>
      </c>
    </row>
    <row r="16" spans="1:5" ht="15.75" customHeight="1" x14ac:dyDescent="0.25">
      <c r="A16" s="53" t="s">
        <v>57</v>
      </c>
      <c r="B16" s="85">
        <v>0.38400000000000001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0.59976585339175292</v>
      </c>
      <c r="E17" s="86" t="s">
        <v>201</v>
      </c>
    </row>
    <row r="18" spans="1:5" ht="15.75" customHeight="1" x14ac:dyDescent="0.25">
      <c r="A18" s="53" t="s">
        <v>175</v>
      </c>
      <c r="B18" s="85">
        <v>0.33299999999999996</v>
      </c>
      <c r="C18" s="85">
        <v>0.95</v>
      </c>
      <c r="D18" s="86">
        <v>7.6528811752546302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6.8385112571292028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22.186729166243634</v>
      </c>
      <c r="E22" s="86" t="s">
        <v>201</v>
      </c>
    </row>
    <row r="23" spans="1:5" ht="15.75" customHeight="1" x14ac:dyDescent="0.25">
      <c r="A23" s="53" t="s">
        <v>34</v>
      </c>
      <c r="B23" s="85">
        <v>0.318</v>
      </c>
      <c r="C23" s="85">
        <v>0.95</v>
      </c>
      <c r="D23" s="86">
        <v>4.204855047571205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18.455439899334063</v>
      </c>
      <c r="E24" s="86" t="s">
        <v>201</v>
      </c>
    </row>
    <row r="25" spans="1:5" ht="15.75" customHeight="1" x14ac:dyDescent="0.25">
      <c r="A25" s="53" t="s">
        <v>87</v>
      </c>
      <c r="B25" s="85">
        <v>0.32299999999999995</v>
      </c>
      <c r="C25" s="85">
        <v>0.95</v>
      </c>
      <c r="D25" s="86">
        <v>18.454668818952957</v>
      </c>
      <c r="E25" s="86" t="s">
        <v>201</v>
      </c>
    </row>
    <row r="26" spans="1:5" ht="15.75" customHeight="1" x14ac:dyDescent="0.25">
      <c r="A26" s="53" t="s">
        <v>137</v>
      </c>
      <c r="B26" s="85">
        <v>0.32100000000000001</v>
      </c>
      <c r="C26" s="85">
        <v>0.95</v>
      </c>
      <c r="D26" s="86">
        <v>4.9508457905655447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6.501151765411505</v>
      </c>
      <c r="E27" s="86" t="s">
        <v>201</v>
      </c>
    </row>
    <row r="28" spans="1:5" ht="15.75" customHeight="1" x14ac:dyDescent="0.25">
      <c r="A28" s="53" t="s">
        <v>84</v>
      </c>
      <c r="B28" s="85">
        <v>0.42599999999999999</v>
      </c>
      <c r="C28" s="85">
        <v>0.95</v>
      </c>
      <c r="D28" s="86">
        <v>0.80258305597480506</v>
      </c>
      <c r="E28" s="86" t="s">
        <v>201</v>
      </c>
    </row>
    <row r="29" spans="1:5" ht="15.75" customHeight="1" x14ac:dyDescent="0.25">
      <c r="A29" s="53" t="s">
        <v>58</v>
      </c>
      <c r="B29" s="85">
        <v>0.33299999999999996</v>
      </c>
      <c r="C29" s="85">
        <v>0.95</v>
      </c>
      <c r="D29" s="86">
        <v>101.48750651619282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180.11467089962085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180.11467089962085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1.2755455448204327</v>
      </c>
      <c r="E32" s="86" t="s">
        <v>201</v>
      </c>
    </row>
    <row r="33" spans="1:6" ht="15.75" customHeight="1" x14ac:dyDescent="0.25">
      <c r="A33" s="53" t="s">
        <v>83</v>
      </c>
      <c r="B33" s="85">
        <v>0.27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0.315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0.51600000000000001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0.49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1.9263466992055767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1.2966695356730085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2020-07-03T01:33:50Z</dcterms:modified>
</cp:coreProperties>
</file>