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FAC2144-AA2D-421F-B487-4E89A727DFE8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<sst xmlns="http://schemas.openxmlformats.org/spreadsheetml/2006/main" count="1106" uniqueCount="272">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</sst>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>
        <f>frac_mam_1month * 2.6</f>
        <v>0.23140000000000002</v>
      </c>
      <c r="C3" s="26">
        <f>frac_mam_1_5months * 2.6</f>
        <v>0.23140000000000002</v>
      </c>
      <c r="D3" s="26">
        <f>frac_mam_6_11months * 2.6</f>
        <v>0.24960000000000002</v>
      </c>
      <c r="E3" s="26">
        <f>frac_mam_12_23months * 2.6</f>
        <v>0.24960000000000002</v>
      </c>
      <c r="F3" s="26">
        <f>frac_mam_24_59months * 2.6</f>
        <v>0.17680000000000001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0.12493651072932692</v>
      </c>
      <c r="D7" s="93">
        <f>diarrhoea_1_5mo/26</f>
        <v>0.11262237466</v>
      </c>
      <c r="E7" s="93">
        <f>diarrhoea_6_11mo/26</f>
        <v>0.11262237466</v>
      </c>
      <c r="F7" s="93">
        <f>diarrhoea_12_23mo/26</f>
        <v>9.66053615553846E-2</v>
      </c>
      <c r="G7" s="93">
        <f>diarrhoea_24_59mo/26</f>
        <v>9.66053615553846E-2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2574.6120000000001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>
        <f t="shared" ref="H2:H40" si="1">(B2 + stillbirth*B2/(1000-stillbirth))/(1-abortion)</f>
        <v>3012.9547321635455</v>
      </c>
      <c r="I2" s="22">
        <f>G2-H2</f>
        <v>24187.045267836453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2584.1284000000001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>
        <f t="shared" si="1"/>
        <v>3024.0913548519979</v>
      </c>
      <c r="I3" s="22">
        <f t="shared" ref="I3:I15" si="3">G3-H3</f>
        <v>24475.908645148003</v>
      </c>
    </row>
    <row r="4" spans="1:9" ht="15.75" customHeight="1" x14ac:dyDescent="0.25">
      <c r="A4" s="92">
        <f t="shared" si="2"/>
        <v>2022</v>
      </c>
      <c r="B4" s="74">
        <v>2569.8057999999996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>
        <f t="shared" si="1"/>
        <v>3007.3302485389349</v>
      </c>
      <c r="I4" s="22">
        <f t="shared" si="3"/>
        <v>24892.669751461064</v>
      </c>
    </row>
    <row r="5" spans="1:9" ht="15.75" customHeight="1" x14ac:dyDescent="0.25">
      <c r="A5" s="92">
        <f t="shared" si="2"/>
        <v>2023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>
        <f t="shared" si="2"/>
        <v>2024</v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>
        <f t="shared" si="2"/>
        <v>2025</v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>
        <f t="shared" si="2"/>
        <v>2026</v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>
        <f t="shared" si="2"/>
        <v>2027</v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>
        <f t="shared" si="2"/>
        <v>2028</v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>
        <f t="shared" si="2"/>
        <v>2029</v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>
        <f t="shared" si="2"/>
        <v>2030</v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>
        <v>0.60099999999999998</v>
      </c>
      <c r="E2" s="77">
        <v>0.53799999999999992</v>
      </c>
      <c r="F2" s="77">
        <v>0.32200000000000001</v>
      </c>
      <c r="G2" s="77">
        <v>0.27</v>
      </c>
    </row>
    <row r="3" spans="1:15" ht="15.75" customHeight="1" x14ac:dyDescent="0.25">
      <c r="A3" s="5"/>
      <c r="B3" s="11" t="s">
        <v>118</v>
      </c>
      <c r="C3" s="77">
        <v>0.218</v>
      </c>
      <c r="D3" s="77">
        <v>0.218</v>
      </c>
      <c r="E3" s="77">
        <v>0.245</v>
      </c>
      <c r="F3" s="77">
        <v>0.27699999999999997</v>
      </c>
      <c r="G3" s="77">
        <v>0.28000000000000003</v>
      </c>
    </row>
    <row r="4" spans="1:15" ht="15.75" customHeight="1" x14ac:dyDescent="0.25">
      <c r="A4" s="5"/>
      <c r="B4" s="11" t="s">
        <v>116</v>
      </c>
      <c r="C4" s="78">
        <v>0.10800000000000001</v>
      </c>
      <c r="D4" s="78">
        <v>0.10800000000000001</v>
      </c>
      <c r="E4" s="78">
        <v>0.13600000000000001</v>
      </c>
      <c r="F4" s="78">
        <v>0.23100000000000001</v>
      </c>
      <c r="G4" s="78">
        <v>0.25800000000000001</v>
      </c>
    </row>
    <row r="5" spans="1:15" ht="15.75" customHeight="1" x14ac:dyDescent="0.25">
      <c r="A5" s="5"/>
      <c r="B5" s="11" t="s">
        <v>119</v>
      </c>
      <c r="C5" s="78">
        <v>7.2999999999999995E-2</v>
      </c>
      <c r="D5" s="78">
        <v>7.2999999999999995E-2</v>
      </c>
      <c r="E5" s="78">
        <v>8.1000000000000003E-2</v>
      </c>
      <c r="F5" s="78">
        <v>0.17</v>
      </c>
      <c r="G5" s="78">
        <v>0.193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0.66099999999999992</v>
      </c>
      <c r="D8" s="77">
        <v>0.66099999999999992</v>
      </c>
      <c r="E8" s="77">
        <v>0.65024390243902441</v>
      </c>
      <c r="F8" s="77">
        <v>0.63227073732718897</v>
      </c>
      <c r="G8" s="77">
        <v>0.67425905598243685</v>
      </c>
    </row>
    <row r="9" spans="1:15" ht="15.75" customHeight="1" x14ac:dyDescent="0.25">
      <c r="B9" s="7" t="s">
        <v>121</v>
      </c>
      <c r="C9" s="77">
        <v>0.192</v>
      </c>
      <c r="D9" s="77">
        <v>0.192</v>
      </c>
      <c r="E9" s="77">
        <v>0.20975609756097563</v>
      </c>
      <c r="F9" s="77">
        <v>0.23472926267281105</v>
      </c>
      <c r="G9" s="77">
        <v>0.23574094401756313</v>
      </c>
    </row>
    <row r="10" spans="1:15" ht="15.75" customHeight="1" x14ac:dyDescent="0.25">
      <c r="B10" s="7" t="s">
        <v>122</v>
      </c>
      <c r="C10" s="78">
        <v>8.900000000000001E-2</v>
      </c>
      <c r="D10" s="78">
        <v>8.900000000000001E-2</v>
      </c>
      <c r="E10" s="78">
        <v>9.6000000000000002E-2</v>
      </c>
      <c r="F10" s="78">
        <v>9.6000000000000002E-2</v>
      </c>
      <c r="G10" s="78">
        <v>6.8000000000000005E-2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>
        <v>0.33399999999999996</v>
      </c>
      <c r="I14" s="80">
        <v>0.33399999999999996</v>
      </c>
      <c r="J14" s="80">
        <v>0.33399999999999996</v>
      </c>
      <c r="K14" s="80">
        <v>0.33399999999999996</v>
      </c>
      <c r="L14" s="80">
        <v>0.29759282431200001</v>
      </c>
      <c r="M14" s="80">
        <v>0.22933144117699999</v>
      </c>
      <c r="N14" s="80">
        <v>0.29830204962450002</v>
      </c>
      <c r="O14" s="80">
        <v>0.26063543865899996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>
        <f t="shared" si="0"/>
        <v>0.1970783290657265</v>
      </c>
      <c r="I15" s="77">
        <f t="shared" si="0"/>
        <v>0.1970783290657265</v>
      </c>
      <c r="J15" s="77">
        <f t="shared" si="0"/>
        <v>0.1970783290657265</v>
      </c>
      <c r="K15" s="77">
        <f t="shared" si="0"/>
        <v>0.1970783290657265</v>
      </c>
      <c r="L15" s="77">
        <f t="shared" si="0"/>
        <v>0.1755960974771236</v>
      </c>
      <c r="M15" s="77">
        <f t="shared" si="0"/>
        <v>0.13531813541735963</v>
      </c>
      <c r="N15" s="77">
        <f t="shared" si="0"/>
        <v>0.17601457933196976</v>
      </c>
      <c r="O15" s="77">
        <f t="shared" si="0"/>
        <v>0.15378921181505503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0.15010999999999999</v>
      </c>
      <c r="D2" s="28">
        <v>0.14909</v>
      </c>
      <c r="E2" s="28">
        <v>0.14798</v>
      </c>
      <c r="F2" s="28">
        <v>0.1469</v>
      </c>
      <c r="G2" s="28">
        <v>0.14587</v>
      </c>
      <c r="H2" s="28">
        <v>0.14487</v>
      </c>
      <c r="I2" s="28">
        <v>0.1439</v>
      </c>
      <c r="J2" s="28">
        <v>0.14297000000000001</v>
      </c>
      <c r="K2" s="28">
        <v>0.14207</v>
      </c>
      <c r="L2">
        <v>0.14121</v>
      </c>
      <c r="M2">
        <v>0.14038999999999999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5.2060000000000002E-2</v>
      </c>
      <c r="D4" s="28">
        <v>5.1639999999999998E-2</v>
      </c>
      <c r="E4" s="28">
        <v>5.1330000000000001E-2</v>
      </c>
      <c r="F4" s="28">
        <v>5.1040000000000002E-2</v>
      </c>
      <c r="G4" s="28">
        <v>5.0750000000000003E-2</v>
      </c>
      <c r="H4" s="28">
        <v>5.0479999999999997E-2</v>
      </c>
      <c r="I4" s="28">
        <v>5.0229999999999997E-2</v>
      </c>
      <c r="J4" s="28">
        <v>4.999E-2</v>
      </c>
      <c r="K4" s="28">
        <v>4.9759999999999999E-2</v>
      </c>
      <c r="L4">
        <v>4.9540000000000001E-2</v>
      </c>
      <c r="M4">
        <v>4.9340000000000002E-2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0.33399999999999996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0.29759282431200001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>
        <v>14.691000000000001</v>
      </c>
      <c r="G13" s="28">
        <v>14.347</v>
      </c>
      <c r="H13" s="28">
        <v>14.013999999999999</v>
      </c>
      <c r="I13" s="28">
        <v>13.71</v>
      </c>
      <c r="J13" s="28">
        <v>13.426</v>
      </c>
      <c r="K13" s="28">
        <v>13.11</v>
      </c>
      <c r="L13">
        <v>12.843</v>
      </c>
      <c r="M13">
        <v>12.603999999999999</v>
      </c>
    </row>
    <row r="14" spans="1:13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51.649200023798471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39.737125372069535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1.3365910865514319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12.86942481586545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7.2775744227562367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19.847496939662769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4.1901160197696434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18.429054756160905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6.3410617189081098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0.78784609073545453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99.086155818641913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343.60513382106797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343.60513382106797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1.2223685282535248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0.57100000000000006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0.37200000000000005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1.9116097339662264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1.2436090355873879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2020-07-03T01:34:59Z</dcterms:modified>
</cp:coreProperties>
</file>