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0D674E3-60D5-469D-8A17-6D78D8F53748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<sst xmlns="http://schemas.openxmlformats.org/spreadsheetml/2006/main" count="1106" uniqueCount="272">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</sst>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0.15025851100000001</v>
      </c>
      <c r="C3" s="26">
        <f>frac_mam_1_5months * 2.6</f>
        <v>0.15025851100000001</v>
      </c>
      <c r="D3" s="26">
        <f>frac_mam_6_11months * 2.6</f>
        <v>0.1599623584</v>
      </c>
      <c r="E3" s="26">
        <f>frac_mam_12_23months * 2.6</f>
        <v>0.18930387840000004</v>
      </c>
      <c r="F3" s="26">
        <f>frac_mam_24_59months * 2.6</f>
        <v>9.4886260733333325E-2</v>
      </c>
    </row>
    <row r="4" spans="1:6" ht="15.75" customHeight="1" x14ac:dyDescent="0.25">
      <c r="A4" s="3" t="s">
        <v>66</v>
      </c>
      <c r="B4" s="26">
        <f>frac_sam_1month * 2.6</f>
        <v>0.113150817</v>
      </c>
      <c r="C4" s="26">
        <f>frac_sam_1_5months * 2.6</f>
        <v>0.113150817</v>
      </c>
      <c r="D4" s="26">
        <f>frac_sam_6_11months * 2.6</f>
        <v>0.12640580160000001</v>
      </c>
      <c r="E4" s="26">
        <f>frac_sam_12_23months * 2.6</f>
        <v>0.14941294159999999</v>
      </c>
      <c r="F4" s="26">
        <f>frac_sam_24_59months * 2.6</f>
        <v>6.6082471000000004E-2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0.15758068203384615</v>
      </c>
      <c r="D7" s="93">
        <f>diarrhoea_1_5mo/26</f>
        <v>0.13247947062384616</v>
      </c>
      <c r="E7" s="93">
        <f>diarrhoea_6_11mo/26</f>
        <v>0.13247947062384616</v>
      </c>
      <c r="F7" s="93">
        <f>diarrhoea_12_23mo/26</f>
        <v>9.8103995493076926E-2</v>
      </c>
      <c r="G7" s="93">
        <f>diarrhoea_24_59mo/26</f>
        <v>9.8103995493076926E-2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17403.006000000001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20361.823261821861</v>
      </c>
      <c r="I2" s="22">
        <f>G2-H2</f>
        <v>1511638.1767381781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17531.245199999998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20511.865382455348</v>
      </c>
      <c r="I3" s="22">
        <f t="shared" ref="I3:I15" si="3">G3-H3</f>
        <v>1562488.1346175447</v>
      </c>
    </row>
    <row r="4" spans="1:9" ht="15.75" customHeight="1" x14ac:dyDescent="0.25">
      <c r="A4" s="92">
        <f t="shared" si="2"/>
        <v>2022</v>
      </c>
      <c r="B4" s="74">
        <v>17678.707200000001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20684.3985173537</v>
      </c>
      <c r="I4" s="22">
        <f t="shared" si="3"/>
        <v>1615315.6014826463</v>
      </c>
    </row>
    <row r="5" spans="1:9" ht="15.75" customHeight="1" x14ac:dyDescent="0.25">
      <c r="A5" s="92">
        <f t="shared" si="2"/>
        <v>2023</v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>
        <f t="shared" si="2"/>
        <v>2024</v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>
        <f t="shared" si="2"/>
        <v>2025</v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>
        <f t="shared" si="2"/>
        <v>2026</v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>
        <f t="shared" si="2"/>
        <v>2027</v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>
        <f t="shared" si="2"/>
        <v>2028</v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>
        <f t="shared" si="2"/>
        <v>2029</v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>
        <f t="shared" si="2"/>
        <v>2030</v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0.63539012260073269</v>
      </c>
      <c r="E2" s="77">
        <v>0.52737906922094502</v>
      </c>
      <c r="F2" s="77">
        <v>0.33033109686143575</v>
      </c>
      <c r="G2" s="77">
        <v>0.32620370727272724</v>
      </c>
    </row>
    <row r="3" spans="1:15" ht="15.75" customHeight="1" x14ac:dyDescent="0.25">
      <c r="A3" s="5"/>
      <c r="B3" s="11" t="s">
        <v>118</v>
      </c>
      <c r="C3" s="77">
        <v>0.23047428739926742</v>
      </c>
      <c r="D3" s="77">
        <v>0.23047428739926742</v>
      </c>
      <c r="E3" s="77">
        <v>0.24016333077905494</v>
      </c>
      <c r="F3" s="77">
        <v>0.28416681313856423</v>
      </c>
      <c r="G3" s="77">
        <v>0.33828532606060607</v>
      </c>
    </row>
    <row r="4" spans="1:15" ht="15.75" customHeight="1" x14ac:dyDescent="0.25">
      <c r="A4" s="5"/>
      <c r="B4" s="11" t="s">
        <v>116</v>
      </c>
      <c r="C4" s="78">
        <v>8.0036705635359126E-2</v>
      </c>
      <c r="D4" s="78">
        <v>8.0036705635359126E-2</v>
      </c>
      <c r="E4" s="78">
        <v>0.14568771244239631</v>
      </c>
      <c r="F4" s="78">
        <v>0.22207227628428927</v>
      </c>
      <c r="G4" s="78">
        <v>0.19193310288248339</v>
      </c>
    </row>
    <row r="5" spans="1:15" ht="15.75" customHeight="1" x14ac:dyDescent="0.25">
      <c r="A5" s="5"/>
      <c r="B5" s="11" t="s">
        <v>119</v>
      </c>
      <c r="C5" s="78">
        <v>5.4098884364640887E-2</v>
      </c>
      <c r="D5" s="78">
        <v>5.4098884364640887E-2</v>
      </c>
      <c r="E5" s="78">
        <v>8.6769887557603675E-2</v>
      </c>
      <c r="F5" s="78">
        <v>0.16342981371571072</v>
      </c>
      <c r="G5" s="78">
        <v>0.14357786378418327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0.69640474082063297</v>
      </c>
      <c r="D8" s="77">
        <v>0.69640474082063297</v>
      </c>
      <c r="E8" s="77">
        <v>0.67281976585365844</v>
      </c>
      <c r="F8" s="77">
        <v>0.63425746762672808</v>
      </c>
      <c r="G8" s="77">
        <v>0.69507139495060377</v>
      </c>
    </row>
    <row r="9" spans="1:15" ht="15.75" customHeight="1" x14ac:dyDescent="0.25">
      <c r="B9" s="7" t="s">
        <v>121</v>
      </c>
      <c r="C9" s="77">
        <v>0.20228397917936697</v>
      </c>
      <c r="D9" s="77">
        <v>0.20228397917936697</v>
      </c>
      <c r="E9" s="77">
        <v>0.21703863414634147</v>
      </c>
      <c r="F9" s="77">
        <v>0.2354668323732719</v>
      </c>
      <c r="G9" s="77">
        <v>0.24301755438272965</v>
      </c>
    </row>
    <row r="10" spans="1:15" ht="15.75" customHeight="1" x14ac:dyDescent="0.25">
      <c r="B10" s="7" t="s">
        <v>122</v>
      </c>
      <c r="C10" s="78">
        <v>5.7791735000000004E-2</v>
      </c>
      <c r="D10" s="78">
        <v>5.7791735000000004E-2</v>
      </c>
      <c r="E10" s="78">
        <v>6.1523984000000004E-2</v>
      </c>
      <c r="F10" s="78">
        <v>7.2809184000000013E-2</v>
      </c>
      <c r="G10" s="78">
        <v>3.6494715666666663E-2</v>
      </c>
    </row>
    <row r="11" spans="1:15" ht="15.75" customHeight="1" x14ac:dyDescent="0.25">
      <c r="B11" s="7" t="s">
        <v>123</v>
      </c>
      <c r="C11" s="78">
        <v>4.3519545E-2</v>
      </c>
      <c r="D11" s="78">
        <v>4.3519545E-2</v>
      </c>
      <c r="E11" s="78">
        <v>4.8617616000000002E-2</v>
      </c>
      <c r="F11" s="78">
        <v>5.7466515999999995E-2</v>
      </c>
      <c r="G11" s="78">
        <v>2.5416335000000002E-2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0.37954046669599995</v>
      </c>
      <c r="M14" s="80">
        <v>0.302233934471</v>
      </c>
      <c r="N14" s="80">
        <v>0.33289570490249998</v>
      </c>
      <c r="O14" s="80">
        <v>0.3779324601415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0.1984702675450461</v>
      </c>
      <c r="M15" s="77">
        <f t="shared" si="0"/>
        <v>0.1580449388120107</v>
      </c>
      <c r="N15" s="77">
        <f t="shared" si="0"/>
        <v>0.17407866990245288</v>
      </c>
      <c r="O15" s="77">
        <f t="shared" si="0"/>
        <v>0.19762940466192852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0.25670999999999999</v>
      </c>
      <c r="D2" s="28">
        <v>0.25418000000000002</v>
      </c>
      <c r="E2" s="28">
        <v>0.25135999999999997</v>
      </c>
      <c r="F2" s="28">
        <v>0.24858</v>
      </c>
      <c r="G2" s="28">
        <v>0.24584</v>
      </c>
      <c r="H2" s="28">
        <v>0.24315999999999999</v>
      </c>
      <c r="I2" s="28">
        <v>0.24053999999999998</v>
      </c>
      <c r="J2" s="28">
        <v>0.23797999999999997</v>
      </c>
      <c r="K2" s="28">
        <v>0.23546</v>
      </c>
      <c r="L2">
        <v>0.23300999999999999</v>
      </c>
      <c r="M2">
        <v>0.23061000000000001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4.9059999999999999E-2</v>
      </c>
      <c r="D4" s="28">
        <v>4.8479999999999995E-2</v>
      </c>
      <c r="E4" s="28">
        <v>4.8029999999999996E-2</v>
      </c>
      <c r="F4" s="28">
        <v>4.759E-2</v>
      </c>
      <c r="G4" s="28">
        <v>4.718E-2</v>
      </c>
      <c r="H4" s="28">
        <v>4.6769999999999999E-2</v>
      </c>
      <c r="I4" s="28">
        <v>4.6379999999999998E-2</v>
      </c>
      <c r="J4" s="28">
        <v>4.5990000000000003E-2</v>
      </c>
      <c r="K4" s="28">
        <v>4.5620000000000001E-2</v>
      </c>
      <c r="L4">
        <v>4.5259999999999995E-2</v>
      </c>
      <c r="M4">
        <v>4.4900000000000002E-2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0.37954046669599995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23.899000000000001</v>
      </c>
      <c r="D13" s="28">
        <v>23.297999999999998</v>
      </c>
      <c r="E13" s="28">
        <v>22.748999999999999</v>
      </c>
      <c r="F13" s="28">
        <v>22.228999999999999</v>
      </c>
      <c r="G13" s="28">
        <v>21.686</v>
      </c>
      <c r="H13" s="28">
        <v>21.192</v>
      </c>
      <c r="I13" s="28">
        <v>20.728000000000002</v>
      </c>
      <c r="J13" s="28">
        <v>20.390999999999998</v>
      </c>
      <c r="K13" s="28">
        <v>19.914999999999999</v>
      </c>
      <c r="L13">
        <v>19.481999999999999</v>
      </c>
      <c r="M13">
        <v>19.081</v>
      </c>
    </row>
    <row r="14" spans="1:13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44.388781579401957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44.84912601313826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200.54836433279559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0.94987178533966066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1.292964439286711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1.292964439286711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1.292964439286711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1.292964439286711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14.374187882258628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14.374187882258628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0.42998861651827425</v>
      </c>
      <c r="E17" s="86" t="s">
        <v>201</v>
      </c>
    </row>
    <row r="18" spans="1:5" ht="15.75" customHeight="1" x14ac:dyDescent="0.25">
      <c r="A18" s="53" t="s">
        <v>175</v>
      </c>
      <c r="B18" s="85">
        <v>0.36899999999999999</v>
      </c>
      <c r="C18" s="85">
        <v>0.95</v>
      </c>
      <c r="D18" s="86">
        <v>4.6877241811456267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8.3654863902487371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24.603396778891565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4.7742338241318913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20.640466451977147</v>
      </c>
      <c r="E24" s="86" t="s">
        <v>201</v>
      </c>
    </row>
    <row r="25" spans="1:5" ht="15.75" customHeight="1" x14ac:dyDescent="0.25">
      <c r="A25" s="53" t="s">
        <v>87</v>
      </c>
      <c r="B25" s="85">
        <v>8.0000000000000002E-3</v>
      </c>
      <c r="C25" s="85">
        <v>0.95</v>
      </c>
      <c r="D25" s="86">
        <v>19.852648982306693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5.0534364685159554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5.2363407330578875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0.75419187115075081</v>
      </c>
      <c r="E28" s="86" t="s">
        <v>201</v>
      </c>
    </row>
    <row r="29" spans="1:5" ht="15.75" customHeight="1" x14ac:dyDescent="0.25">
      <c r="A29" s="53" t="s">
        <v>58</v>
      </c>
      <c r="B29" s="85">
        <v>0.36899999999999999</v>
      </c>
      <c r="C29" s="85">
        <v>0.95</v>
      </c>
      <c r="D29" s="86">
        <v>82.515341030888564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339.53679511318478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339.53679511318478</v>
      </c>
      <c r="E31" s="86" t="s">
        <v>201</v>
      </c>
    </row>
    <row r="32" spans="1:5" ht="15.75" customHeight="1" x14ac:dyDescent="0.25">
      <c r="A32" s="53" t="s">
        <v>28</v>
      </c>
      <c r="B32" s="85">
        <v>7.400000000000001E-2</v>
      </c>
      <c r="C32" s="85">
        <v>0.95</v>
      </c>
      <c r="D32" s="86">
        <v>0.88473850018384426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0.29799999999999999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0.80799999999999994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0.26200000000000001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2.0288311887041726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0.90865321643877195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2020-07-03T01:37:00Z</dcterms:modified>
</cp:coreProperties>
</file>