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8C91D7FE-EA03-4E0E-AB9F-1441849993AA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G38" i="2"/>
  <c r="I38" i="2" s="1"/>
  <c r="A35" i="2"/>
  <c r="A17" i="2"/>
  <c r="H11" i="2"/>
  <c r="G11" i="2"/>
  <c r="H10" i="2"/>
  <c r="I10" i="2" s="1"/>
  <c r="G10" i="2"/>
  <c r="H9" i="2"/>
  <c r="G9" i="2"/>
  <c r="I9" i="2" s="1"/>
  <c r="H8" i="2"/>
  <c r="G8" i="2"/>
  <c r="H7" i="2"/>
  <c r="G7" i="2"/>
  <c r="H6" i="2"/>
  <c r="I6" i="2" s="1"/>
  <c r="G6" i="2"/>
  <c r="H5" i="2"/>
  <c r="G5" i="2"/>
  <c r="H4" i="2"/>
  <c r="G4" i="2"/>
  <c r="H3" i="2"/>
  <c r="G3" i="2"/>
  <c r="H2" i="2"/>
  <c r="G2" i="2"/>
  <c r="A2" i="2"/>
  <c r="A32" i="2" s="1"/>
  <c r="C33" i="1"/>
  <c r="C20" i="1"/>
  <c r="A34" i="2" l="1"/>
  <c r="I4" i="2"/>
  <c r="I8" i="2"/>
  <c r="A18" i="2"/>
  <c r="I5" i="2"/>
  <c r="A19" i="2"/>
  <c r="A25" i="2"/>
  <c r="I2" i="2"/>
  <c r="A26" i="2"/>
  <c r="A39" i="2"/>
  <c r="A27" i="2"/>
  <c r="I3" i="2"/>
  <c r="I7" i="2"/>
  <c r="I11" i="2"/>
  <c r="A33" i="2"/>
  <c r="A12" i="2"/>
  <c r="A13" i="2"/>
  <c r="A21" i="2"/>
  <c r="A29" i="2"/>
  <c r="A37" i="2"/>
  <c r="A20" i="2"/>
  <c r="A28" i="2"/>
  <c r="A36" i="2"/>
  <c r="A14" i="2"/>
  <c r="A30" i="2"/>
  <c r="A38" i="2"/>
  <c r="A40" i="2"/>
  <c r="D111" i="20"/>
  <c r="A15" i="2"/>
  <c r="A23" i="2"/>
  <c r="A31" i="2"/>
  <c r="A22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<sst xmlns="http://schemas.openxmlformats.org/spreadsheetml/2006/main" count="2092" uniqueCount="341">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</sst>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82988311.5</v>
      </c>
    </row>
    <row r="8" spans="1:3" ht="15" customHeight="1" x14ac:dyDescent="0.2">
      <c r="B8" s="7" t="s">
        <v>8</v>
      </c>
      <c r="C8" s="46">
        <v>3.1E-2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0.81408699039999999</v>
      </c>
    </row>
    <row r="11" spans="1:3" ht="15" customHeight="1" x14ac:dyDescent="0.2">
      <c r="B11" s="7" t="s">
        <v>11</v>
      </c>
      <c r="C11" s="46">
        <v>0.62</v>
      </c>
    </row>
    <row r="12" spans="1:3" ht="15" customHeight="1" x14ac:dyDescent="0.2">
      <c r="B12" s="7" t="s">
        <v>12</v>
      </c>
      <c r="C12" s="46">
        <v>0.72</v>
      </c>
    </row>
    <row r="13" spans="1:3" ht="15" customHeight="1" x14ac:dyDescent="0.2">
      <c r="B13" s="7" t="s">
        <v>13</v>
      </c>
      <c r="C13" s="46">
        <v>0.10299999999999999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7.980000000000001E-2</v>
      </c>
    </row>
    <row r="24" spans="1:3" ht="15" customHeight="1" x14ac:dyDescent="0.2">
      <c r="B24" s="12" t="s">
        <v>22</v>
      </c>
      <c r="C24" s="47">
        <v>0.68840000000000001</v>
      </c>
    </row>
    <row r="25" spans="1:3" ht="15" customHeight="1" x14ac:dyDescent="0.2">
      <c r="B25" s="12" t="s">
        <v>23</v>
      </c>
      <c r="C25" s="47">
        <v>0.20130000000000001</v>
      </c>
    </row>
    <row r="26" spans="1:3" ht="15" customHeight="1" x14ac:dyDescent="0.2">
      <c r="B26" s="12" t="s">
        <v>24</v>
      </c>
      <c r="C26" s="47">
        <v>3.0499999999999999E-2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3.8615441240633799</v>
      </c>
    </row>
    <row r="38" spans="1:5" ht="15" customHeight="1" x14ac:dyDescent="0.2">
      <c r="B38" s="28" t="s">
        <v>34</v>
      </c>
      <c r="C38" s="117">
        <v>6.7589334874161402</v>
      </c>
      <c r="D38" s="9"/>
      <c r="E38" s="10"/>
    </row>
    <row r="39" spans="1:5" ht="15" customHeight="1" x14ac:dyDescent="0.2">
      <c r="B39" s="28" t="s">
        <v>35</v>
      </c>
      <c r="C39" s="117">
        <v>7.9004377553362701</v>
      </c>
      <c r="D39" s="9"/>
      <c r="E39" s="9"/>
    </row>
    <row r="40" spans="1:5" ht="15" customHeight="1" x14ac:dyDescent="0.2">
      <c r="B40" s="28" t="s">
        <v>36</v>
      </c>
      <c r="C40" s="117">
        <v>29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5.5419555899999997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1.5745700000000001E-2</v>
      </c>
      <c r="D45" s="9"/>
    </row>
    <row r="46" spans="1:5" ht="15.75" customHeight="1" x14ac:dyDescent="0.2">
      <c r="B46" s="28" t="s">
        <v>41</v>
      </c>
      <c r="C46" s="47">
        <v>5.5079049999999997E-2</v>
      </c>
      <c r="D46" s="9"/>
    </row>
    <row r="47" spans="1:5" ht="15.75" customHeight="1" x14ac:dyDescent="0.2">
      <c r="B47" s="28" t="s">
        <v>42</v>
      </c>
      <c r="C47" s="47">
        <v>4.8836600000000001E-2</v>
      </c>
      <c r="D47" s="9"/>
      <c r="E47" s="10"/>
    </row>
    <row r="48" spans="1:5" ht="15" customHeight="1" x14ac:dyDescent="0.2">
      <c r="B48" s="28" t="s">
        <v>43</v>
      </c>
      <c r="C48" s="48">
        <v>0.88033865000000011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2.2000000000000002</v>
      </c>
      <c r="D51" s="9"/>
    </row>
    <row r="52" spans="1:4" ht="15" customHeight="1" x14ac:dyDescent="0.2">
      <c r="B52" s="28" t="s">
        <v>46</v>
      </c>
      <c r="C52" s="51">
        <v>2.2000000000000002</v>
      </c>
    </row>
    <row r="53" spans="1:4" ht="15.75" customHeight="1" x14ac:dyDescent="0.2">
      <c r="B53" s="28" t="s">
        <v>47</v>
      </c>
      <c r="C53" s="51">
        <v>2.2000000000000002</v>
      </c>
    </row>
    <row r="54" spans="1:4" ht="15.75" customHeight="1" x14ac:dyDescent="0.2">
      <c r="B54" s="28" t="s">
        <v>48</v>
      </c>
      <c r="C54" s="51">
        <v>2.2000000000000002</v>
      </c>
    </row>
    <row r="55" spans="1:4" ht="15.75" customHeight="1" x14ac:dyDescent="0.2">
      <c r="B55" s="28" t="s">
        <v>49</v>
      </c>
      <c r="C55" s="51">
        <v>2.2000000000000002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2.1459227467811159E-2</v>
      </c>
    </row>
    <row r="59" spans="1:4" ht="15.75" customHeight="1" x14ac:dyDescent="0.2">
      <c r="B59" s="28" t="s">
        <v>52</v>
      </c>
      <c r="C59" s="46">
        <v>0.62343871597175538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4.9525832999999899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</v>
      </c>
      <c r="C2" s="115">
        <v>0.95</v>
      </c>
      <c r="D2" s="116">
        <v>83.410471363702499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40.449016074200848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812.31808725464009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2.9368272794280301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13.58131551799676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13.58131551799676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13.58131551799676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13.58131551799676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13.58131551799676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13.58131551799676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1.288081317892106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1.7000977777777799E-3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0.40699999999999997</v>
      </c>
      <c r="C18" s="115">
        <v>0.95</v>
      </c>
      <c r="D18" s="116">
        <v>18.60707793325918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0.40699999999999997</v>
      </c>
      <c r="C19" s="115">
        <v>0.95</v>
      </c>
      <c r="D19" s="116">
        <v>18.60707793325918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0.99199999999999999</v>
      </c>
      <c r="C21" s="115">
        <v>0.95</v>
      </c>
      <c r="D21" s="116">
        <v>39.938718228324198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23.735422745953461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4.6350477086017117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0.7423335392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19.14284064169528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0.40699999999999997</v>
      </c>
      <c r="C29" s="115">
        <v>0.95</v>
      </c>
      <c r="D29" s="116">
        <v>171.57648799823241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0.97300645133854413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2.8242409092683909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0.76055783683308997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2.9611221982701048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0.84760787710545105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3.1E-2</v>
      </c>
      <c r="E2" s="65">
        <f>food_insecure</f>
        <v>3.1E-2</v>
      </c>
      <c r="F2" s="65">
        <f>food_insecure</f>
        <v>3.1E-2</v>
      </c>
      <c r="G2" s="65">
        <f>food_insecure</f>
        <v>3.1E-2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3.1E-2</v>
      </c>
      <c r="F5" s="65">
        <f>food_insecure</f>
        <v>3.1E-2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3.1E-2</v>
      </c>
      <c r="F8" s="65">
        <f>food_insecure</f>
        <v>3.1E-2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3.1E-2</v>
      </c>
      <c r="F9" s="65">
        <f>food_insecure</f>
        <v>3.1E-2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3.1E-2</v>
      </c>
      <c r="I15" s="65">
        <f>food_insecure</f>
        <v>3.1E-2</v>
      </c>
      <c r="J15" s="65">
        <f>food_insecure</f>
        <v>3.1E-2</v>
      </c>
      <c r="K15" s="65">
        <f>food_insecure</f>
        <v>3.1E-2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0.10299999999999999</v>
      </c>
      <c r="M24" s="65">
        <f>famplan_unmet_need</f>
        <v>0.10299999999999999</v>
      </c>
      <c r="N24" s="65">
        <f>famplan_unmet_need</f>
        <v>0.10299999999999999</v>
      </c>
      <c r="O24" s="65">
        <f>famplan_unmet_need</f>
        <v>0.10299999999999999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9.2307668396495984E-2</v>
      </c>
      <c r="M25" s="65">
        <f>(1-food_insecure)*(0.49)+food_insecure*(0.7)</f>
        <v>0.49650999999999995</v>
      </c>
      <c r="N25" s="65">
        <f>(1-food_insecure)*(0.49)+food_insecure*(0.7)</f>
        <v>0.49650999999999995</v>
      </c>
      <c r="O25" s="65">
        <f>(1-food_insecure)*(0.49)+food_insecure*(0.7)</f>
        <v>0.49650999999999995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3.9560429312783994E-2</v>
      </c>
      <c r="M26" s="65">
        <f>(1-food_insecure)*(0.21)+food_insecure*(0.3)</f>
        <v>0.21278999999999998</v>
      </c>
      <c r="N26" s="65">
        <f>(1-food_insecure)*(0.21)+food_insecure*(0.3)</f>
        <v>0.21278999999999998</v>
      </c>
      <c r="O26" s="65">
        <f>(1-food_insecure)*(0.21)+food_insecure*(0.3)</f>
        <v>0.21278999999999998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5.4044911890719999E-2</v>
      </c>
      <c r="M27" s="65">
        <f>(1-food_insecure)*(0.3)</f>
        <v>0.29069999999999996</v>
      </c>
      <c r="N27" s="65">
        <f>(1-food_insecure)*(0.3)</f>
        <v>0.29069999999999996</v>
      </c>
      <c r="O27" s="65">
        <f>(1-food_insecure)*(0.3)</f>
        <v>0.29069999999999996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15046970.9256</v>
      </c>
      <c r="C2" s="53">
        <v>35954000</v>
      </c>
      <c r="D2" s="53">
        <v>79995000</v>
      </c>
      <c r="E2" s="53">
        <v>111382000</v>
      </c>
      <c r="F2" s="53">
        <v>99098000</v>
      </c>
      <c r="G2" s="14">
        <f t="shared" ref="G2:G11" si="0">C2+D2+E2+F2</f>
        <v>326429000</v>
      </c>
      <c r="H2" s="14">
        <f t="shared" ref="H2:H11" si="1">(B2 + stillbirth*B2/(1000-stillbirth))/(1-abortion)</f>
        <v>15860403.865181053</v>
      </c>
      <c r="I2" s="14">
        <f t="shared" ref="I2:I11" si="2">G2-H2</f>
        <v>310568596.13481897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14770758.5712</v>
      </c>
      <c r="C3" s="53">
        <v>36151000</v>
      </c>
      <c r="D3" s="53">
        <v>77084000</v>
      </c>
      <c r="E3" s="53">
        <v>112034000</v>
      </c>
      <c r="F3" s="53">
        <v>96285000</v>
      </c>
      <c r="G3" s="14">
        <f t="shared" si="0"/>
        <v>321554000</v>
      </c>
      <c r="H3" s="14">
        <f t="shared" si="1"/>
        <v>15569259.586708153</v>
      </c>
      <c r="I3" s="14">
        <f t="shared" si="2"/>
        <v>305984740.41329187</v>
      </c>
    </row>
    <row r="4" spans="1:9" ht="15.75" customHeight="1" x14ac:dyDescent="0.2">
      <c r="A4" s="7">
        <f t="shared" si="3"/>
        <v>2023</v>
      </c>
      <c r="B4" s="52">
        <v>14488516.159600001</v>
      </c>
      <c r="C4" s="53">
        <v>36384000</v>
      </c>
      <c r="D4" s="53">
        <v>74956000</v>
      </c>
      <c r="E4" s="53">
        <v>111596000</v>
      </c>
      <c r="F4" s="53">
        <v>94068000</v>
      </c>
      <c r="G4" s="14">
        <f t="shared" si="0"/>
        <v>317004000</v>
      </c>
      <c r="H4" s="14">
        <f t="shared" si="1"/>
        <v>15271759.268671209</v>
      </c>
      <c r="I4" s="14">
        <f t="shared" si="2"/>
        <v>301732240.73132879</v>
      </c>
    </row>
    <row r="5" spans="1:9" ht="15.75" customHeight="1" x14ac:dyDescent="0.2">
      <c r="A5" s="7">
        <f t="shared" si="3"/>
        <v>2024</v>
      </c>
      <c r="B5" s="52">
        <v>14200957.0496</v>
      </c>
      <c r="C5" s="53">
        <v>36681000</v>
      </c>
      <c r="D5" s="53">
        <v>73360000</v>
      </c>
      <c r="E5" s="53">
        <v>110005000</v>
      </c>
      <c r="F5" s="53">
        <v>92983000</v>
      </c>
      <c r="G5" s="14">
        <f t="shared" si="0"/>
        <v>313029000</v>
      </c>
      <c r="H5" s="14">
        <f t="shared" si="1"/>
        <v>14968654.83374786</v>
      </c>
      <c r="I5" s="14">
        <f t="shared" si="2"/>
        <v>298060345.16625214</v>
      </c>
    </row>
    <row r="6" spans="1:9" ht="15.75" customHeight="1" x14ac:dyDescent="0.2">
      <c r="A6" s="7">
        <f t="shared" si="3"/>
        <v>2025</v>
      </c>
      <c r="B6" s="52">
        <v>13908740.274</v>
      </c>
      <c r="C6" s="53">
        <v>37048000</v>
      </c>
      <c r="D6" s="53">
        <v>72129000</v>
      </c>
      <c r="E6" s="53">
        <v>107266000</v>
      </c>
      <c r="F6" s="53">
        <v>93304000</v>
      </c>
      <c r="G6" s="14">
        <f t="shared" si="0"/>
        <v>309747000</v>
      </c>
      <c r="H6" s="14">
        <f t="shared" si="1"/>
        <v>14660640.941774972</v>
      </c>
      <c r="I6" s="14">
        <f t="shared" si="2"/>
        <v>295086359.05822504</v>
      </c>
    </row>
    <row r="7" spans="1:9" ht="15.75" customHeight="1" x14ac:dyDescent="0.2">
      <c r="A7" s="7">
        <f t="shared" si="3"/>
        <v>2026</v>
      </c>
      <c r="B7" s="52">
        <v>13753133.544600001</v>
      </c>
      <c r="C7" s="53">
        <v>37472000</v>
      </c>
      <c r="D7" s="53">
        <v>71407000</v>
      </c>
      <c r="E7" s="53">
        <v>103458000</v>
      </c>
      <c r="F7" s="53">
        <v>95027000</v>
      </c>
      <c r="G7" s="14">
        <f t="shared" si="0"/>
        <v>307364000</v>
      </c>
      <c r="H7" s="14">
        <f t="shared" si="1"/>
        <v>14496622.177823946</v>
      </c>
      <c r="I7" s="14">
        <f t="shared" si="2"/>
        <v>292867377.82217604</v>
      </c>
    </row>
    <row r="8" spans="1:9" ht="15.75" customHeight="1" x14ac:dyDescent="0.2">
      <c r="A8" s="7">
        <f t="shared" si="3"/>
        <v>2027</v>
      </c>
      <c r="B8" s="52">
        <v>13593779.126399999</v>
      </c>
      <c r="C8" s="53">
        <v>37924000</v>
      </c>
      <c r="D8" s="53">
        <v>71144000</v>
      </c>
      <c r="E8" s="53">
        <v>98392000</v>
      </c>
      <c r="F8" s="53">
        <v>98174000</v>
      </c>
      <c r="G8" s="14">
        <f t="shared" si="0"/>
        <v>305634000</v>
      </c>
      <c r="H8" s="14">
        <f t="shared" si="1"/>
        <v>14328653.126587661</v>
      </c>
      <c r="I8" s="14">
        <f t="shared" si="2"/>
        <v>291305346.87341231</v>
      </c>
    </row>
    <row r="9" spans="1:9" ht="15.75" customHeight="1" x14ac:dyDescent="0.2">
      <c r="A9" s="7">
        <f t="shared" si="3"/>
        <v>2028</v>
      </c>
      <c r="B9" s="52">
        <v>13430815.0428</v>
      </c>
      <c r="C9" s="53">
        <v>38336000</v>
      </c>
      <c r="D9" s="53">
        <v>71245000</v>
      </c>
      <c r="E9" s="53">
        <v>92668000</v>
      </c>
      <c r="F9" s="53">
        <v>102059000</v>
      </c>
      <c r="G9" s="14">
        <f t="shared" si="0"/>
        <v>304308000</v>
      </c>
      <c r="H9" s="14">
        <f t="shared" si="1"/>
        <v>14156879.272953259</v>
      </c>
      <c r="I9" s="14">
        <f t="shared" si="2"/>
        <v>290151120.72704673</v>
      </c>
    </row>
    <row r="10" spans="1:9" ht="15.75" customHeight="1" x14ac:dyDescent="0.2">
      <c r="A10" s="7">
        <f t="shared" si="3"/>
        <v>2029</v>
      </c>
      <c r="B10" s="52">
        <v>13264472.865599999</v>
      </c>
      <c r="C10" s="53">
        <v>38608000</v>
      </c>
      <c r="D10" s="53">
        <v>71575000</v>
      </c>
      <c r="E10" s="53">
        <v>87197000</v>
      </c>
      <c r="F10" s="53">
        <v>105608000</v>
      </c>
      <c r="G10" s="14">
        <f t="shared" si="0"/>
        <v>302988000</v>
      </c>
      <c r="H10" s="14">
        <f t="shared" si="1"/>
        <v>13981544.707395153</v>
      </c>
      <c r="I10" s="14">
        <f t="shared" si="2"/>
        <v>289006455.29260486</v>
      </c>
    </row>
    <row r="11" spans="1:9" ht="15.75" customHeight="1" x14ac:dyDescent="0.2">
      <c r="A11" s="7">
        <f t="shared" si="3"/>
        <v>2030</v>
      </c>
      <c r="B11" s="52">
        <v>13095034.755000001</v>
      </c>
      <c r="C11" s="53">
        <v>38677000</v>
      </c>
      <c r="D11" s="53">
        <v>72029000</v>
      </c>
      <c r="E11" s="53">
        <v>82576000</v>
      </c>
      <c r="F11" s="53">
        <v>108106000</v>
      </c>
      <c r="G11" s="14">
        <f t="shared" si="0"/>
        <v>301388000</v>
      </c>
      <c r="H11" s="14">
        <f t="shared" si="1"/>
        <v>13802946.843575461</v>
      </c>
      <c r="I11" s="14">
        <f t="shared" si="2"/>
        <v>287585053.15642452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4.9415448130963203E-3</v>
      </c>
    </row>
    <row r="4" spans="1:8" ht="15.75" customHeight="1" x14ac:dyDescent="0.2">
      <c r="B4" s="16" t="s">
        <v>69</v>
      </c>
      <c r="C4" s="54">
        <v>2.3831215834568601E-2</v>
      </c>
    </row>
    <row r="5" spans="1:8" ht="15.75" customHeight="1" x14ac:dyDescent="0.2">
      <c r="B5" s="16" t="s">
        <v>70</v>
      </c>
      <c r="C5" s="54">
        <v>5.7835173366662433E-2</v>
      </c>
    </row>
    <row r="6" spans="1:8" ht="15.75" customHeight="1" x14ac:dyDescent="0.2">
      <c r="B6" s="16" t="s">
        <v>71</v>
      </c>
      <c r="C6" s="54">
        <v>0.27553026834774053</v>
      </c>
    </row>
    <row r="7" spans="1:8" ht="15.75" customHeight="1" x14ac:dyDescent="0.2">
      <c r="B7" s="16" t="s">
        <v>72</v>
      </c>
      <c r="C7" s="54">
        <v>0.31114622773791079</v>
      </c>
    </row>
    <row r="8" spans="1:8" ht="15.75" customHeight="1" x14ac:dyDescent="0.2">
      <c r="B8" s="16" t="s">
        <v>73</v>
      </c>
      <c r="C8" s="54">
        <v>4.9443182637430539E-4</v>
      </c>
    </row>
    <row r="9" spans="1:8" ht="15.75" customHeight="1" x14ac:dyDescent="0.2">
      <c r="B9" s="16" t="s">
        <v>74</v>
      </c>
      <c r="C9" s="54">
        <v>0.1799718242457819</v>
      </c>
    </row>
    <row r="10" spans="1:8" ht="15.75" customHeight="1" x14ac:dyDescent="0.2">
      <c r="B10" s="16" t="s">
        <v>75</v>
      </c>
      <c r="C10" s="54">
        <v>0.1462493138278651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5.5736415593227652E-2</v>
      </c>
      <c r="D14" s="54">
        <v>5.5736415593227652E-2</v>
      </c>
      <c r="E14" s="54">
        <v>5.5736415593227652E-2</v>
      </c>
      <c r="F14" s="54">
        <v>5.5736415593227652E-2</v>
      </c>
    </row>
    <row r="15" spans="1:8" ht="15.75" customHeight="1" x14ac:dyDescent="0.2">
      <c r="B15" s="16" t="s">
        <v>82</v>
      </c>
      <c r="C15" s="54">
        <v>0.1944113270420903</v>
      </c>
      <c r="D15" s="54">
        <v>0.1944113270420903</v>
      </c>
      <c r="E15" s="54">
        <v>0.1944113270420903</v>
      </c>
      <c r="F15" s="54">
        <v>0.1944113270420903</v>
      </c>
    </row>
    <row r="16" spans="1:8" ht="15.75" customHeight="1" x14ac:dyDescent="0.2">
      <c r="B16" s="16" t="s">
        <v>83</v>
      </c>
      <c r="C16" s="54">
        <v>2.4048042926732242E-2</v>
      </c>
      <c r="D16" s="54">
        <v>2.4048042926732242E-2</v>
      </c>
      <c r="E16" s="54">
        <v>2.4048042926732242E-2</v>
      </c>
      <c r="F16" s="54">
        <v>2.4048042926732242E-2</v>
      </c>
    </row>
    <row r="17" spans="1:8" ht="15.75" customHeight="1" x14ac:dyDescent="0.2">
      <c r="B17" s="16" t="s">
        <v>84</v>
      </c>
      <c r="C17" s="54">
        <v>5.1338943879542494E-3</v>
      </c>
      <c r="D17" s="54">
        <v>5.1338943879542494E-3</v>
      </c>
      <c r="E17" s="54">
        <v>5.1338943879542494E-3</v>
      </c>
      <c r="F17" s="54">
        <v>5.1338943879542494E-3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1.3039408809756649E-2</v>
      </c>
      <c r="D19" s="54">
        <v>1.3039408809756649E-2</v>
      </c>
      <c r="E19" s="54">
        <v>1.3039408809756649E-2</v>
      </c>
      <c r="F19" s="54">
        <v>1.3039408809756649E-2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0.25375257306921689</v>
      </c>
      <c r="D21" s="54">
        <v>0.25375257306921689</v>
      </c>
      <c r="E21" s="54">
        <v>0.25375257306921689</v>
      </c>
      <c r="F21" s="54">
        <v>0.25375257306921689</v>
      </c>
    </row>
    <row r="22" spans="1:8" ht="15.75" customHeight="1" x14ac:dyDescent="0.2">
      <c r="B22" s="16" t="s">
        <v>89</v>
      </c>
      <c r="C22" s="54">
        <v>0.45387833817102208</v>
      </c>
      <c r="D22" s="54">
        <v>0.45387833817102208</v>
      </c>
      <c r="E22" s="54">
        <v>0.45387833817102208</v>
      </c>
      <c r="F22" s="54">
        <v>0.45387833817102208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6.7500000000000004E-2</v>
      </c>
    </row>
    <row r="27" spans="1:8" ht="15.75" customHeight="1" x14ac:dyDescent="0.2">
      <c r="B27" s="16" t="s">
        <v>92</v>
      </c>
      <c r="C27" s="54">
        <v>2.5999999999999999E-3</v>
      </c>
    </row>
    <row r="28" spans="1:8" ht="15.75" customHeight="1" x14ac:dyDescent="0.2">
      <c r="B28" s="16" t="s">
        <v>93</v>
      </c>
      <c r="C28" s="54">
        <v>0.2908</v>
      </c>
    </row>
    <row r="29" spans="1:8" ht="15.75" customHeight="1" x14ac:dyDescent="0.2">
      <c r="B29" s="16" t="s">
        <v>94</v>
      </c>
      <c r="C29" s="54">
        <v>0.1021</v>
      </c>
    </row>
    <row r="30" spans="1:8" ht="15.75" customHeight="1" x14ac:dyDescent="0.2">
      <c r="B30" s="16" t="s">
        <v>95</v>
      </c>
      <c r="C30" s="54">
        <v>2.47E-2</v>
      </c>
    </row>
    <row r="31" spans="1:8" ht="15.75" customHeight="1" x14ac:dyDescent="0.2">
      <c r="B31" s="16" t="s">
        <v>96</v>
      </c>
      <c r="C31" s="54">
        <v>4.4000000000000003E-3</v>
      </c>
    </row>
    <row r="32" spans="1:8" ht="15.75" customHeight="1" x14ac:dyDescent="0.2">
      <c r="B32" s="16" t="s">
        <v>97</v>
      </c>
      <c r="C32" s="54">
        <v>0.11260000000000001</v>
      </c>
    </row>
    <row r="33" spans="2:3" ht="15.75" customHeight="1" x14ac:dyDescent="0.2">
      <c r="B33" s="16" t="s">
        <v>98</v>
      </c>
      <c r="C33" s="54">
        <v>0.1409</v>
      </c>
    </row>
    <row r="34" spans="2:3" ht="15.75" customHeight="1" x14ac:dyDescent="0.2">
      <c r="B34" s="16" t="s">
        <v>99</v>
      </c>
      <c r="C34" s="54">
        <v>0.25440000000000018</v>
      </c>
    </row>
    <row r="35" spans="2:3" ht="15.75" customHeight="1" x14ac:dyDescent="0.2">
      <c r="B35" s="24" t="s">
        <v>30</v>
      </c>
      <c r="C35" s="50">
        <f>SUM(C26:C34)</f>
        <v>1.0000000000000002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0.24106760525000001</v>
      </c>
      <c r="D14" s="57">
        <v>0.22647946759500001</v>
      </c>
      <c r="E14" s="57">
        <v>0.22647946759500001</v>
      </c>
      <c r="F14" s="57">
        <v>8.3043017710499989E-2</v>
      </c>
      <c r="G14" s="57">
        <v>8.3043017710499989E-2</v>
      </c>
      <c r="H14" s="58">
        <v>0.32400000000000001</v>
      </c>
      <c r="I14" s="58">
        <v>0.32400000000000001</v>
      </c>
      <c r="J14" s="58">
        <v>0.32400000000000001</v>
      </c>
      <c r="K14" s="58">
        <v>0.32400000000000001</v>
      </c>
      <c r="L14" s="58">
        <v>0.102581994335</v>
      </c>
      <c r="M14" s="58">
        <v>0.111490341159</v>
      </c>
      <c r="N14" s="58">
        <v>0.1144169870395</v>
      </c>
      <c r="O14" s="58">
        <v>0.13796585878750001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0.15029087827944601</v>
      </c>
      <c r="D15" s="55">
        <f t="shared" si="0"/>
        <v>0.1411960684713936</v>
      </c>
      <c r="E15" s="55">
        <f t="shared" si="0"/>
        <v>0.1411960684713936</v>
      </c>
      <c r="F15" s="55">
        <f t="shared" si="0"/>
        <v>5.1772232331853851E-2</v>
      </c>
      <c r="G15" s="55">
        <f t="shared" si="0"/>
        <v>5.1772232331853851E-2</v>
      </c>
      <c r="H15" s="55">
        <f t="shared" si="0"/>
        <v>0.20199414397484874</v>
      </c>
      <c r="I15" s="55">
        <f t="shared" si="0"/>
        <v>0.20199414397484874</v>
      </c>
      <c r="J15" s="55">
        <f t="shared" si="0"/>
        <v>0.20199414397484874</v>
      </c>
      <c r="K15" s="55">
        <f t="shared" si="0"/>
        <v>0.20199414397484874</v>
      </c>
      <c r="L15" s="55">
        <f t="shared" si="0"/>
        <v>6.3953586830034284E-2</v>
      </c>
      <c r="M15" s="55">
        <f t="shared" si="0"/>
        <v>6.9507395135419911E-2</v>
      </c>
      <c r="N15" s="55">
        <f t="shared" si="0"/>
        <v>7.1331979485262861E-2</v>
      </c>
      <c r="O15" s="55">
        <f t="shared" si="0"/>
        <v>8.6013257850419522E-2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">
      <c r="B5" s="98" t="s">
        <v>122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2022-02-01T08:53:23Z</dcterms:modified>
</cp:coreProperties>
</file>