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8EEEE55-2741-4FB0-B859-881F5339DE82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H11" i="2"/>
  <c r="G11" i="2"/>
  <c r="H10" i="2"/>
  <c r="G10" i="2"/>
  <c r="I10" i="2" s="1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G2" i="2"/>
  <c r="I2" i="2" s="1"/>
  <c r="A2" i="2"/>
  <c r="A32" i="2" s="1"/>
  <c r="C33" i="1"/>
  <c r="C20" i="1"/>
  <c r="A17" i="2" l="1"/>
  <c r="A19" i="2"/>
  <c r="A34" i="2"/>
  <c r="A35" i="2"/>
  <c r="I3" i="2"/>
  <c r="I9" i="2"/>
  <c r="A18" i="2"/>
  <c r="A25" i="2"/>
  <c r="A26" i="2"/>
  <c r="A39" i="2"/>
  <c r="A27" i="2"/>
  <c r="I39" i="2"/>
  <c r="I11" i="2"/>
  <c r="A33" i="2"/>
  <c r="A12" i="2"/>
  <c r="A28" i="2"/>
  <c r="A13" i="2"/>
  <c r="A21" i="2"/>
  <c r="A29" i="2"/>
  <c r="A37" i="2"/>
  <c r="A14" i="2"/>
  <c r="A22" i="2"/>
  <c r="A30" i="2"/>
  <c r="A38" i="2"/>
  <c r="A40" i="2"/>
  <c r="D58" i="20"/>
  <c r="A36" i="2"/>
  <c r="A2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<sst xmlns="http://schemas.openxmlformats.org/spreadsheetml/2006/main" count="2092" uniqueCount="337">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</sst>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95210.0654296875</v>
      </c>
    </row>
    <row r="8" spans="1:3" ht="15" customHeight="1" x14ac:dyDescent="0.2">
      <c r="B8" s="7" t="s">
        <v>19</v>
      </c>
      <c r="C8" s="46">
        <v>0.34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0.87981307983398394</v>
      </c>
    </row>
    <row r="11" spans="1:3" ht="15" customHeight="1" x14ac:dyDescent="0.2">
      <c r="B11" s="7" t="s">
        <v>22</v>
      </c>
      <c r="C11" s="46">
        <v>0.93599999999999994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0.10299999999999999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0.1032</v>
      </c>
    </row>
    <row r="24" spans="1:3" ht="15" customHeight="1" x14ac:dyDescent="0.2">
      <c r="B24" s="12" t="s">
        <v>33</v>
      </c>
      <c r="C24" s="47">
        <v>0.55130000000000001</v>
      </c>
    </row>
    <row r="25" spans="1:3" ht="15" customHeight="1" x14ac:dyDescent="0.2">
      <c r="B25" s="12" t="s">
        <v>34</v>
      </c>
      <c r="C25" s="47">
        <v>0.28949999999999998</v>
      </c>
    </row>
    <row r="26" spans="1:3" ht="15" customHeight="1" x14ac:dyDescent="0.2">
      <c r="B26" s="12" t="s">
        <v>35</v>
      </c>
      <c r="C26" s="47">
        <v>5.6000000000000008E-2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10.8447422944596</v>
      </c>
    </row>
    <row r="38" spans="1:5" ht="15" customHeight="1" x14ac:dyDescent="0.2">
      <c r="B38" s="28" t="s">
        <v>45</v>
      </c>
      <c r="C38" s="117">
        <v>21.677014305696702</v>
      </c>
      <c r="D38" s="9"/>
      <c r="E38" s="10"/>
    </row>
    <row r="39" spans="1:5" ht="15" customHeight="1" x14ac:dyDescent="0.2">
      <c r="B39" s="28" t="s">
        <v>46</v>
      </c>
      <c r="C39" s="117">
        <v>25.693275133847401</v>
      </c>
      <c r="D39" s="9"/>
      <c r="E39" s="9"/>
    </row>
    <row r="40" spans="1:5" ht="15" customHeight="1" x14ac:dyDescent="0.2">
      <c r="B40" s="28" t="s">
        <v>47</v>
      </c>
      <c r="C40" s="117">
        <v>34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8.5763926910000006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2.16936E-2</v>
      </c>
      <c r="D45" s="9"/>
    </row>
    <row r="46" spans="1:5" ht="15.75" customHeight="1" x14ac:dyDescent="0.2">
      <c r="B46" s="28" t="s">
        <v>52</v>
      </c>
      <c r="C46" s="47">
        <v>7.7058760000000004E-2</v>
      </c>
      <c r="D46" s="9"/>
    </row>
    <row r="47" spans="1:5" ht="15.75" customHeight="1" x14ac:dyDescent="0.2">
      <c r="B47" s="28" t="s">
        <v>53</v>
      </c>
      <c r="C47" s="47">
        <v>0.15840370000000001</v>
      </c>
      <c r="D47" s="9"/>
      <c r="E47" s="10"/>
    </row>
    <row r="48" spans="1:5" ht="15" customHeight="1" x14ac:dyDescent="0.2">
      <c r="B48" s="28" t="s">
        <v>54</v>
      </c>
      <c r="C48" s="48">
        <v>0.74284394000000009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2.2000000000000002</v>
      </c>
      <c r="D51" s="9"/>
    </row>
    <row r="52" spans="1:4" ht="15" customHeight="1" x14ac:dyDescent="0.2">
      <c r="B52" s="28" t="s">
        <v>57</v>
      </c>
      <c r="C52" s="51">
        <v>2.2000000000000002</v>
      </c>
    </row>
    <row r="53" spans="1:4" ht="15.75" customHeight="1" x14ac:dyDescent="0.2">
      <c r="B53" s="28" t="s">
        <v>58</v>
      </c>
      <c r="C53" s="51">
        <v>2.2000000000000002</v>
      </c>
    </row>
    <row r="54" spans="1:4" ht="15.75" customHeight="1" x14ac:dyDescent="0.2">
      <c r="B54" s="28" t="s">
        <v>59</v>
      </c>
      <c r="C54" s="51">
        <v>2.2000000000000002</v>
      </c>
    </row>
    <row r="55" spans="1:4" ht="15.75" customHeight="1" x14ac:dyDescent="0.2">
      <c r="B55" s="28" t="s">
        <v>60</v>
      </c>
      <c r="C55" s="51">
        <v>2.2000000000000002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2.1459227467811159E-2</v>
      </c>
    </row>
    <row r="59" spans="1:4" ht="15.75" customHeight="1" x14ac:dyDescent="0.2">
      <c r="B59" s="28" t="s">
        <v>63</v>
      </c>
      <c r="C59" s="46">
        <v>0.42495278666706487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MHU6DmvWb3lRpwyAtXjbJvLaElOSalQYt3Eez/XhgWe9W7nMsjwpHl8J3OFKIJRxB33AxyuoEXRcLNMktJeh9Q==" saltValue="ZV5USpNyRBBJJqv/LK9R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0.2248335648</v>
      </c>
      <c r="C2" s="115">
        <v>0.95</v>
      </c>
      <c r="D2" s="116">
        <v>64.978466716900769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40.035884855702882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523.3469422837544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2.222199495604066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13.16818429949879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13.16818429949879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13.16818429949879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13.16818429949879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13.16818429949879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13.16818429949879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0.87495009939413526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0.5554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12.03223213704624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12.03223213704624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0.98699999999999999</v>
      </c>
      <c r="C21" s="115">
        <v>0.95</v>
      </c>
      <c r="D21" s="116">
        <v>23.370362340463299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22.805877504333029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4.3768406970404801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0.73859193869999995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18.714394010930931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129.5082053629678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2.7005701608607802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1.894695667647958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0.86966290278781999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6.0398139560416322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0.95072175069817499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iqNuIX/EVvuosxgf9sgPTE56ma/XmxZ0PPig4n+s0qR8gxUaW2VU3iwwBKcfCToxfyuVlr6jcuHhaDdwftngw==" saltValue="r+djkug8ysMuTxb/9Bva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uncbHj+ljFmixtojb+5sDqrckJyPVZqfWRNVnro0TrY6yaSFLAuVhcdyc96D79NUyaX1Io8zHMFUGo6HDVHPfg==" saltValue="u8HHQo/zYnG/LFRoW8JL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Rl+e8RmRqq8GK+Qvn9z+fZA5SCif/P75jWJzBABxieT9lG4bW6lNcEmW1l5CcjZYncdTKUPu4akulZr7lPQSJA==" saltValue="1US4DZ2rpER9SsFOIEF2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GxN/QK9tVaCTdmfcdgOyn9MmF0hISNdGoqhO3kQ14xr5UWd15ozox0QaBXNUsKBgB2vb0VG3nVBKqQXMa1KXwQ==" saltValue="Gp0FIJfwuHFY6Kh3l6pF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0.34</v>
      </c>
      <c r="E2" s="65">
        <f>food_insecure</f>
        <v>0.34</v>
      </c>
      <c r="F2" s="65">
        <f>food_insecure</f>
        <v>0.34</v>
      </c>
      <c r="G2" s="65">
        <f>food_insecure</f>
        <v>0.34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0.34</v>
      </c>
      <c r="F5" s="65">
        <f>food_insecure</f>
        <v>0.34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0.34</v>
      </c>
      <c r="F8" s="65">
        <f>food_insecure</f>
        <v>0.34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0.34</v>
      </c>
      <c r="F9" s="65">
        <f>food_insecure</f>
        <v>0.34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0.34</v>
      </c>
      <c r="I15" s="65">
        <f>food_insecure</f>
        <v>0.34</v>
      </c>
      <c r="J15" s="65">
        <f>food_insecure</f>
        <v>0.34</v>
      </c>
      <c r="K15" s="65">
        <f>food_insecure</f>
        <v>0.34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0.93599999999999994</v>
      </c>
      <c r="I18" s="65">
        <f>frac_PW_health_facility</f>
        <v>0.93599999999999994</v>
      </c>
      <c r="J18" s="65">
        <f>frac_PW_health_facility</f>
        <v>0.93599999999999994</v>
      </c>
      <c r="K18" s="65">
        <f>frac_PW_health_facility</f>
        <v>0.93599999999999994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6.7472936981201409E-2</v>
      </c>
      <c r="M25" s="65">
        <f>(1-food_insecure)*(0.49)+food_insecure*(0.7)</f>
        <v>0.5613999999999999</v>
      </c>
      <c r="N25" s="65">
        <f>(1-food_insecure)*(0.49)+food_insecure*(0.7)</f>
        <v>0.5613999999999999</v>
      </c>
      <c r="O25" s="65">
        <f>(1-food_insecure)*(0.49)+food_insecure*(0.7)</f>
        <v>0.5613999999999999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2.8916972991943464E-2</v>
      </c>
      <c r="M26" s="65">
        <f>(1-food_insecure)*(0.21)+food_insecure*(0.3)</f>
        <v>0.24059999999999998</v>
      </c>
      <c r="N26" s="65">
        <f>(1-food_insecure)*(0.21)+food_insecure*(0.3)</f>
        <v>0.24059999999999998</v>
      </c>
      <c r="O26" s="65">
        <f>(1-food_insecure)*(0.21)+food_insecure*(0.3)</f>
        <v>0.24059999999999998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2.3797010192871178E-2</v>
      </c>
      <c r="M27" s="65">
        <f>(1-food_insecure)*(0.3)</f>
        <v>0.19799999999999998</v>
      </c>
      <c r="N27" s="65">
        <f>(1-food_insecure)*(0.3)</f>
        <v>0.19799999999999998</v>
      </c>
      <c r="O27" s="65">
        <f>(1-food_insecure)*(0.3)</f>
        <v>0.19799999999999998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0.87981307983398394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yvcz4JtL3xkXqXpm2m0TjKFYLljcNaG35Hads9BEdqWGhqCP5KR3xTS06L9llF3+n0WX9eVHEjx6Qb8+dS1OhQ==" saltValue="6yH28P08B/AbWhGw0OYv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76qnJ0sh6jE9S0/vFFwpyJUj6wxb8+VIIne6HaTzjUVwT6gWojpcLBaDUbMDPD2s8+vevpAZv0hb/4t8HXa/Pg==" saltValue="AI3p2/47nYtg7vDb4nXf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qBWMhS4U+J8HuPMHRxrGG9RVdM+G6ciWD11Ih7vx4R2XPAA309yaG16w3RB9up1jwVcfClCBldoswnyd1WE4Rg==" saltValue="ruOlIdosnz6+ocg77IGz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UJJaotXiQWxYyNTUQmFAhF63hBqT84vIyQuEOQX0stZNjbDbrTyrCZEinkUKyThR/PxjP1ORbPdGmHUm9p+AA==" saltValue="1I+erBgoybk08ytvAEhyF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S0QTZO9vO1CY33j5tE/b0O7FC6b6A6FWMVfYxlt4E+U6Ep0L3jKhslvo/NLssWNlZcy3qMoNVZQAtsH2kNJS1A==" saltValue="6MaOzUXATS5VU19uwhWZ8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qNE3Jz3VPyt3kkPC6zDAhUDFUgOhEGOKn6Xl3qtTo3jCgtDrVPtGL3Y+fQiSbJlu3u1QanrPVBKWMDLZFVDvw==" saltValue="tV2VezHIR+AsrTYK+yOTm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16647.7696</v>
      </c>
      <c r="C2" s="53">
        <v>39000</v>
      </c>
      <c r="D2" s="53">
        <v>70000</v>
      </c>
      <c r="E2" s="53">
        <v>66000</v>
      </c>
      <c r="F2" s="53">
        <v>55000</v>
      </c>
      <c r="G2" s="14">
        <f t="shared" ref="G2:G11" si="0">C2+D2+E2+F2</f>
        <v>230000</v>
      </c>
      <c r="H2" s="14">
        <f t="shared" ref="H2:H11" si="1">(B2 + stillbirth*B2/(1000-stillbirth))/(1-abortion)</f>
        <v>17601.449183313362</v>
      </c>
      <c r="I2" s="14">
        <f t="shared" ref="I2:I11" si="2">G2-H2</f>
        <v>212398.55081668665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16527.139200000001</v>
      </c>
      <c r="C3" s="53">
        <v>39000</v>
      </c>
      <c r="D3" s="53">
        <v>70000</v>
      </c>
      <c r="E3" s="53">
        <v>66000</v>
      </c>
      <c r="F3" s="53">
        <v>57000</v>
      </c>
      <c r="G3" s="14">
        <f t="shared" si="0"/>
        <v>232000</v>
      </c>
      <c r="H3" s="14">
        <f t="shared" si="1"/>
        <v>17473.9083831594</v>
      </c>
      <c r="I3" s="14">
        <f t="shared" si="2"/>
        <v>214526.0916168406</v>
      </c>
    </row>
    <row r="4" spans="1:9" ht="15.75" customHeight="1" x14ac:dyDescent="0.2">
      <c r="A4" s="7">
        <f t="shared" si="3"/>
        <v>2023</v>
      </c>
      <c r="B4" s="52">
        <v>16404.264800000001</v>
      </c>
      <c r="C4" s="53">
        <v>40000</v>
      </c>
      <c r="D4" s="53">
        <v>70000</v>
      </c>
      <c r="E4" s="53">
        <v>65000</v>
      </c>
      <c r="F4" s="53">
        <v>59000</v>
      </c>
      <c r="G4" s="14">
        <f t="shared" si="0"/>
        <v>234000</v>
      </c>
      <c r="H4" s="14">
        <f t="shared" si="1"/>
        <v>17343.99503383421</v>
      </c>
      <c r="I4" s="14">
        <f t="shared" si="2"/>
        <v>216656.00496616578</v>
      </c>
    </row>
    <row r="5" spans="1:9" ht="15.75" customHeight="1" x14ac:dyDescent="0.2">
      <c r="A5" s="7">
        <f t="shared" si="3"/>
        <v>2024</v>
      </c>
      <c r="B5" s="52">
        <v>16279.1464</v>
      </c>
      <c r="C5" s="53">
        <v>41000</v>
      </c>
      <c r="D5" s="53">
        <v>70000</v>
      </c>
      <c r="E5" s="53">
        <v>66000</v>
      </c>
      <c r="F5" s="53">
        <v>59000</v>
      </c>
      <c r="G5" s="14">
        <f t="shared" si="0"/>
        <v>236000</v>
      </c>
      <c r="H5" s="14">
        <f t="shared" si="1"/>
        <v>17211.709135337784</v>
      </c>
      <c r="I5" s="14">
        <f t="shared" si="2"/>
        <v>218788.29086466221</v>
      </c>
    </row>
    <row r="6" spans="1:9" ht="15.75" customHeight="1" x14ac:dyDescent="0.2">
      <c r="A6" s="7">
        <f t="shared" si="3"/>
        <v>2025</v>
      </c>
      <c r="B6" s="52">
        <v>16134.8</v>
      </c>
      <c r="C6" s="53">
        <v>42000</v>
      </c>
      <c r="D6" s="53">
        <v>69000</v>
      </c>
      <c r="E6" s="53">
        <v>65000</v>
      </c>
      <c r="F6" s="53">
        <v>60000</v>
      </c>
      <c r="G6" s="14">
        <f t="shared" si="0"/>
        <v>236000</v>
      </c>
      <c r="H6" s="14">
        <f t="shared" si="1"/>
        <v>17059.093746883929</v>
      </c>
      <c r="I6" s="14">
        <f t="shared" si="2"/>
        <v>218940.90625311606</v>
      </c>
    </row>
    <row r="7" spans="1:9" ht="15.75" customHeight="1" x14ac:dyDescent="0.2">
      <c r="A7" s="7">
        <f t="shared" si="3"/>
        <v>2026</v>
      </c>
      <c r="B7" s="52">
        <v>16081.627</v>
      </c>
      <c r="C7" s="53">
        <v>42000</v>
      </c>
      <c r="D7" s="53">
        <v>70000</v>
      </c>
      <c r="E7" s="53">
        <v>64000</v>
      </c>
      <c r="F7" s="53">
        <v>61000</v>
      </c>
      <c r="G7" s="14">
        <f t="shared" si="0"/>
        <v>237000</v>
      </c>
      <c r="H7" s="14">
        <f t="shared" si="1"/>
        <v>17002.874692925838</v>
      </c>
      <c r="I7" s="14">
        <f t="shared" si="2"/>
        <v>219997.12530707417</v>
      </c>
    </row>
    <row r="8" spans="1:9" ht="15.75" customHeight="1" x14ac:dyDescent="0.2">
      <c r="A8" s="7">
        <f t="shared" si="3"/>
        <v>2027</v>
      </c>
      <c r="B8" s="52">
        <v>16010.313200000001</v>
      </c>
      <c r="C8" s="53">
        <v>42000</v>
      </c>
      <c r="D8" s="53">
        <v>71000</v>
      </c>
      <c r="E8" s="53">
        <v>65000</v>
      </c>
      <c r="F8" s="53">
        <v>62000</v>
      </c>
      <c r="G8" s="14">
        <f t="shared" si="0"/>
        <v>240000</v>
      </c>
      <c r="H8" s="14">
        <f t="shared" si="1"/>
        <v>16927.475630052635</v>
      </c>
      <c r="I8" s="14">
        <f t="shared" si="2"/>
        <v>223072.52436994738</v>
      </c>
    </row>
    <row r="9" spans="1:9" ht="15.75" customHeight="1" x14ac:dyDescent="0.2">
      <c r="A9" s="7">
        <f t="shared" si="3"/>
        <v>2028</v>
      </c>
      <c r="B9" s="52">
        <v>15937.8426</v>
      </c>
      <c r="C9" s="53">
        <v>42000</v>
      </c>
      <c r="D9" s="53">
        <v>73000</v>
      </c>
      <c r="E9" s="53">
        <v>65000</v>
      </c>
      <c r="F9" s="53">
        <v>62000</v>
      </c>
      <c r="G9" s="14">
        <f t="shared" si="0"/>
        <v>242000</v>
      </c>
      <c r="H9" s="14">
        <f t="shared" si="1"/>
        <v>16850.853499050521</v>
      </c>
      <c r="I9" s="14">
        <f t="shared" si="2"/>
        <v>225149.14650094949</v>
      </c>
    </row>
    <row r="10" spans="1:9" ht="15.75" customHeight="1" x14ac:dyDescent="0.2">
      <c r="A10" s="7">
        <f t="shared" si="3"/>
        <v>2029</v>
      </c>
      <c r="B10" s="52">
        <v>15864.215200000001</v>
      </c>
      <c r="C10" s="53">
        <v>41000</v>
      </c>
      <c r="D10" s="53">
        <v>74000</v>
      </c>
      <c r="E10" s="53">
        <v>64000</v>
      </c>
      <c r="F10" s="53">
        <v>62000</v>
      </c>
      <c r="G10" s="14">
        <f t="shared" si="0"/>
        <v>241000</v>
      </c>
      <c r="H10" s="14">
        <f t="shared" si="1"/>
        <v>16773.008299919493</v>
      </c>
      <c r="I10" s="14">
        <f t="shared" si="2"/>
        <v>224226.99170008051</v>
      </c>
    </row>
    <row r="11" spans="1:9" ht="15.75" customHeight="1" x14ac:dyDescent="0.2">
      <c r="A11" s="7">
        <f t="shared" si="3"/>
        <v>2030</v>
      </c>
      <c r="B11" s="52">
        <v>15773.17</v>
      </c>
      <c r="C11" s="53">
        <v>41000</v>
      </c>
      <c r="D11" s="53">
        <v>75000</v>
      </c>
      <c r="E11" s="53">
        <v>64000</v>
      </c>
      <c r="F11" s="53">
        <v>61000</v>
      </c>
      <c r="G11" s="14">
        <f t="shared" si="0"/>
        <v>241000</v>
      </c>
      <c r="H11" s="14">
        <f t="shared" si="1"/>
        <v>16676.747509453926</v>
      </c>
      <c r="I11" s="14">
        <f t="shared" si="2"/>
        <v>224323.25249054609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1Ka15uvE6J1cKrzQkUN3HD4kouVzQxmOsVFt+BW6m0p6p2n5NvSk4Yts3Az+baLjhRT7vL7v4THq/au6rW6KA==" saltValue="AIAHNRhIcxOEeYSD3PUXW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sZEbeJn2m85pkXV49IZIuYqwPfk188LLRZaiiUHrtcOhTmppdkPFSp7P9/oy3hsOckpHdcyxy3WrMTHOjWG1uA==" saltValue="P4BxkZe96ccvk87RSj/gw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MpHIchEBzAmNUbZhxiWtHCJhvV1EpTykEVArYrBcN7JdV7YIcnPgKK+Ugcuja1oUVkUauiPdpiris1mD5741uw==" saltValue="JT0MMWEC+Bh4+LYMLroI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5OWA9J8ScOz6O8wcz7RGgQ5ti6L8SZkigrVkryuV67u/L/NfF8ixyNJKXBuSGmFzrbG5YLlkLP5Lsw0R/3uexA==" saltValue="0x6Mp7b/NTD+p6ju4HR/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uF3al2Uhtvww8k1XCKSXJDqkypnr4SG2oJ9WOxAlbIlLf99TbdJG8ZR1DZXwXrETnDODV/VDRex0AoxSjr8+tA==" saltValue="3inn2oO2qlIGKCVe1bZi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VQOG9NqFL0lxoVg2YIKZEg1PJvxrjrIGWb8yIq+hKaBk+48HXNxRdGXdzpubxR1mW16niiRfW6GuF6i5/pT/rw==" saltValue="0G6wI0F/y/dkppa17q9e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rpipGoZJEFoxCe9Y6g8SOtiQlt+1fUb3PzCW25Vss0aDod0gemwF22URW7f0lqydqb8AIHAFhSUA9HsvcM7JQw==" saltValue="zqtd9BbHUmZoUce6yvYW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eYo9xU7vCwQJWaXeJsGL/6McOS83iZiZzj830fIDrCCYOY4xbINnRaTn53DfMliHbMKJV4+55u2LfJvjL3EJw==" saltValue="Oyfc8t/MQZ/f6BSbRXuL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gyT+og2fhweYNauYGbLy5c2Y6EAouhZtbfiLuPNctw3xCEunFOy3CofFl+HaDd0eG2P/AgUJKhSOYgaMZOFxJQ==" saltValue="VJAmjdHbECDXsu8kXgTS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m1ugWA/G6/36fiyv5FSgMn7aTr+0Z1DzRX+6R8o/p0v13JMBPQM9l66BhuojfL/qIPOycip8LXw4EkAbNVzaEg==" saltValue="oHx5hM/ZtLzqLAU+fARm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9.9353163278659798E-2</v>
      </c>
    </row>
    <row r="5" spans="1:8" ht="15.75" customHeight="1" x14ac:dyDescent="0.2">
      <c r="B5" s="16" t="s">
        <v>80</v>
      </c>
      <c r="C5" s="54">
        <v>5.0241596018254613E-2</v>
      </c>
    </row>
    <row r="6" spans="1:8" ht="15.75" customHeight="1" x14ac:dyDescent="0.2">
      <c r="B6" s="16" t="s">
        <v>81</v>
      </c>
      <c r="C6" s="54">
        <v>0.1415093355685767</v>
      </c>
    </row>
    <row r="7" spans="1:8" ht="15.75" customHeight="1" x14ac:dyDescent="0.2">
      <c r="B7" s="16" t="s">
        <v>82</v>
      </c>
      <c r="C7" s="54">
        <v>0.38484179193746632</v>
      </c>
    </row>
    <row r="8" spans="1:8" ht="15.75" customHeight="1" x14ac:dyDescent="0.2">
      <c r="B8" s="16" t="s">
        <v>83</v>
      </c>
      <c r="C8" s="54">
        <v>6.2903561434464331E-3</v>
      </c>
    </row>
    <row r="9" spans="1:8" ht="15.75" customHeight="1" x14ac:dyDescent="0.2">
      <c r="B9" s="16" t="s">
        <v>84</v>
      </c>
      <c r="C9" s="54">
        <v>0.21097479329807811</v>
      </c>
    </row>
    <row r="10" spans="1:8" ht="15.75" customHeight="1" x14ac:dyDescent="0.2">
      <c r="B10" s="16" t="s">
        <v>85</v>
      </c>
      <c r="C10" s="54">
        <v>0.10678896375551809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6.433608783559952E-2</v>
      </c>
      <c r="D14" s="54">
        <v>6.433608783559952E-2</v>
      </c>
      <c r="E14" s="54">
        <v>6.433608783559952E-2</v>
      </c>
      <c r="F14" s="54">
        <v>6.433608783559952E-2</v>
      </c>
    </row>
    <row r="15" spans="1:8" ht="15.75" customHeight="1" x14ac:dyDescent="0.2">
      <c r="B15" s="16" t="s">
        <v>88</v>
      </c>
      <c r="C15" s="54">
        <v>0.1818914048345705</v>
      </c>
      <c r="D15" s="54">
        <v>0.1818914048345705</v>
      </c>
      <c r="E15" s="54">
        <v>0.1818914048345705</v>
      </c>
      <c r="F15" s="54">
        <v>0.1818914048345705</v>
      </c>
    </row>
    <row r="16" spans="1:8" ht="15.75" customHeight="1" x14ac:dyDescent="0.2">
      <c r="B16" s="16" t="s">
        <v>89</v>
      </c>
      <c r="C16" s="54">
        <v>3.3814575796211728E-2</v>
      </c>
      <c r="D16" s="54">
        <v>3.3814575796211728E-2</v>
      </c>
      <c r="E16" s="54">
        <v>3.3814575796211728E-2</v>
      </c>
      <c r="F16" s="54">
        <v>3.3814575796211728E-2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1.2641605911366481E-2</v>
      </c>
      <c r="D19" s="54">
        <v>1.2641605911366481E-2</v>
      </c>
      <c r="E19" s="54">
        <v>1.2641605911366481E-2</v>
      </c>
      <c r="F19" s="54">
        <v>1.2641605911366481E-2</v>
      </c>
    </row>
    <row r="20" spans="1:8" ht="15.75" customHeight="1" x14ac:dyDescent="0.2">
      <c r="B20" s="16" t="s">
        <v>93</v>
      </c>
      <c r="C20" s="54">
        <v>1.171740098261974E-2</v>
      </c>
      <c r="D20" s="54">
        <v>1.171740098261974E-2</v>
      </c>
      <c r="E20" s="54">
        <v>1.171740098261974E-2</v>
      </c>
      <c r="F20" s="54">
        <v>1.171740098261974E-2</v>
      </c>
    </row>
    <row r="21" spans="1:8" ht="15.75" customHeight="1" x14ac:dyDescent="0.2">
      <c r="B21" s="16" t="s">
        <v>94</v>
      </c>
      <c r="C21" s="54">
        <v>0.23891541467075139</v>
      </c>
      <c r="D21" s="54">
        <v>0.23891541467075139</v>
      </c>
      <c r="E21" s="54">
        <v>0.23891541467075139</v>
      </c>
      <c r="F21" s="54">
        <v>0.23891541467075139</v>
      </c>
    </row>
    <row r="22" spans="1:8" ht="15.75" customHeight="1" x14ac:dyDescent="0.2">
      <c r="B22" s="16" t="s">
        <v>95</v>
      </c>
      <c r="C22" s="54">
        <v>0.45668350996888069</v>
      </c>
      <c r="D22" s="54">
        <v>0.45668350996888069</v>
      </c>
      <c r="E22" s="54">
        <v>0.45668350996888069</v>
      </c>
      <c r="F22" s="54">
        <v>0.45668350996888069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3.8199999999999998E-2</v>
      </c>
    </row>
    <row r="27" spans="1:8" ht="15.75" customHeight="1" x14ac:dyDescent="0.2">
      <c r="B27" s="16" t="s">
        <v>102</v>
      </c>
      <c r="C27" s="54">
        <v>3.5999999999999997E-2</v>
      </c>
    </row>
    <row r="28" spans="1:8" ht="15.75" customHeight="1" x14ac:dyDescent="0.2">
      <c r="B28" s="16" t="s">
        <v>103</v>
      </c>
      <c r="C28" s="54">
        <v>0.1792</v>
      </c>
    </row>
    <row r="29" spans="1:8" ht="15.75" customHeight="1" x14ac:dyDescent="0.2">
      <c r="B29" s="16" t="s">
        <v>104</v>
      </c>
      <c r="C29" s="54">
        <v>9.3399999999999997E-2</v>
      </c>
    </row>
    <row r="30" spans="1:8" ht="15.75" customHeight="1" x14ac:dyDescent="0.2">
      <c r="B30" s="16" t="s">
        <v>2</v>
      </c>
      <c r="C30" s="54">
        <v>4.2699999999999988E-2</v>
      </c>
    </row>
    <row r="31" spans="1:8" ht="15.75" customHeight="1" x14ac:dyDescent="0.2">
      <c r="B31" s="16" t="s">
        <v>105</v>
      </c>
      <c r="C31" s="54">
        <v>0.1353</v>
      </c>
    </row>
    <row r="32" spans="1:8" ht="15.75" customHeight="1" x14ac:dyDescent="0.2">
      <c r="B32" s="16" t="s">
        <v>106</v>
      </c>
      <c r="C32" s="54">
        <v>0.18709999999999999</v>
      </c>
    </row>
    <row r="33" spans="2:3" ht="15.75" customHeight="1" x14ac:dyDescent="0.2">
      <c r="B33" s="16" t="s">
        <v>107</v>
      </c>
      <c r="C33" s="54">
        <v>0.13800000000000001</v>
      </c>
    </row>
    <row r="34" spans="2:3" ht="15.75" customHeight="1" x14ac:dyDescent="0.2">
      <c r="B34" s="16" t="s">
        <v>108</v>
      </c>
      <c r="C34" s="54">
        <v>0.1501000000022352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s16fC/ifutyvikM0Tyzm1Kd9Z5u0MnkuF0lJaEtbKi3AUGBfvOAD8lsCr9GZVo7LK88x3SexkTeZfeqTU7MF+w==" saltValue="0ABLvSDv6/7vb6xKeuEZ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0.58198644774999997</v>
      </c>
      <c r="D14" s="57">
        <v>0.553427985096</v>
      </c>
      <c r="E14" s="57">
        <v>0.553427985096</v>
      </c>
      <c r="F14" s="57">
        <v>0.36485581126</v>
      </c>
      <c r="G14" s="57">
        <v>0.36485581126</v>
      </c>
      <c r="H14" s="58">
        <v>0.39</v>
      </c>
      <c r="I14" s="58">
        <v>0.39</v>
      </c>
      <c r="J14" s="58">
        <v>0.39</v>
      </c>
      <c r="K14" s="58">
        <v>0.39</v>
      </c>
      <c r="L14" s="58">
        <v>0.24343472873700001</v>
      </c>
      <c r="M14" s="58">
        <v>0.30376741799200002</v>
      </c>
      <c r="N14" s="58">
        <v>0.32475601927800002</v>
      </c>
      <c r="O14" s="58">
        <v>0.36779517315800009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0.24731676277382864</v>
      </c>
      <c r="D15" s="55">
        <f t="shared" si="0"/>
        <v>0.23518076448608405</v>
      </c>
      <c r="E15" s="55">
        <f t="shared" si="0"/>
        <v>0.23518076448608405</v>
      </c>
      <c r="F15" s="55">
        <f t="shared" si="0"/>
        <v>0.15504649372660967</v>
      </c>
      <c r="G15" s="55">
        <f t="shared" si="0"/>
        <v>0.15504649372660967</v>
      </c>
      <c r="H15" s="55">
        <f t="shared" si="0"/>
        <v>0.16573158680015532</v>
      </c>
      <c r="I15" s="55">
        <f t="shared" si="0"/>
        <v>0.16573158680015532</v>
      </c>
      <c r="J15" s="55">
        <f t="shared" si="0"/>
        <v>0.16573158680015532</v>
      </c>
      <c r="K15" s="55">
        <f t="shared" si="0"/>
        <v>0.16573158680015532</v>
      </c>
      <c r="L15" s="55">
        <f t="shared" si="0"/>
        <v>0.10344826634832917</v>
      </c>
      <c r="M15" s="55">
        <f t="shared" si="0"/>
        <v>0.12908681077435952</v>
      </c>
      <c r="N15" s="55">
        <f t="shared" si="0"/>
        <v>0.13800597537908915</v>
      </c>
      <c r="O15" s="55">
        <f t="shared" si="0"/>
        <v>0.15629558375618779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ufbhRUY/zSuXpPI5EztyJ8quorImNPuJaILmKQm3pDfY2XoF61hkc8wHX/mlnqib/IFSjp1/6LDb7RuQ+Dh1BQ==" saltValue="JGeckM1wjLE30d9JQCzy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+S8t79vhO9xqMrcJj0F9K6STbP3usSwNrI+f4BzHTW7VO5q/JyB42WyQ4tuoCb26sBdiKoE5tNsk3OH/mmLmeA==" saltValue="A2Sd58zhhD731aqEZMdNe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x8TMrNKROMkBvhoMMf5Jkmi+/s+ChlsSvfeEGppNsfV2dVVsBX7r8CY7izWAP3r2H8dBc1mZUUVnFV01FvWkwA==" saltValue="M6T0kOiIgw6vkdpzyCMe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Tu81Iz0OK25ekl6pHAy9q5LK5tQMqS1CWy65TJwrmJbJRpCJ+Me/axDjqUdFgyia5821vNq79vHxx+zS7Yg5bg==" saltValue="AkV8niQWH0VoKrrgHpGDS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I1lGTnCLCIUjlYYAETg3LWXJXouPEltX+5sv+9alVn8eZOuvCsnYdNhkR+gGhTyNkYaudF7ye45/3NfNP6qvsQ==" saltValue="P2ssBcYJvbEFi1NGAE/yO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GRQT3IJitfcIDJqv6rc+tDf8WcUT8HOrPozlQNculYfR3g2gK+Mh0hs72ZhdxlTdf6EfgkzpFPswaj3LoIZEA==" saltValue="OXI+jUtG08u5F2bsqhyt4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2022-02-02T07:01:26Z</dcterms:modified>
</cp:coreProperties>
</file>