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EBB63514-D2DC-41CC-95D0-9B3739390E4D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34" i="2"/>
  <c r="A33" i="2"/>
  <c r="A18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A39" i="2" l="1"/>
  <c r="I2" i="2"/>
  <c r="I6" i="2"/>
  <c r="I10" i="2"/>
  <c r="I3" i="2"/>
  <c r="I7" i="2"/>
  <c r="I11" i="2"/>
  <c r="I4" i="2"/>
  <c r="I8" i="2"/>
  <c r="A17" i="2"/>
  <c r="I5" i="2"/>
  <c r="I9" i="2"/>
  <c r="A25" i="2"/>
  <c r="I39" i="2"/>
  <c r="A26" i="2"/>
  <c r="A19" i="2"/>
  <c r="A27" i="2"/>
  <c r="A35" i="2"/>
  <c r="A28" i="2"/>
  <c r="A13" i="2"/>
  <c r="A21" i="2"/>
  <c r="A29" i="2"/>
  <c r="A37" i="2"/>
  <c r="D58" i="20"/>
  <c r="A20" i="2"/>
  <c r="A14" i="2"/>
  <c r="A30" i="2"/>
  <c r="A38" i="2"/>
  <c r="A40" i="2"/>
  <c r="A15" i="2"/>
  <c r="A23" i="2"/>
  <c r="A31" i="2"/>
  <c r="A12" i="2"/>
  <c r="A36" i="2"/>
  <c r="A2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<sst xmlns="http://schemas.openxmlformats.org/spreadsheetml/2006/main" count="2092" uniqueCount="337">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</sst>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933582.2265625</v>
      </c>
    </row>
    <row r="8" spans="1:3" ht="15" customHeight="1" x14ac:dyDescent="0.2">
      <c r="B8" s="7" t="s">
        <v>19</v>
      </c>
      <c r="C8" s="46">
        <v>0.23599999999999999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0.80865753173828092</v>
      </c>
    </row>
    <row r="11" spans="1:3" ht="15" customHeight="1" x14ac:dyDescent="0.2">
      <c r="B11" s="7" t="s">
        <v>22</v>
      </c>
      <c r="C11" s="46">
        <v>0.62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0.1108</v>
      </c>
    </row>
    <row r="24" spans="1:3" ht="15" customHeight="1" x14ac:dyDescent="0.2">
      <c r="B24" s="12" t="s">
        <v>33</v>
      </c>
      <c r="C24" s="47">
        <v>0.51619999999999999</v>
      </c>
    </row>
    <row r="25" spans="1:3" ht="15" customHeight="1" x14ac:dyDescent="0.2">
      <c r="B25" s="12" t="s">
        <v>34</v>
      </c>
      <c r="C25" s="47">
        <v>0.3543</v>
      </c>
    </row>
    <row r="26" spans="1:3" ht="15" customHeight="1" x14ac:dyDescent="0.2">
      <c r="B26" s="12" t="s">
        <v>35</v>
      </c>
      <c r="C26" s="47">
        <v>1.8700000000000001E-2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3.4494386581701701</v>
      </c>
    </row>
    <row r="38" spans="1:5" ht="15" customHeight="1" x14ac:dyDescent="0.2">
      <c r="B38" s="28" t="s">
        <v>45</v>
      </c>
      <c r="C38" s="117">
        <v>5.6946702691401896</v>
      </c>
      <c r="D38" s="9"/>
      <c r="E38" s="10"/>
    </row>
    <row r="39" spans="1:5" ht="15" customHeight="1" x14ac:dyDescent="0.2">
      <c r="B39" s="28" t="s">
        <v>46</v>
      </c>
      <c r="C39" s="117">
        <v>6.9787128462022396</v>
      </c>
      <c r="D39" s="9"/>
      <c r="E39" s="9"/>
    </row>
    <row r="40" spans="1:5" ht="15" customHeight="1" x14ac:dyDescent="0.2">
      <c r="B40" s="28" t="s">
        <v>47</v>
      </c>
      <c r="C40" s="117">
        <v>19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3.2249903579999999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2.11395375E-2</v>
      </c>
      <c r="D45" s="9"/>
    </row>
    <row r="46" spans="1:5" ht="15.75" customHeight="1" x14ac:dyDescent="0.2">
      <c r="B46" s="28" t="s">
        <v>52</v>
      </c>
      <c r="C46" s="47">
        <v>7.4799499999999991E-2</v>
      </c>
      <c r="D46" s="9"/>
    </row>
    <row r="47" spans="1:5" ht="15.75" customHeight="1" x14ac:dyDescent="0.2">
      <c r="B47" s="28" t="s">
        <v>53</v>
      </c>
      <c r="C47" s="47">
        <v>0.13228186250000001</v>
      </c>
      <c r="D47" s="9"/>
      <c r="E47" s="10"/>
    </row>
    <row r="48" spans="1:5" ht="15" customHeight="1" x14ac:dyDescent="0.2">
      <c r="B48" s="28" t="s">
        <v>54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0.57320263900278245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8.1845531000000005</v>
      </c>
    </row>
    <row r="63" spans="1:4" ht="15.75" customHeight="1" x14ac:dyDescent="0.2">
      <c r="A63" s="39"/>
    </row>
  </sheetData>
  <sheetProtection algorithmName="SHA-512" hashValue="0aO0dM5IZusrOBe7K/teH7DMw2MFRUsEolJ3MXaZGtu0UOfHrtTePRBZWBi38tKXBIKZqgd4dC2uJdLjBgfePA==" saltValue="xc/Iem0YXpbyb42qL8KU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0.18255716799999999</v>
      </c>
      <c r="C2" s="115">
        <v>0.95</v>
      </c>
      <c r="D2" s="116">
        <v>92.337747645899924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40.649110236447719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952.2771040936276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8.6128948600850652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13.78140968024363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13.78140968024363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13.78140968024363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13.78140968024363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13.78140968024363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13.78140968024363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1.4881754801389779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21.79150990690356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21.79150990690356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0.98499999999999999</v>
      </c>
      <c r="C21" s="115">
        <v>0.95</v>
      </c>
      <c r="D21" s="116">
        <v>91.149218966868133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24.185634611008918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4.7601065600060064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0.7370952985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19.347107873216441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191.95165548538569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0.83197235394544489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3.2744527743238541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0.64526283546383201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4.9836110403594773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0.84309924344814502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1Abe+QccYYqk4n4vEHBmhYRNXLAY0heS05uZfdgG36nNjlQl4Vv8/gLXs2BnSfHZcuzPqKvanqPoEFvbaG5uw==" saltValue="XQfKZOB9T26LyVxTKUL7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tMJW0G3fI73CKwxNar2DxyIHiEC+0GCfdbQVSpABpn4PBJThARmlJAGMO0k90ijuRjVUxmR8WjNwgtzVVZgd1g==" saltValue="XaieCrzypEtDNdbGmiOj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n12yJCcC0Za9Lmf+peCo+lSjOnHOFr+9E2nnS+CAdkw8pIoGhisy1Yhv5mNzUk01GbEJKiJN64FadHu+4IQdcw==" saltValue="AcuiB0D9uw6YnXrnL48o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">
      <c r="A4" s="4" t="s">
        <v>208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sheetProtection algorithmName="SHA-512" hashValue="sygodFBwFYNewQck1acuK2fBvtaPj66QVL1h7EhPKCAiY5RCRQMlzRnZ3FuuLyE/fM/VFzpF3OPSSi0AGfZVSw==" saltValue="X/9ZMCoY2E7R3lY14bnw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0.23599999999999999</v>
      </c>
      <c r="E2" s="65">
        <f>food_insecure</f>
        <v>0.23599999999999999</v>
      </c>
      <c r="F2" s="65">
        <f>food_insecure</f>
        <v>0.23599999999999999</v>
      </c>
      <c r="G2" s="65">
        <f>food_insecure</f>
        <v>0.23599999999999999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0.23599999999999999</v>
      </c>
      <c r="F5" s="65">
        <f>food_insecure</f>
        <v>0.23599999999999999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0.23599999999999999</v>
      </c>
      <c r="F8" s="65">
        <f>food_insecure</f>
        <v>0.23599999999999999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0.23599999999999999</v>
      </c>
      <c r="F9" s="65">
        <f>food_insecure</f>
        <v>0.23599999999999999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0.23599999999999999</v>
      </c>
      <c r="I15" s="65">
        <f>food_insecure</f>
        <v>0.23599999999999999</v>
      </c>
      <c r="J15" s="65">
        <f>food_insecure</f>
        <v>0.23599999999999999</v>
      </c>
      <c r="K15" s="65">
        <f>food_insecure</f>
        <v>0.23599999999999999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0.10324074217529315</v>
      </c>
      <c r="M25" s="65">
        <f>(1-food_insecure)*(0.49)+food_insecure*(0.7)</f>
        <v>0.53956000000000004</v>
      </c>
      <c r="N25" s="65">
        <f>(1-food_insecure)*(0.49)+food_insecure*(0.7)</f>
        <v>0.53956000000000004</v>
      </c>
      <c r="O25" s="65">
        <f>(1-food_insecure)*(0.49)+food_insecure*(0.7)</f>
        <v>0.53956000000000004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4.4246032360839918E-2</v>
      </c>
      <c r="M26" s="65">
        <f>(1-food_insecure)*(0.21)+food_insecure*(0.3)</f>
        <v>0.23124</v>
      </c>
      <c r="N26" s="65">
        <f>(1-food_insecure)*(0.21)+food_insecure*(0.3)</f>
        <v>0.23124</v>
      </c>
      <c r="O26" s="65">
        <f>(1-food_insecure)*(0.21)+food_insecure*(0.3)</f>
        <v>0.23124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4.3855693725586009E-2</v>
      </c>
      <c r="M27" s="65">
        <f>(1-food_insecure)*(0.3)</f>
        <v>0.22919999999999999</v>
      </c>
      <c r="N27" s="65">
        <f>(1-food_insecure)*(0.3)</f>
        <v>0.22919999999999999</v>
      </c>
      <c r="O27" s="65">
        <f>(1-food_insecure)*(0.3)</f>
        <v>0.22919999999999999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0.80865753173828092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28Ik4Noad9etCYJQTze7xhpq8tZbiiDC5DbUqjRCqklMoGOhrqn5dw9xm+kRtZYcKxGatd+oFehKDLGqbqpd/Q==" saltValue="49piZN8ZGSbjaBfV3s/b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XABD6j/461I93EDqyfcEx7eyiQmFzlesdz9SZNxf1cgVAH2xgfhanhKEw8nETCamxEqgEKD+TXOKYhhp2DnJNQ==" saltValue="UlnD9QkYjghLUbxMAFc4E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FdYrJg98DOgAi/9pIRC83usXis/0rP6dTzB2KDEkL/Ll6NTrkkUTebtb62I6WA4yLslriPb+qqwVdov2xQuvTw==" saltValue="rsT7ViJeK+1hlnSWJaXx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dhaEaTT9sMW47QNDoMK5yoBgTvDxNJ/VxJxOvbCbe6nW2yNunR5mPg8+2Lml+ysJ16AP3LL4JcRtMCRTGodqQ==" saltValue="xiUjt/jqwLeBVFzB1VXq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G6S3jpXAJjkmb97kEEW1szQQAUcKCpjeiX+43homVa4ZS9c4Qz01tKcvOqBQC0Sl6uDUdbBNQn1YaKFLfgTIA==" saltValue="HVRF8Gl+AtNk3XQXmEpm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UtoEmoG8s6GI/q5LmcQCn814bsKPgTjIJfYrdj6Oi7Rj1lBLLZ7BF/5KaJL/d1XtVGyhK54nrLtLXHQGPx+gA==" saltValue="/zZ31RU1E6Pxh9Mea7QZ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179137.54560000001</v>
      </c>
      <c r="C2" s="53">
        <v>498000</v>
      </c>
      <c r="D2" s="53">
        <v>1027000</v>
      </c>
      <c r="E2" s="53">
        <v>12058000</v>
      </c>
      <c r="F2" s="53">
        <v>10671000</v>
      </c>
      <c r="G2" s="14">
        <f t="shared" ref="G2:G11" si="0">C2+D2+E2+F2</f>
        <v>24254000</v>
      </c>
      <c r="H2" s="14">
        <f t="shared" ref="H2:H11" si="1">(B2 + stillbirth*B2/(1000-stillbirth))/(1-abortion)</f>
        <v>188382.73754363845</v>
      </c>
      <c r="I2" s="14">
        <f t="shared" ref="I2:I11" si="2">G2-H2</f>
        <v>24065617.262456361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177216.16959999999</v>
      </c>
      <c r="C3" s="53">
        <v>499000</v>
      </c>
      <c r="D3" s="53">
        <v>1013000</v>
      </c>
      <c r="E3" s="53">
        <v>11838000</v>
      </c>
      <c r="F3" s="53">
        <v>10810000</v>
      </c>
      <c r="G3" s="14">
        <f t="shared" si="0"/>
        <v>24160000</v>
      </c>
      <c r="H3" s="14">
        <f t="shared" si="1"/>
        <v>186362.20036636316</v>
      </c>
      <c r="I3" s="14">
        <f t="shared" si="2"/>
        <v>23973637.799633637</v>
      </c>
    </row>
    <row r="4" spans="1:9" ht="15.75" customHeight="1" x14ac:dyDescent="0.2">
      <c r="A4" s="7">
        <f t="shared" si="3"/>
        <v>2023</v>
      </c>
      <c r="B4" s="52">
        <v>175323.6832</v>
      </c>
      <c r="C4" s="53">
        <v>501000</v>
      </c>
      <c r="D4" s="53">
        <v>1005000</v>
      </c>
      <c r="E4" s="53">
        <v>11511000</v>
      </c>
      <c r="F4" s="53">
        <v>10930000</v>
      </c>
      <c r="G4" s="14">
        <f t="shared" si="0"/>
        <v>23947000</v>
      </c>
      <c r="H4" s="14">
        <f t="shared" si="1"/>
        <v>184372.04376573532</v>
      </c>
      <c r="I4" s="14">
        <f t="shared" si="2"/>
        <v>23762627.956234265</v>
      </c>
    </row>
    <row r="5" spans="1:9" ht="15.75" customHeight="1" x14ac:dyDescent="0.2">
      <c r="A5" s="7">
        <f t="shared" si="3"/>
        <v>2024</v>
      </c>
      <c r="B5" s="52">
        <v>173469.00339999999</v>
      </c>
      <c r="C5" s="53">
        <v>502000</v>
      </c>
      <c r="D5" s="53">
        <v>1000000</v>
      </c>
      <c r="E5" s="53">
        <v>11094000</v>
      </c>
      <c r="F5" s="53">
        <v>11069000</v>
      </c>
      <c r="G5" s="14">
        <f t="shared" si="0"/>
        <v>23665000</v>
      </c>
      <c r="H5" s="14">
        <f t="shared" si="1"/>
        <v>182421.6449433073</v>
      </c>
      <c r="I5" s="14">
        <f t="shared" si="2"/>
        <v>23482578.355056692</v>
      </c>
    </row>
    <row r="6" spans="1:9" ht="15.75" customHeight="1" x14ac:dyDescent="0.2">
      <c r="A6" s="7">
        <f t="shared" si="3"/>
        <v>2025</v>
      </c>
      <c r="B6" s="52">
        <v>171633.35</v>
      </c>
      <c r="C6" s="53">
        <v>499000</v>
      </c>
      <c r="D6" s="53">
        <v>994000</v>
      </c>
      <c r="E6" s="53">
        <v>10599000</v>
      </c>
      <c r="F6" s="53">
        <v>11246000</v>
      </c>
      <c r="G6" s="14">
        <f t="shared" si="0"/>
        <v>23338000</v>
      </c>
      <c r="H6" s="14">
        <f t="shared" si="1"/>
        <v>180491.25446310369</v>
      </c>
      <c r="I6" s="14">
        <f t="shared" si="2"/>
        <v>23157508.745536897</v>
      </c>
    </row>
    <row r="7" spans="1:9" ht="15.75" customHeight="1" x14ac:dyDescent="0.2">
      <c r="A7" s="7">
        <f t="shared" si="3"/>
        <v>2026</v>
      </c>
      <c r="B7" s="52">
        <v>170175.91500000001</v>
      </c>
      <c r="C7" s="53">
        <v>494000</v>
      </c>
      <c r="D7" s="53">
        <v>991000</v>
      </c>
      <c r="E7" s="53">
        <v>10022000</v>
      </c>
      <c r="F7" s="53">
        <v>11435000</v>
      </c>
      <c r="G7" s="14">
        <f t="shared" si="0"/>
        <v>22942000</v>
      </c>
      <c r="H7" s="14">
        <f t="shared" si="1"/>
        <v>178958.60203017943</v>
      </c>
      <c r="I7" s="14">
        <f t="shared" si="2"/>
        <v>22763041.39796982</v>
      </c>
    </row>
    <row r="8" spans="1:9" ht="15.75" customHeight="1" x14ac:dyDescent="0.2">
      <c r="A8" s="7">
        <f t="shared" si="3"/>
        <v>2027</v>
      </c>
      <c r="B8" s="52">
        <v>168724.432</v>
      </c>
      <c r="C8" s="53">
        <v>486000</v>
      </c>
      <c r="D8" s="53">
        <v>989000</v>
      </c>
      <c r="E8" s="53">
        <v>9370000</v>
      </c>
      <c r="F8" s="53">
        <v>11652000</v>
      </c>
      <c r="G8" s="14">
        <f t="shared" si="0"/>
        <v>22497000</v>
      </c>
      <c r="H8" s="14">
        <f t="shared" si="1"/>
        <v>177432.20877675945</v>
      </c>
      <c r="I8" s="14">
        <f t="shared" si="2"/>
        <v>22319567.791223239</v>
      </c>
    </row>
    <row r="9" spans="1:9" ht="15.75" customHeight="1" x14ac:dyDescent="0.2">
      <c r="A9" s="7">
        <f t="shared" si="3"/>
        <v>2028</v>
      </c>
      <c r="B9" s="52">
        <v>167251.682</v>
      </c>
      <c r="C9" s="53">
        <v>477000</v>
      </c>
      <c r="D9" s="53">
        <v>987000</v>
      </c>
      <c r="E9" s="53">
        <v>8696000</v>
      </c>
      <c r="F9" s="53">
        <v>11852000</v>
      </c>
      <c r="G9" s="14">
        <f t="shared" si="0"/>
        <v>22012000</v>
      </c>
      <c r="H9" s="14">
        <f t="shared" si="1"/>
        <v>175883.45094495968</v>
      </c>
      <c r="I9" s="14">
        <f t="shared" si="2"/>
        <v>21836116.54905504</v>
      </c>
    </row>
    <row r="10" spans="1:9" ht="15.75" customHeight="1" x14ac:dyDescent="0.2">
      <c r="A10" s="7">
        <f t="shared" si="3"/>
        <v>2029</v>
      </c>
      <c r="B10" s="52">
        <v>165766.986</v>
      </c>
      <c r="C10" s="53">
        <v>467000</v>
      </c>
      <c r="D10" s="53">
        <v>984000</v>
      </c>
      <c r="E10" s="53">
        <v>8082000</v>
      </c>
      <c r="F10" s="53">
        <v>11971000</v>
      </c>
      <c r="G10" s="14">
        <f t="shared" si="0"/>
        <v>21504000</v>
      </c>
      <c r="H10" s="14">
        <f t="shared" si="1"/>
        <v>174322.13058655406</v>
      </c>
      <c r="I10" s="14">
        <f t="shared" si="2"/>
        <v>21329677.869413447</v>
      </c>
    </row>
    <row r="11" spans="1:9" ht="15.75" customHeight="1" x14ac:dyDescent="0.2">
      <c r="A11" s="7">
        <f t="shared" si="3"/>
        <v>2030</v>
      </c>
      <c r="B11" s="52">
        <v>164261.519</v>
      </c>
      <c r="C11" s="53">
        <v>460000</v>
      </c>
      <c r="D11" s="53">
        <v>980000</v>
      </c>
      <c r="E11" s="53">
        <v>7580000</v>
      </c>
      <c r="F11" s="53">
        <v>11970000</v>
      </c>
      <c r="G11" s="14">
        <f t="shared" si="0"/>
        <v>20990000</v>
      </c>
      <c r="H11" s="14">
        <f t="shared" si="1"/>
        <v>172738.96724806068</v>
      </c>
      <c r="I11" s="14">
        <f t="shared" si="2"/>
        <v>20817261.03275194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jHIuxmEJ5XStPaxcBlO96qWMncvcFbALHBlQt7yYqZOljpkC3M9HcphQsdyfGrhZ/GTJF6+0KnzhpYeEPsIOLw==" saltValue="jLSrzpTQIx2LupqyugdFv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TnXdywUuOifPlGqQ5TvCueG3fjcIquB3hF0roOXnLWy22kNQc/ekQwU175vDC+xDW+uCou4oaPG7U6j3TZXtmQ==" saltValue="FC7baFWvVBk6LXyxzUMuu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pNJhfx3r0WcUYtrV7eDhXIBJE4oTSykw6dRN6TYpCNB/S4b+jc+FcwL36hTdW2cyY2DH1wYyH/3TLc1IICYkLw==" saltValue="GkQ1SGLJDCrzM8emt6Vn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cGzvVR9ySM9JDmDVmRI4n514TUpWaxJA9BRwUTkIajZ1XqtD6F7lsbsQhU/L4B5rYfei5/VDNvkuJpKNLxY+5Q==" saltValue="Kf683yo3Ua8Kzv3U2ZwI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YSci6CR9cv9tngj1JUXb6wu9xNdECgeLcTrFrXR8seevFSBGnzlIhDrjJKSkuor97SI9VoOi7HR5A/3dadzPog==" saltValue="ClYRiX69QBO+1KwQfs76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I+yB0P9IoC5EWJGGQXhBAdKqWuDBGqIHY63Wui3rkVILM0SsFU09oNkymRJvKYmBgvhcGMbCrHxyJpnvz7uVlg==" saltValue="DlnU+x/R5HvwtT8gGlsx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yIdFL537rXi1Sp9OzEMVu+Vjm2Ciw8x+1mFjaRTC5BA9DSMISLG3bdevMdGNDxmtWt6ZWVa+uEMej8CTo6KSxQ==" saltValue="InXeWDv0yPEswuzaePVC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FrjOMUeMNSXT9in+k+XwZiJGDQypb852Usz5eFZlPxLswrCHQSkInSo8bvD1RZrm4P8UZXABcajALaYOtMJVw==" saltValue="yMt7V7O+HRYHQSLfiYRl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FKaltIBBFy0IPt5tejjS5M5LRMzab1QdPlrbLo8XZKQmRspAnROsDDP6x95BNzz7XaxU6ovMmL+wz63TuXBq3A==" saltValue="jk9JzS4SZv5wlouulJdI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II1LGayG10M1Zh0y+VXixUNOdQsIQZsdCBwahXMzTHFnBHZuTtCu1sokeEswyjD4Z+JZ2WIt4kh5kWgIKssdow==" saltValue="5nGkj4cuHwqfcuxTcGZcy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1.6926218717804649E-2</v>
      </c>
    </row>
    <row r="5" spans="1:8" ht="15.75" customHeight="1" x14ac:dyDescent="0.2">
      <c r="B5" s="16" t="s">
        <v>80</v>
      </c>
      <c r="C5" s="54">
        <v>0.10869605779531261</v>
      </c>
    </row>
    <row r="6" spans="1:8" ht="15.75" customHeight="1" x14ac:dyDescent="0.2">
      <c r="B6" s="16" t="s">
        <v>81</v>
      </c>
      <c r="C6" s="54">
        <v>5.9248256875466553E-2</v>
      </c>
    </row>
    <row r="7" spans="1:8" ht="15.75" customHeight="1" x14ac:dyDescent="0.2">
      <c r="B7" s="16" t="s">
        <v>82</v>
      </c>
      <c r="C7" s="54">
        <v>0.48224904386075579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0.25658968115453301</v>
      </c>
    </row>
    <row r="10" spans="1:8" ht="15.75" customHeight="1" x14ac:dyDescent="0.2">
      <c r="B10" s="16" t="s">
        <v>85</v>
      </c>
      <c r="C10" s="54">
        <v>7.6290741596127407E-2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4.449461027195783E-3</v>
      </c>
      <c r="D14" s="54">
        <v>4.449461027195783E-3</v>
      </c>
      <c r="E14" s="54">
        <v>4.449461027195783E-3</v>
      </c>
      <c r="F14" s="54">
        <v>4.449461027195783E-3</v>
      </c>
    </row>
    <row r="15" spans="1:8" ht="15.75" customHeight="1" x14ac:dyDescent="0.2">
      <c r="B15" s="16" t="s">
        <v>88</v>
      </c>
      <c r="C15" s="54">
        <v>0.42924604033635089</v>
      </c>
      <c r="D15" s="54">
        <v>0.42924604033635089</v>
      </c>
      <c r="E15" s="54">
        <v>0.42924604033635089</v>
      </c>
      <c r="F15" s="54">
        <v>0.42924604033635089</v>
      </c>
    </row>
    <row r="16" spans="1:8" ht="15.75" customHeight="1" x14ac:dyDescent="0.2">
      <c r="B16" s="16" t="s">
        <v>89</v>
      </c>
      <c r="C16" s="54">
        <v>1.5474558425237379E-2</v>
      </c>
      <c r="D16" s="54">
        <v>1.5474558425237379E-2</v>
      </c>
      <c r="E16" s="54">
        <v>1.5474558425237379E-2</v>
      </c>
      <c r="F16" s="54">
        <v>1.5474558425237379E-2</v>
      </c>
    </row>
    <row r="17" spans="1:8" ht="15.75" customHeight="1" x14ac:dyDescent="0.2">
      <c r="B17" s="16" t="s">
        <v>90</v>
      </c>
      <c r="C17" s="54">
        <v>1.652669645312074E-3</v>
      </c>
      <c r="D17" s="54">
        <v>1.652669645312074E-3</v>
      </c>
      <c r="E17" s="54">
        <v>1.652669645312074E-3</v>
      </c>
      <c r="F17" s="54">
        <v>1.652669645312074E-3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4.1607217409277836E-3</v>
      </c>
      <c r="D20" s="54">
        <v>4.1607217409277836E-3</v>
      </c>
      <c r="E20" s="54">
        <v>4.1607217409277836E-3</v>
      </c>
      <c r="F20" s="54">
        <v>4.1607217409277836E-3</v>
      </c>
    </row>
    <row r="21" spans="1:8" ht="15.75" customHeight="1" x14ac:dyDescent="0.2">
      <c r="B21" s="16" t="s">
        <v>94</v>
      </c>
      <c r="C21" s="54">
        <v>0.1410897828025737</v>
      </c>
      <c r="D21" s="54">
        <v>0.1410897828025737</v>
      </c>
      <c r="E21" s="54">
        <v>0.1410897828025737</v>
      </c>
      <c r="F21" s="54">
        <v>0.1410897828025737</v>
      </c>
    </row>
    <row r="22" spans="1:8" ht="15.75" customHeight="1" x14ac:dyDescent="0.2">
      <c r="B22" s="16" t="s">
        <v>95</v>
      </c>
      <c r="C22" s="54">
        <v>0.40392676602240229</v>
      </c>
      <c r="D22" s="54">
        <v>0.40392676602240229</v>
      </c>
      <c r="E22" s="54">
        <v>0.40392676602240229</v>
      </c>
      <c r="F22" s="54">
        <v>0.40392676602240229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7.5199999999999989E-2</v>
      </c>
    </row>
    <row r="27" spans="1:8" ht="15.75" customHeight="1" x14ac:dyDescent="0.2">
      <c r="B27" s="16" t="s">
        <v>102</v>
      </c>
      <c r="C27" s="54">
        <v>5.6800000000000003E-2</v>
      </c>
    </row>
    <row r="28" spans="1:8" ht="15.75" customHeight="1" x14ac:dyDescent="0.2">
      <c r="B28" s="16" t="s">
        <v>103</v>
      </c>
      <c r="C28" s="54">
        <v>0.1226</v>
      </c>
    </row>
    <row r="29" spans="1:8" ht="15.75" customHeight="1" x14ac:dyDescent="0.2">
      <c r="B29" s="16" t="s">
        <v>104</v>
      </c>
      <c r="C29" s="54">
        <v>8.6199999999999999E-2</v>
      </c>
    </row>
    <row r="30" spans="1:8" ht="15.75" customHeight="1" x14ac:dyDescent="0.2">
      <c r="B30" s="16" t="s">
        <v>2</v>
      </c>
      <c r="C30" s="54">
        <v>6.4100000000000004E-2</v>
      </c>
    </row>
    <row r="31" spans="1:8" ht="15.75" customHeight="1" x14ac:dyDescent="0.2">
      <c r="B31" s="16" t="s">
        <v>105</v>
      </c>
      <c r="C31" s="54">
        <v>0.35120000000000001</v>
      </c>
    </row>
    <row r="32" spans="1:8" ht="15.75" customHeight="1" x14ac:dyDescent="0.2">
      <c r="B32" s="16" t="s">
        <v>106</v>
      </c>
      <c r="C32" s="54">
        <v>0.13289999999999999</v>
      </c>
    </row>
    <row r="33" spans="2:3" ht="15.75" customHeight="1" x14ac:dyDescent="0.2">
      <c r="B33" s="16" t="s">
        <v>107</v>
      </c>
      <c r="C33" s="54">
        <v>4.9000000000000002E-2</v>
      </c>
    </row>
    <row r="34" spans="2:3" ht="15.75" customHeight="1" x14ac:dyDescent="0.2">
      <c r="B34" s="16" t="s">
        <v>108</v>
      </c>
      <c r="C34" s="54">
        <v>6.2000000000000152E-2</v>
      </c>
    </row>
    <row r="35" spans="2:3" ht="15.75" customHeight="1" x14ac:dyDescent="0.2">
      <c r="B35" s="24" t="s">
        <v>41</v>
      </c>
      <c r="C35" s="50">
        <f>SUM(C26:C34)</f>
        <v>1.0000000000000002</v>
      </c>
    </row>
  </sheetData>
  <sheetProtection algorithmName="SHA-512" hashValue="LHL6TiT1ZgIzhFoMQMWzIUXpHiX4q8zLkfU9HxYZMvjxjnZ1SlKoAuxlwP3uavzYQyuHwR/88Xb4TG2Ih2X6CQ==" saltValue="UPpQz6Uok/qUxOC8QvSm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">
      <c r="B3" s="7" t="s">
        <v>113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">
      <c r="B4" s="7" t="s">
        <v>114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">
      <c r="B5" s="7" t="s">
        <v>115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">
      <c r="B9" s="7" t="s">
        <v>118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">
      <c r="B10" s="7" t="s">
        <v>119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">
      <c r="B11" s="7" t="s">
        <v>120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0.57073461624999999</v>
      </c>
      <c r="D14" s="57">
        <v>0.56424493110999996</v>
      </c>
      <c r="E14" s="57">
        <v>0.56424493110999996</v>
      </c>
      <c r="F14" s="57">
        <v>0.275576724198</v>
      </c>
      <c r="G14" s="57">
        <v>0.275576724198</v>
      </c>
      <c r="H14" s="58">
        <v>0.27400000000000002</v>
      </c>
      <c r="I14" s="58">
        <v>0.27400000000000002</v>
      </c>
      <c r="J14" s="58">
        <v>0.27400000000000002</v>
      </c>
      <c r="K14" s="58">
        <v>0.27400000000000002</v>
      </c>
      <c r="L14" s="58">
        <v>0.39174523206400003</v>
      </c>
      <c r="M14" s="58">
        <v>0.34155912541200001</v>
      </c>
      <c r="N14" s="58">
        <v>0.26730782057899999</v>
      </c>
      <c r="O14" s="58">
        <v>0.29989828647549999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0.3271465882047403</v>
      </c>
      <c r="D15" s="55">
        <f t="shared" si="0"/>
        <v>0.32342668355619514</v>
      </c>
      <c r="E15" s="55">
        <f t="shared" si="0"/>
        <v>0.32342668355619514</v>
      </c>
      <c r="F15" s="55">
        <f t="shared" si="0"/>
        <v>0.15796130555803553</v>
      </c>
      <c r="G15" s="55">
        <f t="shared" si="0"/>
        <v>0.15796130555803553</v>
      </c>
      <c r="H15" s="55">
        <f t="shared" si="0"/>
        <v>0.15705752308676241</v>
      </c>
      <c r="I15" s="55">
        <f t="shared" si="0"/>
        <v>0.15705752308676241</v>
      </c>
      <c r="J15" s="55">
        <f t="shared" si="0"/>
        <v>0.15705752308676241</v>
      </c>
      <c r="K15" s="55">
        <f t="shared" si="0"/>
        <v>0.15705752308676241</v>
      </c>
      <c r="L15" s="55">
        <f t="shared" si="0"/>
        <v>0.22454940083584224</v>
      </c>
      <c r="M15" s="55">
        <f t="shared" si="0"/>
        <v>0.19578259206164075</v>
      </c>
      <c r="N15" s="55">
        <f t="shared" si="0"/>
        <v>0.15322154818196507</v>
      </c>
      <c r="O15" s="55">
        <f t="shared" si="0"/>
        <v>0.17190248924016904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rT3jX7O/q02XL4DZykIFVrzVR+15PpwEAAYEkGd1mqWgQzMbf43earkKeLX3dhcBB7YuB8DMDA2qp/gon7WsDw==" saltValue="PfgiNDYzm5/qGnaZeS+e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">
      <c r="B5" s="98" t="s">
        <v>132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P3ye490Mre6Qxbx4jstobuJ4fr1r2nQZen16zZyEWE7xNzJcMnpVpbp1oZ5b46iaxbS4rsHKWBsIfjEk8vCEzQ==" saltValue="8YtmMhXZSCUSUdG2mikTG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W2sI6feug/Mf/wJTmdCh+Hm0AHZSbrZhivOvq0mKorOkitj+HCW8Ev9mwbKkvdLWwN+u+f2m/w9eR5tvC2rbA==" saltValue="ZuenPykqf6ZCHQQVqzgZ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4gSDLz9qjK2br4zDk+J4Wog2FOfj3H1Y6ER6rvEmssf0Oy7VM8zIbDpPkXaLFgTpmtaML7ZHIssZrqOb8Y0RZA==" saltValue="Ouh+Mxh79x5LhVmOvaseS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W6MM9fsJ3LaU95wPVYf/j+VkF7Eb4q2fXV9yWP+91rbwIcxn8LLquPXUR+91OpwexkjwQFyZcOlmykE+1QR2vg==" saltValue="cuSmq80utGBiY66i57PX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fsPgZlcciROYunLC4jGsQgNRqAE6PYq/SF20VSHShRr7vpX9o101vZKR/zIRBS9OnP4cM8v9Ihp8PBdE3NOFkg==" saltValue="MqJBn/J3yhByPZItk39z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2022-02-02T08:07:54Z</dcterms:modified>
</cp:coreProperties>
</file>