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A19ED27-C771-A848-8675-CA5B8CEEE6C1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<sst xmlns="http://schemas.openxmlformats.org/spreadsheetml/2006/main" count="1408" uniqueCount="274">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</sst>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811987.85090909095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0.71325581395348825</v>
      </c>
      <c r="D2" s="150">
        <v>0.16691860465116282</v>
      </c>
      <c r="E2" s="150">
        <v>0.10056976744186048</v>
      </c>
      <c r="F2" s="150">
        <v>1.9255813953488372E-2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332178.90044136409</v>
      </c>
    </row>
    <row r="4" spans="1:3" ht="15.75" customHeight="1" x14ac:dyDescent="0.15">
      <c r="B4" s="4" t="s">
        <v>3</v>
      </c>
      <c r="C4" s="133">
        <v>64081.258879401757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75345.877390763577</v>
      </c>
    </row>
    <row r="7" spans="1:3" ht="15.75" customHeight="1" x14ac:dyDescent="0.15">
      <c r="B7" s="18" t="s">
        <v>65</v>
      </c>
      <c r="C7" s="96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4.28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81921.22652285482</v>
      </c>
      <c r="D34" s="92"/>
      <c r="E34" s="93"/>
    </row>
    <row r="35" spans="1:5" ht="15" customHeight="1" x14ac:dyDescent="0.2">
      <c r="B35" s="91" t="s">
        <v>108</v>
      </c>
      <c r="C35" s="26">
        <v>131688.03648995195</v>
      </c>
      <c r="D35" s="92"/>
      <c r="E35" s="92"/>
    </row>
    <row r="36" spans="1:5" ht="15.75" customHeight="1" x14ac:dyDescent="0.2">
      <c r="B36" s="91" t="s">
        <v>109</v>
      </c>
      <c r="C36" s="26">
        <v>92809.201590035431</v>
      </c>
      <c r="D36" s="92"/>
    </row>
    <row r="37" spans="1:5" ht="15.75" customHeight="1" x14ac:dyDescent="0.2">
      <c r="B37" s="91" t="s">
        <v>110</v>
      </c>
      <c r="C37" s="26">
        <v>58029.138323649255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72348.891762911808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97604.723329548782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67645.564001397346</v>
      </c>
      <c r="D42" s="92"/>
    </row>
    <row r="43" spans="1:5" ht="15.75" customHeight="1" x14ac:dyDescent="0.2">
      <c r="B43" s="91" t="s">
        <v>110</v>
      </c>
      <c r="C43" s="131">
        <f t="shared" si="0"/>
        <v>51502.546441869927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9572.3347599430144</v>
      </c>
    </row>
    <row r="47" spans="1:5" ht="15.75" customHeight="1" x14ac:dyDescent="0.2">
      <c r="B47" s="91" t="s">
        <v>112</v>
      </c>
      <c r="C47" s="132">
        <f t="shared" ref="C47:C49" si="1">C53*C$6</f>
        <v>34083.313160403159</v>
      </c>
    </row>
    <row r="48" spans="1:5" ht="15.75" customHeight="1" x14ac:dyDescent="0.2">
      <c r="B48" s="91" t="s">
        <v>113</v>
      </c>
      <c r="C48" s="132">
        <f t="shared" si="1"/>
        <v>25163.637588638077</v>
      </c>
    </row>
    <row r="49" spans="1:3" ht="15.75" customHeight="1" x14ac:dyDescent="0.2">
      <c r="B49" s="91" t="s">
        <v>114</v>
      </c>
      <c r="C49" s="132">
        <f t="shared" si="1"/>
        <v>6526.5918817793281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2.56099990606308E-2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1.7926999342441557E-2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7.6829997181892401E-3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0.17139000093936921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8.3981100460290906E-2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3.5991900197267536E-2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5.1417000281810753E-2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1.7999999999999999E-2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65319.481</v>
      </c>
      <c r="C2" s="135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6">
        <f>D2+E2+F2+G2</f>
        <v>364447.60292649147</v>
      </c>
      <c r="I2" s="137">
        <f t="shared" ref="I2:I15" si="0">(B2 + 25.36*B2/(1000-25.36))/(1-0.13)</f>
        <v>77033.431029293686</v>
      </c>
      <c r="J2" s="138">
        <f t="shared" ref="J2:J15" si="1">D2/H2</f>
        <v>0.22478190517658092</v>
      </c>
      <c r="K2" s="136">
        <f>H2-I2</f>
        <v>287414.17189719778</v>
      </c>
      <c r="L2" s="135"/>
    </row>
    <row r="3" spans="1:12" ht="15.75" customHeight="1" x14ac:dyDescent="0.15">
      <c r="A3" s="3">
        <v>2018</v>
      </c>
      <c r="B3" s="81">
        <v>66557.764999999999</v>
      </c>
      <c r="C3" s="135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6">
        <f t="shared" ref="H3:H15" si="2">D3+E3+F3+G3</f>
        <v>377946.19042974932</v>
      </c>
      <c r="I3" s="137">
        <f t="shared" si="0"/>
        <v>78493.780432692627</v>
      </c>
      <c r="J3" s="138">
        <f t="shared" si="1"/>
        <v>0.22612433892696462</v>
      </c>
      <c r="K3" s="136">
        <f t="shared" ref="K3:K15" si="3">H3-I3</f>
        <v>299452.4099970567</v>
      </c>
      <c r="L3" s="135"/>
    </row>
    <row r="4" spans="1:12" ht="15.75" customHeight="1" x14ac:dyDescent="0.15">
      <c r="A4" s="3">
        <v>2019</v>
      </c>
      <c r="B4" s="81">
        <v>68105.62000000001</v>
      </c>
      <c r="C4" s="135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6">
        <f t="shared" si="2"/>
        <v>391966.23808191234</v>
      </c>
      <c r="I4" s="137">
        <f t="shared" si="0"/>
        <v>80319.2171869413</v>
      </c>
      <c r="J4" s="138">
        <f t="shared" si="1"/>
        <v>0.22746231665658054</v>
      </c>
      <c r="K4" s="136">
        <f t="shared" si="3"/>
        <v>311647.02089497104</v>
      </c>
      <c r="L4" s="135"/>
    </row>
    <row r="5" spans="1:12" ht="15.75" customHeight="1" x14ac:dyDescent="0.15">
      <c r="A5" s="3">
        <v>2020</v>
      </c>
      <c r="B5" s="81">
        <v>69343.90400000001</v>
      </c>
      <c r="C5" s="135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6">
        <f t="shared" si="2"/>
        <v>406528.70942104771</v>
      </c>
      <c r="I5" s="137">
        <f t="shared" si="0"/>
        <v>81779.566590340226</v>
      </c>
      <c r="J5" s="138">
        <f t="shared" si="1"/>
        <v>0.22879563463985053</v>
      </c>
      <c r="K5" s="136">
        <f t="shared" si="3"/>
        <v>324749.14283070748</v>
      </c>
      <c r="L5" s="135"/>
    </row>
    <row r="6" spans="1:12" ht="15.75" customHeight="1" x14ac:dyDescent="0.15">
      <c r="A6" s="3">
        <v>2021</v>
      </c>
      <c r="B6" s="81">
        <v>70582.188000000009</v>
      </c>
      <c r="C6" s="135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6">
        <f t="shared" si="2"/>
        <v>420920.38925431931</v>
      </c>
      <c r="I6" s="137">
        <f t="shared" si="0"/>
        <v>83239.915993739167</v>
      </c>
      <c r="J6" s="138">
        <f t="shared" si="1"/>
        <v>0.22785839850201664</v>
      </c>
      <c r="K6" s="136">
        <f t="shared" si="3"/>
        <v>337680.47326058015</v>
      </c>
      <c r="L6" s="135"/>
    </row>
    <row r="7" spans="1:12" ht="15.75" customHeight="1" x14ac:dyDescent="0.15">
      <c r="A7" s="3">
        <v>2022</v>
      </c>
      <c r="B7" s="81">
        <v>72130.043000000005</v>
      </c>
      <c r="C7" s="135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6">
        <f t="shared" si="2"/>
        <v>435829.57314672228</v>
      </c>
      <c r="I7" s="137">
        <f t="shared" si="0"/>
        <v>85065.352747987825</v>
      </c>
      <c r="J7" s="138">
        <f t="shared" si="1"/>
        <v>0.22692082655192061</v>
      </c>
      <c r="K7" s="136">
        <f t="shared" si="3"/>
        <v>350764.22039873444</v>
      </c>
      <c r="L7" s="135"/>
    </row>
    <row r="8" spans="1:12" ht="15.75" customHeight="1" x14ac:dyDescent="0.15">
      <c r="A8" s="3">
        <v>2023</v>
      </c>
      <c r="B8" s="81">
        <v>73677.898000000001</v>
      </c>
      <c r="C8" s="135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6">
        <f t="shared" si="2"/>
        <v>451275.18599305378</v>
      </c>
      <c r="I8" s="137">
        <f t="shared" si="0"/>
        <v>86890.789502236497</v>
      </c>
      <c r="J8" s="138">
        <f t="shared" si="1"/>
        <v>0.22598293640588843</v>
      </c>
      <c r="K8" s="136">
        <f t="shared" si="3"/>
        <v>364384.39649081731</v>
      </c>
      <c r="L8" s="135"/>
    </row>
    <row r="9" spans="1:12" ht="15.75" customHeight="1" x14ac:dyDescent="0.15">
      <c r="A9" s="3">
        <v>2024</v>
      </c>
      <c r="B9" s="81">
        <v>74916.182000000001</v>
      </c>
      <c r="C9" s="135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6">
        <f t="shared" si="2"/>
        <v>467276.85716581676</v>
      </c>
      <c r="I9" s="137">
        <f t="shared" si="0"/>
        <v>88351.138905635409</v>
      </c>
      <c r="J9" s="138">
        <f t="shared" si="1"/>
        <v>0.22504474586489392</v>
      </c>
      <c r="K9" s="136">
        <f t="shared" si="3"/>
        <v>378925.71826018137</v>
      </c>
      <c r="L9" s="135"/>
    </row>
    <row r="10" spans="1:12" ht="15.75" customHeight="1" x14ac:dyDescent="0.15">
      <c r="A10" s="3">
        <v>2025</v>
      </c>
      <c r="B10" s="81">
        <v>76773.608000000007</v>
      </c>
      <c r="C10" s="135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6">
        <f t="shared" si="2"/>
        <v>483854.94722230261</v>
      </c>
      <c r="I10" s="137">
        <f t="shared" si="0"/>
        <v>90541.663010733828</v>
      </c>
      <c r="J10" s="138">
        <f t="shared" si="1"/>
        <v>0.22410627291414711</v>
      </c>
      <c r="K10" s="136">
        <f t="shared" si="3"/>
        <v>393313.28421156877</v>
      </c>
      <c r="L10" s="135"/>
    </row>
    <row r="11" spans="1:12" ht="15.75" customHeight="1" x14ac:dyDescent="0.15">
      <c r="A11" s="3">
        <v>2026</v>
      </c>
      <c r="B11" s="81">
        <v>78321.463000000003</v>
      </c>
      <c r="C11" s="135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6">
        <f t="shared" si="2"/>
        <v>500173.66130261647</v>
      </c>
      <c r="I11" s="137">
        <f t="shared" si="0"/>
        <v>92367.0997649825</v>
      </c>
      <c r="J11" s="138">
        <f t="shared" si="1"/>
        <v>0.2233229025542697</v>
      </c>
      <c r="K11" s="136">
        <f t="shared" si="3"/>
        <v>407806.561537634</v>
      </c>
      <c r="L11" s="135"/>
    </row>
    <row r="12" spans="1:12" ht="15.75" customHeight="1" x14ac:dyDescent="0.15">
      <c r="A12" s="3">
        <v>2027</v>
      </c>
      <c r="B12" s="81">
        <v>79869.317999999999</v>
      </c>
      <c r="C12" s="135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6">
        <f t="shared" si="2"/>
        <v>517048.99953163799</v>
      </c>
      <c r="I12" s="137">
        <f t="shared" si="0"/>
        <v>94192.536519231158</v>
      </c>
      <c r="J12" s="138">
        <f t="shared" si="1"/>
        <v>0.22253957970232421</v>
      </c>
      <c r="K12" s="136">
        <f t="shared" si="3"/>
        <v>422856.46301240684</v>
      </c>
      <c r="L12" s="135"/>
    </row>
    <row r="13" spans="1:12" ht="15.75" customHeight="1" x14ac:dyDescent="0.15">
      <c r="A13" s="3">
        <v>2028</v>
      </c>
      <c r="B13" s="81">
        <v>81417.17300000001</v>
      </c>
      <c r="C13" s="135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6">
        <f t="shared" si="2"/>
        <v>534500.15418023372</v>
      </c>
      <c r="I13" s="137">
        <f t="shared" si="0"/>
        <v>96017.973273479831</v>
      </c>
      <c r="J13" s="138">
        <f t="shared" si="1"/>
        <v>0.22175632418835775</v>
      </c>
      <c r="K13" s="136">
        <f t="shared" si="3"/>
        <v>438482.18090675387</v>
      </c>
      <c r="L13" s="135"/>
    </row>
    <row r="14" spans="1:12" ht="15.75" customHeight="1" x14ac:dyDescent="0.15">
      <c r="A14" s="3">
        <v>2029</v>
      </c>
      <c r="B14" s="81">
        <v>83274.599000000002</v>
      </c>
      <c r="C14" s="135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6">
        <f t="shared" si="2"/>
        <v>552546.98598076578</v>
      </c>
      <c r="I14" s="137">
        <f t="shared" si="0"/>
        <v>98208.49737857822</v>
      </c>
      <c r="J14" s="138">
        <f t="shared" si="1"/>
        <v>0.2209731558227043</v>
      </c>
      <c r="K14" s="136">
        <f t="shared" si="3"/>
        <v>454338.48860218754</v>
      </c>
      <c r="L14" s="135"/>
    </row>
    <row r="15" spans="1:12" ht="15.75" customHeight="1" x14ac:dyDescent="0.15">
      <c r="A15" s="3">
        <v>2030</v>
      </c>
      <c r="B15" s="81">
        <v>84822.453999999998</v>
      </c>
      <c r="C15" s="135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6">
        <f t="shared" si="2"/>
        <v>571210.04762600036</v>
      </c>
      <c r="I15" s="137">
        <f t="shared" si="0"/>
        <v>100033.93413282688</v>
      </c>
      <c r="J15" s="138">
        <f t="shared" si="1"/>
        <v>0.22019009439408682</v>
      </c>
      <c r="K15" s="136">
        <f t="shared" si="3"/>
        <v>471176.1134931735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0.21991199999999997</v>
      </c>
    </row>
    <row r="20" spans="1:11" x14ac:dyDescent="0.15">
      <c r="B20" s="10" t="s">
        <v>112</v>
      </c>
      <c r="K20" s="98">
        <f>'Prevalence of anaemia'!I3</f>
        <v>0.21991199999999997</v>
      </c>
    </row>
    <row r="21" spans="1:11" x14ac:dyDescent="0.15">
      <c r="B21" s="10" t="s">
        <v>113</v>
      </c>
      <c r="K21" s="98">
        <f>'Prevalence of anaemia'!J3</f>
        <v>0.21991199999999997</v>
      </c>
    </row>
    <row r="22" spans="1:11" x14ac:dyDescent="0.15">
      <c r="B22" s="10" t="s">
        <v>114</v>
      </c>
      <c r="K22" s="98">
        <f>'Prevalence of anaemia'!K3</f>
        <v>0.21991199999999997</v>
      </c>
    </row>
    <row r="23" spans="1:11" x14ac:dyDescent="0.15">
      <c r="B23" s="10" t="s">
        <v>107</v>
      </c>
      <c r="K23" s="98">
        <f>'Prevalence of anaemia'!L3</f>
        <v>0.15708</v>
      </c>
    </row>
    <row r="24" spans="1:11" x14ac:dyDescent="0.15">
      <c r="B24" s="10" t="s">
        <v>108</v>
      </c>
      <c r="K24" s="98">
        <f>'Prevalence of anaemia'!M3</f>
        <v>0.15708</v>
      </c>
    </row>
    <row r="25" spans="1:11" x14ac:dyDescent="0.15">
      <c r="B25" s="10" t="s">
        <v>109</v>
      </c>
      <c r="K25" s="98">
        <f>'Prevalence of anaemia'!N3</f>
        <v>0.15708</v>
      </c>
    </row>
    <row r="26" spans="1:11" x14ac:dyDescent="0.15">
      <c r="B26" s="10" t="s">
        <v>110</v>
      </c>
      <c r="K26" s="98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0.53346524421568531</v>
      </c>
      <c r="D2" s="82">
        <f t="shared" si="0"/>
        <v>0.53346524421568531</v>
      </c>
      <c r="E2" s="82">
        <f t="shared" si="0"/>
        <v>0.43211979233449049</v>
      </c>
      <c r="F2" s="82">
        <f t="shared" si="0"/>
        <v>0.22904820482173971</v>
      </c>
      <c r="G2" s="82">
        <f t="shared" si="0"/>
        <v>0.21839457279977403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0.32734870927268678</v>
      </c>
      <c r="D3" s="82">
        <f t="shared" si="1"/>
        <v>0.32734870927268678</v>
      </c>
      <c r="E3" s="82">
        <f t="shared" si="1"/>
        <v>0.36433369603760246</v>
      </c>
      <c r="F3" s="82">
        <f t="shared" si="1"/>
        <v>0.37275412075965558</v>
      </c>
      <c r="G3" s="82">
        <f t="shared" si="1"/>
        <v>0.3695937992932492</v>
      </c>
    </row>
    <row r="4" spans="1:7" ht="15.75" customHeight="1" x14ac:dyDescent="0.15">
      <c r="A4" s="11"/>
      <c r="B4" s="12" t="s">
        <v>25</v>
      </c>
      <c r="C4" s="82">
        <v>9.0827072152653565E-2</v>
      </c>
      <c r="D4" s="82">
        <v>9.0827072152653565E-2</v>
      </c>
      <c r="E4" s="82">
        <v>0.14309779367918904</v>
      </c>
      <c r="F4" s="82">
        <v>0.25837716159809182</v>
      </c>
      <c r="G4" s="82">
        <v>0.27082444841979725</v>
      </c>
    </row>
    <row r="5" spans="1:7" ht="15.75" customHeight="1" x14ac:dyDescent="0.15">
      <c r="A5" s="11"/>
      <c r="B5" s="12" t="s">
        <v>26</v>
      </c>
      <c r="C5" s="82">
        <v>4.8358974358974356E-2</v>
      </c>
      <c r="D5" s="82">
        <v>4.8358974358974356E-2</v>
      </c>
      <c r="E5" s="82">
        <v>6.044871794871795E-2</v>
      </c>
      <c r="F5" s="82">
        <v>0.13982051282051283</v>
      </c>
      <c r="G5" s="82">
        <v>0.14118717948717949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0.82901960784313711</v>
      </c>
      <c r="D14" s="85">
        <v>0.50241856209150304</v>
      </c>
      <c r="E14" s="84">
        <v>1.4803921568627447E-2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0.12266666666666667</v>
      </c>
      <c r="D15" s="85">
        <v>0.25440000000000002</v>
      </c>
      <c r="E15" s="84">
        <v>4.3333333333333342E-2</v>
      </c>
      <c r="F15" s="87">
        <v>1.3333333333333335E-3</v>
      </c>
      <c r="G15" s="87">
        <v>0</v>
      </c>
    </row>
    <row r="16" spans="1:7" ht="15.75" customHeight="1" x14ac:dyDescent="0.15">
      <c r="B16" s="4" t="s">
        <v>39</v>
      </c>
      <c r="C16" s="84">
        <v>4.8137557959814538E-2</v>
      </c>
      <c r="D16" s="88">
        <v>0.24314683153013911</v>
      </c>
      <c r="E16" s="84">
        <v>0.94190664605873253</v>
      </c>
      <c r="F16" s="87">
        <v>0.76000309119010812</v>
      </c>
      <c r="G16" s="87">
        <v>0</v>
      </c>
    </row>
    <row r="17" spans="2:7" ht="15.75" customHeight="1" x14ac:dyDescent="0.15">
      <c r="B17" s="4" t="s">
        <v>40</v>
      </c>
      <c r="C17" s="84">
        <v>1.7616753038163235E-4</v>
      </c>
      <c r="D17" s="88">
        <v>3.4606378357899814E-5</v>
      </c>
      <c r="E17" s="84">
        <v>-4.3900960693306065E-5</v>
      </c>
      <c r="F17" s="87">
        <v>0.23866357547655859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1.7291288135593221</v>
      </c>
      <c r="C2" s="89">
        <v>1.7291288135593221</v>
      </c>
      <c r="D2" s="89">
        <v>5.8628847457627122</v>
      </c>
      <c r="E2" s="89">
        <v>5.6467677966101695</v>
      </c>
      <c r="F2" s="89">
        <v>1.9722966101694916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0.7984</v>
      </c>
      <c r="H2" s="98">
        <f t="shared" si="0"/>
        <v>0.780088</v>
      </c>
      <c r="I2" s="98">
        <f t="shared" si="0"/>
        <v>0.780088</v>
      </c>
      <c r="J2" s="98">
        <f t="shared" si="0"/>
        <v>0.780088</v>
      </c>
      <c r="K2" s="98">
        <f t="shared" si="0"/>
        <v>0.780088</v>
      </c>
      <c r="L2" s="98">
        <f t="shared" si="0"/>
        <v>0.84292</v>
      </c>
      <c r="M2" s="98">
        <f t="shared" si="0"/>
        <v>0.84292</v>
      </c>
      <c r="N2" s="98">
        <f t="shared" si="0"/>
        <v>0.84292</v>
      </c>
      <c r="O2" s="98">
        <f t="shared" si="0"/>
        <v>0.84292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0.20159999999999997</v>
      </c>
      <c r="H3" s="98">
        <f t="shared" si="1"/>
        <v>0.21991199999999997</v>
      </c>
      <c r="I3" s="98">
        <f t="shared" si="1"/>
        <v>0.21991199999999997</v>
      </c>
      <c r="J3" s="98">
        <f t="shared" si="1"/>
        <v>0.21991199999999997</v>
      </c>
      <c r="K3" s="98">
        <f t="shared" si="1"/>
        <v>0.21991199999999997</v>
      </c>
      <c r="L3" s="98">
        <f t="shared" si="1"/>
        <v>0.15708</v>
      </c>
      <c r="M3" s="98">
        <f t="shared" si="1"/>
        <v>0.15708</v>
      </c>
      <c r="N3" s="98">
        <f t="shared" si="1"/>
        <v>0.15708</v>
      </c>
      <c r="O3" s="98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0.48</v>
      </c>
      <c r="H5" s="103">
        <v>0.52359999999999995</v>
      </c>
      <c r="I5" s="103">
        <v>0.52359999999999995</v>
      </c>
      <c r="J5" s="103">
        <v>0.52359999999999995</v>
      </c>
      <c r="K5" s="103">
        <v>0.52359999999999995</v>
      </c>
      <c r="L5" s="103">
        <v>0.374</v>
      </c>
      <c r="M5" s="103">
        <v>0.374</v>
      </c>
      <c r="N5" s="103">
        <v>0.374</v>
      </c>
      <c r="O5" s="103">
        <v>0.374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0.20159999999999997</v>
      </c>
      <c r="H6" s="142">
        <f t="shared" si="2"/>
        <v>0.21991199999999997</v>
      </c>
      <c r="I6" s="142">
        <f t="shared" si="2"/>
        <v>0.21991199999999997</v>
      </c>
      <c r="J6" s="142">
        <f t="shared" si="2"/>
        <v>0.21991199999999997</v>
      </c>
      <c r="K6" s="142">
        <f t="shared" si="2"/>
        <v>0.21991199999999997</v>
      </c>
      <c r="L6" s="142">
        <f t="shared" si="2"/>
        <v>0.15708</v>
      </c>
      <c r="M6" s="142">
        <f t="shared" si="2"/>
        <v>0.15708</v>
      </c>
      <c r="N6" s="142">
        <f t="shared" si="2"/>
        <v>0.15708</v>
      </c>
      <c r="O6" s="142">
        <f t="shared" si="2"/>
        <v>0.15708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2018-03-30T02:13:10Z</dcterms:modified>
</cp:coreProperties>
</file>