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0CB2589-8C6D-42CE-91FC-3E2A6D046A39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<sst xmlns="http://schemas.openxmlformats.org/spreadsheetml/2006/main" count="2092" uniqueCount="341">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</sst>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29759786</v>
      </c>
    </row>
    <row r="8" spans="1:3" ht="15" customHeight="1" x14ac:dyDescent="0.25">
      <c r="B8" s="5" t="s">
        <v>8</v>
      </c>
      <c r="C8" s="44">
        <v>3.9E-2</v>
      </c>
    </row>
    <row r="9" spans="1:3" ht="15" customHeight="1" x14ac:dyDescent="0.25">
      <c r="B9" s="5" t="s">
        <v>9</v>
      </c>
      <c r="C9" s="45">
        <v>2.1600000000000001E-2</v>
      </c>
    </row>
    <row r="10" spans="1:3" ht="15" customHeight="1" x14ac:dyDescent="0.25">
      <c r="B10" s="5" t="s">
        <v>10</v>
      </c>
      <c r="C10" s="45">
        <v>0.40135768890380902</v>
      </c>
    </row>
    <row r="11" spans="1:3" ht="15" customHeight="1" x14ac:dyDescent="0.25">
      <c r="B11" s="5" t="s">
        <v>11</v>
      </c>
      <c r="C11" s="45">
        <v>0.36599999999999999</v>
      </c>
    </row>
    <row r="12" spans="1:3" ht="15" customHeight="1" x14ac:dyDescent="0.25">
      <c r="B12" s="5" t="s">
        <v>12</v>
      </c>
      <c r="C12" s="45">
        <v>0.64400000000000002</v>
      </c>
    </row>
    <row r="13" spans="1:3" ht="15" customHeight="1" x14ac:dyDescent="0.25">
      <c r="B13" s="5" t="s">
        <v>13</v>
      </c>
      <c r="C13" s="45">
        <v>0.53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6.6199999999999995E-2</v>
      </c>
    </row>
    <row r="24" spans="1:3" ht="15" customHeight="1" x14ac:dyDescent="0.25">
      <c r="B24" s="15" t="s">
        <v>22</v>
      </c>
      <c r="C24" s="45">
        <v>0.55289999999999995</v>
      </c>
    </row>
    <row r="25" spans="1:3" ht="15" customHeight="1" x14ac:dyDescent="0.25">
      <c r="B25" s="15" t="s">
        <v>23</v>
      </c>
      <c r="C25" s="45">
        <v>0.33850000000000002</v>
      </c>
    </row>
    <row r="26" spans="1:3" ht="15" customHeight="1" x14ac:dyDescent="0.25">
      <c r="B26" s="15" t="s">
        <v>24</v>
      </c>
      <c r="C26" s="45">
        <v>4.24E-2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0.23226987666198901</v>
      </c>
    </row>
    <row r="30" spans="1:3" ht="14.25" customHeight="1" x14ac:dyDescent="0.25">
      <c r="B30" s="25" t="s">
        <v>27</v>
      </c>
      <c r="C30" s="99">
        <v>0.135366096495801</v>
      </c>
    </row>
    <row r="31" spans="1:3" ht="14.25" customHeight="1" x14ac:dyDescent="0.25">
      <c r="B31" s="25" t="s">
        <v>28</v>
      </c>
      <c r="C31" s="99">
        <v>0.14612612557943599</v>
      </c>
    </row>
    <row r="32" spans="1:3" ht="14.25" customHeight="1" x14ac:dyDescent="0.25">
      <c r="B32" s="25" t="s">
        <v>29</v>
      </c>
      <c r="C32" s="99">
        <v>0.486237901262774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41.215947695787101</v>
      </c>
    </row>
    <row r="38" spans="1:5" ht="15" customHeight="1" x14ac:dyDescent="0.25">
      <c r="B38" s="11" t="s">
        <v>34</v>
      </c>
      <c r="C38" s="43">
        <v>55.663825037745802</v>
      </c>
      <c r="D38" s="12"/>
      <c r="E38" s="13"/>
    </row>
    <row r="39" spans="1:5" ht="15" customHeight="1" x14ac:dyDescent="0.25">
      <c r="B39" s="11" t="s">
        <v>35</v>
      </c>
      <c r="C39" s="43">
        <v>67.241911859455101</v>
      </c>
      <c r="D39" s="12"/>
      <c r="E39" s="12"/>
    </row>
    <row r="40" spans="1:5" ht="15" customHeight="1" x14ac:dyDescent="0.25">
      <c r="B40" s="11" t="s">
        <v>36</v>
      </c>
      <c r="C40" s="100">
        <v>1.4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1.86844E-2</v>
      </c>
      <c r="D45" s="12"/>
    </row>
    <row r="46" spans="1:5" ht="15.75" customHeight="1" x14ac:dyDescent="0.25">
      <c r="B46" s="11" t="s">
        <v>41</v>
      </c>
      <c r="C46" s="45">
        <v>0.1232801</v>
      </c>
      <c r="D46" s="12"/>
    </row>
    <row r="47" spans="1:5" ht="15.75" customHeight="1" x14ac:dyDescent="0.25">
      <c r="B47" s="11" t="s">
        <v>42</v>
      </c>
      <c r="C47" s="45">
        <v>0.35834389999999999</v>
      </c>
      <c r="D47" s="12"/>
      <c r="E47" s="13"/>
    </row>
    <row r="48" spans="1:5" ht="15" customHeight="1" x14ac:dyDescent="0.25">
      <c r="B48" s="11" t="s">
        <v>43</v>
      </c>
      <c r="C48" s="46">
        <v>0.49969160000000001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0.43655699999999997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0.226736138851383</v>
      </c>
      <c r="C2" s="98">
        <v>0.95</v>
      </c>
      <c r="D2" s="56">
        <v>40.804970183945777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42.58615056038073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144.36250163639161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0.35340291379351968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13.60386246040132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13.60386246040132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13.60386246040132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13.60386246040132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13.60386246040132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13.60386246040132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0.41490087160257599</v>
      </c>
      <c r="C16" s="98">
        <v>0.95</v>
      </c>
      <c r="D16" s="56">
        <v>0.34310519825139207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3.409349542067845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3.409349542067845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0.35662080000000002</v>
      </c>
      <c r="C21" s="98">
        <v>0.95</v>
      </c>
      <c r="D21" s="56">
        <v>2.9700350988978812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23.2491944224648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0.01</v>
      </c>
      <c r="C23" s="98">
        <v>0.95</v>
      </c>
      <c r="D23" s="56">
        <v>4.5011360215453697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0.555620172266166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0.24598689678782401</v>
      </c>
      <c r="C27" s="98">
        <v>0.95</v>
      </c>
      <c r="D27" s="56">
        <v>19.603625971319889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0.37447279999999999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74.335829708896085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1.9602832307524181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0.46563719999999997</v>
      </c>
      <c r="C32" s="98">
        <v>0.95</v>
      </c>
      <c r="D32" s="56">
        <v>0.69222512641099732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0.59869495032297004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0.1247952</v>
      </c>
      <c r="C38" s="98">
        <v>0.95</v>
      </c>
      <c r="D38" s="56">
        <v>3.614453252824553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0.1497243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205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0.64400000000000002</v>
      </c>
      <c r="E10" s="60">
        <f>IF(ISBLANK(comm_deliv), frac_children_health_facility,1)</f>
        <v>0.64400000000000002</v>
      </c>
      <c r="F10" s="60">
        <f>IF(ISBLANK(comm_deliv), frac_children_health_facility,1)</f>
        <v>0.64400000000000002</v>
      </c>
      <c r="G10" s="60">
        <f>IF(ISBLANK(comm_deliv), frac_children_health_facility,1)</f>
        <v>0.64400000000000002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0.36599999999999999</v>
      </c>
      <c r="I18" s="60">
        <f>frac_PW_health_facility</f>
        <v>0.36599999999999999</v>
      </c>
      <c r="J18" s="60">
        <f>frac_PW_health_facility</f>
        <v>0.36599999999999999</v>
      </c>
      <c r="K18" s="60">
        <f>frac_PW_health_facility</f>
        <v>0.36599999999999999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</v>
      </c>
      <c r="M24" s="60">
        <f>famplan_unmet_need</f>
        <v>0.53</v>
      </c>
      <c r="N24" s="60">
        <f>famplan_unmet_need</f>
        <v>0.53</v>
      </c>
      <c r="O24" s="60">
        <f>famplan_unmet_need</f>
        <v>0.53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0.29823761296501133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0.12781611984214772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0.17258857828903185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0.40135768890380896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5414497.8104000008</v>
      </c>
      <c r="C2" s="49">
        <v>9440000</v>
      </c>
      <c r="D2" s="49">
        <v>18070000</v>
      </c>
      <c r="E2" s="49">
        <v>15274000</v>
      </c>
      <c r="F2" s="49">
        <v>10510000</v>
      </c>
      <c r="G2" s="17">
        <f t="shared" ref="G2:G11" si="0">C2+D2+E2+F2</f>
        <v>53294000</v>
      </c>
      <c r="H2" s="17">
        <f t="shared" ref="H2:H11" si="1">(B2 + stillbirth*B2/(1000-stillbirth))/(1-abortion)</f>
        <v>6347223.4124374501</v>
      </c>
      <c r="I2" s="17">
        <f t="shared" ref="I2:I11" si="2">G2-H2</f>
        <v>46946776.587562546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5398707.8656000001</v>
      </c>
      <c r="C3" s="50">
        <v>9660000</v>
      </c>
      <c r="D3" s="50">
        <v>18103000</v>
      </c>
      <c r="E3" s="50">
        <v>15685000</v>
      </c>
      <c r="F3" s="50">
        <v>10865000</v>
      </c>
      <c r="G3" s="17">
        <f t="shared" si="0"/>
        <v>54313000</v>
      </c>
      <c r="H3" s="17">
        <f t="shared" si="1"/>
        <v>6328713.4211464468</v>
      </c>
      <c r="I3" s="17">
        <f t="shared" si="2"/>
        <v>47984286.578853555</v>
      </c>
    </row>
    <row r="4" spans="1:9" ht="15.75" customHeight="1" x14ac:dyDescent="0.25">
      <c r="A4" s="5">
        <f t="shared" si="3"/>
        <v>2023</v>
      </c>
      <c r="B4" s="49">
        <v>5378321.7144000009</v>
      </c>
      <c r="C4" s="50">
        <v>9932000</v>
      </c>
      <c r="D4" s="50">
        <v>18125000</v>
      </c>
      <c r="E4" s="50">
        <v>16064000</v>
      </c>
      <c r="F4" s="50">
        <v>11244000</v>
      </c>
      <c r="G4" s="17">
        <f t="shared" si="0"/>
        <v>55365000</v>
      </c>
      <c r="H4" s="17">
        <f t="shared" si="1"/>
        <v>6304815.4603904951</v>
      </c>
      <c r="I4" s="17">
        <f t="shared" si="2"/>
        <v>49060184.539609507</v>
      </c>
    </row>
    <row r="5" spans="1:9" ht="15.75" customHeight="1" x14ac:dyDescent="0.25">
      <c r="A5" s="5">
        <f t="shared" si="3"/>
        <v>2024</v>
      </c>
      <c r="B5" s="49">
        <v>5353292.6304000011</v>
      </c>
      <c r="C5" s="50">
        <v>10217000</v>
      </c>
      <c r="D5" s="50">
        <v>18167000</v>
      </c>
      <c r="E5" s="50">
        <v>16404000</v>
      </c>
      <c r="F5" s="50">
        <v>11649000</v>
      </c>
      <c r="G5" s="17">
        <f t="shared" si="0"/>
        <v>56437000</v>
      </c>
      <c r="H5" s="17">
        <f t="shared" si="1"/>
        <v>6275474.7544710068</v>
      </c>
      <c r="I5" s="17">
        <f t="shared" si="2"/>
        <v>50161525.245528996</v>
      </c>
    </row>
    <row r="6" spans="1:9" ht="15.75" customHeight="1" x14ac:dyDescent="0.25">
      <c r="A6" s="5">
        <f t="shared" si="3"/>
        <v>2025</v>
      </c>
      <c r="B6" s="49">
        <v>5323605.568</v>
      </c>
      <c r="C6" s="50">
        <v>10489000</v>
      </c>
      <c r="D6" s="50">
        <v>18256000</v>
      </c>
      <c r="E6" s="50">
        <v>16701000</v>
      </c>
      <c r="F6" s="50">
        <v>12083000</v>
      </c>
      <c r="G6" s="17">
        <f t="shared" si="0"/>
        <v>57529000</v>
      </c>
      <c r="H6" s="17">
        <f t="shared" si="1"/>
        <v>6240673.6659656521</v>
      </c>
      <c r="I6" s="17">
        <f t="shared" si="2"/>
        <v>51288326.334034346</v>
      </c>
    </row>
    <row r="7" spans="1:9" ht="15.75" customHeight="1" x14ac:dyDescent="0.25">
      <c r="A7" s="5">
        <f t="shared" si="3"/>
        <v>2026</v>
      </c>
      <c r="B7" s="49">
        <v>5320208.7936000004</v>
      </c>
      <c r="C7" s="50">
        <v>10742000</v>
      </c>
      <c r="D7" s="50">
        <v>18396000</v>
      </c>
      <c r="E7" s="50">
        <v>16955000</v>
      </c>
      <c r="F7" s="50">
        <v>12529000</v>
      </c>
      <c r="G7" s="17">
        <f t="shared" si="0"/>
        <v>58622000</v>
      </c>
      <c r="H7" s="17">
        <f t="shared" si="1"/>
        <v>6236691.7480199039</v>
      </c>
      <c r="I7" s="17">
        <f t="shared" si="2"/>
        <v>52385308.251980096</v>
      </c>
    </row>
    <row r="8" spans="1:9" ht="15.75" customHeight="1" x14ac:dyDescent="0.25">
      <c r="A8" s="5">
        <f t="shared" si="3"/>
        <v>2027</v>
      </c>
      <c r="B8" s="49">
        <v>5313180.2696000002</v>
      </c>
      <c r="C8" s="50">
        <v>10984000</v>
      </c>
      <c r="D8" s="50">
        <v>18577000</v>
      </c>
      <c r="E8" s="50">
        <v>17171000</v>
      </c>
      <c r="F8" s="50">
        <v>13000000</v>
      </c>
      <c r="G8" s="17">
        <f t="shared" si="0"/>
        <v>59732000</v>
      </c>
      <c r="H8" s="17">
        <f t="shared" si="1"/>
        <v>6228452.4590498377</v>
      </c>
      <c r="I8" s="17">
        <f t="shared" si="2"/>
        <v>53503547.540950164</v>
      </c>
    </row>
    <row r="9" spans="1:9" ht="15.75" customHeight="1" x14ac:dyDescent="0.25">
      <c r="A9" s="5">
        <f t="shared" si="3"/>
        <v>2028</v>
      </c>
      <c r="B9" s="49">
        <v>5302655.902400001</v>
      </c>
      <c r="C9" s="50">
        <v>11208000</v>
      </c>
      <c r="D9" s="50">
        <v>18807000</v>
      </c>
      <c r="E9" s="50">
        <v>17348000</v>
      </c>
      <c r="F9" s="50">
        <v>13483000</v>
      </c>
      <c r="G9" s="17">
        <f t="shared" si="0"/>
        <v>60846000</v>
      </c>
      <c r="H9" s="17">
        <f t="shared" si="1"/>
        <v>6216115.11729958</v>
      </c>
      <c r="I9" s="17">
        <f t="shared" si="2"/>
        <v>54629884.882700421</v>
      </c>
    </row>
    <row r="10" spans="1:9" ht="15.75" customHeight="1" x14ac:dyDescent="0.25">
      <c r="A10" s="5">
        <f t="shared" si="3"/>
        <v>2029</v>
      </c>
      <c r="B10" s="49">
        <v>5288831.4312000005</v>
      </c>
      <c r="C10" s="50">
        <v>11404000</v>
      </c>
      <c r="D10" s="50">
        <v>19093000</v>
      </c>
      <c r="E10" s="50">
        <v>17487000</v>
      </c>
      <c r="F10" s="50">
        <v>13959000</v>
      </c>
      <c r="G10" s="17">
        <f t="shared" si="0"/>
        <v>61943000</v>
      </c>
      <c r="H10" s="17">
        <f t="shared" si="1"/>
        <v>6199909.1808789084</v>
      </c>
      <c r="I10" s="17">
        <f t="shared" si="2"/>
        <v>55743090.819121093</v>
      </c>
    </row>
    <row r="11" spans="1:9" ht="15.75" customHeight="1" x14ac:dyDescent="0.25">
      <c r="A11" s="5">
        <f t="shared" si="3"/>
        <v>2030</v>
      </c>
      <c r="B11" s="49">
        <v>5271848.8320000004</v>
      </c>
      <c r="C11" s="50">
        <v>11567000</v>
      </c>
      <c r="D11" s="50">
        <v>19438000</v>
      </c>
      <c r="E11" s="50">
        <v>17587000</v>
      </c>
      <c r="F11" s="50">
        <v>14415000</v>
      </c>
      <c r="G11" s="17">
        <f t="shared" si="0"/>
        <v>63007000</v>
      </c>
      <c r="H11" s="17">
        <f t="shared" si="1"/>
        <v>6180001.0832083831</v>
      </c>
      <c r="I11" s="17">
        <f t="shared" si="2"/>
        <v>56826998.916791618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2.270837027954316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2.270837027954316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2.0479771421214203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2.0479771421214203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1.8396601791841019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1.8396601791841019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1.6924134689016528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1.6924134689016528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2.7474009134371844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2.7474009134371844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2.4409685704169526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2.4409685704169526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0.58745080370525737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0.58745080370525737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0.85452022051743448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0.85452022051743448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0.85452022051743448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0.85452022051743448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0.38625324558410024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0.38625324558410024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0.8194571483872044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0.8194571483872044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0.8194571483872044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0.8194571483872044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0.90206829923134368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0.90206829923134368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0.89009460709971111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0.89009460709971111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0.89009460709971111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0.89009460709971111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0.29704574335210243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0.42049559588804009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0.42049559588804009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0.55600659647342388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0.55600659647342388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0.55600659647342388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0.55600659647342388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0.55139707767239154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0.55139707767239154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0.55139707767239154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0.55139707767239154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0.39661895026494742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0.53023643490526318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0.53023643490526318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0.66078697421981014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0.66078697421981014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0.66078697421981014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0.66078697421981014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0.65659340659340648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0.65659340659340648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0.65659340659340648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0.65659340659340648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0.16171472572223267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0.24883071832871506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0.24883071832871506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0.36374450192259816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0.36374450192259816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0.36374450192259816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0.36374450192259816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0.35943853394975772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0.35943853394975772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0.35943853394975772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0.35943853394975772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0.27716471134852766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0.39701865130191266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0.39701865130191266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0.53190825401778741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0.53190825401778741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0.53190825401778741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0.53190825401778741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0.52726126693980457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0.52726126693980457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0.52726126693980457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0.52726126693980457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0.84160667101575393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0.90122387939166027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0.90122387939166027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0.94028543561774713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0.94028543561774713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0.94028543561774713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0.94028543561774713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0.93922942916177121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0.93922942916177121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0.93922942916177121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0.93922942916177121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0.65395727049542529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0.76443428956668025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0.76443428956668025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0.84849632603590652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0.84849632603590652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0.84849632603590652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0.84849632603590652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0.84608280744959208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0.84608280744959208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0.84608280744959208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0.84608280744959208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0.85192289358029061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0.85410871308842096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0.85739329476577464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0.85844188477019878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0.85007698574335666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0.84948464778648936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0.85337585929048954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0.85575241116968404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0.76673060422226158</v>
      </c>
      <c r="E10" s="90">
        <f>E3*0.9</f>
        <v>0.76869784177957889</v>
      </c>
      <c r="F10" s="90">
        <f>F3*0.9</f>
        <v>0.77165396528919716</v>
      </c>
      <c r="G10" s="90">
        <f>G3*0.9</f>
        <v>0.77259769629317887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0.76506928716902101</v>
      </c>
      <c r="E12" s="90">
        <f>E5*0.9</f>
        <v>0.76453618300784043</v>
      </c>
      <c r="F12" s="90">
        <f>F5*0.9</f>
        <v>0.76803827336144059</v>
      </c>
      <c r="G12" s="90">
        <f>G5*0.9</f>
        <v>0.77017717005271569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0.89451903825930512</v>
      </c>
      <c r="E17" s="90">
        <f>E3*1.05</f>
        <v>0.89681414874284204</v>
      </c>
      <c r="F17" s="90">
        <f>F3*1.05</f>
        <v>0.90026295950406343</v>
      </c>
      <c r="G17" s="90">
        <f>G3*1.05</f>
        <v>0.90136397900870879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0.89258083503052454</v>
      </c>
      <c r="E19" s="90">
        <f>E5*1.05</f>
        <v>0.89195888017581382</v>
      </c>
      <c r="F19" s="90">
        <f>F5*1.05</f>
        <v>0.89604465225501406</v>
      </c>
      <c r="G19" s="90">
        <f>G5*1.05</f>
        <v>0.89854003172816832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1.2632318123918551E-2</v>
      </c>
    </row>
    <row r="4" spans="1:8" ht="15.75" customHeight="1" x14ac:dyDescent="0.25">
      <c r="B4" s="19" t="s">
        <v>69</v>
      </c>
      <c r="C4" s="101">
        <v>0.15468648780443101</v>
      </c>
    </row>
    <row r="5" spans="1:8" ht="15.75" customHeight="1" x14ac:dyDescent="0.25">
      <c r="B5" s="19" t="s">
        <v>70</v>
      </c>
      <c r="C5" s="101">
        <v>6.3245920765827357E-2</v>
      </c>
    </row>
    <row r="6" spans="1:8" ht="15.75" customHeight="1" x14ac:dyDescent="0.25">
      <c r="B6" s="19" t="s">
        <v>71</v>
      </c>
      <c r="C6" s="101">
        <v>0.22054963089059751</v>
      </c>
    </row>
    <row r="7" spans="1:8" ht="15.75" customHeight="1" x14ac:dyDescent="0.25">
      <c r="B7" s="19" t="s">
        <v>72</v>
      </c>
      <c r="C7" s="101">
        <v>0.36138163848105281</v>
      </c>
    </row>
    <row r="8" spans="1:8" ht="15.75" customHeight="1" x14ac:dyDescent="0.25">
      <c r="B8" s="19" t="s">
        <v>73</v>
      </c>
      <c r="C8" s="101">
        <v>2.5383001996065011E-2</v>
      </c>
    </row>
    <row r="9" spans="1:8" ht="15.75" customHeight="1" x14ac:dyDescent="0.25">
      <c r="B9" s="19" t="s">
        <v>74</v>
      </c>
      <c r="C9" s="101">
        <v>6.1954909856389608E-2</v>
      </c>
    </row>
    <row r="10" spans="1:8" ht="15.75" customHeight="1" x14ac:dyDescent="0.25">
      <c r="B10" s="19" t="s">
        <v>75</v>
      </c>
      <c r="C10" s="101">
        <v>0.1001660920817183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5">
      <c r="B15" s="19" t="s">
        <v>82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5">
      <c r="B16" s="19" t="s">
        <v>83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5">
      <c r="B17" s="19" t="s">
        <v>84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5">
      <c r="B18" s="19" t="s">
        <v>85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5">
      <c r="B19" s="19" t="s">
        <v>86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5">
      <c r="B20" s="19" t="s">
        <v>87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5">
      <c r="B21" s="19" t="s">
        <v>88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5">
      <c r="B22" s="19" t="s">
        <v>89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5.2819977999999997E-2</v>
      </c>
    </row>
    <row r="27" spans="1:8" ht="15.75" customHeight="1" x14ac:dyDescent="0.25">
      <c r="B27" s="19" t="s">
        <v>92</v>
      </c>
      <c r="C27" s="101">
        <v>7.1861679999999997E-3</v>
      </c>
    </row>
    <row r="28" spans="1:8" ht="15.75" customHeight="1" x14ac:dyDescent="0.25">
      <c r="B28" s="19" t="s">
        <v>93</v>
      </c>
      <c r="C28" s="101">
        <v>0.250016285</v>
      </c>
    </row>
    <row r="29" spans="1:8" ht="15.75" customHeight="1" x14ac:dyDescent="0.25">
      <c r="B29" s="19" t="s">
        <v>94</v>
      </c>
      <c r="C29" s="101">
        <v>9.3256678999999995E-2</v>
      </c>
    </row>
    <row r="30" spans="1:8" ht="15.75" customHeight="1" x14ac:dyDescent="0.25">
      <c r="B30" s="19" t="s">
        <v>95</v>
      </c>
      <c r="C30" s="101">
        <v>0.12997281799999999</v>
      </c>
    </row>
    <row r="31" spans="1:8" ht="15.75" customHeight="1" x14ac:dyDescent="0.25">
      <c r="B31" s="19" t="s">
        <v>96</v>
      </c>
      <c r="C31" s="101">
        <v>6.0292912999999997E-2</v>
      </c>
    </row>
    <row r="32" spans="1:8" ht="15.75" customHeight="1" x14ac:dyDescent="0.25">
      <c r="B32" s="19" t="s">
        <v>97</v>
      </c>
      <c r="C32" s="101">
        <v>6.2887368999999999E-2</v>
      </c>
    </row>
    <row r="33" spans="2:3" ht="15.75" customHeight="1" x14ac:dyDescent="0.25">
      <c r="B33" s="19" t="s">
        <v>98</v>
      </c>
      <c r="C33" s="101">
        <v>0.164273895</v>
      </c>
    </row>
    <row r="34" spans="2:3" ht="15.75" customHeight="1" x14ac:dyDescent="0.25">
      <c r="B34" s="19" t="s">
        <v>99</v>
      </c>
      <c r="C34" s="101">
        <v>0.17929389600000001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104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105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109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110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0.85991862525000007</v>
      </c>
      <c r="D14" s="54">
        <v>0.83566812777800015</v>
      </c>
      <c r="E14" s="54">
        <v>0.83566812777800015</v>
      </c>
      <c r="F14" s="54">
        <v>0.71781739033000003</v>
      </c>
      <c r="G14" s="54">
        <v>0.71781739033000003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0.37540349528326428</v>
      </c>
      <c r="D15" s="52">
        <f t="shared" si="0"/>
        <v>0.36481677085838038</v>
      </c>
      <c r="E15" s="52">
        <f t="shared" si="0"/>
        <v>0.36481677085838038</v>
      </c>
      <c r="F15" s="52">
        <f t="shared" si="0"/>
        <v>0.31336820647029379</v>
      </c>
      <c r="G15" s="52">
        <f t="shared" si="0"/>
        <v>0.31336820647029379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0.559345543384552</v>
      </c>
      <c r="D2" s="53">
        <v>0.46563719999999997</v>
      </c>
      <c r="E2" s="53"/>
      <c r="F2" s="53"/>
      <c r="G2" s="53"/>
    </row>
    <row r="3" spans="1:7" x14ac:dyDescent="0.25">
      <c r="B3" s="3" t="s">
        <v>120</v>
      </c>
      <c r="C3" s="53">
        <v>7.8223004937171894E-2</v>
      </c>
      <c r="D3" s="53">
        <v>0.1007064</v>
      </c>
      <c r="E3" s="53"/>
      <c r="F3" s="53"/>
      <c r="G3" s="53"/>
    </row>
    <row r="4" spans="1:7" x14ac:dyDescent="0.25">
      <c r="B4" s="3" t="s">
        <v>121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/>
    </row>
    <row r="5" spans="1:7" x14ac:dyDescent="0.25">
      <c r="B5" s="3" t="s">
        <v>122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2024-03-15T01:42:33Z</dcterms:modified>
</cp:coreProperties>
</file>