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A11457C7-A05A-4EFB-B705-F22B8D026595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F17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H38" i="2"/>
  <c r="G38" i="2"/>
  <c r="I38" i="2" s="1"/>
  <c r="A21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G10" i="26" l="1"/>
  <c r="E19" i="26"/>
  <c r="F12" i="26"/>
  <c r="A29" i="2"/>
  <c r="G12" i="26"/>
  <c r="A37" i="2"/>
  <c r="A22" i="2"/>
  <c r="A38" i="2"/>
  <c r="D10" i="26"/>
  <c r="E10" i="26"/>
  <c r="A16" i="2"/>
  <c r="A14" i="2"/>
  <c r="A30" i="2"/>
  <c r="A40" i="2"/>
  <c r="A15" i="2"/>
  <c r="A23" i="2"/>
  <c r="A31" i="2"/>
  <c r="A3" i="2"/>
  <c r="A24" i="2"/>
  <c r="A32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<sst xmlns="http://schemas.openxmlformats.org/spreadsheetml/2006/main" count="2092" uniqueCount="341">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</sst>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301283.59375</v>
      </c>
    </row>
    <row r="8" spans="1:3" ht="15" customHeight="1" x14ac:dyDescent="0.25">
      <c r="B8" s="5" t="s">
        <v>44</v>
      </c>
      <c r="C8" s="44">
        <v>1.2999999999999999E-2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0.89062347412109399</v>
      </c>
    </row>
    <row r="11" spans="1:3" ht="15" customHeight="1" x14ac:dyDescent="0.25">
      <c r="B11" s="5" t="s">
        <v>49</v>
      </c>
      <c r="C11" s="45">
        <v>0.62</v>
      </c>
    </row>
    <row r="12" spans="1:3" ht="15" customHeight="1" x14ac:dyDescent="0.25">
      <c r="B12" s="5" t="s">
        <v>41</v>
      </c>
      <c r="C12" s="45">
        <v>0.72</v>
      </c>
    </row>
    <row r="13" spans="1:3" ht="15" customHeight="1" x14ac:dyDescent="0.25">
      <c r="B13" s="5" t="s">
        <v>62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0.12920000000000001</v>
      </c>
    </row>
    <row r="24" spans="1:3" ht="15" customHeight="1" x14ac:dyDescent="0.25">
      <c r="B24" s="15" t="s">
        <v>46</v>
      </c>
      <c r="C24" s="45">
        <v>0.48199999999999998</v>
      </c>
    </row>
    <row r="25" spans="1:3" ht="15" customHeight="1" x14ac:dyDescent="0.25">
      <c r="B25" s="15" t="s">
        <v>47</v>
      </c>
      <c r="C25" s="45">
        <v>0.36709999999999998</v>
      </c>
    </row>
    <row r="26" spans="1:3" ht="15" customHeight="1" x14ac:dyDescent="0.25">
      <c r="B26" s="15" t="s">
        <v>48</v>
      </c>
      <c r="C26" s="45">
        <v>2.1700000000000001E-2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3.3282969003637</v>
      </c>
    </row>
    <row r="38" spans="1:5" ht="15" customHeight="1" x14ac:dyDescent="0.25">
      <c r="B38" s="11" t="s">
        <v>35</v>
      </c>
      <c r="C38" s="43">
        <v>5.6288043386920901</v>
      </c>
      <c r="D38" s="12"/>
      <c r="E38" s="13"/>
    </row>
    <row r="39" spans="1:5" ht="15" customHeight="1" x14ac:dyDescent="0.25">
      <c r="B39" s="11" t="s">
        <v>61</v>
      </c>
      <c r="C39" s="43">
        <v>6.7317453641927703</v>
      </c>
      <c r="D39" s="12"/>
      <c r="E39" s="12"/>
    </row>
    <row r="40" spans="1:5" ht="15" customHeight="1" x14ac:dyDescent="0.25">
      <c r="B40" s="11" t="s">
        <v>36</v>
      </c>
      <c r="C40" s="100">
        <v>0.1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5.019907774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6.6949000000000002E-3</v>
      </c>
      <c r="D45" s="12"/>
    </row>
    <row r="46" spans="1:5" ht="15.75" customHeight="1" x14ac:dyDescent="0.25">
      <c r="B46" s="11" t="s">
        <v>51</v>
      </c>
      <c r="C46" s="45">
        <v>7.2816099999999995E-2</v>
      </c>
      <c r="D46" s="12"/>
    </row>
    <row r="47" spans="1:5" ht="15.75" customHeight="1" x14ac:dyDescent="0.25">
      <c r="B47" s="11" t="s">
        <v>59</v>
      </c>
      <c r="C47" s="45">
        <v>3.2671800000000001E-2</v>
      </c>
      <c r="D47" s="12"/>
      <c r="E47" s="13"/>
    </row>
    <row r="48" spans="1:5" ht="15" customHeight="1" x14ac:dyDescent="0.25">
      <c r="B48" s="11" t="s">
        <v>58</v>
      </c>
      <c r="C48" s="46">
        <v>0.88781720000000008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0.63615299999999997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9.5600833999999899E-2</v>
      </c>
    </row>
    <row r="63" spans="1:4" ht="15.75" customHeight="1" x14ac:dyDescent="0.3">
      <c r="A63" s="4"/>
    </row>
  </sheetData>
  <sheetProtection algorithmName="SHA-512" hashValue="lsYEU0/TaE0lrHxFxwyPFDraXry7/mMf3083bDTKd5DUZdypers4sp2YSBVm5rZbufClsyQt01vsF8p8uy5FwA==" saltValue="8SknllZKBbJREZ9CBWYS6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79.237944195058446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40.355493895445491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746.9025246802014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7.6012727459732039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13.487793339241399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13.487793339241399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13.487793339241399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13.487793339241399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13.487793339241399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13.487793339241399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1.1945591391367461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17.118703595251191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17.118703595251191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80.311935815133822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23.524997843753901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4.5765963468796116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19.061801059277851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162.0533213325655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1.508389493917569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2.613816007068833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0.86003698112403693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3.6602630150362971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hA1L3a+qW9wrZs7M/KyhfbXfiyYqYEjAoAcrotyGCh7bBIsUOorrXCYEN3mPa9PHTDFhKk7aD+2/lY+Jwr0v1w==" saltValue="4AXOgzuhsSyBf/b6GeAu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QWsVsiga6LAcbn1vxnSccxa+ln/DsuDsYGm/+eTu7xg5SveVQAIzlEtNjABq1mo9yYEsf10eBuShYfoRQt3/pw==" saltValue="CGdYTAkNYXtCnL4XN9mz5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3He++7nTw+fz1jrBGYJUuADeL4nO9jxJ61sEWQtfBO1v0jS3MJVP9xatTCgFqTWsI+1li7GweSdzxOCw8ASwxg==" saltValue="9icn57WKNFNH+YPis2KMX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207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sheetProtection algorithmName="SHA-512" hashValue="+zTvWz0s1bwfD+40RIE7fjpryv+Ad8Mz/s4cgp0GL6xfe+PMXmfUs4xMlZITvl2PAgqm28LtYMN9csPRrzlv4Q==" saltValue="U4E35CrOPD5pX97p6y7b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1.2999999999999999E-2</v>
      </c>
      <c r="E2" s="60">
        <f>food_insecure</f>
        <v>1.2999999999999999E-2</v>
      </c>
      <c r="F2" s="60">
        <f>food_insecure</f>
        <v>1.2999999999999999E-2</v>
      </c>
      <c r="G2" s="60">
        <f>food_insecure</f>
        <v>1.2999999999999999E-2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1.2999999999999999E-2</v>
      </c>
      <c r="F5" s="60">
        <f>food_insecure</f>
        <v>1.2999999999999999E-2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1.2999999999999999E-2</v>
      </c>
      <c r="F8" s="60">
        <f>food_insecure</f>
        <v>1.2999999999999999E-2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1.2999999999999999E-2</v>
      </c>
      <c r="F9" s="60">
        <f>food_insecure</f>
        <v>1.2999999999999999E-2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1.2999999999999999E-2</v>
      </c>
      <c r="I15" s="60">
        <f>food_insecure</f>
        <v>1.2999999999999999E-2</v>
      </c>
      <c r="J15" s="60">
        <f>food_insecure</f>
        <v>1.2999999999999999E-2</v>
      </c>
      <c r="K15" s="60">
        <f>food_insecure</f>
        <v>1.2999999999999999E-2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5.3893095596313362E-2</v>
      </c>
      <c r="M25" s="60">
        <f>(1-food_insecure)*(0.49)+food_insecure*(0.7)</f>
        <v>0.49273</v>
      </c>
      <c r="N25" s="60">
        <f>(1-food_insecure)*(0.49)+food_insecure*(0.7)</f>
        <v>0.49273</v>
      </c>
      <c r="O25" s="60">
        <f>(1-food_insecure)*(0.49)+food_insecure*(0.7)</f>
        <v>0.49273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2.3097040969848579E-2</v>
      </c>
      <c r="M26" s="60">
        <f>(1-food_insecure)*(0.21)+food_insecure*(0.3)</f>
        <v>0.21116999999999997</v>
      </c>
      <c r="N26" s="60">
        <f>(1-food_insecure)*(0.21)+food_insecure*(0.3)</f>
        <v>0.21116999999999997</v>
      </c>
      <c r="O26" s="60">
        <f>(1-food_insecure)*(0.21)+food_insecure*(0.3)</f>
        <v>0.21116999999999997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3.2386389312744068E-2</v>
      </c>
      <c r="M27" s="60">
        <f>(1-food_insecure)*(0.3)</f>
        <v>0.29609999999999997</v>
      </c>
      <c r="N27" s="60">
        <f>(1-food_insecure)*(0.3)</f>
        <v>0.29609999999999997</v>
      </c>
      <c r="O27" s="60">
        <f>(1-food_insecure)*(0.3)</f>
        <v>0.29609999999999997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0.89062347412109399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Op1u/8bd8/G2DwnJhRkRBqpmMUgv23PTYXnpOw5uKKs7lEqlTPnSo+zWV1PE6pe8Nzjzl9vsHQgq3WXLUAAwMQ==" saltValue="vbIje+7LN8xM4I/0e4lFh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a4761cjyAD1a6i+5bJ69LV/eMuYxvzXidNMusM1qL25/3izjCeLELnO6soZJMZfTQcQ+HZfGFcp+Khc/Q5bZBQ==" saltValue="bV0YMYx1hAhe7JnxaUfQg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TMbAaL6sctClLCnwIWtCePt/0nPDPOUhccIXA7d4ycts9kZ6bdcD7+NCjWEa0jTTfpzuJQ9JU1ga4GDE2G39jQ==" saltValue="245t84Z6KQ5b95vHLujJJ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8Ok4ppvfWUsybBQBauE9I0UGDt7XBYSgvnrz1PI69oGFJ9ofYoucycHcsna4vqu4BKuhciWLAl2CUisayKiwdw==" saltValue="vFj0c2dWY1e6IqSIrWxs8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ElmoyoDdDZOUlYD+jdO0nkPDoNNEksjH+RAZlECR81TeTGS2ALR0YLGnr10GvbJTjfc8SYgT4GL5Hnx7SVN6Q==" saltValue="nJtLbuGo+D0BGHQtBliA0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3YJok+LqRBa6itWRFyTj2b43PYfwkI+d0Kr1qobodSCt6sHfoWilcV5yx1y0/VHyfgkGeHhaODCLLdToWP0ugw==" saltValue="YwmnXJUpM4zHMFXknfOG1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62199.62</v>
      </c>
      <c r="C2" s="49">
        <v>154000</v>
      </c>
      <c r="D2" s="49">
        <v>317000</v>
      </c>
      <c r="E2" s="49">
        <v>452000</v>
      </c>
      <c r="F2" s="49">
        <v>510000</v>
      </c>
      <c r="G2" s="17">
        <f t="shared" ref="G2:G11" si="0">C2+D2+E2+F2</f>
        <v>1433000</v>
      </c>
      <c r="H2" s="17">
        <f t="shared" ref="H2:H11" si="1">(B2 + stillbirth*B2/(1000-stillbirth))/(1-abortion)</f>
        <v>71037.990524519744</v>
      </c>
      <c r="I2" s="17">
        <f t="shared" ref="I2:I11" si="2">G2-H2</f>
        <v>1361962.0094754803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61197.364999999998</v>
      </c>
      <c r="C3" s="50">
        <v>159000</v>
      </c>
      <c r="D3" s="50">
        <v>305000</v>
      </c>
      <c r="E3" s="50">
        <v>445000</v>
      </c>
      <c r="F3" s="50">
        <v>503000</v>
      </c>
      <c r="G3" s="17">
        <f t="shared" si="0"/>
        <v>1412000</v>
      </c>
      <c r="H3" s="17">
        <f t="shared" si="1"/>
        <v>69893.318238850581</v>
      </c>
      <c r="I3" s="17">
        <f t="shared" si="2"/>
        <v>1342106.6817611493</v>
      </c>
    </row>
    <row r="4" spans="1:9" ht="15.75" customHeight="1" x14ac:dyDescent="0.25">
      <c r="A4" s="5">
        <f t="shared" si="3"/>
        <v>2023</v>
      </c>
      <c r="B4" s="49">
        <v>60203.25</v>
      </c>
      <c r="C4" s="50">
        <v>163000</v>
      </c>
      <c r="D4" s="50">
        <v>296000</v>
      </c>
      <c r="E4" s="50">
        <v>437000</v>
      </c>
      <c r="F4" s="50">
        <v>495000</v>
      </c>
      <c r="G4" s="17">
        <f t="shared" si="0"/>
        <v>1391000</v>
      </c>
      <c r="H4" s="17">
        <f t="shared" si="1"/>
        <v>68757.942621599504</v>
      </c>
      <c r="I4" s="17">
        <f t="shared" si="2"/>
        <v>1322242.0573784006</v>
      </c>
    </row>
    <row r="5" spans="1:9" ht="15.75" customHeight="1" x14ac:dyDescent="0.25">
      <c r="A5" s="5">
        <f t="shared" si="3"/>
        <v>2024</v>
      </c>
      <c r="B5" s="49">
        <v>59208.430000000008</v>
      </c>
      <c r="C5" s="50">
        <v>167000</v>
      </c>
      <c r="D5" s="50">
        <v>289000</v>
      </c>
      <c r="E5" s="50">
        <v>427000</v>
      </c>
      <c r="F5" s="50">
        <v>485000</v>
      </c>
      <c r="G5" s="17">
        <f t="shared" si="0"/>
        <v>1368000</v>
      </c>
      <c r="H5" s="17">
        <f t="shared" si="1"/>
        <v>67621.761826064059</v>
      </c>
      <c r="I5" s="17">
        <f t="shared" si="2"/>
        <v>1300378.238173936</v>
      </c>
    </row>
    <row r="6" spans="1:9" ht="15.75" customHeight="1" x14ac:dyDescent="0.25">
      <c r="A6" s="5">
        <f t="shared" si="3"/>
        <v>2025</v>
      </c>
      <c r="B6" s="49">
        <v>58213.127000000008</v>
      </c>
      <c r="C6" s="50">
        <v>168000</v>
      </c>
      <c r="D6" s="50">
        <v>286000</v>
      </c>
      <c r="E6" s="50">
        <v>413000</v>
      </c>
      <c r="F6" s="50">
        <v>478000</v>
      </c>
      <c r="G6" s="17">
        <f t="shared" si="0"/>
        <v>1345000</v>
      </c>
      <c r="H6" s="17">
        <f t="shared" si="1"/>
        <v>66485.029397746548</v>
      </c>
      <c r="I6" s="17">
        <f t="shared" si="2"/>
        <v>1278514.9706022535</v>
      </c>
    </row>
    <row r="7" spans="1:9" ht="15.75" customHeight="1" x14ac:dyDescent="0.25">
      <c r="A7" s="5">
        <f t="shared" si="3"/>
        <v>2026</v>
      </c>
      <c r="B7" s="49">
        <v>57255.721199999993</v>
      </c>
      <c r="C7" s="50">
        <v>168000</v>
      </c>
      <c r="D7" s="50">
        <v>287000</v>
      </c>
      <c r="E7" s="50">
        <v>396000</v>
      </c>
      <c r="F7" s="50">
        <v>471000</v>
      </c>
      <c r="G7" s="17">
        <f t="shared" si="0"/>
        <v>1322000</v>
      </c>
      <c r="H7" s="17">
        <f t="shared" si="1"/>
        <v>65391.579242447842</v>
      </c>
      <c r="I7" s="17">
        <f t="shared" si="2"/>
        <v>1256608.4207575521</v>
      </c>
    </row>
    <row r="8" spans="1:9" ht="15.75" customHeight="1" x14ac:dyDescent="0.25">
      <c r="A8" s="5">
        <f t="shared" si="3"/>
        <v>2027</v>
      </c>
      <c r="B8" s="49">
        <v>56297.59199999999</v>
      </c>
      <c r="C8" s="50">
        <v>166000</v>
      </c>
      <c r="D8" s="50">
        <v>291000</v>
      </c>
      <c r="E8" s="50">
        <v>377000</v>
      </c>
      <c r="F8" s="50">
        <v>464000</v>
      </c>
      <c r="G8" s="17">
        <f t="shared" si="0"/>
        <v>1298000</v>
      </c>
      <c r="H8" s="17">
        <f t="shared" si="1"/>
        <v>64297.302894282599</v>
      </c>
      <c r="I8" s="17">
        <f t="shared" si="2"/>
        <v>1233702.6971057174</v>
      </c>
    </row>
    <row r="9" spans="1:9" ht="15.75" customHeight="1" x14ac:dyDescent="0.25">
      <c r="A9" s="5">
        <f t="shared" si="3"/>
        <v>2028</v>
      </c>
      <c r="B9" s="49">
        <v>55338.943999999989</v>
      </c>
      <c r="C9" s="50">
        <v>163000</v>
      </c>
      <c r="D9" s="50">
        <v>296000</v>
      </c>
      <c r="E9" s="50">
        <v>356000</v>
      </c>
      <c r="F9" s="50">
        <v>459000</v>
      </c>
      <c r="G9" s="17">
        <f t="shared" si="0"/>
        <v>1274000</v>
      </c>
      <c r="H9" s="17">
        <f t="shared" si="1"/>
        <v>63202.434026267802</v>
      </c>
      <c r="I9" s="17">
        <f t="shared" si="2"/>
        <v>1210797.5659737322</v>
      </c>
    </row>
    <row r="10" spans="1:9" ht="15.75" customHeight="1" x14ac:dyDescent="0.25">
      <c r="A10" s="5">
        <f t="shared" si="3"/>
        <v>2029</v>
      </c>
      <c r="B10" s="49">
        <v>54371.483599999978</v>
      </c>
      <c r="C10" s="50">
        <v>160000</v>
      </c>
      <c r="D10" s="50">
        <v>301000</v>
      </c>
      <c r="E10" s="50">
        <v>336000</v>
      </c>
      <c r="F10" s="50">
        <v>452000</v>
      </c>
      <c r="G10" s="17">
        <f t="shared" si="0"/>
        <v>1249000</v>
      </c>
      <c r="H10" s="17">
        <f t="shared" si="1"/>
        <v>62097.500543908129</v>
      </c>
      <c r="I10" s="17">
        <f t="shared" si="2"/>
        <v>1186902.4994560918</v>
      </c>
    </row>
    <row r="11" spans="1:9" ht="15.75" customHeight="1" x14ac:dyDescent="0.25">
      <c r="A11" s="5">
        <f t="shared" si="3"/>
        <v>2030</v>
      </c>
      <c r="B11" s="49">
        <v>53412.480000000003</v>
      </c>
      <c r="C11" s="50">
        <v>158000</v>
      </c>
      <c r="D11" s="50">
        <v>306000</v>
      </c>
      <c r="E11" s="50">
        <v>318000</v>
      </c>
      <c r="F11" s="50">
        <v>445000</v>
      </c>
      <c r="G11" s="17">
        <f t="shared" si="0"/>
        <v>1227000</v>
      </c>
      <c r="H11" s="17">
        <f t="shared" si="1"/>
        <v>61002.225546250935</v>
      </c>
      <c r="I11" s="17">
        <f t="shared" si="2"/>
        <v>1165997.7744537489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QX31YVyOsNOfKe9/Cm83S7BVWbftTzkhZY717rBNr0muazosx2vpu9ZX74N7KyOWjMe2ZEmvWAbYfXzJqqTkQ==" saltValue="jwgXNHduNg0rTsIEpia2Y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1.9911767893976198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1.9911767893976198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1.7320095541857603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1.7320095541857603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1.6548846644234276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1.6548846644234276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1.4836491697298775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1.4836491697298775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2.3628680854217272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2.3628680854217272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2.0065131370054203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2.0065131370054203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Dek5OCnu2HLwHKSzOZ1YWej0aysfQeh78CTiGOGGoL+P7YRjrHrLMGNxrz+cDlFNc6I3SUrDt7gepuhFNyYHDw==" saltValue="zmW4Ha14gddljOhHV0fVf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fEiotvywng7V4ewGAM4ZmgUfgnl5ODjPmYbK4D0+XHE1S8WaAuG8cZ5eMFNvyr0pgti38ycExyTouxpHb4K7Lg==" saltValue="rzDbMnzwndjX4O06nL7N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Dm/xV0cG5o18VMkipihPMCipPfyKa/YfY+phVM9yL/UR+BIEjrKBI9bbCZSSw0e5wQ99pAhtQh4C/pEJ+FJu6A==" saltValue="B1iUjRgxF3en2J5eXwEX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0.61180546602946062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0.61180546602946062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0.86668649691453392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0.86668649691453392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0.86668649691453392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0.86668649691453392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0.41056784720494943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0.41056784720494943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0.83398602669595534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0.83398602669595534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0.83398602669595534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0.83398602669595534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0.91067386012528218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0.91067386012528218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0.89963526866308052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0.89963526866308052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0.89963526866308052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0.89963526866308052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5N/MPCrvHIGpwdw6opWWln10Ob2n220Gbdhm2HCVjMLHQeR8+tMNH8HMASDPK3n30dhaMsqgB1S/Rzn2jqaVng==" saltValue="r1I9vXBM7ktZbT+8Tci9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Mya4NqnQ2jZXOoFohoSdHeFeCERvz2XzxFrIJLh742xvTxWY3XgHoVJHEWNEcT5rYVrFEIHcrzRVgX8TRfPU5A==" saltValue="2ungTNrtG1tzKtys3c4N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0.61929050097959004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0.68105597818936314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0.68105597818936314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0.64929859719438865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0.64929859719438865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0.64929859719438865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0.64929859719438865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0.65428684314500196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0.65428684314500196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0.65428684314500196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0.65428684314500196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0.71674460013823738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0.76860689790719061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0.76860689790719061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0.74226804123711332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0.74226804123711332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0.74226804123711332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0.74226804123711332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0.74645030425963499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0.74645030425963499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0.74645030425963499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0.74645030425963499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0.42614890867999877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0.49362782922447318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0.49362782922447318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0.4580584354382658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0.4580584354382658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0.4580584354382658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0.4580584354382658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0.46351931330472107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0.46351931330472107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0.46351931330472107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0.46351931330472107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0.59613201910770042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0.65958943659236502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0.65958943659236502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0.62686567164179097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0.62686567164179097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0.62686567164179097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0.62686567164179097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0.63199214916584878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0.63199214916584878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0.63199214916584878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0.63199214916584878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0.95338848876426263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0.96409336265846413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0.96409336265846413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0.95881383855024704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0.95881383855024704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0.95881383855024704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0.95881383855024704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0.95967308312721811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0.95967308312721811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0.95967308312721811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0.95967308312721811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0.87915189721539444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0.90521096783996757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0.90521096783996757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0.89224137931034486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0.89224137931034486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0.89224137931034486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0.89224137931034486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0.89433643279797115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0.89433643279797115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0.89433643279797115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0.89433643279797115</v>
      </c>
    </row>
  </sheetData>
  <sheetProtection algorithmName="SHA-512" hashValue="duxUQwkajk+ZNF5B+qWAi3to0TVq8fJpcLR/5jsLOeOqchpF323X88SwpWx/sd1ZERN58yXOCa0hQMN8BJktlA==" saltValue="Q4gj9sfOXVIuN3X1Y2Dw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0.85429455033573121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0.85747173009233513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0.85835006609567976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0.85850495335986632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0.85103111337937987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0.85494925989764325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0.85734875278387579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0.85778087912449508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0.76886509530215807</v>
      </c>
      <c r="E10" s="90">
        <f>E3*0.9</f>
        <v>0.77172455708310161</v>
      </c>
      <c r="F10" s="90">
        <f>F3*0.9</f>
        <v>0.77251505948611177</v>
      </c>
      <c r="G10" s="90">
        <f>G3*0.9</f>
        <v>0.77265445802387966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0.76592800204144185</v>
      </c>
      <c r="E12" s="90">
        <f>E5*0.9</f>
        <v>0.76945433390787898</v>
      </c>
      <c r="F12" s="90">
        <f>F5*0.9</f>
        <v>0.77161387750548827</v>
      </c>
      <c r="G12" s="90">
        <f>G5*0.9</f>
        <v>0.77200279121204562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0.89700927785251783</v>
      </c>
      <c r="E17" s="90">
        <f>E3*1.05</f>
        <v>0.90034531659695194</v>
      </c>
      <c r="F17" s="90">
        <f>F3*1.05</f>
        <v>0.90126756940046382</v>
      </c>
      <c r="G17" s="90">
        <f>G3*1.05</f>
        <v>0.90143020102785965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0.89358266904834893</v>
      </c>
      <c r="E19" s="90">
        <f>E5*1.05</f>
        <v>0.89769672289252544</v>
      </c>
      <c r="F19" s="90">
        <f>F5*1.05</f>
        <v>0.90021619042306966</v>
      </c>
      <c r="G19" s="90">
        <f>G5*1.05</f>
        <v>0.90066992308071991</v>
      </c>
    </row>
  </sheetData>
  <sheetProtection algorithmName="SHA-512" hashValue="LJl6iQI5QCKS72IDzoGpTw2CJUwr61hbzhtFg/YHpxvVgNfeKRP/2QpvAIgU5Y1aO1l7WBzBxKDEE0++9B5QqA==" saltValue="DFgmYGhVTeApuo1WcVk5g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D1ShunqZc2hci5VMG/GpIBuDI5Kj37EbdlqYC0k87FcecaE6nLedPhaO7Szeo/xoaX257fbnjzSpl8bf1JwsJg==" saltValue="ISZVgXXe6CXsVdFhdvur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oTmx3o2DIc1dmpWqcgLQyUi+DD43xCiP4jViiXpWqUsUuNO4GImUYTyT1iwsyJK2DIIKns+Q0V7eEvXeTyp5Kg==" saltValue="0VmL6dZtUtOaRQx6Q3uyo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4.101989841625385E-2</v>
      </c>
    </row>
    <row r="5" spans="1:8" ht="15.75" customHeight="1" x14ac:dyDescent="0.25">
      <c r="B5" s="19" t="s">
        <v>95</v>
      </c>
      <c r="C5" s="101">
        <v>4.9011360386971133E-2</v>
      </c>
    </row>
    <row r="6" spans="1:8" ht="15.75" customHeight="1" x14ac:dyDescent="0.25">
      <c r="B6" s="19" t="s">
        <v>91</v>
      </c>
      <c r="C6" s="101">
        <v>0.1588085734966799</v>
      </c>
    </row>
    <row r="7" spans="1:8" ht="15.75" customHeight="1" x14ac:dyDescent="0.25">
      <c r="B7" s="19" t="s">
        <v>96</v>
      </c>
      <c r="C7" s="101">
        <v>0.46659760697486791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0.2429543801360107</v>
      </c>
    </row>
    <row r="10" spans="1:8" ht="15.75" customHeight="1" x14ac:dyDescent="0.25">
      <c r="B10" s="19" t="s">
        <v>94</v>
      </c>
      <c r="C10" s="101">
        <v>4.1608180589216497E-2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3.5283536903939747E-2</v>
      </c>
      <c r="D14" s="55">
        <v>3.5283536903939747E-2</v>
      </c>
      <c r="E14" s="55">
        <v>3.5283536903939747E-2</v>
      </c>
      <c r="F14" s="55">
        <v>3.5283536903939747E-2</v>
      </c>
    </row>
    <row r="15" spans="1:8" ht="15.75" customHeight="1" x14ac:dyDescent="0.25">
      <c r="B15" s="19" t="s">
        <v>102</v>
      </c>
      <c r="C15" s="101">
        <v>0.23201731512421031</v>
      </c>
      <c r="D15" s="101">
        <v>0.23201731512421031</v>
      </c>
      <c r="E15" s="101">
        <v>0.23201731512421031</v>
      </c>
      <c r="F15" s="101">
        <v>0.23201731512421031</v>
      </c>
    </row>
    <row r="16" spans="1:8" ht="15.75" customHeight="1" x14ac:dyDescent="0.25">
      <c r="B16" s="19" t="s">
        <v>2</v>
      </c>
      <c r="C16" s="101">
        <v>2.5289191581951111E-2</v>
      </c>
      <c r="D16" s="101">
        <v>2.5289191581951111E-2</v>
      </c>
      <c r="E16" s="101">
        <v>2.5289191581951111E-2</v>
      </c>
      <c r="F16" s="101">
        <v>2.5289191581951111E-2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4.3314426319716942E-3</v>
      </c>
      <c r="D20" s="101">
        <v>4.3314426319716942E-3</v>
      </c>
      <c r="E20" s="101">
        <v>4.3314426319716942E-3</v>
      </c>
      <c r="F20" s="101">
        <v>4.3314426319716942E-3</v>
      </c>
    </row>
    <row r="21" spans="1:8" ht="15.75" customHeight="1" x14ac:dyDescent="0.25">
      <c r="B21" s="19" t="s">
        <v>88</v>
      </c>
      <c r="C21" s="101">
        <v>0.1123315245439216</v>
      </c>
      <c r="D21" s="101">
        <v>0.1123315245439216</v>
      </c>
      <c r="E21" s="101">
        <v>0.1123315245439216</v>
      </c>
      <c r="F21" s="101">
        <v>0.1123315245439216</v>
      </c>
    </row>
    <row r="22" spans="1:8" ht="15.75" customHeight="1" x14ac:dyDescent="0.25">
      <c r="B22" s="19" t="s">
        <v>99</v>
      </c>
      <c r="C22" s="101">
        <v>0.59074698921400559</v>
      </c>
      <c r="D22" s="101">
        <v>0.59074698921400559</v>
      </c>
      <c r="E22" s="101">
        <v>0.59074698921400559</v>
      </c>
      <c r="F22" s="101">
        <v>0.59074698921400559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7.0890322000000006E-2</v>
      </c>
    </row>
    <row r="27" spans="1:8" ht="15.75" customHeight="1" x14ac:dyDescent="0.25">
      <c r="B27" s="19" t="s">
        <v>89</v>
      </c>
      <c r="C27" s="101">
        <v>6.3794211000000003E-2</v>
      </c>
    </row>
    <row r="28" spans="1:8" ht="15.75" customHeight="1" x14ac:dyDescent="0.25">
      <c r="B28" s="19" t="s">
        <v>103</v>
      </c>
      <c r="C28" s="101">
        <v>0.20576266900000001</v>
      </c>
    </row>
    <row r="29" spans="1:8" ht="15.75" customHeight="1" x14ac:dyDescent="0.25">
      <c r="B29" s="19" t="s">
        <v>86</v>
      </c>
      <c r="C29" s="101">
        <v>0.158973905</v>
      </c>
    </row>
    <row r="30" spans="1:8" ht="15.75" customHeight="1" x14ac:dyDescent="0.25">
      <c r="B30" s="19" t="s">
        <v>4</v>
      </c>
      <c r="C30" s="101">
        <v>0.14980645400000001</v>
      </c>
    </row>
    <row r="31" spans="1:8" ht="15.75" customHeight="1" x14ac:dyDescent="0.25">
      <c r="B31" s="19" t="s">
        <v>80</v>
      </c>
      <c r="C31" s="101">
        <v>5.9616164999999999E-2</v>
      </c>
    </row>
    <row r="32" spans="1:8" ht="15.75" customHeight="1" x14ac:dyDescent="0.25">
      <c r="B32" s="19" t="s">
        <v>85</v>
      </c>
      <c r="C32" s="101">
        <v>9.6391635000000003E-2</v>
      </c>
    </row>
    <row r="33" spans="2:3" ht="15.75" customHeight="1" x14ac:dyDescent="0.25">
      <c r="B33" s="19" t="s">
        <v>100</v>
      </c>
      <c r="C33" s="101">
        <v>0.10287004700000001</v>
      </c>
    </row>
    <row r="34" spans="2:3" ht="15.75" customHeight="1" x14ac:dyDescent="0.25">
      <c r="B34" s="19" t="s">
        <v>87</v>
      </c>
      <c r="C34" s="101">
        <v>9.1894592999999997E-2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wCeGdUYg4IYGEkLFbZn2hv3NU0kfMbOF9PnNbBw14b33NPBr0bdE38jCAP5E935jf/ZN59Ptg3SXfAlDA6oDYA==" saltValue="dc8GibmzgTiRXbK7Ufnp9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110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106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107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119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0.36588747924999998</v>
      </c>
      <c r="D14" s="54">
        <v>0.367404292656</v>
      </c>
      <c r="E14" s="54">
        <v>0.367404292656</v>
      </c>
      <c r="F14" s="54">
        <v>0.16958749963200001</v>
      </c>
      <c r="G14" s="54">
        <v>0.16958749963200001</v>
      </c>
      <c r="H14" s="45">
        <v>0.28000000000000003</v>
      </c>
      <c r="I14" s="55">
        <v>0.28000000000000003</v>
      </c>
      <c r="J14" s="55">
        <v>0.28000000000000003</v>
      </c>
      <c r="K14" s="55">
        <v>0.28000000000000003</v>
      </c>
      <c r="L14" s="45">
        <v>0.26400000000000001</v>
      </c>
      <c r="M14" s="55">
        <v>0.26400000000000001</v>
      </c>
      <c r="N14" s="55">
        <v>0.26400000000000001</v>
      </c>
      <c r="O14" s="55">
        <v>0.26400000000000001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0.23276041758732521</v>
      </c>
      <c r="D15" s="52">
        <f t="shared" si="0"/>
        <v>0.23372534298599235</v>
      </c>
      <c r="E15" s="52">
        <f t="shared" si="0"/>
        <v>0.23372534298599235</v>
      </c>
      <c r="F15" s="52">
        <f t="shared" si="0"/>
        <v>0.1078835966533957</v>
      </c>
      <c r="G15" s="52">
        <f t="shared" si="0"/>
        <v>0.1078835966533957</v>
      </c>
      <c r="H15" s="52">
        <f t="shared" si="0"/>
        <v>0.17812284</v>
      </c>
      <c r="I15" s="52">
        <f t="shared" si="0"/>
        <v>0.17812284</v>
      </c>
      <c r="J15" s="52">
        <f t="shared" si="0"/>
        <v>0.17812284</v>
      </c>
      <c r="K15" s="52">
        <f t="shared" si="0"/>
        <v>0.17812284</v>
      </c>
      <c r="L15" s="52">
        <f t="shared" si="0"/>
        <v>0.167944392</v>
      </c>
      <c r="M15" s="52">
        <f t="shared" si="0"/>
        <v>0.167944392</v>
      </c>
      <c r="N15" s="52">
        <f t="shared" si="0"/>
        <v>0.167944392</v>
      </c>
      <c r="O15" s="52">
        <f t="shared" si="0"/>
        <v>0.167944392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E5lAgLxAewvRRUX/LCuxu7/93jmmtypz/YaacdvamX1SuCddodAxeO2VYZ/ghGWgT/9k0iAjlMKPDVvLJa6tcQ==" saltValue="CkPDGtRCY4seQpqfp5Pb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0.43501501852123098</v>
      </c>
      <c r="D2" s="53">
        <v>0.23498266272916701</v>
      </c>
      <c r="E2" s="53"/>
      <c r="F2" s="53"/>
      <c r="G2" s="53"/>
    </row>
    <row r="3" spans="1:7" x14ac:dyDescent="0.25">
      <c r="B3" s="3" t="s">
        <v>127</v>
      </c>
      <c r="C3" s="53">
        <v>0.2763713716074</v>
      </c>
      <c r="D3" s="53">
        <v>0.288356971458333</v>
      </c>
      <c r="E3" s="53"/>
      <c r="F3" s="53"/>
      <c r="G3" s="53"/>
    </row>
    <row r="4" spans="1:7" x14ac:dyDescent="0.25">
      <c r="B4" s="3" t="s">
        <v>126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/>
    </row>
    <row r="5" spans="1:7" x14ac:dyDescent="0.25">
      <c r="B5" s="3" t="s">
        <v>125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IDO3oFnx0q/g5RKGPj4R0a3PQX2pibf+c+ALJyiL7one3eIHnwjC4KdSRLmL++l63IivYghTGbkUIfWvHpiCmA==" saltValue="QRwfDg85YWm5gC4rBM8qy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k6sWPUEX8G6FjRh13JkPjdUbbqI2clirXcaYiDHbSZL3BZ8XcD73EsiNKyOZRpFmqvMwjQ5oDf4oJKflFzx+Tw==" saltValue="ca5IwIj+bErlkHBHcrTnS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NHHEcJ2kgdAp+JcHJrJ5rLO8PUnAYBsBFY8VcwsV/JY11K/z3MD7kCSHY2DsSE8Awk+l8E/dyYrgi7pHUskj3w==" saltValue="iaHOA+cqVWNQ5Anoma37J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CnaBKB8joYCdCpYQ8rs9wthC1CsMfq3RCDzvqcN+9G9aEuDndQJiyRnIiKk5mJ8QsvQOnaNV5ZMrj3jSuxj9zQ==" saltValue="w/GA8kXuU2Fcibl99OGQL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7+aUmo+6I9O0S1GbiWj9jPDri7qm+6JXbtGvfwotP3cUyf8LpCldcKeUzVvcmcjtDD8QMjJRO37YpgqFJNwN0g==" saltValue="CB4s4AUhYIWj/qdN2l2UC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2024-03-15T01:57:19Z</dcterms:modified>
</cp:coreProperties>
</file>