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C307C448-8BFD-4C45-95D9-11CBAF6B905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G17" i="26"/>
  <c r="C17" i="26"/>
  <c r="F12" i="26"/>
  <c r="E12" i="26"/>
  <c r="D12" i="26"/>
  <c r="C12" i="26"/>
  <c r="C10" i="26"/>
  <c r="G5" i="26"/>
  <c r="G19" i="26" s="1"/>
  <c r="F5" i="26"/>
  <c r="E5" i="26"/>
  <c r="E19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A39" i="2"/>
  <c r="H38" i="2"/>
  <c r="G38" i="2"/>
  <c r="A37" i="2"/>
  <c r="A34" i="2"/>
  <c r="A31" i="2"/>
  <c r="A29" i="2"/>
  <c r="A26" i="2"/>
  <c r="A23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8" i="2" l="1"/>
  <c r="I38" i="2"/>
  <c r="E10" i="26"/>
  <c r="A21" i="2"/>
  <c r="A14" i="2"/>
  <c r="A22" i="2"/>
  <c r="A30" i="2"/>
  <c r="A38" i="2"/>
  <c r="A40" i="2"/>
  <c r="D10" i="26"/>
  <c r="G12" i="26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F10" i="26"/>
  <c r="A17" i="2"/>
  <c r="A25" i="2"/>
  <c r="A33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<sst xmlns="http://schemas.openxmlformats.org/spreadsheetml/2006/main" count="2092" uniqueCount="341">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</sst>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70521989.5</v>
      </c>
    </row>
    <row r="8" spans="1:3" ht="15" customHeight="1" x14ac:dyDescent="0.25">
      <c r="B8" s="5" t="s">
        <v>44</v>
      </c>
      <c r="C8" s="44">
        <v>5.0000000000000001E-3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0.81408699039999999</v>
      </c>
    </row>
    <row r="11" spans="1:3" ht="15" customHeight="1" x14ac:dyDescent="0.25">
      <c r="B11" s="5" t="s">
        <v>49</v>
      </c>
      <c r="C11" s="45">
        <v>0.62</v>
      </c>
    </row>
    <row r="12" spans="1:3" ht="15" customHeight="1" x14ac:dyDescent="0.25">
      <c r="B12" s="5" t="s">
        <v>41</v>
      </c>
      <c r="C12" s="45">
        <v>0.72</v>
      </c>
    </row>
    <row r="13" spans="1:3" ht="15" customHeight="1" x14ac:dyDescent="0.25">
      <c r="B13" s="5" t="s">
        <v>62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7.980000000000001E-2</v>
      </c>
    </row>
    <row r="24" spans="1:3" ht="15" customHeight="1" x14ac:dyDescent="0.25">
      <c r="B24" s="15" t="s">
        <v>46</v>
      </c>
      <c r="C24" s="45">
        <v>0.68840000000000001</v>
      </c>
    </row>
    <row r="25" spans="1:3" ht="15" customHeight="1" x14ac:dyDescent="0.25">
      <c r="B25" s="15" t="s">
        <v>47</v>
      </c>
      <c r="C25" s="45">
        <v>0.20130000000000001</v>
      </c>
    </row>
    <row r="26" spans="1:3" ht="15" customHeight="1" x14ac:dyDescent="0.25">
      <c r="B26" s="15" t="s">
        <v>48</v>
      </c>
      <c r="C26" s="45">
        <v>3.0499999999999999E-2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3.8615441240633799</v>
      </c>
    </row>
    <row r="38" spans="1:5" ht="15" customHeight="1" x14ac:dyDescent="0.25">
      <c r="B38" s="11" t="s">
        <v>35</v>
      </c>
      <c r="C38" s="43">
        <v>6.7589334874161402</v>
      </c>
      <c r="D38" s="12"/>
      <c r="E38" s="13"/>
    </row>
    <row r="39" spans="1:5" ht="15" customHeight="1" x14ac:dyDescent="0.25">
      <c r="B39" s="11" t="s">
        <v>61</v>
      </c>
      <c r="C39" s="43">
        <v>7.9004377553362701</v>
      </c>
      <c r="D39" s="12"/>
      <c r="E39" s="12"/>
    </row>
    <row r="40" spans="1:5" ht="15" customHeight="1" x14ac:dyDescent="0.25">
      <c r="B40" s="11" t="s">
        <v>36</v>
      </c>
      <c r="C40" s="100">
        <v>0.28999999999999998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5.5419555899999997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3.5281000000000002E-3</v>
      </c>
      <c r="D45" s="12"/>
    </row>
    <row r="46" spans="1:5" ht="15.75" customHeight="1" x14ac:dyDescent="0.25">
      <c r="B46" s="11" t="s">
        <v>51</v>
      </c>
      <c r="C46" s="45">
        <v>5.8115699999999999E-2</v>
      </c>
      <c r="D46" s="12"/>
    </row>
    <row r="47" spans="1:5" ht="15.75" customHeight="1" x14ac:dyDescent="0.25">
      <c r="B47" s="11" t="s">
        <v>59</v>
      </c>
      <c r="C47" s="45">
        <v>1.7749299999999999E-2</v>
      </c>
      <c r="D47" s="12"/>
      <c r="E47" s="13"/>
    </row>
    <row r="48" spans="1:5" ht="15" customHeight="1" x14ac:dyDescent="0.25">
      <c r="B48" s="11" t="s">
        <v>58</v>
      </c>
      <c r="C48" s="46">
        <v>0.92060689999999989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2.2000000000000002</v>
      </c>
      <c r="D51" s="12"/>
    </row>
    <row r="52" spans="1:4" ht="15" customHeight="1" x14ac:dyDescent="0.25">
      <c r="B52" s="11" t="s">
        <v>13</v>
      </c>
      <c r="C52" s="100">
        <v>2.2000000000000002</v>
      </c>
    </row>
    <row r="53" spans="1:4" ht="15.75" customHeight="1" x14ac:dyDescent="0.25">
      <c r="B53" s="11" t="s">
        <v>16</v>
      </c>
      <c r="C53" s="100">
        <v>2.2000000000000002</v>
      </c>
    </row>
    <row r="54" spans="1:4" ht="15.75" customHeight="1" x14ac:dyDescent="0.25">
      <c r="B54" s="11" t="s">
        <v>14</v>
      </c>
      <c r="C54" s="100">
        <v>2.2000000000000002</v>
      </c>
    </row>
    <row r="55" spans="1:4" ht="15.75" customHeight="1" x14ac:dyDescent="0.25">
      <c r="B55" s="11" t="s">
        <v>15</v>
      </c>
      <c r="C55" s="100">
        <v>2.2000000000000002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2.1363636363636359E-2</v>
      </c>
    </row>
    <row r="59" spans="1:4" ht="15.75" customHeight="1" x14ac:dyDescent="0.25">
      <c r="B59" s="11" t="s">
        <v>40</v>
      </c>
      <c r="C59" s="45">
        <v>0.65754500000000005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4.9525832999999901E-2</v>
      </c>
    </row>
    <row r="63" spans="1:4" ht="15.75" customHeight="1" x14ac:dyDescent="0.3">
      <c r="A63" s="4"/>
    </row>
  </sheetData>
  <sheetProtection algorithmName="SHA-512" hashValue="H1J6neUpJYl/dBWZkA8GWtEKOoC1JWFUfZ2pSnsQHqeIMPm7KjRHbd5JSGoGyCdGNP1ZQU0H0Laxo1OLA3tyzA==" saltValue="nMXJTzAWkDQv5ym4vahO4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83.410471363702499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40.449016074200848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812.31808725464009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2.9368272794280301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13.58131551799676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13.58131551799676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13.58131551799676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13.58131551799676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13.58131551799676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13.58131551799676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1.288081317892106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18.60707793325918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18.60707793325918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39.938718228324198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23.735422745953461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4.6350477086017117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19.14284064169528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171.57648799823241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0.97300645133854413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2.8242409092683909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0.84760787710545105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2.9611221982701048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0.40699999999999997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oEtywGrzQqusKHohuclAus+rn/OUQrR1y5phnZfcNv+Q3pSGqGPSsT95SqyQ0S3x7wpyN1gbtoDo0fKnHzkojQ==" saltValue="PJ3p+Y0oVtYeHrkTkuIA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qMBeZkp33kaw1Bdv06tZ0TzwA7dFLIPYusJGh7jQOXlY1HWte3zosp6HRAkRP62QtoAhYtIFXH4YErvAiuu3Bw==" saltValue="TIbff08xRcElIZRI73sC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v7oOYTVPdPa77Ej67iTf/6BiwNT3e4e5W6Dy876R0/lcn1E/TDm6cHGETsgFNyTTQ/LcliTcVJClhpZw7RrAnQ==" saltValue="jKKciVFiLeFgL7ZH5lKQ4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/TVCQdmA+jRWY7msU/tiblbV39XsPtsGSZMPBkRHdraTGZW18ZHbxQVcNG9Konhb0UTVIA2SOFNNa5KmczVfhw==" saltValue="OzoAtAZzbI6PXfbw8GN3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5.0000000000000001E-3</v>
      </c>
      <c r="E2" s="60">
        <f>food_insecure</f>
        <v>5.0000000000000001E-3</v>
      </c>
      <c r="F2" s="60">
        <f>food_insecure</f>
        <v>5.0000000000000001E-3</v>
      </c>
      <c r="G2" s="60">
        <f>food_insecure</f>
        <v>5.0000000000000001E-3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5.0000000000000001E-3</v>
      </c>
      <c r="F5" s="60">
        <f>food_insecure</f>
        <v>5.0000000000000001E-3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5.0000000000000001E-3</v>
      </c>
      <c r="F8" s="60">
        <f>food_insecure</f>
        <v>5.0000000000000001E-3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5.0000000000000001E-3</v>
      </c>
      <c r="F9" s="60">
        <f>food_insecure</f>
        <v>5.0000000000000001E-3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5.0000000000000001E-3</v>
      </c>
      <c r="I15" s="60">
        <f>food_insecure</f>
        <v>5.0000000000000001E-3</v>
      </c>
      <c r="J15" s="60">
        <f>food_insecure</f>
        <v>5.0000000000000001E-3</v>
      </c>
      <c r="K15" s="60">
        <f>food_insecure</f>
        <v>5.0000000000000001E-3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9.1292583364080013E-2</v>
      </c>
      <c r="M25" s="60">
        <f>(1-food_insecure)*(0.49)+food_insecure*(0.7)</f>
        <v>0.49104999999999999</v>
      </c>
      <c r="N25" s="60">
        <f>(1-food_insecure)*(0.49)+food_insecure*(0.7)</f>
        <v>0.49104999999999999</v>
      </c>
      <c r="O25" s="60">
        <f>(1-food_insecure)*(0.49)+food_insecure*(0.7)</f>
        <v>0.49104999999999999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3.9125392870320005E-2</v>
      </c>
      <c r="M26" s="60">
        <f>(1-food_insecure)*(0.21)+food_insecure*(0.3)</f>
        <v>0.21045</v>
      </c>
      <c r="N26" s="60">
        <f>(1-food_insecure)*(0.21)+food_insecure*(0.3)</f>
        <v>0.21045</v>
      </c>
      <c r="O26" s="60">
        <f>(1-food_insecure)*(0.21)+food_insecure*(0.3)</f>
        <v>0.21045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5.5495033365600001E-2</v>
      </c>
      <c r="M27" s="60">
        <f>(1-food_insecure)*(0.3)</f>
        <v>0.29849999999999999</v>
      </c>
      <c r="N27" s="60">
        <f>(1-food_insecure)*(0.3)</f>
        <v>0.29849999999999999</v>
      </c>
      <c r="O27" s="60">
        <f>(1-food_insecure)*(0.3)</f>
        <v>0.29849999999999999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FT0Fepc3BbdLj7tIteuRHt9ZOyI04st+2cjas/TT8WuEYYVIzuI/gVrRDucnyVKO6sX7ORzzN8CsZtipdpPkVA==" saltValue="tXu6gF8md6x58l/fXHb3h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IZ34tNIb82GM7U8AWaW2nRCRR1b55KGT/vOMsSosJL1BEMuWA4MlHNZBXTcZSs9AkJr4vA/gI6Q0BXdhc2NHYg==" saltValue="U4P4N3j1H3Owf5Sj3xZ3J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shd8EGJrViwBubEUkvxRGQGMQjfNZD6/xaPONlKtabWQzcva/E3wep7RnfRd3IVBnMQKU42kGAAL7hrCxoykA==" saltValue="5Iw+TbqXtSNyAVJSS1U/+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3LqPBfbcUtCIGCHe9CB7JK5rWf/ImWgc83eiWFzmZVxJDlxzFUYXyWq4p2S1CB/7AqM0vMCJCZWNUGrN3teEEw==" saltValue="c1Q3Rclr6PrIaEoJ2n2U5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vGtAA9oaBeVA4m2kSjDuumz+dyojzpLPKIcgn6dqR/x9FkRG8xSO4h0e1BTf6PnAyhauAdQJRLBwNlA5Avwzcg==" saltValue="T/FZ3j99s7tjw2n2ETupR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Q5XMO6uh4YfOYzuf1jpOJIV3xRPt+9d1eASg7SamLZX7sH/1+H6I4L+BazuDPAGm/Pa50RkOjtspowAQuWpRKw==" saltValue="wxL9wyKDwzUkEjUS8TAZe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15046970.9256</v>
      </c>
      <c r="C2" s="49">
        <v>35954000</v>
      </c>
      <c r="D2" s="49">
        <v>79995000</v>
      </c>
      <c r="E2" s="49">
        <v>111382000</v>
      </c>
      <c r="F2" s="49">
        <v>99098000</v>
      </c>
      <c r="G2" s="17">
        <f t="shared" ref="G2:G11" si="0">C2+D2+E2+F2</f>
        <v>326429000</v>
      </c>
      <c r="H2" s="17">
        <f t="shared" ref="H2:H11" si="1">(B2 + stillbirth*B2/(1000-stillbirth))/(1-abortion)</f>
        <v>17194119.644753095</v>
      </c>
      <c r="I2" s="17">
        <f t="shared" ref="I2:I11" si="2">G2-H2</f>
        <v>309234880.3552469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14770758.5712</v>
      </c>
      <c r="C3" s="50">
        <v>36151000</v>
      </c>
      <c r="D3" s="50">
        <v>77084000</v>
      </c>
      <c r="E3" s="50">
        <v>112034000</v>
      </c>
      <c r="F3" s="50">
        <v>96285000</v>
      </c>
      <c r="G3" s="17">
        <f t="shared" si="0"/>
        <v>321554000</v>
      </c>
      <c r="H3" s="17">
        <f t="shared" si="1"/>
        <v>16878492.779226791</v>
      </c>
      <c r="I3" s="17">
        <f t="shared" si="2"/>
        <v>304675507.22077322</v>
      </c>
    </row>
    <row r="4" spans="1:9" ht="15.75" customHeight="1" x14ac:dyDescent="0.25">
      <c r="A4" s="5">
        <f t="shared" si="3"/>
        <v>2023</v>
      </c>
      <c r="B4" s="49">
        <v>14488516.159600001</v>
      </c>
      <c r="C4" s="50">
        <v>36384000</v>
      </c>
      <c r="D4" s="50">
        <v>74956000</v>
      </c>
      <c r="E4" s="50">
        <v>111596000</v>
      </c>
      <c r="F4" s="50">
        <v>94068000</v>
      </c>
      <c r="G4" s="17">
        <f t="shared" si="0"/>
        <v>317004000</v>
      </c>
      <c r="H4" s="17">
        <f t="shared" si="1"/>
        <v>16555975.388991287</v>
      </c>
      <c r="I4" s="17">
        <f t="shared" si="2"/>
        <v>300448024.6110087</v>
      </c>
    </row>
    <row r="5" spans="1:9" ht="15.75" customHeight="1" x14ac:dyDescent="0.25">
      <c r="A5" s="5">
        <f t="shared" si="3"/>
        <v>2024</v>
      </c>
      <c r="B5" s="49">
        <v>14200957.0496</v>
      </c>
      <c r="C5" s="50">
        <v>36681000</v>
      </c>
      <c r="D5" s="50">
        <v>73360000</v>
      </c>
      <c r="E5" s="50">
        <v>110005000</v>
      </c>
      <c r="F5" s="50">
        <v>92983000</v>
      </c>
      <c r="G5" s="17">
        <f t="shared" si="0"/>
        <v>313029000</v>
      </c>
      <c r="H5" s="17">
        <f t="shared" si="1"/>
        <v>16227382.626585746</v>
      </c>
      <c r="I5" s="17">
        <f t="shared" si="2"/>
        <v>296801617.37341428</v>
      </c>
    </row>
    <row r="6" spans="1:9" ht="15.75" customHeight="1" x14ac:dyDescent="0.25">
      <c r="A6" s="5">
        <f t="shared" si="3"/>
        <v>2025</v>
      </c>
      <c r="B6" s="49">
        <v>13908740.274</v>
      </c>
      <c r="C6" s="50">
        <v>37048000</v>
      </c>
      <c r="D6" s="50">
        <v>72129000</v>
      </c>
      <c r="E6" s="50">
        <v>107266000</v>
      </c>
      <c r="F6" s="50">
        <v>93304000</v>
      </c>
      <c r="G6" s="17">
        <f t="shared" si="0"/>
        <v>309747000</v>
      </c>
      <c r="H6" s="17">
        <f t="shared" si="1"/>
        <v>15893467.56642423</v>
      </c>
      <c r="I6" s="17">
        <f t="shared" si="2"/>
        <v>293853532.43357575</v>
      </c>
    </row>
    <row r="7" spans="1:9" ht="15.75" customHeight="1" x14ac:dyDescent="0.25">
      <c r="A7" s="5">
        <f t="shared" si="3"/>
        <v>2026</v>
      </c>
      <c r="B7" s="49">
        <v>13753133.544600001</v>
      </c>
      <c r="C7" s="50">
        <v>37472000</v>
      </c>
      <c r="D7" s="50">
        <v>71407000</v>
      </c>
      <c r="E7" s="50">
        <v>103458000</v>
      </c>
      <c r="F7" s="50">
        <v>95027000</v>
      </c>
      <c r="G7" s="17">
        <f t="shared" si="0"/>
        <v>307364000</v>
      </c>
      <c r="H7" s="17">
        <f t="shared" si="1"/>
        <v>15715656.315504594</v>
      </c>
      <c r="I7" s="17">
        <f t="shared" si="2"/>
        <v>291648343.68449539</v>
      </c>
    </row>
    <row r="8" spans="1:9" ht="15.75" customHeight="1" x14ac:dyDescent="0.25">
      <c r="A8" s="5">
        <f t="shared" si="3"/>
        <v>2027</v>
      </c>
      <c r="B8" s="49">
        <v>13593779.126399999</v>
      </c>
      <c r="C8" s="50">
        <v>37924000</v>
      </c>
      <c r="D8" s="50">
        <v>71144000</v>
      </c>
      <c r="E8" s="50">
        <v>98392000</v>
      </c>
      <c r="F8" s="50">
        <v>98174000</v>
      </c>
      <c r="G8" s="17">
        <f t="shared" si="0"/>
        <v>305634000</v>
      </c>
      <c r="H8" s="17">
        <f t="shared" si="1"/>
        <v>15533562.594050713</v>
      </c>
      <c r="I8" s="17">
        <f t="shared" si="2"/>
        <v>290100437.40594929</v>
      </c>
    </row>
    <row r="9" spans="1:9" ht="15.75" customHeight="1" x14ac:dyDescent="0.25">
      <c r="A9" s="5">
        <f t="shared" si="3"/>
        <v>2028</v>
      </c>
      <c r="B9" s="49">
        <v>13430815.0428</v>
      </c>
      <c r="C9" s="50">
        <v>38336000</v>
      </c>
      <c r="D9" s="50">
        <v>71245000</v>
      </c>
      <c r="E9" s="50">
        <v>92668000</v>
      </c>
      <c r="F9" s="50">
        <v>102059000</v>
      </c>
      <c r="G9" s="17">
        <f t="shared" si="0"/>
        <v>304308000</v>
      </c>
      <c r="H9" s="17">
        <f t="shared" si="1"/>
        <v>15347344.120906144</v>
      </c>
      <c r="I9" s="17">
        <f t="shared" si="2"/>
        <v>288960655.87909389</v>
      </c>
    </row>
    <row r="10" spans="1:9" ht="15.75" customHeight="1" x14ac:dyDescent="0.25">
      <c r="A10" s="5">
        <f t="shared" si="3"/>
        <v>2029</v>
      </c>
      <c r="B10" s="49">
        <v>13264472.865599999</v>
      </c>
      <c r="C10" s="50">
        <v>38608000</v>
      </c>
      <c r="D10" s="50">
        <v>71575000</v>
      </c>
      <c r="E10" s="50">
        <v>87197000</v>
      </c>
      <c r="F10" s="50">
        <v>105608000</v>
      </c>
      <c r="G10" s="17">
        <f t="shared" si="0"/>
        <v>302988000</v>
      </c>
      <c r="H10" s="17">
        <f t="shared" si="1"/>
        <v>15157265.512335198</v>
      </c>
      <c r="I10" s="17">
        <f t="shared" si="2"/>
        <v>287830734.48766482</v>
      </c>
    </row>
    <row r="11" spans="1:9" ht="15.75" customHeight="1" x14ac:dyDescent="0.25">
      <c r="A11" s="5">
        <f t="shared" si="3"/>
        <v>2030</v>
      </c>
      <c r="B11" s="49">
        <v>13095034.755000001</v>
      </c>
      <c r="C11" s="50">
        <v>38677000</v>
      </c>
      <c r="D11" s="50">
        <v>72029000</v>
      </c>
      <c r="E11" s="50">
        <v>82576000</v>
      </c>
      <c r="F11" s="50">
        <v>108106000</v>
      </c>
      <c r="G11" s="17">
        <f t="shared" si="0"/>
        <v>301388000</v>
      </c>
      <c r="H11" s="17">
        <f t="shared" si="1"/>
        <v>14963649.191785214</v>
      </c>
      <c r="I11" s="17">
        <f t="shared" si="2"/>
        <v>286424350.80821478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8G9VTvAPqvfdXaR6e7BgvEDBeU7hww4oJacOG330v0WEmcOeKcDrPOrExyAie9T1o+2EuYjQV++8VTeNtFwahw==" saltValue="VRrvuV7CB1sippEmDjxqm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2.504728848113944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2.504728848113944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1.9870082350473046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1.9870082350473046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1.9941958460752844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1.9941958460752844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1.6521304410133977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1.6521304410133977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3.0690021661566727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3.0690021661566727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2.3571363231900437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2.3571363231900437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BCzKnCFIR7evT3BE9uVDw7WYrj+ld8sp5VMUT3Cibamn5m3TYhFS4pGJdIY7yKeCAiW56VtwiGfdpIqOckogkQ==" saltValue="GiKk0wAcaEpxIyqhXAm3r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XKK9oS5dZdN8pzJUWcti1nOQEZeAEX7FaOcbYRTj4/TE7WngNevDV5GqZDfEAAwe29iqNC4E3i9Byj50ogbOxg==" saltValue="g6JNCwPUdyB6D5iQHTAA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0hTtVjJ3PreUzfeG8ZLV08eibD1R+jW8/oHUBi0yhsMeyUKnYpDPBVAm9r8SgpIi7Xu+vJB42i462n1oEVTDiQ==" saltValue="YJI1xrgdgdiUWJkTLsXg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0.58640400123549707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0.58640400123549707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0.385230184451893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0.385230184451893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0.90168620472774641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0.90168620472774641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zJaOVZ8xUFfG6cvVuV3fNrM1zjb2zQPxNWj+r4Ye+YJz6v8uqiHqMyexnqwuQJ6XYLCy0McJR7ir0zxLQwBCsQ==" saltValue="t7nwsNPD41H8nxV9eS8q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cPv6Xx3ZK+LzMX3E8r7uZQHSQEHr27OgR0IU/7nt+qTc5Qu2SnXnvebTzt0cJQLZeYe1GCqcxQsZF8FIyqw//w==" saltValue="mQAlOsMiVYJyCWz1HrUe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0.66544585602548456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0.70219388254606374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0.70219388254606374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0.63480801335559245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0.63480801335559245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0.63480801335559245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0.63480801335559245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0.65490041411950306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0.65490041411950306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0.65490041411950306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0.65490041411950306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0.7557450074669565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0.78576759572618105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0.78576759572618105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0.73002159827213842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0.73002159827213842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0.73002159827213842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0.73002159827213842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0.74696356275303633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0.74696356275303633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0.74696356275303633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0.74696356275303633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0.47590357747997969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0.51840366499222423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0.51840366499222423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0.44245127508969262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0.44245127508969262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0.44245127508969262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0.44245127508969262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0.46419419466057871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0.46419419466057871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0.46419419466057871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0.46419419466057871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0.64347866678743026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0.6814846679475095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0.6814846679475095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0.61200206932229684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0.61200206932229684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0.61200206932229684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0.61200206932229684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0.63262307127112405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0.63262307127112405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0.63262307127112405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0.63262307127112405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0.96155398369527167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0.96737173706579316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0.96737173706579316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0.956250364580295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0.956250364580295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0.956250364580295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0.956250364580295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0.95977797441879165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0.95977797441879165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0.95977797441879165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0.95977797441879165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0.89894382270818207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0.91338245636682824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0.91338245636682824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0.88602689765215403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0.88602689765215403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0.88602689765215403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0.88602689765215403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0.89459260040054811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0.89459260040054811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0.89459260040054811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0.89459260040054811</v>
      </c>
    </row>
  </sheetData>
  <sheetProtection algorithmName="SHA-512" hashValue="YjLZu/mb99oxsXaFuY3yUP0UWOFLnOaiA6c/COi2S3qKs6l2V/XTh28WsWLaoXFKYXWK1kf1OEW0r1PJ/qHksw==" saltValue="0SGIVSHOK6JLLFWZW07S8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0.85339350814017667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0.85492326614572689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0.85577237281740903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0.85741279646015633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0.84918100850396083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0.84860930795421874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0.84899732800819094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0.85202534433126076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0.768054157326159</v>
      </c>
      <c r="E10" s="90">
        <f>E3*0.9</f>
        <v>0.76943093953115427</v>
      </c>
      <c r="F10" s="90">
        <f>F3*0.9</f>
        <v>0.7701951355356681</v>
      </c>
      <c r="G10" s="90">
        <f>G3*0.9</f>
        <v>0.7716715168141407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0.76426290765356475</v>
      </c>
      <c r="E12" s="90">
        <f>E5*0.9</f>
        <v>0.76374837715879684</v>
      </c>
      <c r="F12" s="90">
        <f>F5*0.9</f>
        <v>0.76409759520737186</v>
      </c>
      <c r="G12" s="90">
        <f>G5*0.9</f>
        <v>0.76682280989813467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0.8960631835471855</v>
      </c>
      <c r="E17" s="90">
        <f>E3*1.05</f>
        <v>0.89766942945301331</v>
      </c>
      <c r="F17" s="90">
        <f>F3*1.05</f>
        <v>0.8985609914582795</v>
      </c>
      <c r="G17" s="90">
        <f>G3*1.05</f>
        <v>0.90028343628316421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0.89164005892915887</v>
      </c>
      <c r="E19" s="90">
        <f>E5*1.05</f>
        <v>0.89103977335192974</v>
      </c>
      <c r="F19" s="90">
        <f>F5*1.05</f>
        <v>0.89144719440860054</v>
      </c>
      <c r="G19" s="90">
        <f>G5*1.05</f>
        <v>0.89462661154782386</v>
      </c>
    </row>
  </sheetData>
  <sheetProtection algorithmName="SHA-512" hashValue="/NkmsInBPw5dqNSF5jgGNMHYkEmtKr8QSkk2sboga9jzEp4YnlHu5QmaAiF4DwY8svJL0OHCpHAWAf3u040kgw==" saltValue="GcA6hfJMpZoh/bVKuyLys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yMqI9AHfKOOkKlxs9jzIMFkc9UKjAEvkp+pMNkMbzLOblN8/o7lt1gaPcJXoq9HdAP9wxO+lXHJBQflbH/JLmA==" saltValue="G8imjnUC+i4JaStdspXB/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8GK1BC4qIJNUg5H4O6/IWkktPspIeafo/jIV7wSzRR0euQwzPMN1UyHeS7+UYXX85RCqwqs+clJ3jYsl7LkHag==" saltValue="gsNpAs2el9NQgjJ262UHy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4.9415448130963203E-3</v>
      </c>
    </row>
    <row r="4" spans="1:8" ht="15.75" customHeight="1" x14ac:dyDescent="0.25">
      <c r="B4" s="19" t="s">
        <v>97</v>
      </c>
      <c r="C4" s="101">
        <v>2.3831215834568601E-2</v>
      </c>
    </row>
    <row r="5" spans="1:8" ht="15.75" customHeight="1" x14ac:dyDescent="0.25">
      <c r="B5" s="19" t="s">
        <v>95</v>
      </c>
      <c r="C5" s="101">
        <v>5.7835173366662433E-2</v>
      </c>
    </row>
    <row r="6" spans="1:8" ht="15.75" customHeight="1" x14ac:dyDescent="0.25">
      <c r="B6" s="19" t="s">
        <v>91</v>
      </c>
      <c r="C6" s="101">
        <v>0.27553026834774053</v>
      </c>
    </row>
    <row r="7" spans="1:8" ht="15.75" customHeight="1" x14ac:dyDescent="0.25">
      <c r="B7" s="19" t="s">
        <v>96</v>
      </c>
      <c r="C7" s="101">
        <v>0.31114622773791079</v>
      </c>
    </row>
    <row r="8" spans="1:8" ht="15.75" customHeight="1" x14ac:dyDescent="0.25">
      <c r="B8" s="19" t="s">
        <v>98</v>
      </c>
      <c r="C8" s="101">
        <v>4.9443182637430539E-4</v>
      </c>
    </row>
    <row r="9" spans="1:8" ht="15.75" customHeight="1" x14ac:dyDescent="0.25">
      <c r="B9" s="19" t="s">
        <v>92</v>
      </c>
      <c r="C9" s="101">
        <v>0.1799718242457819</v>
      </c>
    </row>
    <row r="10" spans="1:8" ht="15.75" customHeight="1" x14ac:dyDescent="0.25">
      <c r="B10" s="19" t="s">
        <v>94</v>
      </c>
      <c r="C10" s="101">
        <v>0.1462493138278651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5.5736415593227652E-2</v>
      </c>
      <c r="D14" s="55">
        <v>5.5736415593227652E-2</v>
      </c>
      <c r="E14" s="55">
        <v>5.5736415593227652E-2</v>
      </c>
      <c r="F14" s="55">
        <v>5.5736415593227652E-2</v>
      </c>
    </row>
    <row r="15" spans="1:8" ht="15.75" customHeight="1" x14ac:dyDescent="0.25">
      <c r="B15" s="19" t="s">
        <v>102</v>
      </c>
      <c r="C15" s="101">
        <v>0.1944113270420903</v>
      </c>
      <c r="D15" s="101">
        <v>0.1944113270420903</v>
      </c>
      <c r="E15" s="101">
        <v>0.1944113270420903</v>
      </c>
      <c r="F15" s="101">
        <v>0.1944113270420903</v>
      </c>
    </row>
    <row r="16" spans="1:8" ht="15.75" customHeight="1" x14ac:dyDescent="0.25">
      <c r="B16" s="19" t="s">
        <v>2</v>
      </c>
      <c r="C16" s="101">
        <v>2.4048042926732242E-2</v>
      </c>
      <c r="D16" s="101">
        <v>2.4048042926732242E-2</v>
      </c>
      <c r="E16" s="101">
        <v>2.4048042926732242E-2</v>
      </c>
      <c r="F16" s="101">
        <v>2.4048042926732242E-2</v>
      </c>
    </row>
    <row r="17" spans="1:8" ht="15.75" customHeight="1" x14ac:dyDescent="0.25">
      <c r="B17" s="19" t="s">
        <v>90</v>
      </c>
      <c r="C17" s="101">
        <v>5.1338943879542494E-3</v>
      </c>
      <c r="D17" s="101">
        <v>5.1338943879542494E-3</v>
      </c>
      <c r="E17" s="101">
        <v>5.1338943879542494E-3</v>
      </c>
      <c r="F17" s="101">
        <v>5.1338943879542494E-3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1.3039408809756649E-2</v>
      </c>
      <c r="D19" s="101">
        <v>1.3039408809756649E-2</v>
      </c>
      <c r="E19" s="101">
        <v>1.3039408809756649E-2</v>
      </c>
      <c r="F19" s="101">
        <v>1.3039408809756649E-2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0.25375257306921689</v>
      </c>
      <c r="D21" s="101">
        <v>0.25375257306921689</v>
      </c>
      <c r="E21" s="101">
        <v>0.25375257306921689</v>
      </c>
      <c r="F21" s="101">
        <v>0.25375257306921689</v>
      </c>
    </row>
    <row r="22" spans="1:8" ht="15.75" customHeight="1" x14ac:dyDescent="0.25">
      <c r="B22" s="19" t="s">
        <v>99</v>
      </c>
      <c r="C22" s="101">
        <v>0.45387833817102208</v>
      </c>
      <c r="D22" s="101">
        <v>0.45387833817102208</v>
      </c>
      <c r="E22" s="101">
        <v>0.45387833817102208</v>
      </c>
      <c r="F22" s="101">
        <v>0.45387833817102208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6.7517338999999996E-2</v>
      </c>
    </row>
    <row r="27" spans="1:8" ht="15.75" customHeight="1" x14ac:dyDescent="0.25">
      <c r="B27" s="19" t="s">
        <v>89</v>
      </c>
      <c r="C27" s="101">
        <v>2.6177430000000001E-3</v>
      </c>
    </row>
    <row r="28" spans="1:8" ht="15.75" customHeight="1" x14ac:dyDescent="0.25">
      <c r="B28" s="19" t="s">
        <v>103</v>
      </c>
      <c r="C28" s="101">
        <v>0.29081648100000002</v>
      </c>
    </row>
    <row r="29" spans="1:8" ht="15.75" customHeight="1" x14ac:dyDescent="0.25">
      <c r="B29" s="19" t="s">
        <v>86</v>
      </c>
      <c r="C29" s="101">
        <v>0.10208263099999999</v>
      </c>
    </row>
    <row r="30" spans="1:8" ht="15.75" customHeight="1" x14ac:dyDescent="0.25">
      <c r="B30" s="19" t="s">
        <v>4</v>
      </c>
      <c r="C30" s="101">
        <v>2.4702686000000001E-2</v>
      </c>
    </row>
    <row r="31" spans="1:8" ht="15.75" customHeight="1" x14ac:dyDescent="0.25">
      <c r="B31" s="19" t="s">
        <v>80</v>
      </c>
      <c r="C31" s="101">
        <v>4.3597729999999999E-3</v>
      </c>
    </row>
    <row r="32" spans="1:8" ht="15.75" customHeight="1" x14ac:dyDescent="0.25">
      <c r="B32" s="19" t="s">
        <v>85</v>
      </c>
      <c r="C32" s="101">
        <v>0.112627305</v>
      </c>
    </row>
    <row r="33" spans="2:3" ht="15.75" customHeight="1" x14ac:dyDescent="0.25">
      <c r="B33" s="19" t="s">
        <v>100</v>
      </c>
      <c r="C33" s="101">
        <v>0.14088149799999999</v>
      </c>
    </row>
    <row r="34" spans="2:3" ht="15.75" customHeight="1" x14ac:dyDescent="0.25">
      <c r="B34" s="19" t="s">
        <v>87</v>
      </c>
      <c r="C34" s="101">
        <v>0.254394544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e9fD/GadUT3xtlRBEE+ZaRWT2ATwjT5RcqMIkTRU3cglxyeevRiL+XvAxUl6j1wNhcz+A8dulCK6O769Cg65ng==" saltValue="WeKSx0dqftkfJqIEaS54B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0.24106760525000001</v>
      </c>
      <c r="D14" s="54">
        <v>0.22647946759500001</v>
      </c>
      <c r="E14" s="54">
        <v>0.22647946759500001</v>
      </c>
      <c r="F14" s="54">
        <v>8.3043017710499989E-2</v>
      </c>
      <c r="G14" s="54">
        <v>8.3043017710499989E-2</v>
      </c>
      <c r="H14" s="45">
        <v>0.32400000000000001</v>
      </c>
      <c r="I14" s="55">
        <v>0.32400000000000001</v>
      </c>
      <c r="J14" s="55">
        <v>0.32400000000000001</v>
      </c>
      <c r="K14" s="55">
        <v>0.32400000000000001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0.15851279849411126</v>
      </c>
      <c r="D15" s="52">
        <f t="shared" si="0"/>
        <v>0.14892044151975428</v>
      </c>
      <c r="E15" s="52">
        <f t="shared" si="0"/>
        <v>0.14892044151975428</v>
      </c>
      <c r="F15" s="52">
        <f t="shared" si="0"/>
        <v>5.4604521080450719E-2</v>
      </c>
      <c r="G15" s="52">
        <f t="shared" si="0"/>
        <v>5.4604521080450719E-2</v>
      </c>
      <c r="H15" s="52">
        <f t="shared" si="0"/>
        <v>0.21304458000000001</v>
      </c>
      <c r="I15" s="52">
        <f t="shared" si="0"/>
        <v>0.21304458000000001</v>
      </c>
      <c r="J15" s="52">
        <f t="shared" si="0"/>
        <v>0.21304458000000001</v>
      </c>
      <c r="K15" s="52">
        <f t="shared" si="0"/>
        <v>0.21304458000000001</v>
      </c>
      <c r="L15" s="52">
        <f t="shared" si="0"/>
        <v>0.17227679000000001</v>
      </c>
      <c r="M15" s="52">
        <f t="shared" si="0"/>
        <v>0.17227679000000001</v>
      </c>
      <c r="N15" s="52">
        <f t="shared" si="0"/>
        <v>0.17227679000000001</v>
      </c>
      <c r="O15" s="52">
        <f t="shared" si="0"/>
        <v>0.17227679000000001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pm6QolGKb/HsNACiiz5idEfdUTzffi3aJENKizkd2ew5GdGgKk7cHszJgKY9ukf5gul0dkM4cu9dnnnYl3iOXw==" saltValue="rvyoUrUfIe+cVw3jMruN6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127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126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125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5KGxfPLu4n1W35FEXxMs38qFRlYDf6ylFkBCDWiNj2oUiYbua/4z7fY1gOk6UyBcR3/ZCr2oA1qvFGwJ2+zXlw==" saltValue="87QE0K94ci3Ii6bgzf+vk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RcrxIUGnGbvop99aWVshgnAL9Qf8Q+VP3YgASnHBvnIEmA1+LTx0qA413gzileNEknhvV+mpsibQGYhmnAegg==" saltValue="C7gWDBE4AbcSQ5D2f+3dh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ySp2QyNwvL99crr5jEkV+obHIzzmMXFQ6lUi55ARZXVI2vDdLmcEqqXVCfcq8zFV2ySI725iEzY5PABuwhJtug==" saltValue="RvTJ8SlEZegq+cflTq3+I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qvHaVeeiUQon5KPTxH3q1BHWR5jYyBqDyaTnedjY/5VFHgrQEEdyD3v66YDAsIeEGgKHtHulNyfQeC4/5t1sog==" saltValue="MUBE6iZHAoGSsjjyedyp7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7fdeWhRf7hF/6Q0rTsmJoJY78WIyAJj/agfMq0CKbWXcMi5BedzLjF72DHqnfuZ3EZqIQ8RoEOJbNQE/ZHccHA==" saltValue="cKZITTzNGfLwRzxCS4ywU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2024-03-15T02:01:31Z</dcterms:modified>
</cp:coreProperties>
</file>