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EED2F442-94C8-450B-ABD5-536F46D5DF8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I38" i="2" s="1"/>
  <c r="A34" i="2"/>
  <c r="A31" i="2"/>
  <c r="A27" i="2"/>
  <c r="A26" i="2"/>
  <c r="A23" i="2"/>
  <c r="A21" i="2"/>
  <c r="A18" i="2"/>
  <c r="A15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H2" i="2"/>
  <c r="G2" i="2"/>
  <c r="A2" i="2"/>
  <c r="A36" i="2" s="1"/>
  <c r="C33" i="1"/>
  <c r="C20" i="1"/>
  <c r="I4" i="2" l="1"/>
  <c r="I8" i="2"/>
  <c r="A13" i="2"/>
  <c r="A29" i="2"/>
  <c r="D19" i="26"/>
  <c r="E10" i="26"/>
  <c r="A19" i="2"/>
  <c r="A35" i="2"/>
  <c r="I40" i="2"/>
  <c r="I2" i="2"/>
  <c r="I6" i="2"/>
  <c r="I10" i="2"/>
  <c r="A37" i="2"/>
  <c r="F12" i="26"/>
  <c r="A14" i="2"/>
  <c r="A22" i="2"/>
  <c r="A30" i="2"/>
  <c r="A38" i="2"/>
  <c r="A40" i="2"/>
  <c r="D10" i="26"/>
  <c r="G12" i="26"/>
  <c r="E19" i="26"/>
  <c r="A16" i="2"/>
  <c r="A24" i="2"/>
  <c r="A32" i="2"/>
  <c r="F10" i="26"/>
  <c r="A3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<sst xmlns="http://schemas.openxmlformats.org/spreadsheetml/2006/main" count="2092" uniqueCount="341">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</sst>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29699.868896484411</v>
      </c>
    </row>
    <row r="8" spans="1:3" ht="15" customHeight="1" x14ac:dyDescent="0.25">
      <c r="B8" s="5" t="s">
        <v>44</v>
      </c>
      <c r="C8" s="44">
        <v>1.0999999999999999E-2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0.68290496826171898</v>
      </c>
    </row>
    <row r="11" spans="1:3" ht="15" customHeight="1" x14ac:dyDescent="0.25">
      <c r="B11" s="5" t="s">
        <v>49</v>
      </c>
      <c r="C11" s="45">
        <v>0.83599999999999997</v>
      </c>
    </row>
    <row r="12" spans="1:3" ht="15" customHeight="1" x14ac:dyDescent="0.25">
      <c r="B12" s="5" t="s">
        <v>41</v>
      </c>
      <c r="C12" s="45">
        <v>0.68900000000000006</v>
      </c>
    </row>
    <row r="13" spans="1:3" ht="15" customHeight="1" x14ac:dyDescent="0.25">
      <c r="B13" s="5" t="s">
        <v>62</v>
      </c>
      <c r="C13" s="45">
        <v>0.49700000000000011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0.11550000000000001</v>
      </c>
    </row>
    <row r="24" spans="1:3" ht="15" customHeight="1" x14ac:dyDescent="0.25">
      <c r="B24" s="15" t="s">
        <v>46</v>
      </c>
      <c r="C24" s="45">
        <v>0.47460000000000002</v>
      </c>
    </row>
    <row r="25" spans="1:3" ht="15" customHeight="1" x14ac:dyDescent="0.25">
      <c r="B25" s="15" t="s">
        <v>47</v>
      </c>
      <c r="C25" s="45">
        <v>0.32340000000000002</v>
      </c>
    </row>
    <row r="26" spans="1:3" ht="15" customHeight="1" x14ac:dyDescent="0.25">
      <c r="B26" s="15" t="s">
        <v>48</v>
      </c>
      <c r="C26" s="45">
        <v>8.6500000000000007E-2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0.29181609532021502</v>
      </c>
    </row>
    <row r="30" spans="1:3" ht="14.25" customHeight="1" x14ac:dyDescent="0.25">
      <c r="B30" s="25" t="s">
        <v>63</v>
      </c>
      <c r="C30" s="99">
        <v>5.8372304444056097E-2</v>
      </c>
    </row>
    <row r="31" spans="1:3" ht="14.25" customHeight="1" x14ac:dyDescent="0.25">
      <c r="B31" s="25" t="s">
        <v>10</v>
      </c>
      <c r="C31" s="99">
        <v>0.119823270172546</v>
      </c>
    </row>
    <row r="32" spans="1:3" ht="14.25" customHeight="1" x14ac:dyDescent="0.25">
      <c r="B32" s="25" t="s">
        <v>11</v>
      </c>
      <c r="C32" s="99">
        <v>0.52998833006318302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8.2189807963599897</v>
      </c>
    </row>
    <row r="38" spans="1:5" ht="15" customHeight="1" x14ac:dyDescent="0.25">
      <c r="B38" s="11" t="s">
        <v>35</v>
      </c>
      <c r="C38" s="43">
        <v>12.918344055068999</v>
      </c>
      <c r="D38" s="12"/>
      <c r="E38" s="13"/>
    </row>
    <row r="39" spans="1:5" ht="15" customHeight="1" x14ac:dyDescent="0.25">
      <c r="B39" s="11" t="s">
        <v>61</v>
      </c>
      <c r="C39" s="43">
        <v>15.0113436667613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8.7540649100000003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6.1146999999999998E-3</v>
      </c>
      <c r="D45" s="12"/>
    </row>
    <row r="46" spans="1:5" ht="15.75" customHeight="1" x14ac:dyDescent="0.25">
      <c r="B46" s="11" t="s">
        <v>51</v>
      </c>
      <c r="C46" s="45">
        <v>7.2286500000000004E-2</v>
      </c>
      <c r="D46" s="12"/>
    </row>
    <row r="47" spans="1:5" ht="15.75" customHeight="1" x14ac:dyDescent="0.25">
      <c r="B47" s="11" t="s">
        <v>59</v>
      </c>
      <c r="C47" s="45">
        <v>8.8581800000000002E-2</v>
      </c>
      <c r="D47" s="12"/>
      <c r="E47" s="13"/>
    </row>
    <row r="48" spans="1:5" ht="15" customHeight="1" x14ac:dyDescent="0.25">
      <c r="B48" s="11" t="s">
        <v>58</v>
      </c>
      <c r="C48" s="46">
        <v>0.83301700000000001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0.57259000000000004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6.5984119999999896E-2</v>
      </c>
    </row>
    <row r="63" spans="1:4" ht="15.75" customHeight="1" x14ac:dyDescent="0.3">
      <c r="A63" s="4"/>
    </row>
  </sheetData>
  <sheetProtection algorithmName="SHA-512" hashValue="XFTGg4yyBE0dUleTa3wCcKgqbW7ff5gcsPEISSDE2ExMCiAsr1TtwOdEZuGhBahCg0VTuLIJsWDKMmgSWzajCA==" saltValue="MQMs5ita5reyDeeFVype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42.533893708163482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44.807550932125316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171.46801836850591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0.88653988856092558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14.332612801245681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14.332612801245681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14.332612801245681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14.332612801245681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14.332612801245681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14.332612801245681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0.38901621782286311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4.0260706086583404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4.0260706086583404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0.38</v>
      </c>
      <c r="C21" s="98">
        <v>0.95</v>
      </c>
      <c r="D21" s="56">
        <v>8.8560391003737333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24.509852846612429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4.7482493984987979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20.698417778852551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78.281838017014053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0.5324638758293635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0.79117266352621562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0.98167939343542798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4.645638405644835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9ROWbdHSGwYEjX4nLUZ9YAzhmBnOKZggqFuSfG4cbvQ+P+44EBurmhkHXWixhjm7kZtoaQ/xkEuDcBt0zEqeyg==" saltValue="d2u82CAqmefUR0rINGvb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Csah9WlODSvDKrkghAwP4yqOib8UBm6++Zp41ep9x0/DNLWE01bomEjQVFuoYlLnrlGbOx3UfLxyuTX+hlkWNA==" saltValue="b0WPuYlskrKiS15B3l9c/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p48DEh7puoQB3cZ/W0Ua0TNGJ1HhqIQ1bcm3cC40u3CMCetRUPgxudJqUG4s1n/H48ecvjtHrB11Qtxcs4tSQw==" saltValue="yUDd4PIT4jGBjbjce8V6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CkGT+g1E+Lek6QFYAtcpE9veLK5NM4i1dAbt7IC0MNJ/VsfTcxBEzZnXRAs0KoLiPezFMIpw0RucZ4jqpUkMKg==" saltValue="CR/cR6vemRj3VYOGZj8q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0.68900000000000006</v>
      </c>
      <c r="E10" s="60">
        <f>IF(ISBLANK(comm_deliv), frac_children_health_facility,1)</f>
        <v>0.68900000000000006</v>
      </c>
      <c r="F10" s="60">
        <f>IF(ISBLANK(comm_deliv), frac_children_health_facility,1)</f>
        <v>0.68900000000000006</v>
      </c>
      <c r="G10" s="60">
        <f>IF(ISBLANK(comm_deliv), frac_children_health_facility,1)</f>
        <v>0.68900000000000006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0.83599999999999997</v>
      </c>
      <c r="I18" s="60">
        <f>frac_PW_health_facility</f>
        <v>0.83599999999999997</v>
      </c>
      <c r="J18" s="60">
        <f>frac_PW_health_facility</f>
        <v>0.83599999999999997</v>
      </c>
      <c r="K18" s="60">
        <f>frac_PW_health_facility</f>
        <v>0.83599999999999997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0.49700000000000011</v>
      </c>
      <c r="M24" s="60">
        <f>famplan_unmet_need</f>
        <v>0.49700000000000011</v>
      </c>
      <c r="N24" s="60">
        <f>famplan_unmet_need</f>
        <v>0.49700000000000011</v>
      </c>
      <c r="O24" s="60">
        <f>famplan_unmet_need</f>
        <v>0.49700000000000011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0.15610905507507314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6.6903880746459907E-2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9.4082095916747974E-2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0.68290496826171898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rGqI3nwAraU8a/+iGBLVhTl8W2V7FuhDcVw8eebLPQdMq39YZN/vZRO2hVTiAmyfyukDGSCTldHhuOC4iP+Yg==" saltValue="bx54d4EyawETMGaKWW5LH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m3ydd6p0dh2x/g4thzrkXmjZJzYXmH+hhPNzyc6YR1m3F+67eKZ//5epe6UznGqzJ3CEwIRlfwlbk6IRfRJLWA==" saltValue="oFkGphS4rbICoeqsyi25S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kBX3ocx3hqOrTbCAdOUWX2Ea8Kzb+ME5+i/AemcFZGGphQeJE8fO6AliJF/Z1Ma02O8ArFYP5ZgJqT0loG5Gw==" saltValue="GV+YFwthbIP/iEhwwcUp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T7cJX3V9eF0iYZMz89tGkJqgQbQ1thg2KBFNwQekLeQTH+3BIehvUQ7dd3KD2Hl3RmIc/ittTqXXKaGDCJhZA==" saltValue="9ruEVO06bZFjRsP8cUIIL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8LLLcPTzD591PLGPZgsKLo23rApdda5rQk/0tlIJG6M4G6G9BRttV9adHfjD/AZF1Ab/vXexF8xd1NGx1bGOAw==" saltValue="5IwBkad0CYAgnBWPna5jC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lMlmiA4e2aWgw9RlUC9xHBYILrMcJTTBo3ZzLW1scKY8JsTefkZHSppvv9oc7DYAnt/zvJ9SoAXGlZ2F8isNA==" saltValue="7j2TvEfzrW5v/3LCOG1UI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7094.9679999999998</v>
      </c>
      <c r="C2" s="49">
        <v>13000</v>
      </c>
      <c r="D2" s="49">
        <v>18100</v>
      </c>
      <c r="E2" s="49">
        <v>1143000</v>
      </c>
      <c r="F2" s="49">
        <v>788000</v>
      </c>
      <c r="G2" s="17">
        <f t="shared" ref="G2:G11" si="0">C2+D2+E2+F2</f>
        <v>1962100</v>
      </c>
      <c r="H2" s="17">
        <f t="shared" ref="H2:H11" si="1">(B2 + stillbirth*B2/(1000-stillbirth))/(1-abortion)</f>
        <v>8133.6662789256297</v>
      </c>
      <c r="I2" s="17">
        <f t="shared" ref="I2:I11" si="2">G2-H2</f>
        <v>1953966.3337210743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7152.5429999999997</v>
      </c>
      <c r="C3" s="50">
        <v>13000</v>
      </c>
      <c r="D3" s="50">
        <v>19300</v>
      </c>
      <c r="E3" s="50">
        <v>1171000</v>
      </c>
      <c r="F3" s="50">
        <v>820000</v>
      </c>
      <c r="G3" s="17">
        <f t="shared" si="0"/>
        <v>2023300</v>
      </c>
      <c r="H3" s="17">
        <f t="shared" si="1"/>
        <v>8199.6702180567336</v>
      </c>
      <c r="I3" s="17">
        <f t="shared" si="2"/>
        <v>2015100.3297819432</v>
      </c>
    </row>
    <row r="4" spans="1:9" ht="15.75" customHeight="1" x14ac:dyDescent="0.25">
      <c r="A4" s="5">
        <f t="shared" si="3"/>
        <v>2023</v>
      </c>
      <c r="B4" s="49">
        <v>7238.8639999999996</v>
      </c>
      <c r="C4" s="50">
        <v>13000</v>
      </c>
      <c r="D4" s="50">
        <v>19600</v>
      </c>
      <c r="E4" s="50">
        <v>1200000</v>
      </c>
      <c r="F4" s="50">
        <v>853000</v>
      </c>
      <c r="G4" s="17">
        <f t="shared" si="0"/>
        <v>2085600</v>
      </c>
      <c r="H4" s="17">
        <f t="shared" si="1"/>
        <v>8298.6285511828519</v>
      </c>
      <c r="I4" s="17">
        <f t="shared" si="2"/>
        <v>2077301.3714488172</v>
      </c>
    </row>
    <row r="5" spans="1:9" ht="15.75" customHeight="1" x14ac:dyDescent="0.25">
      <c r="A5" s="5">
        <f t="shared" si="3"/>
        <v>2024</v>
      </c>
      <c r="B5" s="49">
        <v>7322.1150000000007</v>
      </c>
      <c r="C5" s="50">
        <v>13000</v>
      </c>
      <c r="D5" s="50">
        <v>19900</v>
      </c>
      <c r="E5" s="50">
        <v>1227000</v>
      </c>
      <c r="F5" s="50">
        <v>886000</v>
      </c>
      <c r="G5" s="17">
        <f t="shared" si="0"/>
        <v>2145900</v>
      </c>
      <c r="H5" s="17">
        <f t="shared" si="1"/>
        <v>8394.0674384881713</v>
      </c>
      <c r="I5" s="17">
        <f t="shared" si="2"/>
        <v>2137505.9325615116</v>
      </c>
    </row>
    <row r="6" spans="1:9" ht="15.75" customHeight="1" x14ac:dyDescent="0.25">
      <c r="A6" s="5">
        <f t="shared" si="3"/>
        <v>2025</v>
      </c>
      <c r="B6" s="49">
        <v>7402.2960000000003</v>
      </c>
      <c r="C6" s="50">
        <v>14000</v>
      </c>
      <c r="D6" s="50">
        <v>21200</v>
      </c>
      <c r="E6" s="50">
        <v>1256000</v>
      </c>
      <c r="F6" s="50">
        <v>918000</v>
      </c>
      <c r="G6" s="17">
        <f t="shared" si="0"/>
        <v>2209200</v>
      </c>
      <c r="H6" s="17">
        <f t="shared" si="1"/>
        <v>8485.9868799726901</v>
      </c>
      <c r="I6" s="17">
        <f t="shared" si="2"/>
        <v>2200714.0131200273</v>
      </c>
    </row>
    <row r="7" spans="1:9" ht="15.75" customHeight="1" x14ac:dyDescent="0.25">
      <c r="A7" s="5">
        <f t="shared" si="3"/>
        <v>2026</v>
      </c>
      <c r="B7" s="49">
        <v>7485.6314000000002</v>
      </c>
      <c r="C7" s="50">
        <v>14000</v>
      </c>
      <c r="D7" s="50">
        <v>21600</v>
      </c>
      <c r="E7" s="50">
        <v>1284000</v>
      </c>
      <c r="F7" s="50">
        <v>951000</v>
      </c>
      <c r="G7" s="17">
        <f t="shared" si="0"/>
        <v>2270600</v>
      </c>
      <c r="H7" s="17">
        <f t="shared" si="1"/>
        <v>8581.5225233780984</v>
      </c>
      <c r="I7" s="17">
        <f t="shared" si="2"/>
        <v>2262018.477476622</v>
      </c>
    </row>
    <row r="8" spans="1:9" ht="15.75" customHeight="1" x14ac:dyDescent="0.25">
      <c r="A8" s="5">
        <f t="shared" si="3"/>
        <v>2027</v>
      </c>
      <c r="B8" s="49">
        <v>7596.1732000000002</v>
      </c>
      <c r="C8" s="50">
        <v>14000</v>
      </c>
      <c r="D8" s="50">
        <v>22000</v>
      </c>
      <c r="E8" s="50">
        <v>1313000</v>
      </c>
      <c r="F8" s="50">
        <v>983000</v>
      </c>
      <c r="G8" s="17">
        <f t="shared" si="0"/>
        <v>2332000</v>
      </c>
      <c r="H8" s="17">
        <f t="shared" si="1"/>
        <v>8708.2475644313818</v>
      </c>
      <c r="I8" s="17">
        <f t="shared" si="2"/>
        <v>2323291.7524355687</v>
      </c>
    </row>
    <row r="9" spans="1:9" ht="15.75" customHeight="1" x14ac:dyDescent="0.25">
      <c r="A9" s="5">
        <f t="shared" si="3"/>
        <v>2028</v>
      </c>
      <c r="B9" s="49">
        <v>7673.5907999999999</v>
      </c>
      <c r="C9" s="50">
        <v>14000</v>
      </c>
      <c r="D9" s="50">
        <v>23000</v>
      </c>
      <c r="E9" s="50">
        <v>1343000</v>
      </c>
      <c r="F9" s="50">
        <v>1015000</v>
      </c>
      <c r="G9" s="17">
        <f t="shared" si="0"/>
        <v>2395000</v>
      </c>
      <c r="H9" s="17">
        <f t="shared" si="1"/>
        <v>8796.9990461174657</v>
      </c>
      <c r="I9" s="17">
        <f t="shared" si="2"/>
        <v>2386203.0009538825</v>
      </c>
    </row>
    <row r="10" spans="1:9" ht="15.75" customHeight="1" x14ac:dyDescent="0.25">
      <c r="A10" s="5">
        <f t="shared" si="3"/>
        <v>2029</v>
      </c>
      <c r="B10" s="49">
        <v>7748.1903999999986</v>
      </c>
      <c r="C10" s="50">
        <v>14000</v>
      </c>
      <c r="D10" s="50">
        <v>24000</v>
      </c>
      <c r="E10" s="50">
        <v>1375000</v>
      </c>
      <c r="F10" s="50">
        <v>1046000</v>
      </c>
      <c r="G10" s="17">
        <f t="shared" si="0"/>
        <v>2459000</v>
      </c>
      <c r="H10" s="17">
        <f t="shared" si="1"/>
        <v>8882.5199746038707</v>
      </c>
      <c r="I10" s="17">
        <f t="shared" si="2"/>
        <v>2450117.4800253962</v>
      </c>
    </row>
    <row r="11" spans="1:9" ht="15.75" customHeight="1" x14ac:dyDescent="0.25">
      <c r="A11" s="5">
        <f t="shared" si="3"/>
        <v>2030</v>
      </c>
      <c r="B11" s="49">
        <v>7819.9719999999998</v>
      </c>
      <c r="C11" s="50">
        <v>15000</v>
      </c>
      <c r="D11" s="50">
        <v>24000</v>
      </c>
      <c r="E11" s="50">
        <v>1406000</v>
      </c>
      <c r="F11" s="50">
        <v>1077000</v>
      </c>
      <c r="G11" s="17">
        <f t="shared" si="0"/>
        <v>2522000</v>
      </c>
      <c r="H11" s="17">
        <f t="shared" si="1"/>
        <v>8964.8103498906003</v>
      </c>
      <c r="I11" s="17">
        <f t="shared" si="2"/>
        <v>2513035.1896501095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ZB+FOvsMDnWdet1NZc+tfcty7HM1juGF63TYvL6snYNxRR5kH8qRW2JnaN2J2df89c5lYU9jKxkcz6rBE+73A==" saltValue="LW3xnnvpg5ZXrfvz97e9D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PcZ14d7JpVGv2IrPMoG7V1OtUZm8j3TCKKrNaUqGT3VjoI6eX0FWRq11ehNjMEMah5C6FtXm+u2jWFGZ8uyHDg==" saltValue="WV5VXxpW04vk6bHi8AEm5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9zv0v9e/m2CK1IgJYoY10u2GH8GjDsyj19t8CDsh+YRMDBcONmz8a62iTdmAsEvAcFXR8GnxECDf6bpgvqn8A==" saltValue="mSAQhWqaed316AoKg2hS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FdnOpS7ulD4ijnK/XYQbPS6Bs8Yj/jNR6lRD0V5oNSuc59yKHBIS3fKL68xKiCLF6SZKWax+xbbRLvBRjOlgw==" saltValue="8HEN+YDLyouLS65Kis15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n6h1TXLJCx0M5ZOeZoI4TA8RKrBJnnLHaRS6fBRyMyIhBoiZg5+pzMQEeL8fb7J9JzbD8A1VA1I2BlvrJZPow==" saltValue="bapS4kJve8QsXrN+czuV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VQYzo3LovnQZz0Dtj/qqJWWSGWrWYVdDmsG4AkQ/Q2dmEpSQ8HwCb5NQzEawaGMzFNUhEFhoHxg7QBxppLKNA==" saltValue="+bRYUzCv2CPzZJBFR1Hh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0.40887069822639055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0.58078235439400949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0.58078235439400949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0.59654178674351588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0.59654178674351588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0.59654178674351588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0.59654178674351588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0.64120963608405956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0.64120963608405956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0.64120963608405956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0.64120963608405956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0.51829106880413578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0.68304882607261597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0.68304882607261597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0.69696969696969702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0.69696969696969702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0.69696969696969702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0.69696969696969702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0.73544973544973546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0.73544973544973546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0.73544973544973546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0.73544973544973546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0.23998627243850443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0.38742879707359085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0.38742879707359085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0.40298507462686567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0.40298507462686567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0.40298507462686567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0.40298507462686567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0.44929965281934647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0.44929965281934647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0.44929965281934647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0.44929965281934647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0.38561091160079236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0.55695722221050536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0.55695722221050536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0.5729537366548042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0.5729537366548042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0.5729537366548042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0.5729537366548042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0.61856325492689135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0.61856325492689135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0.61856325492689135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0.61856325492689135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0.8968774614445415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0.94571138708658431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0.94571138708658431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0.94895789025946398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0.94895789025946398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0.94895789025946398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0.94895789025946398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0.95739544131222054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0.95739544131222054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0.95739544131222054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0.95739544131222054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0.75570039127187927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0.86103000213587477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0.86103000213587477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0.8686371100164203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0.8686371100164203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0.8686371100164203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0.8686371100164203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0.88879621907144857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0.88879621907144857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0.88879621907144857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0.88879621907144857</v>
      </c>
    </row>
  </sheetData>
  <sheetProtection algorithmName="SHA-512" hashValue="9cRP78va7Gj2OuFeebIsj8C6rjLcr/P3HmeFdlIRJrGw/m0FtolOAlXxxfQdjByYPzDi5nHPwQeh/NGf5Q5X6A==" saltValue="z5xjOY4AOT+BP1zcgAld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0.85339350814017667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0.85492326614572689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0.85577237281740903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0.85741279646015633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0.84918100850396083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0.84860930795421874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0.84899732800819094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0.85202534433126076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R2fNZ2zCtzwbnLb6dYrww2A4fRAE1mv5XWm01+3e+qP8NokdYVxVEgxmWjiabi1Tmf718D9vpZyZJhqOJsqKwg==" saltValue="yYugBJCOOWKWBwogPIc24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AIvXssvZQZzeoy3WTd+8dC9u9Iqc/bAiyyPxcLSeqKAeoepb/bSSf5u24g3OwJGR61QosWzWie4qcM/XuGRI+w==" saltValue="odE6JEE60L4My/iYg35u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4i4J2EoXgtZS+rb0buc87Lv6VRfcpsmdxRnT+bQgHPcQ/xttevxXJKYWCWxyfOB2hOPWhsAv2R/WDYl5BDwhew==" saltValue="CHbDMCCUxrlRSswWaLU16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0.1099098311207016</v>
      </c>
    </row>
    <row r="5" spans="1:8" ht="15.75" customHeight="1" x14ac:dyDescent="0.25">
      <c r="B5" s="19" t="s">
        <v>95</v>
      </c>
      <c r="C5" s="101">
        <v>5.0164789484858682E-2</v>
      </c>
    </row>
    <row r="6" spans="1:8" ht="15.75" customHeight="1" x14ac:dyDescent="0.25">
      <c r="B6" s="19" t="s">
        <v>91</v>
      </c>
      <c r="C6" s="101">
        <v>0.11449268097059249</v>
      </c>
    </row>
    <row r="7" spans="1:8" ht="15.75" customHeight="1" x14ac:dyDescent="0.25">
      <c r="B7" s="19" t="s">
        <v>96</v>
      </c>
      <c r="C7" s="101">
        <v>0.40230068992180468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0.23932824963981991</v>
      </c>
    </row>
    <row r="10" spans="1:8" ht="15.75" customHeight="1" x14ac:dyDescent="0.25">
      <c r="B10" s="19" t="s">
        <v>94</v>
      </c>
      <c r="C10" s="101">
        <v>8.380375886222266E-2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5">
      <c r="B15" s="19" t="s">
        <v>102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5">
      <c r="B16" s="19" t="s">
        <v>2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5">
      <c r="B17" s="19" t="s">
        <v>90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5">
      <c r="B22" s="19" t="s">
        <v>99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4.7837044999999988E-2</v>
      </c>
    </row>
    <row r="27" spans="1:8" ht="15.75" customHeight="1" x14ac:dyDescent="0.25">
      <c r="B27" s="19" t="s">
        <v>89</v>
      </c>
      <c r="C27" s="101">
        <v>1.836863E-2</v>
      </c>
    </row>
    <row r="28" spans="1:8" ht="15.75" customHeight="1" x14ac:dyDescent="0.25">
      <c r="B28" s="19" t="s">
        <v>103</v>
      </c>
      <c r="C28" s="101">
        <v>0.231175139</v>
      </c>
    </row>
    <row r="29" spans="1:8" ht="15.75" customHeight="1" x14ac:dyDescent="0.25">
      <c r="B29" s="19" t="s">
        <v>86</v>
      </c>
      <c r="C29" s="101">
        <v>0.138527135</v>
      </c>
    </row>
    <row r="30" spans="1:8" ht="15.75" customHeight="1" x14ac:dyDescent="0.25">
      <c r="B30" s="19" t="s">
        <v>4</v>
      </c>
      <c r="C30" s="101">
        <v>4.9111505E-2</v>
      </c>
    </row>
    <row r="31" spans="1:8" ht="15.75" customHeight="1" x14ac:dyDescent="0.25">
      <c r="B31" s="19" t="s">
        <v>80</v>
      </c>
      <c r="C31" s="101">
        <v>6.9658183999999998E-2</v>
      </c>
    </row>
    <row r="32" spans="1:8" ht="15.75" customHeight="1" x14ac:dyDescent="0.25">
      <c r="B32" s="19" t="s">
        <v>85</v>
      </c>
      <c r="C32" s="101">
        <v>0.14941447299999999</v>
      </c>
    </row>
    <row r="33" spans="2:3" ht="15.75" customHeight="1" x14ac:dyDescent="0.25">
      <c r="B33" s="19" t="s">
        <v>100</v>
      </c>
      <c r="C33" s="101">
        <v>0.122223571</v>
      </c>
    </row>
    <row r="34" spans="2:3" ht="15.75" customHeight="1" x14ac:dyDescent="0.25">
      <c r="B34" s="19" t="s">
        <v>87</v>
      </c>
      <c r="C34" s="101">
        <v>0.173684317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Ls2PslualEdrEXFhxvPr9jyv+M34tPEY9jK3grc6qWNW7zPKexANdzFFAHtBQJm5YEa8bsNXU9EkneldT7Wzhg==" saltValue="ZFm7dIwAJciEH5ydjukLF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0.73811573149999998</v>
      </c>
      <c r="D14" s="54">
        <v>0.73101439726399997</v>
      </c>
      <c r="E14" s="54">
        <v>0.73101439726399997</v>
      </c>
      <c r="F14" s="54">
        <v>0.46123497697700011</v>
      </c>
      <c r="G14" s="54">
        <v>0.46123497697700011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0.42263768669958501</v>
      </c>
      <c r="D15" s="52">
        <f t="shared" si="0"/>
        <v>0.41857153372939376</v>
      </c>
      <c r="E15" s="52">
        <f t="shared" si="0"/>
        <v>0.41857153372939376</v>
      </c>
      <c r="F15" s="52">
        <f t="shared" si="0"/>
        <v>0.26409853546726053</v>
      </c>
      <c r="G15" s="52">
        <f t="shared" si="0"/>
        <v>0.26409853546726053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Cly5pG/T/8ocbgSFjhzFrxd19H58VpNgXhBSfab6AGW1fttBFo/ccEigTMKe1tVDpDSmhD57uflScRqv+V00w==" saltValue="fzN/BDRQWa8hTxcjoOzH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127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PIyTRkti5XdacP7bLN4X75futbVg/8KOKALu002cFRtGbwKSqordIXSOJ6ubNyWaqOfQCdsPwG+XAphy6vx0KQ==" saltValue="LIHwhj8bPj5aeNKCqSyqo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12GERACZpwYPnghVRHx2j8eEd52K08Y1t86UrA8NKCyltaFeefOAZmeyi34qeZMtw3yTes8ZUjKq9nKGhlO6Q==" saltValue="stmcgWe/G4ytAsdNHBqA7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Zcg7LlLSDaj64MWJSmOWKH78XRjeYbzavKb1+pJY4INbTcf4YGxjxa7gHzYT2mxLTmKhLzm+R4LVUfkqVME+gQ==" saltValue="MBYaYi98B2EE+3wBvkVVq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i+He3EA27gn0SoFtKI738Jbdwbkcqbv1Hy8Oc/rTPaTV+rDsYdZ9F0Au/TGU1QPB4n0zS+dwMZWEM+65LAp0gA==" saltValue="TF4WvP4pNWO1O0UCqnPuc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TyeNEFRHhe2HMsrJhaMvu0FE2QDwpZHOi7+N0+5kby8IsPRjPcuLDr3pelnexHZZZfat1wUacAJaXjFNOMcnw==" saltValue="DcTDQab8pYi1xbYoUSsFT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2024-03-15T02:34:10Z</dcterms:modified>
</cp:coreProperties>
</file>