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731F94C-E738-4918-8CA6-9CFBADA88E88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<sst xmlns="http://schemas.openxmlformats.org/spreadsheetml/2006/main" count="1113" uniqueCount="272">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</sst>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5400403</v>
      </c>
    </row>
    <row r="8" spans="1:3" ht="15" customHeight="1">
      <c r="B8" s="7" t="s">
        <v>106</v>
      </c>
      <c r="C8" s="66">
        <v>0.30099999999999999</v>
      </c>
    </row>
    <row r="9" spans="1:3" ht="15" customHeight="1">
      <c r="B9" s="9" t="s">
        <v>107</v>
      </c>
      <c r="C9" s="67">
        <v>0.53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0.61399999999999999</v>
      </c>
    </row>
    <row r="12" spans="1:3" ht="15" customHeight="1">
      <c r="B12" s="7" t="s">
        <v>109</v>
      </c>
      <c r="C12" s="66">
        <v>0.49</v>
      </c>
    </row>
    <row r="13" spans="1:3" ht="15" customHeight="1">
      <c r="B13" s="7" t="s">
        <v>110</v>
      </c>
      <c r="C13" s="66">
        <v>0.75800000000000001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0.13639999999999999</v>
      </c>
    </row>
    <row r="24" spans="1:3" ht="15" customHeight="1">
      <c r="B24" s="20" t="s">
        <v>102</v>
      </c>
      <c r="C24" s="67">
        <v>0.43979999999999997</v>
      </c>
    </row>
    <row r="25" spans="1:3" ht="15" customHeight="1">
      <c r="B25" s="20" t="s">
        <v>103</v>
      </c>
      <c r="C25" s="67">
        <v>0.34289999999999998</v>
      </c>
    </row>
    <row r="26" spans="1:3" ht="15" customHeight="1">
      <c r="B26" s="20" t="s">
        <v>104</v>
      </c>
      <c r="C26" s="67">
        <v>8.09E-2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29.1</v>
      </c>
    </row>
    <row r="38" spans="1:5" ht="15" customHeight="1">
      <c r="B38" s="16" t="s">
        <v>91</v>
      </c>
      <c r="C38" s="68">
        <v>53.8</v>
      </c>
      <c r="D38" s="17"/>
      <c r="E38" s="18"/>
    </row>
    <row r="39" spans="1:5" ht="15" customHeight="1">
      <c r="B39" s="16" t="s">
        <v>90</v>
      </c>
      <c r="C39" s="68">
        <v>81.099999999999994</v>
      </c>
      <c r="D39" s="17"/>
      <c r="E39" s="17"/>
    </row>
    <row r="40" spans="1:5" ht="15" customHeight="1">
      <c r="B40" s="16" t="s">
        <v>171</v>
      </c>
      <c r="C40" s="68">
        <v>4.7699999999999996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0.02</v>
      </c>
      <c r="D45" s="17"/>
    </row>
    <row r="46" spans="1:5" ht="15.75" customHeight="1">
      <c r="B46" s="16" t="s">
        <v>11</v>
      </c>
      <c r="C46" s="67">
        <v>0.1045</v>
      </c>
      <c r="D46" s="17"/>
    </row>
    <row r="47" spans="1:5" ht="15.75" customHeight="1">
      <c r="B47" s="16" t="s">
        <v>12</v>
      </c>
      <c r="C47" s="67">
        <v>0.23579999999999998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4.3856911821374993</v>
      </c>
      <c r="D51" s="17"/>
    </row>
    <row r="52" spans="1:4" ht="15" customHeight="1">
      <c r="B52" s="16" t="s">
        <v>125</v>
      </c>
      <c r="C52" s="65">
        <v>4.0117714011899999</v>
      </c>
    </row>
    <row r="53" spans="1:4" ht="15.75" customHeight="1">
      <c r="B53" s="16" t="s">
        <v>126</v>
      </c>
      <c r="C53" s="65">
        <v>4.0117714011899999</v>
      </c>
    </row>
    <row r="54" spans="1:4" ht="15.75" customHeight="1">
      <c r="B54" s="16" t="s">
        <v>127</v>
      </c>
      <c r="C54" s="65">
        <v>2.6314201289699999</v>
      </c>
    </row>
    <row r="55" spans="1:4" ht="15.75" customHeight="1">
      <c r="B55" s="16" t="s">
        <v>128</v>
      </c>
      <c r="C55" s="65">
        <v>2.6314201289699999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0.48007046730486108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0.18252000000000002</v>
      </c>
      <c r="E3" s="26">
        <f>frac_mam_12_23months * 2.6</f>
        <v>0.14248</v>
      </c>
      <c r="F3" s="26">
        <f>frac_mam_24_59months * 2.6</f>
        <v>7.6960000000000001E-2</v>
      </c>
    </row>
    <row r="4" spans="1:6" ht="15.75" customHeight="1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6.8900000000000003E-2</v>
      </c>
      <c r="E4" s="26">
        <f>frac_sam_12_23months * 2.6</f>
        <v>3.3020000000000001E-2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>
      <c r="A3" s="92">
        <f t="shared" ref="A3:A40" si="2">IF($A$2+ROW(A3)-2&lt;=end_year,A2+1,"")</f>
        <v>2020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>
      <c r="A4" s="92">
        <f t="shared" si="2"/>
        <v>2021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>
      <c r="A5" s="92">
        <f t="shared" si="2"/>
        <v>2022</v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7.5867285750000013E-2</v>
      </c>
    </row>
    <row r="4" spans="1:8" ht="15.75" customHeight="1">
      <c r="B4" s="24" t="s">
        <v>7</v>
      </c>
      <c r="C4" s="76">
        <v>0.15456050571613303</v>
      </c>
    </row>
    <row r="5" spans="1:8" ht="15.75" customHeight="1">
      <c r="B5" s="24" t="s">
        <v>8</v>
      </c>
      <c r="C5" s="76">
        <v>0.1053488686797991</v>
      </c>
    </row>
    <row r="6" spans="1:8" ht="15.75" customHeight="1">
      <c r="B6" s="24" t="s">
        <v>10</v>
      </c>
      <c r="C6" s="76">
        <v>9.5647198690717E-2</v>
      </c>
    </row>
    <row r="7" spans="1:8" ht="15.75" customHeight="1">
      <c r="B7" s="24" t="s">
        <v>13</v>
      </c>
      <c r="C7" s="76">
        <v>0.14260634706635894</v>
      </c>
    </row>
    <row r="8" spans="1:8" ht="15.75" customHeight="1">
      <c r="B8" s="24" t="s">
        <v>14</v>
      </c>
      <c r="C8" s="76">
        <v>7.2336785703171307E-3</v>
      </c>
    </row>
    <row r="9" spans="1:8" ht="15.75" customHeight="1">
      <c r="B9" s="24" t="s">
        <v>27</v>
      </c>
      <c r="C9" s="76">
        <v>9.2853517509966038E-2</v>
      </c>
    </row>
    <row r="10" spans="1:8" ht="15.75" customHeight="1">
      <c r="B10" s="24" t="s">
        <v>15</v>
      </c>
      <c r="C10" s="76">
        <v>0.32588259801670882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8.6999999999999994E-2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0.15640000000000001</v>
      </c>
    </row>
    <row r="29" spans="1:8" ht="15.75" customHeight="1">
      <c r="B29" s="24" t="s">
        <v>41</v>
      </c>
      <c r="C29" s="76">
        <v>0.16850000000000001</v>
      </c>
    </row>
    <row r="30" spans="1:8" ht="15.75" customHeight="1">
      <c r="B30" s="24" t="s">
        <v>42</v>
      </c>
      <c r="C30" s="76">
        <v>0.10550000000000001</v>
      </c>
    </row>
    <row r="31" spans="1:8" ht="15.75" customHeight="1">
      <c r="B31" s="24" t="s">
        <v>43</v>
      </c>
      <c r="C31" s="76">
        <v>0.1094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8.3800000000000013E-2</v>
      </c>
    </row>
    <row r="34" spans="2:3" ht="15.75" customHeight="1">
      <c r="B34" s="24" t="s">
        <v>46</v>
      </c>
      <c r="C34" s="76">
        <v>0.26240000000223518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0.53066510944444445</v>
      </c>
      <c r="D2" s="77">
        <v>0.52950000000000008</v>
      </c>
      <c r="E2" s="77">
        <v>0.46110000000000001</v>
      </c>
      <c r="F2" s="77">
        <v>0.25690000000000002</v>
      </c>
      <c r="G2" s="77">
        <v>0.29399999999999998</v>
      </c>
    </row>
    <row r="3" spans="1:15" ht="15.75" customHeight="1">
      <c r="A3" s="5"/>
      <c r="B3" s="11" t="s">
        <v>118</v>
      </c>
      <c r="C3" s="77">
        <v>0.27929999999999999</v>
      </c>
      <c r="D3" s="77">
        <v>0.27929999999999999</v>
      </c>
      <c r="E3" s="77">
        <v>0.30709999999999998</v>
      </c>
      <c r="F3" s="77">
        <v>0.28699999999999998</v>
      </c>
      <c r="G3" s="77">
        <v>0.2923</v>
      </c>
    </row>
    <row r="4" spans="1:15" ht="15.75" customHeight="1">
      <c r="A4" s="5"/>
      <c r="B4" s="11" t="s">
        <v>116</v>
      </c>
      <c r="C4" s="78">
        <v>0.1119</v>
      </c>
      <c r="D4" s="78">
        <v>0.1119</v>
      </c>
      <c r="E4" s="78">
        <v>0.1391</v>
      </c>
      <c r="F4" s="78">
        <v>0.26329999999999998</v>
      </c>
      <c r="G4" s="78">
        <v>0.2525</v>
      </c>
    </row>
    <row r="5" spans="1:15" ht="15.75" customHeight="1">
      <c r="A5" s="5"/>
      <c r="B5" s="11" t="s">
        <v>119</v>
      </c>
      <c r="C5" s="78">
        <v>7.9299999999999995E-2</v>
      </c>
      <c r="D5" s="78">
        <v>7.9299999999999995E-2</v>
      </c>
      <c r="E5" s="78">
        <v>9.2699999999999991E-2</v>
      </c>
      <c r="F5" s="78">
        <v>0.19289999999999999</v>
      </c>
      <c r="G5" s="78">
        <v>0.1613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0.69079999999999997</v>
      </c>
      <c r="F8" s="77">
        <v>0.72530000000000006</v>
      </c>
      <c r="G8" s="77">
        <v>0.81790000000000007</v>
      </c>
    </row>
    <row r="9" spans="1:15" ht="15.75" customHeight="1">
      <c r="B9" s="7" t="s">
        <v>121</v>
      </c>
      <c r="C9" s="77">
        <v>9.7599999999999992E-2</v>
      </c>
      <c r="D9" s="77">
        <v>9.7599999999999992E-2</v>
      </c>
      <c r="E9" s="77">
        <v>0.21260000000000001</v>
      </c>
      <c r="F9" s="77">
        <v>0.20710000000000001</v>
      </c>
      <c r="G9" s="77">
        <v>0.14580000000000001</v>
      </c>
    </row>
    <row r="10" spans="1:15" ht="15.75" customHeight="1">
      <c r="B10" s="7" t="s">
        <v>122</v>
      </c>
      <c r="C10" s="78">
        <v>3.2099999999999997E-2</v>
      </c>
      <c r="D10" s="78">
        <v>3.2099999999999997E-2</v>
      </c>
      <c r="E10" s="78">
        <v>7.0199999999999999E-2</v>
      </c>
      <c r="F10" s="78">
        <v>5.4800000000000001E-2</v>
      </c>
      <c r="G10" s="78">
        <v>2.9600000000000001E-2</v>
      </c>
    </row>
    <row r="11" spans="1:15" ht="15.75" customHeight="1">
      <c r="B11" s="7" t="s">
        <v>123</v>
      </c>
      <c r="C11" s="78">
        <v>1.15E-2</v>
      </c>
      <c r="D11" s="78">
        <v>1.15E-2</v>
      </c>
      <c r="E11" s="78">
        <v>2.6499999999999999E-2</v>
      </c>
      <c r="F11" s="78">
        <v>1.2699999999999999E-2</v>
      </c>
      <c r="G11" s="78">
        <v>6.5893000000000002E-3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0.50800000000000001</v>
      </c>
      <c r="I14" s="80">
        <v>0.50800000000000001</v>
      </c>
      <c r="J14" s="80">
        <v>0.50800000000000001</v>
      </c>
      <c r="K14" s="80">
        <v>0.50800000000000001</v>
      </c>
      <c r="L14" s="80">
        <v>0.47820999999999997</v>
      </c>
      <c r="M14" s="80">
        <v>0.47820999999999997</v>
      </c>
      <c r="N14" s="80">
        <v>0.47820999999999997</v>
      </c>
      <c r="O14" s="80">
        <v>0.47820999999999997</v>
      </c>
    </row>
    <row r="15" spans="1:15" ht="15.75" customHeight="1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0.24387579739086943</v>
      </c>
      <c r="I15" s="77">
        <f t="shared" si="0"/>
        <v>0.24387579739086943</v>
      </c>
      <c r="J15" s="77">
        <f t="shared" si="0"/>
        <v>0.24387579739086943</v>
      </c>
      <c r="K15" s="77">
        <f t="shared" si="0"/>
        <v>0.24387579739086943</v>
      </c>
      <c r="L15" s="77">
        <f t="shared" si="0"/>
        <v>0.22957449816985762</v>
      </c>
      <c r="M15" s="77">
        <f t="shared" si="0"/>
        <v>0.22957449816985762</v>
      </c>
      <c r="N15" s="77">
        <f t="shared" si="0"/>
        <v>0.22957449816985762</v>
      </c>
      <c r="O15" s="77">
        <f t="shared" si="0"/>
        <v>0.22957449816985762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</v>
      </c>
      <c r="D2" s="78">
        <v>0.31759999999999999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0.20910000000000001</v>
      </c>
      <c r="D3" s="78">
        <v>0.27250000000000002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7.8E-2</v>
      </c>
      <c r="D4" s="78">
        <v>0.33110000000000001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9.2900000000000094E-2</v>
      </c>
      <c r="D5" s="77">
        <f t="shared" ref="D5:G5" si="0">1-SUM(D2:D4)</f>
        <v>7.8799999999999981E-2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>
        <v>0.38350000000000006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5.0700000000000002E-2</v>
      </c>
      <c r="D4" s="28">
        <v>5.0600000000000006E-2</v>
      </c>
      <c r="E4" s="28">
        <v>5.0299999999999997E-2</v>
      </c>
      <c r="F4" s="28">
        <v>5.0299999999999997E-2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0.50800000000000001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0.47820999999999997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0.31759999999999999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57.941000000000003</v>
      </c>
      <c r="D13" s="28">
        <v>54.841000000000001</v>
      </c>
      <c r="E13" s="28">
        <v>51.875</v>
      </c>
      <c r="F13" s="28">
        <v>49.209000000000003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52.701339651165995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39.760707816552035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330.87002329849236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0.7053458748770679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1.3601735310339298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1.3601735310339298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1.3601735310339298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1.3601735310339298</v>
      </c>
      <c r="E13" s="86" t="s">
        <v>201</v>
      </c>
    </row>
    <row r="14" spans="1:5" ht="15.75" customHeight="1">
      <c r="A14" s="11" t="s">
        <v>189</v>
      </c>
      <c r="B14" s="85">
        <v>0.32100000000000001</v>
      </c>
      <c r="C14" s="85">
        <v>0.95</v>
      </c>
      <c r="D14" s="86">
        <v>12.893007260347947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12.893007260347947</v>
      </c>
      <c r="E15" s="86" t="s">
        <v>201</v>
      </c>
    </row>
    <row r="16" spans="1:5" ht="15.75" customHeight="1">
      <c r="A16" s="53" t="s">
        <v>57</v>
      </c>
      <c r="B16" s="85">
        <v>0.38400000000000001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0.59976585339175292</v>
      </c>
      <c r="E17" s="86" t="s">
        <v>201</v>
      </c>
    </row>
    <row r="18" spans="1:5" ht="15.75" customHeight="1">
      <c r="A18" s="53" t="s">
        <v>175</v>
      </c>
      <c r="B18" s="85">
        <v>0.318</v>
      </c>
      <c r="C18" s="85">
        <v>0.95</v>
      </c>
      <c r="D18" s="86">
        <v>7.6528811752546302</v>
      </c>
      <c r="E18" s="86" t="s">
        <v>201</v>
      </c>
    </row>
    <row r="19" spans="1:5" ht="15.75" customHeight="1">
      <c r="A19" s="53" t="s">
        <v>174</v>
      </c>
      <c r="B19" s="85">
        <v>0.33299999999999996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6.8385112571292028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22.186729166243634</v>
      </c>
      <c r="E22" s="86" t="s">
        <v>201</v>
      </c>
    </row>
    <row r="23" spans="1:5" ht="15.75" customHeight="1">
      <c r="A23" s="53" t="s">
        <v>34</v>
      </c>
      <c r="B23" s="85">
        <v>0.318</v>
      </c>
      <c r="C23" s="85">
        <v>0.95</v>
      </c>
      <c r="D23" s="86">
        <v>4.204855047571205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18.455439899334063</v>
      </c>
      <c r="E24" s="86" t="s">
        <v>201</v>
      </c>
    </row>
    <row r="25" spans="1:5" ht="15.75" customHeight="1">
      <c r="A25" s="53" t="s">
        <v>87</v>
      </c>
      <c r="B25" s="85">
        <v>0.28600000000000003</v>
      </c>
      <c r="C25" s="85">
        <v>0.95</v>
      </c>
      <c r="D25" s="86">
        <v>18.454668818952957</v>
      </c>
      <c r="E25" s="86" t="s">
        <v>201</v>
      </c>
    </row>
    <row r="26" spans="1:5" ht="15.75" customHeight="1">
      <c r="A26" s="53" t="s">
        <v>137</v>
      </c>
      <c r="B26" s="85">
        <v>0.32100000000000001</v>
      </c>
      <c r="C26" s="85">
        <v>0.95</v>
      </c>
      <c r="D26" s="86">
        <v>4.9508457905655447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6.501151765411505</v>
      </c>
      <c r="E27" s="86" t="s">
        <v>201</v>
      </c>
    </row>
    <row r="28" spans="1:5" ht="15.75" customHeight="1">
      <c r="A28" s="53" t="s">
        <v>84</v>
      </c>
      <c r="B28" s="85">
        <v>0.42599999999999999</v>
      </c>
      <c r="C28" s="85">
        <v>0.95</v>
      </c>
      <c r="D28" s="86">
        <v>0.80258305597480506</v>
      </c>
      <c r="E28" s="86" t="s">
        <v>201</v>
      </c>
    </row>
    <row r="29" spans="1:5" ht="15.75" customHeight="1">
      <c r="A29" s="53" t="s">
        <v>58</v>
      </c>
      <c r="B29" s="85">
        <v>0.33299999999999996</v>
      </c>
      <c r="C29" s="85">
        <v>0.95</v>
      </c>
      <c r="D29" s="86">
        <v>101.48750651619282</v>
      </c>
      <c r="E29" s="86" t="s">
        <v>201</v>
      </c>
    </row>
    <row r="30" spans="1:5" ht="15.75" customHeight="1">
      <c r="A30" s="53" t="s">
        <v>67</v>
      </c>
      <c r="B30" s="85">
        <v>1.3999999999999999E-2</v>
      </c>
      <c r="C30" s="85">
        <v>0.95</v>
      </c>
      <c r="D30" s="86">
        <v>180.11467089962085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180.11467089962085</v>
      </c>
      <c r="E31" s="86" t="s">
        <v>201</v>
      </c>
    </row>
    <row r="32" spans="1:5" ht="15.75" customHeight="1">
      <c r="A32" s="53" t="s">
        <v>28</v>
      </c>
      <c r="B32" s="85">
        <v>0.03</v>
      </c>
      <c r="C32" s="85">
        <v>0.95</v>
      </c>
      <c r="D32" s="86">
        <v>1.2755455448204327</v>
      </c>
      <c r="E32" s="86" t="s">
        <v>201</v>
      </c>
    </row>
    <row r="33" spans="1:6" ht="15.75" customHeight="1">
      <c r="A33" s="53" t="s">
        <v>83</v>
      </c>
      <c r="B33" s="85">
        <v>0.27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0.27500000000000002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0.55799999999999994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0.22600000000000001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1.9263466992055767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1.2966695356730085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2020-08-28T08:05:45Z</dcterms:modified>
</cp:coreProperties>
</file>