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45B3CE0-AD3D-42ED-BEAC-579A83628C1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<sst xmlns="http://schemas.openxmlformats.org/spreadsheetml/2006/main" count="1113" uniqueCount="272">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</sst>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5047300</v>
      </c>
    </row>
    <row r="8" spans="1:3" ht="15" customHeight="1">
      <c r="B8" s="7" t="s">
        <v>106</v>
      </c>
      <c r="C8" s="66">
        <v>0.624</v>
      </c>
    </row>
    <row r="9" spans="1:3" ht="15" customHeight="1">
      <c r="B9" s="9" t="s">
        <v>107</v>
      </c>
      <c r="C9" s="67">
        <v>0.96</v>
      </c>
    </row>
    <row r="10" spans="1:3" ht="15" customHeight="1">
      <c r="B10" s="9" t="s">
        <v>105</v>
      </c>
      <c r="C10" s="67">
        <v>0.190472507476807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0.502</v>
      </c>
    </row>
    <row r="13" spans="1:3" ht="15" customHeight="1">
      <c r="B13" s="7" t="s">
        <v>110</v>
      </c>
      <c r="C13" s="66">
        <v>0.496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0.1333</v>
      </c>
    </row>
    <row r="24" spans="1:3" ht="15" customHeight="1">
      <c r="B24" s="20" t="s">
        <v>102</v>
      </c>
      <c r="C24" s="67">
        <v>0.43609999999999999</v>
      </c>
    </row>
    <row r="25" spans="1:3" ht="15" customHeight="1">
      <c r="B25" s="20" t="s">
        <v>103</v>
      </c>
      <c r="C25" s="67">
        <v>0.33140000000000003</v>
      </c>
    </row>
    <row r="26" spans="1:3" ht="15" customHeight="1">
      <c r="B26" s="20" t="s">
        <v>104</v>
      </c>
      <c r="C26" s="67">
        <v>9.9199999999999997E-2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0.107</v>
      </c>
    </row>
    <row r="32" spans="1:3" ht="14.25" customHeight="1">
      <c r="B32" s="30" t="s">
        <v>78</v>
      </c>
      <c r="C32" s="69">
        <v>0.63500000000000001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26.9</v>
      </c>
    </row>
    <row r="38" spans="1:5" ht="15" customHeight="1">
      <c r="B38" s="16" t="s">
        <v>91</v>
      </c>
      <c r="C38" s="68">
        <v>53.3</v>
      </c>
      <c r="D38" s="17"/>
      <c r="E38" s="18"/>
    </row>
    <row r="39" spans="1:5" ht="15" customHeight="1">
      <c r="B39" s="16" t="s">
        <v>90</v>
      </c>
      <c r="C39" s="68">
        <v>72.400000000000006</v>
      </c>
      <c r="D39" s="17"/>
      <c r="E39" s="17"/>
    </row>
    <row r="40" spans="1:5" ht="15" customHeight="1">
      <c r="B40" s="16" t="s">
        <v>171</v>
      </c>
      <c r="C40" s="68">
        <v>4.8899999999999997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19.100000000000001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2.64E-2</v>
      </c>
      <c r="D45" s="17"/>
    </row>
    <row r="46" spans="1:5" ht="15.75" customHeight="1">
      <c r="B46" s="16" t="s">
        <v>11</v>
      </c>
      <c r="C46" s="67">
        <v>0.13769999999999999</v>
      </c>
      <c r="D46" s="17"/>
    </row>
    <row r="47" spans="1:5" ht="15.75" customHeight="1">
      <c r="B47" s="16" t="s">
        <v>12</v>
      </c>
      <c r="C47" s="67">
        <v>0.25219999999999998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2.5769995568449922</v>
      </c>
      <c r="D51" s="17"/>
    </row>
    <row r="52" spans="1:4" ht="15" customHeight="1">
      <c r="B52" s="16" t="s">
        <v>125</v>
      </c>
      <c r="C52" s="65">
        <v>2.1826837260800001</v>
      </c>
    </row>
    <row r="53" spans="1:4" ht="15.75" customHeight="1">
      <c r="B53" s="16" t="s">
        <v>126</v>
      </c>
      <c r="C53" s="65">
        <v>2.1826837260800001</v>
      </c>
    </row>
    <row r="54" spans="1:4" ht="15.75" customHeight="1">
      <c r="B54" s="16" t="s">
        <v>127</v>
      </c>
      <c r="C54" s="65">
        <v>1.4943922841599999</v>
      </c>
    </row>
    <row r="55" spans="1:4" ht="15.75" customHeight="1">
      <c r="B55" s="16" t="s">
        <v>128</v>
      </c>
      <c r="C55" s="65">
        <v>1.4943922841599999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0.39759378617048713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0.18668000000000001</v>
      </c>
      <c r="E3" s="26">
        <f>frac_mam_12_23months * 2.6</f>
        <v>0.13</v>
      </c>
      <c r="F3" s="26">
        <f>frac_mam_24_59months * 2.6</f>
        <v>5.8499999999999996E-2</v>
      </c>
    </row>
    <row r="4" spans="1:6" ht="15.75" customHeight="1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7.8520000000000006E-2</v>
      </c>
      <c r="E4" s="26">
        <f>frac_sam_12_23months * 2.6</f>
        <v>9.6200000000000022E-2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>
      <c r="A3" s="92">
        <f t="shared" ref="A3:A40" si="2">IF($A$2+ROW(A3)-2&lt;=end_year,A2+1,"")</f>
        <v>2020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>
      <c r="A4" s="92">
        <f t="shared" si="2"/>
        <v>2021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>
      <c r="A5" s="92">
        <f t="shared" si="2"/>
        <v>2022</v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2.8341603749999996E-2</v>
      </c>
    </row>
    <row r="4" spans="1:8" ht="15.75" customHeight="1">
      <c r="B4" s="24" t="s">
        <v>7</v>
      </c>
      <c r="C4" s="76">
        <v>0.25624224809104346</v>
      </c>
    </row>
    <row r="5" spans="1:8" ht="15.75" customHeight="1">
      <c r="B5" s="24" t="s">
        <v>8</v>
      </c>
      <c r="C5" s="76">
        <v>7.5565790862356971E-2</v>
      </c>
    </row>
    <row r="6" spans="1:8" ht="15.75" customHeight="1">
      <c r="B6" s="24" t="s">
        <v>10</v>
      </c>
      <c r="C6" s="76">
        <v>0.12173874644689411</v>
      </c>
    </row>
    <row r="7" spans="1:8" ht="15.75" customHeight="1">
      <c r="B7" s="24" t="s">
        <v>13</v>
      </c>
      <c r="C7" s="76">
        <v>0.10661627211115</v>
      </c>
    </row>
    <row r="8" spans="1:8" ht="15.75" customHeight="1">
      <c r="B8" s="24" t="s">
        <v>14</v>
      </c>
      <c r="C8" s="76">
        <v>5.586659861401653E-3</v>
      </c>
    </row>
    <row r="9" spans="1:8" ht="15.75" customHeight="1">
      <c r="B9" s="24" t="s">
        <v>27</v>
      </c>
      <c r="C9" s="76">
        <v>0.10095910357210687</v>
      </c>
    </row>
    <row r="10" spans="1:8" ht="15.75" customHeight="1">
      <c r="B10" s="24" t="s">
        <v>15</v>
      </c>
      <c r="C10" s="76">
        <v>0.30494957530504696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6.13E-2</v>
      </c>
    </row>
    <row r="27" spans="1:8" ht="15.75" customHeight="1">
      <c r="B27" s="24" t="s">
        <v>39</v>
      </c>
      <c r="C27" s="76">
        <v>1.5E-3</v>
      </c>
    </row>
    <row r="28" spans="1:8" ht="15.75" customHeight="1">
      <c r="B28" s="24" t="s">
        <v>40</v>
      </c>
      <c r="C28" s="76">
        <v>0.113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0.1109</v>
      </c>
    </row>
    <row r="31" spans="1:8" ht="15.75" customHeight="1">
      <c r="B31" s="24" t="s">
        <v>43</v>
      </c>
      <c r="C31" s="76">
        <v>3.15E-2</v>
      </c>
    </row>
    <row r="32" spans="1:8" ht="15.75" customHeight="1">
      <c r="B32" s="24" t="s">
        <v>44</v>
      </c>
      <c r="C32" s="76">
        <v>8.1000000000000013E-3</v>
      </c>
    </row>
    <row r="33" spans="2:3" ht="15.75" customHeight="1">
      <c r="B33" s="24" t="s">
        <v>45</v>
      </c>
      <c r="C33" s="76">
        <v>2.7200000000000002E-2</v>
      </c>
    </row>
    <row r="34" spans="2:3" ht="15.75" customHeight="1">
      <c r="B34" s="24" t="s">
        <v>46</v>
      </c>
      <c r="C34" s="76">
        <v>0.55310000000223514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0.46437559988950278</v>
      </c>
      <c r="D2" s="77">
        <v>0.4672</v>
      </c>
      <c r="E2" s="77">
        <v>0.44240000000000002</v>
      </c>
      <c r="F2" s="77">
        <v>0.29109999999999997</v>
      </c>
      <c r="G2" s="77">
        <v>0.26780000000000004</v>
      </c>
    </row>
    <row r="3" spans="1:15" ht="15.75" customHeight="1">
      <c r="A3" s="5"/>
      <c r="B3" s="11" t="s">
        <v>118</v>
      </c>
      <c r="C3" s="77">
        <v>0.21780000000000002</v>
      </c>
      <c r="D3" s="77">
        <v>0.21780000000000002</v>
      </c>
      <c r="E3" s="77">
        <v>0.22949999999999998</v>
      </c>
      <c r="F3" s="77">
        <v>0.25040000000000001</v>
      </c>
      <c r="G3" s="77">
        <v>0.27360000000000001</v>
      </c>
    </row>
    <row r="4" spans="1:15" ht="15.75" customHeight="1">
      <c r="A4" s="5"/>
      <c r="B4" s="11" t="s">
        <v>116</v>
      </c>
      <c r="C4" s="78">
        <v>0.1462</v>
      </c>
      <c r="D4" s="78">
        <v>0.1462</v>
      </c>
      <c r="E4" s="78">
        <v>0.1668</v>
      </c>
      <c r="F4" s="78">
        <v>0.23559999999999998</v>
      </c>
      <c r="G4" s="78">
        <v>0.248</v>
      </c>
    </row>
    <row r="5" spans="1:15" ht="15.75" customHeight="1">
      <c r="A5" s="5"/>
      <c r="B5" s="11" t="s">
        <v>119</v>
      </c>
      <c r="C5" s="78">
        <v>0.16870000000000002</v>
      </c>
      <c r="D5" s="78">
        <v>0.16870000000000002</v>
      </c>
      <c r="E5" s="78">
        <v>0.1613</v>
      </c>
      <c r="F5" s="78">
        <v>0.22289999999999999</v>
      </c>
      <c r="G5" s="78">
        <v>0.21059999999999998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0.74</v>
      </c>
      <c r="F8" s="77">
        <v>0.76450000000000007</v>
      </c>
      <c r="G8" s="77">
        <v>0.87879999999999991</v>
      </c>
    </row>
    <row r="9" spans="1:15" ht="15.75" customHeight="1">
      <c r="B9" s="7" t="s">
        <v>121</v>
      </c>
      <c r="C9" s="77">
        <v>0.10949999999999999</v>
      </c>
      <c r="D9" s="77">
        <v>0.10949999999999999</v>
      </c>
      <c r="E9" s="77">
        <v>0.158</v>
      </c>
      <c r="F9" s="77">
        <v>0.14849999999999999</v>
      </c>
      <c r="G9" s="77">
        <v>8.5199999999999998E-2</v>
      </c>
    </row>
    <row r="10" spans="1:15" ht="15.75" customHeight="1">
      <c r="B10" s="7" t="s">
        <v>122</v>
      </c>
      <c r="C10" s="78">
        <v>6.480000000000001E-2</v>
      </c>
      <c r="D10" s="78">
        <v>6.480000000000001E-2</v>
      </c>
      <c r="E10" s="78">
        <v>7.1800000000000003E-2</v>
      </c>
      <c r="F10" s="78">
        <v>0.05</v>
      </c>
      <c r="G10" s="78">
        <v>2.2499999999999999E-2</v>
      </c>
    </row>
    <row r="11" spans="1:15" ht="15.75" customHeight="1">
      <c r="B11" s="7" t="s">
        <v>123</v>
      </c>
      <c r="C11" s="78">
        <v>4.7899999999999998E-2</v>
      </c>
      <c r="D11" s="78">
        <v>4.7899999999999998E-2</v>
      </c>
      <c r="E11" s="78">
        <v>3.0200000000000001E-2</v>
      </c>
      <c r="F11" s="78">
        <v>3.7000000000000005E-2</v>
      </c>
      <c r="G11" s="78">
        <v>1.34E-2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0.50700000000000001</v>
      </c>
      <c r="I14" s="80">
        <v>0.50700000000000001</v>
      </c>
      <c r="J14" s="80">
        <v>0.50700000000000001</v>
      </c>
      <c r="K14" s="80">
        <v>0.50700000000000001</v>
      </c>
      <c r="L14" s="80">
        <v>0.51039000000000001</v>
      </c>
      <c r="M14" s="80">
        <v>0.51039000000000001</v>
      </c>
      <c r="N14" s="80">
        <v>0.51039000000000001</v>
      </c>
      <c r="O14" s="80">
        <v>0.51039000000000001</v>
      </c>
    </row>
    <row r="15" spans="1:15" ht="15.75" customHeight="1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0.20158004958843698</v>
      </c>
      <c r="I15" s="77">
        <f t="shared" si="0"/>
        <v>0.20158004958843698</v>
      </c>
      <c r="J15" s="77">
        <f t="shared" si="0"/>
        <v>0.20158004958843698</v>
      </c>
      <c r="K15" s="77">
        <f t="shared" si="0"/>
        <v>0.20158004958843698</v>
      </c>
      <c r="L15" s="77">
        <f t="shared" si="0"/>
        <v>0.20292789252355492</v>
      </c>
      <c r="M15" s="77">
        <f t="shared" si="0"/>
        <v>0.20292789252355492</v>
      </c>
      <c r="N15" s="77">
        <f t="shared" si="0"/>
        <v>0.20292789252355492</v>
      </c>
      <c r="O15" s="77">
        <f t="shared" si="0"/>
        <v>0.20292789252355492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0.7631</v>
      </c>
      <c r="D2" s="78">
        <v>0.52079999999999993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0.17050000000000001</v>
      </c>
      <c r="D3" s="78">
        <v>0.2492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3.2799999999999996E-2</v>
      </c>
      <c r="D4" s="78">
        <v>0.20149999999999998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3.3600000000000074E-2</v>
      </c>
      <c r="D5" s="77">
        <f t="shared" ref="D5:G5" si="0">1-SUM(D2:D4)</f>
        <v>2.8500000000000081E-2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>
        <v>0.43389999999999995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6.2399999999999997E-2</v>
      </c>
      <c r="D4" s="28">
        <v>6.2200000000000005E-2</v>
      </c>
      <c r="E4" s="28">
        <v>6.2E-2</v>
      </c>
      <c r="F4" s="28">
        <v>6.2E-2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0.50700000000000001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0.51039000000000001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0.52079999999999993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67.906000000000006</v>
      </c>
      <c r="D13" s="28">
        <v>65.234999999999999</v>
      </c>
      <c r="E13" s="28">
        <v>62.496000000000002</v>
      </c>
      <c r="F13" s="28">
        <v>60.061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34.033844527775365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44.617032551597681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38.206933042564401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0.15198708897777732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1.0608709777461309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1.0608709777461309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1.0608709777461309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1.0608709777461309</v>
      </c>
      <c r="E13" s="86" t="s">
        <v>201</v>
      </c>
    </row>
    <row r="14" spans="1:5" ht="15.75" customHeight="1">
      <c r="A14" s="11" t="s">
        <v>189</v>
      </c>
      <c r="B14" s="85">
        <v>0.25900000000000001</v>
      </c>
      <c r="C14" s="85">
        <v>0.95</v>
      </c>
      <c r="D14" s="86">
        <v>14.142094420718047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14.142094420718047</v>
      </c>
      <c r="E15" s="86" t="s">
        <v>201</v>
      </c>
    </row>
    <row r="16" spans="1:5" ht="15.75" customHeight="1">
      <c r="A16" s="53" t="s">
        <v>57</v>
      </c>
      <c r="B16" s="85">
        <v>0.35799999999999998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0.19837160627123551</v>
      </c>
      <c r="E17" s="86" t="s">
        <v>201</v>
      </c>
    </row>
    <row r="18" spans="1:5" ht="15.75" customHeight="1">
      <c r="A18" s="53" t="s">
        <v>175</v>
      </c>
      <c r="B18" s="85">
        <v>0.52100000000000002</v>
      </c>
      <c r="C18" s="85">
        <v>0.95</v>
      </c>
      <c r="D18" s="86">
        <v>0.9940340129549281</v>
      </c>
      <c r="E18" s="86" t="s">
        <v>201</v>
      </c>
    </row>
    <row r="19" spans="1:5" ht="15.75" customHeight="1">
      <c r="A19" s="53" t="s">
        <v>174</v>
      </c>
      <c r="B19" s="85">
        <v>0.30399999999999999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1.1278183041003185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24.081186490425257</v>
      </c>
      <c r="E22" s="86" t="s">
        <v>201</v>
      </c>
    </row>
    <row r="23" spans="1:5" ht="15.75" customHeight="1">
      <c r="A23" s="53" t="s">
        <v>34</v>
      </c>
      <c r="B23" s="85">
        <v>0.68700000000000006</v>
      </c>
      <c r="C23" s="85">
        <v>0.95</v>
      </c>
      <c r="D23" s="86">
        <v>4.6291754106690286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20.451035195022747</v>
      </c>
      <c r="E24" s="86" t="s">
        <v>201</v>
      </c>
    </row>
    <row r="25" spans="1:5" ht="15.75" customHeight="1">
      <c r="A25" s="53" t="s">
        <v>87</v>
      </c>
      <c r="B25" s="85">
        <v>0.25600000000000001</v>
      </c>
      <c r="C25" s="85">
        <v>0.95</v>
      </c>
      <c r="D25" s="86">
        <v>20.451016308741842</v>
      </c>
      <c r="E25" s="86" t="s">
        <v>201</v>
      </c>
    </row>
    <row r="26" spans="1:5" ht="15.75" customHeight="1">
      <c r="A26" s="53" t="s">
        <v>137</v>
      </c>
      <c r="B26" s="85">
        <v>0.25900000000000001</v>
      </c>
      <c r="C26" s="85">
        <v>0.95</v>
      </c>
      <c r="D26" s="86">
        <v>4.5312261800496501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3.6607681464780271</v>
      </c>
      <c r="E27" s="86" t="s">
        <v>201</v>
      </c>
    </row>
    <row r="28" spans="1:5" ht="15.75" customHeight="1">
      <c r="A28" s="53" t="s">
        <v>84</v>
      </c>
      <c r="B28" s="85">
        <v>0.45899999999999996</v>
      </c>
      <c r="C28" s="85">
        <v>0.95</v>
      </c>
      <c r="D28" s="86">
        <v>0.60913822052963418</v>
      </c>
      <c r="E28" s="86" t="s">
        <v>201</v>
      </c>
    </row>
    <row r="29" spans="1:5" ht="15.75" customHeight="1">
      <c r="A29" s="53" t="s">
        <v>58</v>
      </c>
      <c r="B29" s="85">
        <v>0.30399999999999999</v>
      </c>
      <c r="C29" s="85">
        <v>0.95</v>
      </c>
      <c r="D29" s="86">
        <v>58.881752232190664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186.65797144976466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186.65797144976466</v>
      </c>
      <c r="E31" s="86" t="s">
        <v>201</v>
      </c>
    </row>
    <row r="32" spans="1:5" ht="15.75" customHeight="1">
      <c r="A32" s="53" t="s">
        <v>28</v>
      </c>
      <c r="B32" s="85">
        <v>0.61</v>
      </c>
      <c r="C32" s="85">
        <v>0.95</v>
      </c>
      <c r="D32" s="86">
        <v>0.36248454583155937</v>
      </c>
      <c r="E32" s="86" t="s">
        <v>201</v>
      </c>
    </row>
    <row r="33" spans="1:6" ht="15.75" customHeight="1">
      <c r="A33" s="53" t="s">
        <v>83</v>
      </c>
      <c r="B33" s="85">
        <v>0.317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0.29399999999999998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0.55700000000000005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0.309</v>
      </c>
      <c r="C38" s="85">
        <v>0.95</v>
      </c>
      <c r="D38" s="86">
        <v>1.8837775380830557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0.38644292797246627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2020-08-28T08:07:41Z</dcterms:modified>
</cp:coreProperties>
</file>