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F38D38E-1EE9-448A-B7A3-EDCFCD32C38A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<sst xmlns="http://schemas.openxmlformats.org/spreadsheetml/2006/main" count="1113" uniqueCount="272">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</sst>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1766004</v>
      </c>
    </row>
    <row r="8" spans="1:3" ht="15" customHeight="1">
      <c r="B8" s="7" t="s">
        <v>106</v>
      </c>
      <c r="C8" s="66">
        <v>0.21600000000000003</v>
      </c>
    </row>
    <row r="9" spans="1:3" ht="15" customHeight="1">
      <c r="B9" s="9" t="s">
        <v>107</v>
      </c>
      <c r="C9" s="67">
        <v>0.17800000000000002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0.75599999999999989</v>
      </c>
    </row>
    <row r="12" spans="1:3" ht="15" customHeight="1">
      <c r="B12" s="7" t="s">
        <v>109</v>
      </c>
      <c r="C12" s="66">
        <v>0.68799999999999994</v>
      </c>
    </row>
    <row r="13" spans="1:3" ht="15" customHeight="1">
      <c r="B13" s="7" t="s">
        <v>110</v>
      </c>
      <c r="C13" s="66">
        <v>0.436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0.11349999999999999</v>
      </c>
    </row>
    <row r="24" spans="1:3" ht="15" customHeight="1">
      <c r="B24" s="20" t="s">
        <v>102</v>
      </c>
      <c r="C24" s="67">
        <v>0.59699999999999998</v>
      </c>
    </row>
    <row r="25" spans="1:3" ht="15" customHeight="1">
      <c r="B25" s="20" t="s">
        <v>103</v>
      </c>
      <c r="C25" s="67">
        <v>0.25980000000000003</v>
      </c>
    </row>
    <row r="26" spans="1:3" ht="15" customHeight="1">
      <c r="B26" s="20" t="s">
        <v>104</v>
      </c>
      <c r="C26" s="67">
        <v>2.9700000000000001E-2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0.34200000000000003</v>
      </c>
    </row>
    <row r="30" spans="1:3" ht="14.25" customHeight="1">
      <c r="B30" s="30" t="s">
        <v>76</v>
      </c>
      <c r="C30" s="69">
        <v>3.7999999999999999E-2</v>
      </c>
    </row>
    <row r="31" spans="1:3" ht="14.25" customHeight="1">
      <c r="B31" s="30" t="s">
        <v>77</v>
      </c>
      <c r="C31" s="69">
        <v>8.6999999999999994E-2</v>
      </c>
    </row>
    <row r="32" spans="1:3" ht="14.25" customHeight="1">
      <c r="B32" s="30" t="s">
        <v>78</v>
      </c>
      <c r="C32" s="69">
        <v>0.53299999998509884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14.9</v>
      </c>
    </row>
    <row r="38" spans="1:5" ht="15" customHeight="1">
      <c r="B38" s="16" t="s">
        <v>91</v>
      </c>
      <c r="C38" s="68">
        <v>25.1</v>
      </c>
      <c r="D38" s="17"/>
      <c r="E38" s="18"/>
    </row>
    <row r="39" spans="1:5" ht="15" customHeight="1">
      <c r="B39" s="16" t="s">
        <v>90</v>
      </c>
      <c r="C39" s="68">
        <v>29.2</v>
      </c>
      <c r="D39" s="17"/>
      <c r="E39" s="17"/>
    </row>
    <row r="40" spans="1:5" ht="15" customHeight="1">
      <c r="B40" s="16" t="s">
        <v>171</v>
      </c>
      <c r="C40" s="68">
        <v>1.61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2.35E-2</v>
      </c>
      <c r="D45" s="17"/>
    </row>
    <row r="46" spans="1:5" ht="15.75" customHeight="1">
      <c r="B46" s="16" t="s">
        <v>11</v>
      </c>
      <c r="C46" s="67">
        <v>8.199999999999999E-2</v>
      </c>
      <c r="D46" s="17"/>
    </row>
    <row r="47" spans="1:5" ht="15.75" customHeight="1">
      <c r="B47" s="16" t="s">
        <v>12</v>
      </c>
      <c r="C47" s="67">
        <v>0.1638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0.73070000000000013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2.6496677342975001</v>
      </c>
      <c r="D51" s="17"/>
    </row>
    <row r="52" spans="1:4" ht="15" customHeight="1">
      <c r="B52" s="16" t="s">
        <v>125</v>
      </c>
      <c r="C52" s="65">
        <v>2.5766778612099901</v>
      </c>
    </row>
    <row r="53" spans="1:4" ht="15.75" customHeight="1">
      <c r="B53" s="16" t="s">
        <v>126</v>
      </c>
      <c r="C53" s="65">
        <v>2.5766778612099901</v>
      </c>
    </row>
    <row r="54" spans="1:4" ht="15.75" customHeight="1">
      <c r="B54" s="16" t="s">
        <v>127</v>
      </c>
      <c r="C54" s="65">
        <v>1.76542330577</v>
      </c>
    </row>
    <row r="55" spans="1:4" ht="15.75" customHeight="1">
      <c r="B55" s="16" t="s">
        <v>128</v>
      </c>
      <c r="C55" s="65">
        <v>1.76542330577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0.50938677917516184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0.20513999999999999</v>
      </c>
      <c r="E3" s="26">
        <f>frac_mam_12_23months * 2.6</f>
        <v>0.20826000000000003</v>
      </c>
      <c r="F3" s="26">
        <f>frac_mam_24_59months * 2.6</f>
        <v>0.18174000000000001</v>
      </c>
    </row>
    <row r="4" spans="1:6" ht="15.75" customHeight="1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8.1120000000000012E-2</v>
      </c>
      <c r="E4" s="26">
        <f>frac_sam_12_23months * 2.6</f>
        <v>8.1900000000000001E-2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368895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429123.81477513444</v>
      </c>
      <c r="I2" s="22">
        <f>G2-H2</f>
        <v>4077876.1852248656</v>
      </c>
    </row>
    <row r="3" spans="1:9" ht="15.75" customHeight="1">
      <c r="A3" s="92">
        <f t="shared" ref="A3:A40" si="2">IF($A$2+ROW(A3)-2&lt;=end_year,A2+1,"")</f>
        <v>2021</v>
      </c>
      <c r="B3" s="74">
        <v>364223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423689.02584432909</v>
      </c>
      <c r="I3" s="22">
        <f t="shared" ref="I3:I15" si="3">G3-H3</f>
        <v>4136310.974155671</v>
      </c>
    </row>
    <row r="4" spans="1:9" ht="15.75" customHeight="1">
      <c r="A4" s="92">
        <f t="shared" si="2"/>
        <v>2022</v>
      </c>
      <c r="B4" s="74" t="e">
        <v>#N/A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350370.33600000007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407574.66262314655</v>
      </c>
      <c r="I5" s="22">
        <f t="shared" si="3"/>
        <v>4259425.3373768535</v>
      </c>
    </row>
    <row r="6" spans="1:9" ht="15.75" customHeight="1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1.8512309750000001E-2</v>
      </c>
    </row>
    <row r="4" spans="1:8" ht="15.75" customHeight="1">
      <c r="B4" s="24" t="s">
        <v>7</v>
      </c>
      <c r="C4" s="76">
        <v>0.12092363988733373</v>
      </c>
    </row>
    <row r="5" spans="1:8" ht="15.75" customHeight="1">
      <c r="B5" s="24" t="s">
        <v>8</v>
      </c>
      <c r="C5" s="76">
        <v>0.24901359729052125</v>
      </c>
    </row>
    <row r="6" spans="1:8" ht="15.75" customHeight="1">
      <c r="B6" s="24" t="s">
        <v>10</v>
      </c>
      <c r="C6" s="76">
        <v>0.10032630853225115</v>
      </c>
    </row>
    <row r="7" spans="1:8" ht="15.75" customHeight="1">
      <c r="B7" s="24" t="s">
        <v>13</v>
      </c>
      <c r="C7" s="76">
        <v>0.1884673761777895</v>
      </c>
    </row>
    <row r="8" spans="1:8" ht="15.75" customHeight="1">
      <c r="B8" s="24" t="s">
        <v>14</v>
      </c>
      <c r="C8" s="76">
        <v>1.0395492039711072E-2</v>
      </c>
    </row>
    <row r="9" spans="1:8" ht="15.75" customHeight="1">
      <c r="B9" s="24" t="s">
        <v>27</v>
      </c>
      <c r="C9" s="76">
        <v>0.15696951583595126</v>
      </c>
    </row>
    <row r="10" spans="1:8" ht="15.75" customHeight="1">
      <c r="B10" s="24" t="s">
        <v>15</v>
      </c>
      <c r="C10" s="76">
        <v>0.1553917604864421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1.8200000000000001E-2</v>
      </c>
    </row>
    <row r="28" spans="1:8" ht="15.75" customHeight="1">
      <c r="B28" s="24" t="s">
        <v>40</v>
      </c>
      <c r="C28" s="76">
        <v>0.2288</v>
      </c>
    </row>
    <row r="29" spans="1:8" ht="15.75" customHeight="1">
      <c r="B29" s="24" t="s">
        <v>41</v>
      </c>
      <c r="C29" s="76">
        <v>0.13819999999999999</v>
      </c>
    </row>
    <row r="30" spans="1:8" ht="15.75" customHeight="1">
      <c r="B30" s="24" t="s">
        <v>42</v>
      </c>
      <c r="C30" s="76">
        <v>5.0099999999999999E-2</v>
      </c>
    </row>
    <row r="31" spans="1:8" ht="15.75" customHeight="1">
      <c r="B31" s="24" t="s">
        <v>43</v>
      </c>
      <c r="C31" s="76">
        <v>6.9199999999999998E-2</v>
      </c>
    </row>
    <row r="32" spans="1:8" ht="15.75" customHeight="1">
      <c r="B32" s="24" t="s">
        <v>44</v>
      </c>
      <c r="C32" s="76">
        <v>0.14699999999999999</v>
      </c>
    </row>
    <row r="33" spans="2:3" ht="15.75" customHeight="1">
      <c r="B33" s="24" t="s">
        <v>45</v>
      </c>
      <c r="C33" s="76">
        <v>0.12269999999999999</v>
      </c>
    </row>
    <row r="34" spans="2:3" ht="15.75" customHeight="1">
      <c r="B34" s="24" t="s">
        <v>46</v>
      </c>
      <c r="C34" s="76">
        <v>0.17800000000000016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0.66194369817857135</v>
      </c>
      <c r="D2" s="77">
        <v>0.65639999999999998</v>
      </c>
      <c r="E2" s="77">
        <v>0.5696</v>
      </c>
      <c r="F2" s="77">
        <v>0.31269999999999998</v>
      </c>
      <c r="G2" s="77">
        <v>0.25009999999999999</v>
      </c>
    </row>
    <row r="3" spans="1:15" ht="15.75" customHeight="1">
      <c r="A3" s="5"/>
      <c r="B3" s="11" t="s">
        <v>118</v>
      </c>
      <c r="C3" s="77">
        <v>0.1764</v>
      </c>
      <c r="D3" s="77">
        <v>0.17629999999999998</v>
      </c>
      <c r="E3" s="77">
        <v>0.25920000000000004</v>
      </c>
      <c r="F3" s="77">
        <v>0.35830000000000001</v>
      </c>
      <c r="G3" s="77">
        <v>0.36810000000000004</v>
      </c>
    </row>
    <row r="4" spans="1:15" ht="15.75" customHeight="1">
      <c r="A4" s="5"/>
      <c r="B4" s="11" t="s">
        <v>116</v>
      </c>
      <c r="C4" s="78">
        <v>9.820000000000001E-2</v>
      </c>
      <c r="D4" s="78">
        <v>9.8299999999999998E-2</v>
      </c>
      <c r="E4" s="78">
        <v>0.13489999999999999</v>
      </c>
      <c r="F4" s="78">
        <v>0.2321</v>
      </c>
      <c r="G4" s="78">
        <v>0.27739999999999998</v>
      </c>
    </row>
    <row r="5" spans="1:15" ht="15.75" customHeight="1">
      <c r="A5" s="5"/>
      <c r="B5" s="11" t="s">
        <v>119</v>
      </c>
      <c r="C5" s="78">
        <v>6.88E-2</v>
      </c>
      <c r="D5" s="78">
        <v>6.8900000000000003E-2</v>
      </c>
      <c r="E5" s="78">
        <v>3.6200000000000003E-2</v>
      </c>
      <c r="F5" s="78">
        <v>9.69E-2</v>
      </c>
      <c r="G5" s="78">
        <v>0.10439999999999999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0.68620000000000003</v>
      </c>
      <c r="F8" s="77">
        <v>0.63549999999999995</v>
      </c>
      <c r="G8" s="77">
        <v>0.62119999999999997</v>
      </c>
    </row>
    <row r="9" spans="1:15" ht="15.75" customHeight="1">
      <c r="B9" s="7" t="s">
        <v>121</v>
      </c>
      <c r="C9" s="77">
        <v>0.16800000000000001</v>
      </c>
      <c r="D9" s="77">
        <v>0.16800000000000001</v>
      </c>
      <c r="E9" s="77">
        <v>0.20370000000000002</v>
      </c>
      <c r="F9" s="77">
        <v>0.25280000000000002</v>
      </c>
      <c r="G9" s="77">
        <v>0.29149999999999998</v>
      </c>
    </row>
    <row r="10" spans="1:15" ht="15.75" customHeight="1">
      <c r="B10" s="7" t="s">
        <v>122</v>
      </c>
      <c r="C10" s="78">
        <v>7.7100000000000002E-2</v>
      </c>
      <c r="D10" s="78">
        <v>7.7100000000000002E-2</v>
      </c>
      <c r="E10" s="78">
        <v>7.8899999999999998E-2</v>
      </c>
      <c r="F10" s="78">
        <v>8.0100000000000005E-2</v>
      </c>
      <c r="G10" s="78">
        <v>6.9900000000000004E-2</v>
      </c>
    </row>
    <row r="11" spans="1:15" ht="15.75" customHeight="1">
      <c r="B11" s="7" t="s">
        <v>123</v>
      </c>
      <c r="C11" s="78">
        <v>5.5E-2</v>
      </c>
      <c r="D11" s="78">
        <v>5.5E-2</v>
      </c>
      <c r="E11" s="78">
        <v>3.1200000000000002E-2</v>
      </c>
      <c r="F11" s="78">
        <v>3.15E-2</v>
      </c>
      <c r="G11" s="78">
        <v>1.7500000000000002E-2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0.6974800000000001</v>
      </c>
      <c r="I14" s="80">
        <v>0.6974800000000001</v>
      </c>
      <c r="J14" s="80">
        <v>0.6974800000000001</v>
      </c>
      <c r="K14" s="80">
        <v>0.6974800000000001</v>
      </c>
      <c r="L14" s="80">
        <v>0.48182000000000003</v>
      </c>
      <c r="M14" s="80">
        <v>0.48182000000000003</v>
      </c>
      <c r="N14" s="80">
        <v>0.48182000000000003</v>
      </c>
      <c r="O14" s="80">
        <v>0.48182000000000003</v>
      </c>
    </row>
    <row r="15" spans="1:15" ht="15.75" customHeight="1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0.35528709073909193</v>
      </c>
      <c r="I15" s="77">
        <f t="shared" si="0"/>
        <v>0.35528709073909193</v>
      </c>
      <c r="J15" s="77">
        <f t="shared" si="0"/>
        <v>0.35528709073909193</v>
      </c>
      <c r="K15" s="77">
        <f t="shared" si="0"/>
        <v>0.35528709073909193</v>
      </c>
      <c r="L15" s="77">
        <f t="shared" si="0"/>
        <v>0.24543273794217649</v>
      </c>
      <c r="M15" s="77">
        <f t="shared" si="0"/>
        <v>0.24543273794217649</v>
      </c>
      <c r="N15" s="77">
        <f t="shared" si="0"/>
        <v>0.24543273794217649</v>
      </c>
      <c r="O15" s="77">
        <f t="shared" si="0"/>
        <v>0.24543273794217649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0.78150000000000008</v>
      </c>
      <c r="D2" s="78">
        <v>0.59789999999999999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6.5099999999999991E-2</v>
      </c>
      <c r="D3" s="78">
        <v>0.1426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0.1142</v>
      </c>
      <c r="D4" s="78">
        <v>0.183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3.9200000000000013E-2</v>
      </c>
      <c r="D5" s="77">
        <f t="shared" ref="D5:G5" si="0">1-SUM(D2:D4)</f>
        <v>7.6500000000000012E-2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0.32829999999999998</v>
      </c>
      <c r="D2" s="28">
        <v>0.33169999999999999</v>
      </c>
      <c r="E2" s="28">
        <v>0.33260000000000001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9.8699999999999996E-2</v>
      </c>
      <c r="D4" s="28">
        <v>9.8600000000000007E-2</v>
      </c>
      <c r="E4" s="28">
        <v>9.8600000000000007E-2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0.6974800000000001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0.48182000000000003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0.59789999999999999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27.881</v>
      </c>
      <c r="D13" s="28">
        <v>26.545000000000002</v>
      </c>
      <c r="E13" s="28">
        <v>25.484999999999999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39.696912528269593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42.56131478053868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126.99072381893862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0.60121428364803742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1.1385162225492453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1.1385162225492453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1.1385162225492453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1.1385162225492453</v>
      </c>
      <c r="E13" s="86" t="s">
        <v>201</v>
      </c>
    </row>
    <row r="14" spans="1:5" ht="15.75" customHeight="1">
      <c r="A14" s="11" t="s">
        <v>189</v>
      </c>
      <c r="B14" s="85">
        <v>0.36299999999999999</v>
      </c>
      <c r="C14" s="85">
        <v>0.95</v>
      </c>
      <c r="D14" s="86">
        <v>13.579026680559272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13.579026680559272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0.31826941840934786</v>
      </c>
      <c r="E17" s="86" t="s">
        <v>201</v>
      </c>
    </row>
    <row r="18" spans="1:5" ht="15.75" customHeight="1">
      <c r="A18" s="53" t="s">
        <v>175</v>
      </c>
      <c r="B18" s="85">
        <v>0.49099999999999999</v>
      </c>
      <c r="C18" s="85">
        <v>0.95</v>
      </c>
      <c r="D18" s="86">
        <v>3.0140963746025125</v>
      </c>
      <c r="E18" s="86" t="s">
        <v>201</v>
      </c>
    </row>
    <row r="19" spans="1:5" ht="15.75" customHeight="1">
      <c r="A19" s="53" t="s">
        <v>174</v>
      </c>
      <c r="B19" s="85">
        <v>0.27500000000000002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5.9848115273531732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23.193313917820198</v>
      </c>
      <c r="E22" s="86" t="s">
        <v>201</v>
      </c>
    </row>
    <row r="23" spans="1:5" ht="15.75" customHeight="1">
      <c r="A23" s="53" t="s">
        <v>34</v>
      </c>
      <c r="B23" s="85">
        <v>4.4999999999999998E-2</v>
      </c>
      <c r="C23" s="85">
        <v>0.95</v>
      </c>
      <c r="D23" s="86">
        <v>4.4856136591440912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19.58054575546414</v>
      </c>
      <c r="E24" s="86" t="s">
        <v>201</v>
      </c>
    </row>
    <row r="25" spans="1:5" ht="15.75" customHeight="1">
      <c r="A25" s="53" t="s">
        <v>87</v>
      </c>
      <c r="B25" s="85">
        <v>0.36</v>
      </c>
      <c r="C25" s="85">
        <v>0.95</v>
      </c>
      <c r="D25" s="86">
        <v>19.576933767958259</v>
      </c>
      <c r="E25" s="86" t="s">
        <v>201</v>
      </c>
    </row>
    <row r="26" spans="1:5" ht="15.75" customHeight="1">
      <c r="A26" s="53" t="s">
        <v>137</v>
      </c>
      <c r="B26" s="85">
        <v>0.755</v>
      </c>
      <c r="C26" s="85">
        <v>0.95</v>
      </c>
      <c r="D26" s="86">
        <v>4.6009026838711451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4.5224416316021818</v>
      </c>
      <c r="E27" s="86" t="s">
        <v>201</v>
      </c>
    </row>
    <row r="28" spans="1:5" ht="15.75" customHeight="1">
      <c r="A28" s="53" t="s">
        <v>84</v>
      </c>
      <c r="B28" s="85">
        <v>0.35200000000000004</v>
      </c>
      <c r="C28" s="85">
        <v>0.95</v>
      </c>
      <c r="D28" s="86">
        <v>0.6603077491924636</v>
      </c>
      <c r="E28" s="86" t="s">
        <v>201</v>
      </c>
    </row>
    <row r="29" spans="1:5" ht="15.75" customHeight="1">
      <c r="A29" s="53" t="s">
        <v>58</v>
      </c>
      <c r="B29" s="85">
        <v>0.27500000000000002</v>
      </c>
      <c r="C29" s="85">
        <v>0.95</v>
      </c>
      <c r="D29" s="86">
        <v>71.806854509052982</v>
      </c>
      <c r="E29" s="86" t="s">
        <v>201</v>
      </c>
    </row>
    <row r="30" spans="1:5" ht="15.75" customHeight="1">
      <c r="A30" s="53" t="s">
        <v>67</v>
      </c>
      <c r="B30" s="85">
        <v>1.2E-2</v>
      </c>
      <c r="C30" s="85">
        <v>0.95</v>
      </c>
      <c r="D30" s="86">
        <v>336.90773005044406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336.90773005044406</v>
      </c>
      <c r="E31" s="86" t="s">
        <v>201</v>
      </c>
    </row>
    <row r="32" spans="1:5" ht="15.75" customHeight="1">
      <c r="A32" s="53" t="s">
        <v>28</v>
      </c>
      <c r="B32" s="85">
        <v>0.42100000000000004</v>
      </c>
      <c r="C32" s="85">
        <v>0.95</v>
      </c>
      <c r="D32" s="86">
        <v>0.63634500895123969</v>
      </c>
      <c r="E32" s="86" t="s">
        <v>201</v>
      </c>
    </row>
    <row r="33" spans="1:6" ht="15.75" customHeight="1">
      <c r="A33" s="53" t="s">
        <v>83</v>
      </c>
      <c r="B33" s="85">
        <v>0.67900000000000005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0.22600000000000001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0.59200000000000008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0.78500000000000003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0.20499999999999999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5.4000000000000006E-2</v>
      </c>
      <c r="C38" s="85">
        <v>0.95</v>
      </c>
      <c r="D38" s="86">
        <v>1.8724601340717995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0.65912922373243676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2020-08-28T07:40:31Z</dcterms:modified>
</cp:coreProperties>
</file>