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1AD800B-7163-4A01-BA41-46CA9A0F365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<sst xmlns="http://schemas.openxmlformats.org/spreadsheetml/2006/main" count="2089" uniqueCount="342">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</sst>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2106104.90625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4">
        <v>0.49299999999999999</v>
      </c>
    </row>
    <row r="12" spans="1:3" ht="15" customHeight="1" x14ac:dyDescent="0.25">
      <c r="B12" s="5" t="s">
        <v>12</v>
      </c>
      <c r="C12" s="44">
        <v>0.625</v>
      </c>
    </row>
    <row r="13" spans="1:3" ht="15" customHeight="1" x14ac:dyDescent="0.25">
      <c r="B13" s="5" t="s">
        <v>13</v>
      </c>
      <c r="C13" s="44">
        <v>0.60699999999999998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0.19090989565091501</v>
      </c>
    </row>
    <row r="30" spans="1:3" ht="14.25" customHeight="1" x14ac:dyDescent="0.25">
      <c r="B30" s="25" t="s">
        <v>27</v>
      </c>
      <c r="C30" s="100">
        <v>4.8134261404652587E-2</v>
      </c>
    </row>
    <row r="31" spans="1:3" ht="14.25" customHeight="1" x14ac:dyDescent="0.25">
      <c r="B31" s="25" t="s">
        <v>28</v>
      </c>
      <c r="C31" s="100">
        <v>9.7345412825998401E-2</v>
      </c>
    </row>
    <row r="32" spans="1:3" ht="14.25" customHeight="1" x14ac:dyDescent="0.25">
      <c r="B32" s="25" t="s">
        <v>29</v>
      </c>
      <c r="C32" s="100">
        <v>0.66361043011843401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20.974375439524799</v>
      </c>
    </row>
    <row r="38" spans="1:5" ht="15" customHeight="1" x14ac:dyDescent="0.25">
      <c r="B38" s="11" t="s">
        <v>34</v>
      </c>
      <c r="C38" s="43">
        <v>39.850356994583699</v>
      </c>
      <c r="D38" s="12"/>
      <c r="E38" s="13"/>
    </row>
    <row r="39" spans="1:5" ht="15" customHeight="1" x14ac:dyDescent="0.25">
      <c r="B39" s="11" t="s">
        <v>35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99">
        <v>5.48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1.82709E-2</v>
      </c>
      <c r="D45" s="12"/>
    </row>
    <row r="46" spans="1:5" ht="15.75" customHeight="1" x14ac:dyDescent="0.25">
      <c r="B46" s="11" t="s">
        <v>41</v>
      </c>
      <c r="C46" s="45">
        <v>9.5536800000000005E-2</v>
      </c>
      <c r="D46" s="12"/>
    </row>
    <row r="47" spans="1:5" ht="15.75" customHeight="1" x14ac:dyDescent="0.25">
      <c r="B47" s="11" t="s">
        <v>42</v>
      </c>
      <c r="C47" s="45">
        <v>0.21762690000000001</v>
      </c>
      <c r="D47" s="12"/>
      <c r="E47" s="13"/>
    </row>
    <row r="48" spans="1:5" ht="15" customHeight="1" x14ac:dyDescent="0.25">
      <c r="B48" s="11" t="s">
        <v>43</v>
      </c>
      <c r="C48" s="46">
        <v>0.66856539999999998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0.53929500000000008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0.39338217209698301</v>
      </c>
      <c r="C2" s="57">
        <v>0.95</v>
      </c>
      <c r="D2" s="58">
        <v>33.419328454162319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44.603258912802382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28.572744206474489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7.4814348689412974E-2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0.121900081351972</v>
      </c>
      <c r="C10" s="57">
        <v>0.95</v>
      </c>
      <c r="D10" s="58">
        <v>14.128320781922749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0.121900081351972</v>
      </c>
      <c r="C11" s="57">
        <v>0.95</v>
      </c>
      <c r="D11" s="58">
        <v>14.128320781922749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0.121900081351972</v>
      </c>
      <c r="C12" s="57">
        <v>0.95</v>
      </c>
      <c r="D12" s="58">
        <v>14.128320781922749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0.121900081351972</v>
      </c>
      <c r="C13" s="57">
        <v>0.95</v>
      </c>
      <c r="D13" s="58">
        <v>14.128320781922749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0.121900081351972</v>
      </c>
      <c r="C14" s="57">
        <v>0.95</v>
      </c>
      <c r="D14" s="58">
        <v>14.128320781922749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0.121900081351972</v>
      </c>
      <c r="C15" s="57">
        <v>0.95</v>
      </c>
      <c r="D15" s="58">
        <v>14.128320781922749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0.184606911982414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0.43967170000000011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0.89</v>
      </c>
      <c r="C18" s="57">
        <v>0.95</v>
      </c>
      <c r="D18" s="58">
        <v>0.77483113726549069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0.77483113726549069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0.83944109999999994</v>
      </c>
      <c r="C21" s="57">
        <v>0.95</v>
      </c>
      <c r="D21" s="58">
        <v>0.73944140975850148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24.050195803135828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4.6205668864219671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0.2121930818169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9.5074449228709904E-2</v>
      </c>
      <c r="C27" s="57">
        <v>0.95</v>
      </c>
      <c r="D27" s="58">
        <v>20.437528574582711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0.45821204866736398</v>
      </c>
      <c r="C29" s="57">
        <v>0.95</v>
      </c>
      <c r="D29" s="58">
        <v>57.479211577278647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0.64873348086651084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2E-3</v>
      </c>
      <c r="C32" s="57">
        <v>0.95</v>
      </c>
      <c r="D32" s="58">
        <v>0.33149430053697698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0.73656493425369307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0.4675898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4.9860249999999988E-2</v>
      </c>
      <c r="C38" s="57">
        <v>0.95</v>
      </c>
      <c r="D38" s="58">
        <v>4.0178537055808334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0.35504829703253199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205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0.71799999999999997</v>
      </c>
      <c r="E2" s="62">
        <f>food_insecure</f>
        <v>0.71799999999999997</v>
      </c>
      <c r="F2" s="62">
        <f>food_insecure</f>
        <v>0.71799999999999997</v>
      </c>
      <c r="G2" s="62">
        <f>food_insecure</f>
        <v>0.71799999999999997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0.71799999999999997</v>
      </c>
      <c r="F5" s="62">
        <f>food_insecure</f>
        <v>0.71799999999999997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0.71799999999999997</v>
      </c>
      <c r="F8" s="62">
        <f>food_insecure</f>
        <v>0.71799999999999997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0.71799999999999997</v>
      </c>
      <c r="F9" s="62">
        <f>food_insecure</f>
        <v>0.71799999999999997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0.625</v>
      </c>
      <c r="E10" s="62">
        <f>IF(ISBLANK(comm_deliv), frac_children_health_facility,1)</f>
        <v>0.625</v>
      </c>
      <c r="F10" s="62">
        <f>IF(ISBLANK(comm_deliv), frac_children_health_facility,1)</f>
        <v>0.625</v>
      </c>
      <c r="G10" s="62">
        <f>IF(ISBLANK(comm_deliv), frac_children_health_facility,1)</f>
        <v>0.625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0.71799999999999997</v>
      </c>
      <c r="I15" s="62">
        <f>food_insecure</f>
        <v>0.71799999999999997</v>
      </c>
      <c r="J15" s="62">
        <f>food_insecure</f>
        <v>0.71799999999999997</v>
      </c>
      <c r="K15" s="62">
        <f>food_insecure</f>
        <v>0.71799999999999997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0.49299999999999999</v>
      </c>
      <c r="I18" s="62">
        <f>frac_PW_health_facility</f>
        <v>0.49299999999999999</v>
      </c>
      <c r="J18" s="62">
        <f>frac_PW_health_facility</f>
        <v>0.49299999999999999</v>
      </c>
      <c r="K18" s="62">
        <f>frac_PW_health_facility</f>
        <v>0.49299999999999999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0.21</v>
      </c>
      <c r="I19" s="62">
        <f>frac_malaria_risk</f>
        <v>0.21</v>
      </c>
      <c r="J19" s="62">
        <f>frac_malaria_risk</f>
        <v>0.21</v>
      </c>
      <c r="K19" s="62">
        <f>frac_malaria_risk</f>
        <v>0.21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0.60699999999999998</v>
      </c>
      <c r="M24" s="62">
        <f>famplan_unmet_need</f>
        <v>0.60699999999999998</v>
      </c>
      <c r="N24" s="62">
        <f>famplan_unmet_need</f>
        <v>0.60699999999999998</v>
      </c>
      <c r="O24" s="62">
        <f>famplan_unmet_need</f>
        <v>0.60699999999999998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0.43784952006111166</v>
      </c>
      <c r="M25" s="62">
        <f>(1-food_insecure)*(0.49)+food_insecure*(0.7)</f>
        <v>0.64077999999999991</v>
      </c>
      <c r="N25" s="62">
        <f>(1-food_insecure)*(0.49)+food_insecure*(0.7)</f>
        <v>0.64077999999999991</v>
      </c>
      <c r="O25" s="62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0.18764979431190498</v>
      </c>
      <c r="M26" s="62">
        <f>(1-food_insecure)*(0.21)+food_insecure*(0.3)</f>
        <v>0.27461999999999998</v>
      </c>
      <c r="N26" s="62">
        <f>(1-food_insecure)*(0.21)+food_insecure*(0.3)</f>
        <v>0.27461999999999998</v>
      </c>
      <c r="O26" s="62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5.7807780200958288E-2</v>
      </c>
      <c r="M27" s="62">
        <f>(1-food_insecure)*(0.3)</f>
        <v>8.4600000000000009E-2</v>
      </c>
      <c r="N27" s="62">
        <f>(1-food_insecure)*(0.3)</f>
        <v>8.4600000000000009E-2</v>
      </c>
      <c r="O27" s="62">
        <f>(1-food_insecure)*(0.3)</f>
        <v>8.4600000000000009E-2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0.31669290542602502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0.21</v>
      </c>
      <c r="D34" s="62">
        <f t="shared" si="3"/>
        <v>0.21</v>
      </c>
      <c r="E34" s="62">
        <f t="shared" si="3"/>
        <v>0.21</v>
      </c>
      <c r="F34" s="62">
        <f t="shared" si="3"/>
        <v>0.21</v>
      </c>
      <c r="G34" s="62">
        <f t="shared" si="3"/>
        <v>0.21</v>
      </c>
      <c r="H34" s="62">
        <f t="shared" si="3"/>
        <v>0.21</v>
      </c>
      <c r="I34" s="62">
        <f t="shared" si="3"/>
        <v>0.21</v>
      </c>
      <c r="J34" s="62">
        <f t="shared" si="3"/>
        <v>0.21</v>
      </c>
      <c r="K34" s="62">
        <f t="shared" si="3"/>
        <v>0.21</v>
      </c>
      <c r="L34" s="62">
        <f t="shared" si="3"/>
        <v>0.21</v>
      </c>
      <c r="M34" s="62">
        <f t="shared" si="3"/>
        <v>0.21</v>
      </c>
      <c r="N34" s="62">
        <f t="shared" si="3"/>
        <v>0.21</v>
      </c>
      <c r="O34" s="62">
        <f t="shared" si="3"/>
        <v>0.21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483209.96700000012</v>
      </c>
      <c r="C2" s="50">
        <v>622000</v>
      </c>
      <c r="D2" s="50">
        <v>1035000</v>
      </c>
      <c r="E2" s="50">
        <v>804000</v>
      </c>
      <c r="F2" s="50">
        <v>421000</v>
      </c>
      <c r="G2" s="17">
        <f t="shared" ref="G2:G16" si="0">C2+D2+E2+F2</f>
        <v>2882000</v>
      </c>
      <c r="H2" s="17">
        <f t="shared" ref="H2:H40" si="1">(B2 + stillbirth*B2/(1000-stillbirth))/(1-abortion)</f>
        <v>563823.04191976914</v>
      </c>
      <c r="I2" s="17">
        <f t="shared" ref="I2:I40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4.8023596336315959E-3</v>
      </c>
    </row>
    <row r="4" spans="1:8" ht="15.75" customHeight="1" x14ac:dyDescent="0.25">
      <c r="B4" s="19" t="s">
        <v>69</v>
      </c>
      <c r="C4" s="51">
        <v>0.15662994716555981</v>
      </c>
    </row>
    <row r="5" spans="1:8" ht="15.75" customHeight="1" x14ac:dyDescent="0.25">
      <c r="B5" s="19" t="s">
        <v>70</v>
      </c>
      <c r="C5" s="51">
        <v>7.1761195457747035E-2</v>
      </c>
    </row>
    <row r="6" spans="1:8" ht="15.75" customHeight="1" x14ac:dyDescent="0.25">
      <c r="B6" s="19" t="s">
        <v>71</v>
      </c>
      <c r="C6" s="51">
        <v>0.29865836293756443</v>
      </c>
    </row>
    <row r="7" spans="1:8" ht="15.75" customHeight="1" x14ac:dyDescent="0.25">
      <c r="B7" s="19" t="s">
        <v>72</v>
      </c>
      <c r="C7" s="51">
        <v>0.28910589072661058</v>
      </c>
    </row>
    <row r="8" spans="1:8" ht="15.75" customHeight="1" x14ac:dyDescent="0.25">
      <c r="B8" s="19" t="s">
        <v>73</v>
      </c>
      <c r="C8" s="51">
        <v>6.9945692249041283E-3</v>
      </c>
    </row>
    <row r="9" spans="1:8" ht="15.75" customHeight="1" x14ac:dyDescent="0.25">
      <c r="B9" s="19" t="s">
        <v>74</v>
      </c>
      <c r="C9" s="51">
        <v>9.0510903250317534E-2</v>
      </c>
    </row>
    <row r="10" spans="1:8" ht="15.75" customHeight="1" x14ac:dyDescent="0.25">
      <c r="B10" s="19" t="s">
        <v>75</v>
      </c>
      <c r="C10" s="51">
        <v>8.1536771603664959E-2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0.1280324165551455</v>
      </c>
      <c r="D14" s="51">
        <v>0.1280324165551455</v>
      </c>
      <c r="E14" s="51">
        <v>0.1280324165551455</v>
      </c>
      <c r="F14" s="51">
        <v>0.1280324165551455</v>
      </c>
    </row>
    <row r="15" spans="1:8" ht="15.75" customHeight="1" x14ac:dyDescent="0.25">
      <c r="B15" s="19" t="s">
        <v>82</v>
      </c>
      <c r="C15" s="51">
        <v>0.19235907119727941</v>
      </c>
      <c r="D15" s="51">
        <v>0.19235907119727941</v>
      </c>
      <c r="E15" s="51">
        <v>0.19235907119727941</v>
      </c>
      <c r="F15" s="51">
        <v>0.19235907119727941</v>
      </c>
    </row>
    <row r="16" spans="1:8" ht="15.75" customHeight="1" x14ac:dyDescent="0.25">
      <c r="B16" s="19" t="s">
        <v>83</v>
      </c>
      <c r="C16" s="51">
        <v>2.5857247996236891E-2</v>
      </c>
      <c r="D16" s="51">
        <v>2.5857247996236891E-2</v>
      </c>
      <c r="E16" s="51">
        <v>2.5857247996236891E-2</v>
      </c>
      <c r="F16" s="51">
        <v>2.5857247996236891E-2</v>
      </c>
    </row>
    <row r="17" spans="1:8" ht="15.75" customHeight="1" x14ac:dyDescent="0.25">
      <c r="B17" s="19" t="s">
        <v>84</v>
      </c>
      <c r="C17" s="51">
        <v>2.3081972134323132E-3</v>
      </c>
      <c r="D17" s="51">
        <v>2.3081972134323132E-3</v>
      </c>
      <c r="E17" s="51">
        <v>2.3081972134323132E-3</v>
      </c>
      <c r="F17" s="51">
        <v>2.3081972134323132E-3</v>
      </c>
    </row>
    <row r="18" spans="1:8" ht="15.75" customHeight="1" x14ac:dyDescent="0.25">
      <c r="B18" s="19" t="s">
        <v>85</v>
      </c>
      <c r="C18" s="51">
        <v>0.15287940179612139</v>
      </c>
      <c r="D18" s="51">
        <v>0.15287940179612139</v>
      </c>
      <c r="E18" s="51">
        <v>0.15287940179612139</v>
      </c>
      <c r="F18" s="51">
        <v>0.15287940179612139</v>
      </c>
    </row>
    <row r="19" spans="1:8" ht="15.75" customHeight="1" x14ac:dyDescent="0.25">
      <c r="B19" s="19" t="s">
        <v>86</v>
      </c>
      <c r="C19" s="51">
        <v>1.7496888305529552E-2</v>
      </c>
      <c r="D19" s="51">
        <v>1.7496888305529552E-2</v>
      </c>
      <c r="E19" s="51">
        <v>1.7496888305529552E-2</v>
      </c>
      <c r="F19" s="51">
        <v>1.7496888305529552E-2</v>
      </c>
    </row>
    <row r="20" spans="1:8" ht="15.75" customHeight="1" x14ac:dyDescent="0.25">
      <c r="B20" s="19" t="s">
        <v>87</v>
      </c>
      <c r="C20" s="51">
        <v>2.8749962326587459E-2</v>
      </c>
      <c r="D20" s="51">
        <v>2.8749962326587459E-2</v>
      </c>
      <c r="E20" s="51">
        <v>2.8749962326587459E-2</v>
      </c>
      <c r="F20" s="51">
        <v>2.8749962326587459E-2</v>
      </c>
    </row>
    <row r="21" spans="1:8" ht="15.75" customHeight="1" x14ac:dyDescent="0.25">
      <c r="B21" s="19" t="s">
        <v>88</v>
      </c>
      <c r="C21" s="51">
        <v>0.1062386026628574</v>
      </c>
      <c r="D21" s="51">
        <v>0.1062386026628574</v>
      </c>
      <c r="E21" s="51">
        <v>0.1062386026628574</v>
      </c>
      <c r="F21" s="51">
        <v>0.1062386026628574</v>
      </c>
    </row>
    <row r="22" spans="1:8" ht="15.75" customHeight="1" x14ac:dyDescent="0.25">
      <c r="B22" s="19" t="s">
        <v>89</v>
      </c>
      <c r="C22" s="51">
        <v>0.3460782119468101</v>
      </c>
      <c r="D22" s="51">
        <v>0.3460782119468101</v>
      </c>
      <c r="E22" s="51">
        <v>0.3460782119468101</v>
      </c>
      <c r="F22" s="51">
        <v>0.3460782119468101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8.6116069000000003E-2</v>
      </c>
    </row>
    <row r="27" spans="1:8" ht="15.75" customHeight="1" x14ac:dyDescent="0.25">
      <c r="B27" s="19" t="s">
        <v>92</v>
      </c>
      <c r="C27" s="51">
        <v>8.4963420000000005E-3</v>
      </c>
    </row>
    <row r="28" spans="1:8" ht="15.75" customHeight="1" x14ac:dyDescent="0.25">
      <c r="B28" s="19" t="s">
        <v>93</v>
      </c>
      <c r="C28" s="51">
        <v>0.155313541</v>
      </c>
    </row>
    <row r="29" spans="1:8" ht="15.75" customHeight="1" x14ac:dyDescent="0.25">
      <c r="B29" s="19" t="s">
        <v>94</v>
      </c>
      <c r="C29" s="51">
        <v>0.16740253699999999</v>
      </c>
    </row>
    <row r="30" spans="1:8" ht="15.75" customHeight="1" x14ac:dyDescent="0.25">
      <c r="B30" s="19" t="s">
        <v>95</v>
      </c>
      <c r="C30" s="51">
        <v>0.104102105</v>
      </c>
    </row>
    <row r="31" spans="1:8" ht="15.75" customHeight="1" x14ac:dyDescent="0.25">
      <c r="B31" s="19" t="s">
        <v>96</v>
      </c>
      <c r="C31" s="51">
        <v>0.108491529</v>
      </c>
    </row>
    <row r="32" spans="1:8" ht="15.75" customHeight="1" x14ac:dyDescent="0.25">
      <c r="B32" s="19" t="s">
        <v>97</v>
      </c>
      <c r="C32" s="51">
        <v>1.8703009999999999E-2</v>
      </c>
    </row>
    <row r="33" spans="2:3" ht="15.75" customHeight="1" x14ac:dyDescent="0.25">
      <c r="B33" s="19" t="s">
        <v>98</v>
      </c>
      <c r="C33" s="51">
        <v>8.4263411999999996E-2</v>
      </c>
    </row>
    <row r="34" spans="2:3" ht="15.75" customHeight="1" x14ac:dyDescent="0.25">
      <c r="B34" s="19" t="s">
        <v>99</v>
      </c>
      <c r="C34" s="51">
        <v>0.267111455</v>
      </c>
    </row>
    <row r="35" spans="2:3" ht="15.75" customHeight="1" x14ac:dyDescent="0.25">
      <c r="B35" s="27" t="s">
        <v>30</v>
      </c>
      <c r="C35" s="47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104</v>
      </c>
      <c r="C4" s="53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105</v>
      </c>
      <c r="C5" s="53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109</v>
      </c>
      <c r="C10" s="53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110</v>
      </c>
      <c r="C11" s="53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55">
        <v>0.309</v>
      </c>
      <c r="I14" s="55">
        <v>0.309</v>
      </c>
      <c r="J14" s="55">
        <v>0.309</v>
      </c>
      <c r="K14" s="55">
        <v>0.309</v>
      </c>
      <c r="L14" s="5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5">
      <c r="B5" s="3" t="s">
        <v>122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2023-01-17T02:31:46Z</dcterms:modified>
</cp:coreProperties>
</file>