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6CBC8EF-FB84-47C7-8668-E5B929F7B04F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<sst xmlns="http://schemas.openxmlformats.org/spreadsheetml/2006/main" count="2089" uniqueCount="342">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</sst>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40948.453125000007</v>
      </c>
    </row>
    <row r="8" spans="1:3" ht="15" customHeight="1" x14ac:dyDescent="0.25">
      <c r="B8" s="5" t="s">
        <v>8</v>
      </c>
      <c r="C8" s="44">
        <v>0.13900000000000001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0.72714500427246098</v>
      </c>
    </row>
    <row r="11" spans="1:3" ht="15" customHeight="1" x14ac:dyDescent="0.25">
      <c r="B11" s="5" t="s">
        <v>11</v>
      </c>
      <c r="C11" s="44">
        <v>0.92599999999999993</v>
      </c>
    </row>
    <row r="12" spans="1:3" ht="15" customHeight="1" x14ac:dyDescent="0.25">
      <c r="B12" s="5" t="s">
        <v>12</v>
      </c>
      <c r="C12" s="44">
        <v>0.67400000000000004</v>
      </c>
    </row>
    <row r="13" spans="1:3" ht="15" customHeight="1" x14ac:dyDescent="0.25">
      <c r="B13" s="5" t="s">
        <v>13</v>
      </c>
      <c r="C13" s="44">
        <v>0.34100000000000003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0.1298</v>
      </c>
    </row>
    <row r="24" spans="1:3" ht="15" customHeight="1" x14ac:dyDescent="0.25">
      <c r="B24" s="15" t="s">
        <v>22</v>
      </c>
      <c r="C24" s="45">
        <v>0.56009999999999993</v>
      </c>
    </row>
    <row r="25" spans="1:3" ht="15" customHeight="1" x14ac:dyDescent="0.25">
      <c r="B25" s="15" t="s">
        <v>23</v>
      </c>
      <c r="C25" s="45">
        <v>0.27879999999999999</v>
      </c>
    </row>
    <row r="26" spans="1:3" ht="15" customHeight="1" x14ac:dyDescent="0.25">
      <c r="B26" s="15" t="s">
        <v>24</v>
      </c>
      <c r="C26" s="45">
        <v>3.1300000000000001E-2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100">
        <v>5.8372304444056097E-2</v>
      </c>
    </row>
    <row r="31" spans="1:3" ht="14.25" customHeight="1" x14ac:dyDescent="0.25">
      <c r="B31" s="25" t="s">
        <v>28</v>
      </c>
      <c r="C31" s="100">
        <v>0.119823270172546</v>
      </c>
    </row>
    <row r="32" spans="1:3" ht="14.25" customHeight="1" x14ac:dyDescent="0.25">
      <c r="B32" s="25" t="s">
        <v>29</v>
      </c>
      <c r="C32" s="100">
        <v>0.52998833006318302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8.1373987167464108</v>
      </c>
    </row>
    <row r="38" spans="1:5" ht="15" customHeight="1" x14ac:dyDescent="0.25">
      <c r="B38" s="11" t="s">
        <v>34</v>
      </c>
      <c r="C38" s="43">
        <v>10.5892904273596</v>
      </c>
      <c r="D38" s="12"/>
      <c r="E38" s="13"/>
    </row>
    <row r="39" spans="1:5" ht="15" customHeight="1" x14ac:dyDescent="0.25">
      <c r="B39" s="11" t="s">
        <v>35</v>
      </c>
      <c r="C39" s="43">
        <v>12.3058188951809</v>
      </c>
      <c r="D39" s="12"/>
      <c r="E39" s="12"/>
    </row>
    <row r="40" spans="1:5" ht="15" customHeight="1" x14ac:dyDescent="0.25">
      <c r="B40" s="11" t="s">
        <v>36</v>
      </c>
      <c r="C40" s="99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6.5300996180000004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2.1675900000000001E-2</v>
      </c>
      <c r="D45" s="12"/>
    </row>
    <row r="46" spans="1:5" ht="15.75" customHeight="1" x14ac:dyDescent="0.25">
      <c r="B46" s="11" t="s">
        <v>41</v>
      </c>
      <c r="C46" s="45">
        <v>8.2277100000000006E-2</v>
      </c>
      <c r="D46" s="12"/>
    </row>
    <row r="47" spans="1:5" ht="15.75" customHeight="1" x14ac:dyDescent="0.25">
      <c r="B47" s="11" t="s">
        <v>42</v>
      </c>
      <c r="C47" s="45">
        <v>0.1783778</v>
      </c>
      <c r="D47" s="12"/>
      <c r="E47" s="13"/>
    </row>
    <row r="48" spans="1:5" ht="15" customHeight="1" x14ac:dyDescent="0.25">
      <c r="B48" s="11" t="s">
        <v>43</v>
      </c>
      <c r="C48" s="46">
        <v>0.71766920000000001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0.56960999999999995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8.5988007000000005E-2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0.71808787191079604</v>
      </c>
      <c r="C2" s="57">
        <v>0.95</v>
      </c>
      <c r="D2" s="58">
        <v>61.861086469337543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39.966012526302137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474.4736397477613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1.45725994740313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0.22251890454814399</v>
      </c>
      <c r="C10" s="57">
        <v>0.95</v>
      </c>
      <c r="D10" s="58">
        <v>13.098311970098051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0.22251890454814399</v>
      </c>
      <c r="C11" s="57">
        <v>0.95</v>
      </c>
      <c r="D11" s="58">
        <v>13.098311970098051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0.22251890454814399</v>
      </c>
      <c r="C12" s="57">
        <v>0.95</v>
      </c>
      <c r="D12" s="58">
        <v>13.098311970098051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0.22251890454814399</v>
      </c>
      <c r="C13" s="57">
        <v>0.95</v>
      </c>
      <c r="D13" s="58">
        <v>13.098311970098051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0.22251890454814399</v>
      </c>
      <c r="C14" s="57">
        <v>0.95</v>
      </c>
      <c r="D14" s="58">
        <v>13.098311970098051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0.22251890454814399</v>
      </c>
      <c r="C15" s="57">
        <v>0.95</v>
      </c>
      <c r="D15" s="58">
        <v>13.098311970098051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0.80507776999339498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0.44</v>
      </c>
      <c r="C18" s="57">
        <v>0.95</v>
      </c>
      <c r="D18" s="58">
        <v>10.92023727763495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10.92023727763495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0.96404709999999993</v>
      </c>
      <c r="C21" s="57">
        <v>0.95</v>
      </c>
      <c r="D21" s="58">
        <v>15.02309818297103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22.648664763181358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4.3331704911650171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0.2436908618909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0.17355084638381599</v>
      </c>
      <c r="C27" s="57">
        <v>0.95</v>
      </c>
      <c r="D27" s="58">
        <v>18.55694520304651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0.87858523549794398</v>
      </c>
      <c r="C29" s="57">
        <v>0.95</v>
      </c>
      <c r="D29" s="58">
        <v>122.3932530911411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0.61300697415096694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1.5806422229999999E-2</v>
      </c>
      <c r="C32" s="57">
        <v>0.95</v>
      </c>
      <c r="D32" s="58">
        <v>1.737469925830645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0.163617968559265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1.895773684330621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0.85781077575415399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5">
      <c r="A4" s="3" t="s">
        <v>205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0.13900000000000001</v>
      </c>
      <c r="E2" s="62">
        <f>food_insecure</f>
        <v>0.13900000000000001</v>
      </c>
      <c r="F2" s="62">
        <f>food_insecure</f>
        <v>0.13900000000000001</v>
      </c>
      <c r="G2" s="62">
        <f>food_insecure</f>
        <v>0.13900000000000001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0.13900000000000001</v>
      </c>
      <c r="F5" s="62">
        <f>food_insecure</f>
        <v>0.13900000000000001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0.13900000000000001</v>
      </c>
      <c r="F8" s="62">
        <f>food_insecure</f>
        <v>0.13900000000000001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0.13900000000000001</v>
      </c>
      <c r="F9" s="62">
        <f>food_insecure</f>
        <v>0.13900000000000001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0.67400000000000004</v>
      </c>
      <c r="E10" s="62">
        <f>IF(ISBLANK(comm_deliv), frac_children_health_facility,1)</f>
        <v>0.67400000000000004</v>
      </c>
      <c r="F10" s="62">
        <f>IF(ISBLANK(comm_deliv), frac_children_health_facility,1)</f>
        <v>0.67400000000000004</v>
      </c>
      <c r="G10" s="62">
        <f>IF(ISBLANK(comm_deliv), frac_children_health_facility,1)</f>
        <v>0.67400000000000004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0.13900000000000001</v>
      </c>
      <c r="I15" s="62">
        <f>food_insecure</f>
        <v>0.13900000000000001</v>
      </c>
      <c r="J15" s="62">
        <f>food_insecure</f>
        <v>0.13900000000000001</v>
      </c>
      <c r="K15" s="62">
        <f>food_insecure</f>
        <v>0.13900000000000001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0.92599999999999993</v>
      </c>
      <c r="I18" s="62">
        <f>frac_PW_health_facility</f>
        <v>0.92599999999999993</v>
      </c>
      <c r="J18" s="62">
        <f>frac_PW_health_facility</f>
        <v>0.92599999999999993</v>
      </c>
      <c r="K18" s="62">
        <f>frac_PW_health_facility</f>
        <v>0.92599999999999993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0.34100000000000003</v>
      </c>
      <c r="M24" s="62">
        <f>famplan_unmet_need</f>
        <v>0.34100000000000003</v>
      </c>
      <c r="N24" s="62">
        <f>famplan_unmet_need</f>
        <v>0.34100000000000003</v>
      </c>
      <c r="O24" s="62">
        <f>famplan_unmet_need</f>
        <v>0.34100000000000003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0.14166358523178096</v>
      </c>
      <c r="M25" s="62">
        <f>(1-food_insecure)*(0.49)+food_insecure*(0.7)</f>
        <v>0.51919000000000004</v>
      </c>
      <c r="N25" s="62">
        <f>(1-food_insecure)*(0.49)+food_insecure*(0.7)</f>
        <v>0.51919000000000004</v>
      </c>
      <c r="O25" s="62">
        <f>(1-food_insecure)*(0.49)+food_insecure*(0.7)</f>
        <v>0.51919000000000004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6.0712965099334701E-2</v>
      </c>
      <c r="M26" s="62">
        <f>(1-food_insecure)*(0.21)+food_insecure*(0.3)</f>
        <v>0.22250999999999999</v>
      </c>
      <c r="N26" s="62">
        <f>(1-food_insecure)*(0.21)+food_insecure*(0.3)</f>
        <v>0.22250999999999999</v>
      </c>
      <c r="O26" s="62">
        <f>(1-food_insecure)*(0.21)+food_insecure*(0.3)</f>
        <v>0.22250999999999999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7.0478445396423325E-2</v>
      </c>
      <c r="M27" s="62">
        <f>(1-food_insecure)*(0.3)</f>
        <v>0.25829999999999997</v>
      </c>
      <c r="N27" s="62">
        <f>(1-food_insecure)*(0.3)</f>
        <v>0.25829999999999997</v>
      </c>
      <c r="O27" s="62">
        <f>(1-food_insecure)*(0.3)</f>
        <v>0.25829999999999997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0.72714500427246098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8614.5891999999985</v>
      </c>
      <c r="C2" s="50">
        <v>20000</v>
      </c>
      <c r="D2" s="50">
        <v>39000</v>
      </c>
      <c r="E2" s="50">
        <v>32000</v>
      </c>
      <c r="F2" s="50">
        <v>23000</v>
      </c>
      <c r="G2" s="17">
        <f t="shared" ref="G2:G16" si="0">C2+D2+E2+F2</f>
        <v>114000</v>
      </c>
      <c r="H2" s="17">
        <f t="shared" ref="H2:H40" si="1">(B2 + stillbirth*B2/(1000-stillbirth))/(1-abortion)</f>
        <v>9853.6512332450257</v>
      </c>
      <c r="I2" s="17">
        <f t="shared" ref="I2:I40" si="2">G2-H2</f>
        <v>104146.34876675498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5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5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5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5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5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5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5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5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9.8596042264915779E-2</v>
      </c>
    </row>
    <row r="5" spans="1:8" ht="15.75" customHeight="1" x14ac:dyDescent="0.25">
      <c r="B5" s="19" t="s">
        <v>70</v>
      </c>
      <c r="C5" s="51">
        <v>3.1972797420602918E-2</v>
      </c>
    </row>
    <row r="6" spans="1:8" ht="15.75" customHeight="1" x14ac:dyDescent="0.25">
      <c r="B6" s="19" t="s">
        <v>71</v>
      </c>
      <c r="C6" s="51">
        <v>0.1456370449712639</v>
      </c>
    </row>
    <row r="7" spans="1:8" ht="15.75" customHeight="1" x14ac:dyDescent="0.25">
      <c r="B7" s="19" t="s">
        <v>72</v>
      </c>
      <c r="C7" s="51">
        <v>0.34646208729211098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0.2083301883812648</v>
      </c>
    </row>
    <row r="10" spans="1:8" ht="15.75" customHeight="1" x14ac:dyDescent="0.25">
      <c r="B10" s="19" t="s">
        <v>75</v>
      </c>
      <c r="C10" s="51">
        <v>0.1690018396698417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8.8469789749967359E-2</v>
      </c>
      <c r="D14" s="51">
        <v>8.8469789749967359E-2</v>
      </c>
      <c r="E14" s="51">
        <v>8.8469789749967359E-2</v>
      </c>
      <c r="F14" s="51">
        <v>8.8469789749967359E-2</v>
      </c>
    </row>
    <row r="15" spans="1:8" ht="15.75" customHeight="1" x14ac:dyDescent="0.25">
      <c r="B15" s="19" t="s">
        <v>82</v>
      </c>
      <c r="C15" s="51">
        <v>6.923867485616983E-2</v>
      </c>
      <c r="D15" s="51">
        <v>6.923867485616983E-2</v>
      </c>
      <c r="E15" s="51">
        <v>6.923867485616983E-2</v>
      </c>
      <c r="F15" s="51">
        <v>6.923867485616983E-2</v>
      </c>
    </row>
    <row r="16" spans="1:8" ht="15.75" customHeight="1" x14ac:dyDescent="0.25">
      <c r="B16" s="19" t="s">
        <v>83</v>
      </c>
      <c r="C16" s="51">
        <v>6.2786232027858954E-3</v>
      </c>
      <c r="D16" s="51">
        <v>6.2786232027858954E-3</v>
      </c>
      <c r="E16" s="51">
        <v>6.2786232027858954E-3</v>
      </c>
      <c r="F16" s="51">
        <v>6.2786232027858954E-3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0.16236461788190751</v>
      </c>
      <c r="D20" s="51">
        <v>0.16236461788190751</v>
      </c>
      <c r="E20" s="51">
        <v>0.16236461788190751</v>
      </c>
      <c r="F20" s="51">
        <v>0.16236461788190751</v>
      </c>
    </row>
    <row r="21" spans="1:8" ht="15.75" customHeight="1" x14ac:dyDescent="0.25">
      <c r="B21" s="19" t="s">
        <v>88</v>
      </c>
      <c r="C21" s="51">
        <v>0.1583193049197596</v>
      </c>
      <c r="D21" s="51">
        <v>0.1583193049197596</v>
      </c>
      <c r="E21" s="51">
        <v>0.1583193049197596</v>
      </c>
      <c r="F21" s="51">
        <v>0.1583193049197596</v>
      </c>
    </row>
    <row r="22" spans="1:8" ht="15.75" customHeight="1" x14ac:dyDescent="0.25">
      <c r="B22" s="19" t="s">
        <v>89</v>
      </c>
      <c r="C22" s="51">
        <v>0.51532898938940963</v>
      </c>
      <c r="D22" s="51">
        <v>0.51532898938940963</v>
      </c>
      <c r="E22" s="51">
        <v>0.51532898938940963</v>
      </c>
      <c r="F22" s="51">
        <v>0.51532898938940963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6.0859322999999993E-2</v>
      </c>
    </row>
    <row r="27" spans="1:8" ht="15.75" customHeight="1" x14ac:dyDescent="0.25">
      <c r="B27" s="19" t="s">
        <v>92</v>
      </c>
      <c r="C27" s="51">
        <v>1.8473204999999999E-2</v>
      </c>
    </row>
    <row r="28" spans="1:8" ht="15.75" customHeight="1" x14ac:dyDescent="0.25">
      <c r="B28" s="19" t="s">
        <v>93</v>
      </c>
      <c r="C28" s="51">
        <v>0.14414038900000001</v>
      </c>
    </row>
    <row r="29" spans="1:8" ht="15.75" customHeight="1" x14ac:dyDescent="0.25">
      <c r="B29" s="19" t="s">
        <v>94</v>
      </c>
      <c r="C29" s="51">
        <v>0.27289618700000001</v>
      </c>
    </row>
    <row r="30" spans="1:8" ht="15.75" customHeight="1" x14ac:dyDescent="0.25">
      <c r="B30" s="19" t="s">
        <v>95</v>
      </c>
      <c r="C30" s="51">
        <v>8.5625018999999997E-2</v>
      </c>
    </row>
    <row r="31" spans="1:8" ht="15.75" customHeight="1" x14ac:dyDescent="0.25">
      <c r="B31" s="19" t="s">
        <v>96</v>
      </c>
      <c r="C31" s="51">
        <v>0.10194423</v>
      </c>
    </row>
    <row r="32" spans="1:8" ht="15.75" customHeight="1" x14ac:dyDescent="0.25">
      <c r="B32" s="19" t="s">
        <v>97</v>
      </c>
      <c r="C32" s="51">
        <v>2.9002987000000001E-2</v>
      </c>
    </row>
    <row r="33" spans="2:3" ht="15.75" customHeight="1" x14ac:dyDescent="0.25">
      <c r="B33" s="19" t="s">
        <v>98</v>
      </c>
      <c r="C33" s="51">
        <v>0.12602046</v>
      </c>
    </row>
    <row r="34" spans="2:3" ht="15.75" customHeight="1" x14ac:dyDescent="0.25">
      <c r="B34" s="19" t="s">
        <v>99</v>
      </c>
      <c r="C34" s="51">
        <v>0.16103819999999999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5">
      <c r="B4" s="5" t="s">
        <v>104</v>
      </c>
      <c r="C4" s="53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5">
      <c r="B5" s="5" t="s">
        <v>105</v>
      </c>
      <c r="C5" s="53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5">
      <c r="B10" s="5" t="s">
        <v>109</v>
      </c>
      <c r="C10" s="53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5">
      <c r="B11" s="5" t="s">
        <v>110</v>
      </c>
      <c r="C11" s="53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5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5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0.49676173925399802</v>
      </c>
      <c r="D2" s="53">
        <v>0.2988326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0.15486164391040799</v>
      </c>
      <c r="D3" s="53">
        <v>0.17969640000000001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>
        <v>0</v>
      </c>
    </row>
    <row r="5" spans="1:7" x14ac:dyDescent="0.25">
      <c r="B5" s="3" t="s">
        <v>122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2023-01-17T02:31:25Z</dcterms:modified>
</cp:coreProperties>
</file>