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7271A259-312B-49E2-9857-006C9A9B0388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<sst xmlns="http://schemas.openxmlformats.org/spreadsheetml/2006/main" count="2089" uniqueCount="342">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</sst>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341539.130859375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0.33406288146972701</v>
      </c>
    </row>
    <row r="11" spans="1:3" ht="15" customHeight="1" x14ac:dyDescent="0.25">
      <c r="B11" s="5" t="s">
        <v>11</v>
      </c>
      <c r="C11" s="44">
        <v>0.442</v>
      </c>
    </row>
    <row r="12" spans="1:3" ht="15" customHeight="1" x14ac:dyDescent="0.25">
      <c r="B12" s="5" t="s">
        <v>12</v>
      </c>
      <c r="C12" s="44">
        <v>0.44</v>
      </c>
    </row>
    <row r="13" spans="1:3" ht="15" customHeight="1" x14ac:dyDescent="0.25">
      <c r="B13" s="5" t="s">
        <v>13</v>
      </c>
      <c r="C13" s="44">
        <v>0.68900000000000006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0.13689999999999999</v>
      </c>
    </row>
    <row r="24" spans="1:3" ht="15" customHeight="1" x14ac:dyDescent="0.25">
      <c r="B24" s="15" t="s">
        <v>22</v>
      </c>
      <c r="C24" s="45">
        <v>0.45260000000000011</v>
      </c>
    </row>
    <row r="25" spans="1:3" ht="15" customHeight="1" x14ac:dyDescent="0.25">
      <c r="B25" s="15" t="s">
        <v>23</v>
      </c>
      <c r="C25" s="45">
        <v>0.30809999999999998</v>
      </c>
    </row>
    <row r="26" spans="1:3" ht="15" customHeight="1" x14ac:dyDescent="0.25">
      <c r="B26" s="15" t="s">
        <v>24</v>
      </c>
      <c r="C26" s="45">
        <v>0.1024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99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2.8462600000000001E-2</v>
      </c>
      <c r="D45" s="12"/>
    </row>
    <row r="46" spans="1:5" ht="15.75" customHeight="1" x14ac:dyDescent="0.25">
      <c r="B46" s="11" t="s">
        <v>41</v>
      </c>
      <c r="C46" s="45">
        <v>0.107963</v>
      </c>
      <c r="D46" s="12"/>
    </row>
    <row r="47" spans="1:5" ht="15.75" customHeight="1" x14ac:dyDescent="0.25">
      <c r="B47" s="11" t="s">
        <v>42</v>
      </c>
      <c r="C47" s="45">
        <v>8.4610800000000014E-2</v>
      </c>
      <c r="D47" s="12"/>
      <c r="E47" s="13"/>
    </row>
    <row r="48" spans="1:5" ht="15" customHeight="1" x14ac:dyDescent="0.25">
      <c r="B48" s="11" t="s">
        <v>43</v>
      </c>
      <c r="C48" s="46">
        <v>0.77896359999999998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0.54813400000000001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0.15460177999999999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0.72950398449153897</v>
      </c>
      <c r="C2" s="57">
        <v>0.95</v>
      </c>
      <c r="D2" s="58">
        <v>41.387637286401322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44.781858972877899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153.4973723658575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0.29312507679810212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0.226056495092468</v>
      </c>
      <c r="C10" s="57">
        <v>0.95</v>
      </c>
      <c r="D10" s="58">
        <v>14.30692084199827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0.226056495092468</v>
      </c>
      <c r="C11" s="57">
        <v>0.95</v>
      </c>
      <c r="D11" s="58">
        <v>14.30692084199827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0.226056495092468</v>
      </c>
      <c r="C12" s="57">
        <v>0.95</v>
      </c>
      <c r="D12" s="58">
        <v>14.30692084199827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0.226056495092468</v>
      </c>
      <c r="C13" s="57">
        <v>0.95</v>
      </c>
      <c r="D13" s="58">
        <v>14.30692084199827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0.226056495092468</v>
      </c>
      <c r="C14" s="57">
        <v>0.95</v>
      </c>
      <c r="D14" s="58">
        <v>14.30692084199827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0.226056495092468</v>
      </c>
      <c r="C15" s="57">
        <v>0.95</v>
      </c>
      <c r="D15" s="58">
        <v>14.30692084199827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0.36320040935559378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3.617191631009383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3.617191631009383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0.97804367069999998</v>
      </c>
      <c r="C21" s="57">
        <v>0.95</v>
      </c>
      <c r="D21" s="58">
        <v>2.758347102408317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24.452045938305751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4.7321919239691654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0.247228901035875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0.17630994604042</v>
      </c>
      <c r="C27" s="57">
        <v>0.95</v>
      </c>
      <c r="D27" s="58">
        <v>20.61562649086434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0.97818360252186098</v>
      </c>
      <c r="C29" s="57">
        <v>0.95</v>
      </c>
      <c r="D29" s="58">
        <v>75.665679869964904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0.89524516395230957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3.2008066180000003E-2</v>
      </c>
      <c r="C32" s="57">
        <v>0.95</v>
      </c>
      <c r="D32" s="58">
        <v>0.73334431799167266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0.20890825269999999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5.7467676630794493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1.4E-2</v>
      </c>
      <c r="E2" s="62">
        <f>food_insecure</f>
        <v>1.4E-2</v>
      </c>
      <c r="F2" s="62">
        <f>food_insecure</f>
        <v>1.4E-2</v>
      </c>
      <c r="G2" s="62">
        <f>food_insecure</f>
        <v>1.4E-2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1.4E-2</v>
      </c>
      <c r="F5" s="62">
        <f>food_insecure</f>
        <v>1.4E-2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1.4E-2</v>
      </c>
      <c r="F8" s="62">
        <f>food_insecure</f>
        <v>1.4E-2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1.4E-2</v>
      </c>
      <c r="F9" s="62">
        <f>food_insecure</f>
        <v>1.4E-2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0.44</v>
      </c>
      <c r="E10" s="62">
        <f>IF(ISBLANK(comm_deliv), frac_children_health_facility,1)</f>
        <v>0.44</v>
      </c>
      <c r="F10" s="62">
        <f>IF(ISBLANK(comm_deliv), frac_children_health_facility,1)</f>
        <v>0.44</v>
      </c>
      <c r="G10" s="62">
        <f>IF(ISBLANK(comm_deliv), frac_children_health_facility,1)</f>
        <v>0.44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1.4E-2</v>
      </c>
      <c r="I15" s="62">
        <f>food_insecure</f>
        <v>1.4E-2</v>
      </c>
      <c r="J15" s="62">
        <f>food_insecure</f>
        <v>1.4E-2</v>
      </c>
      <c r="K15" s="62">
        <f>food_insecure</f>
        <v>1.4E-2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0.442</v>
      </c>
      <c r="I18" s="62">
        <f>frac_PW_health_facility</f>
        <v>0.442</v>
      </c>
      <c r="J18" s="62">
        <f>frac_PW_health_facility</f>
        <v>0.442</v>
      </c>
      <c r="K18" s="62">
        <f>frac_PW_health_facility</f>
        <v>0.442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0.68900000000000006</v>
      </c>
      <c r="M24" s="62">
        <f>famplan_unmet_need</f>
        <v>0.68900000000000006</v>
      </c>
      <c r="N24" s="62">
        <f>famplan_unmet_need</f>
        <v>0.68900000000000006</v>
      </c>
      <c r="O24" s="62">
        <f>famplan_unmet_need</f>
        <v>0.68900000000000006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0.32826704320831274</v>
      </c>
      <c r="M25" s="62">
        <f>(1-food_insecure)*(0.49)+food_insecure*(0.7)</f>
        <v>0.49293999999999993</v>
      </c>
      <c r="N25" s="62">
        <f>(1-food_insecure)*(0.49)+food_insecure*(0.7)</f>
        <v>0.49293999999999993</v>
      </c>
      <c r="O25" s="62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0.14068587566070545</v>
      </c>
      <c r="M26" s="62">
        <f>(1-food_insecure)*(0.21)+food_insecure*(0.3)</f>
        <v>0.21126</v>
      </c>
      <c r="N26" s="62">
        <f>(1-food_insecure)*(0.21)+food_insecure*(0.3)</f>
        <v>0.21126</v>
      </c>
      <c r="O26" s="62">
        <f>(1-food_insecure)*(0.21)+food_insecure*(0.3)</f>
        <v>0.21126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0.19698419966125474</v>
      </c>
      <c r="M27" s="62">
        <f>(1-food_insecure)*(0.3)</f>
        <v>0.29580000000000001</v>
      </c>
      <c r="N27" s="62">
        <f>(1-food_insecure)*(0.3)</f>
        <v>0.29580000000000001</v>
      </c>
      <c r="O27" s="62">
        <f>(1-food_insecure)*(0.3)</f>
        <v>0.29580000000000001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0.33406288146972701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947978.11120000004</v>
      </c>
      <c r="C2" s="50">
        <v>1430000</v>
      </c>
      <c r="D2" s="50">
        <v>2324000</v>
      </c>
      <c r="E2" s="50">
        <v>1586000</v>
      </c>
      <c r="F2" s="50">
        <v>1083000</v>
      </c>
      <c r="G2" s="17">
        <f t="shared" ref="G2:G16" si="0">C2+D2+E2+F2</f>
        <v>6423000</v>
      </c>
      <c r="H2" s="17">
        <f t="shared" ref="H2:H40" si="1">(B2 + stillbirth*B2/(1000-stillbirth))/(1-abortion)</f>
        <v>1082099.6422099241</v>
      </c>
      <c r="I2" s="17">
        <f t="shared" ref="I2:I40" si="2">G2-H2</f>
        <v>5340900.3577900762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5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5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5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5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5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5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5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5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2.236840100862876E-2</v>
      </c>
    </row>
    <row r="5" spans="1:8" ht="15.75" customHeight="1" x14ac:dyDescent="0.25">
      <c r="B5" s="19" t="s">
        <v>70</v>
      </c>
      <c r="C5" s="51">
        <v>2.7828901869366401E-2</v>
      </c>
    </row>
    <row r="6" spans="1:8" ht="15.75" customHeight="1" x14ac:dyDescent="0.25">
      <c r="B6" s="19" t="s">
        <v>71</v>
      </c>
      <c r="C6" s="51">
        <v>0.10535892521549731</v>
      </c>
    </row>
    <row r="7" spans="1:8" ht="15.75" customHeight="1" x14ac:dyDescent="0.25">
      <c r="B7" s="19" t="s">
        <v>72</v>
      </c>
      <c r="C7" s="51">
        <v>0.40982172882225898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0.39392497298393803</v>
      </c>
    </row>
    <row r="10" spans="1:8" ht="15.75" customHeight="1" x14ac:dyDescent="0.25">
      <c r="B10" s="19" t="s">
        <v>75</v>
      </c>
      <c r="C10" s="51">
        <v>4.0697070100310678E-2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3.0213160487802461E-2</v>
      </c>
      <c r="D14" s="51">
        <v>3.0213160487802461E-2</v>
      </c>
      <c r="E14" s="51">
        <v>3.0213160487802461E-2</v>
      </c>
      <c r="F14" s="51">
        <v>3.0213160487802461E-2</v>
      </c>
    </row>
    <row r="15" spans="1:8" ht="15.75" customHeight="1" x14ac:dyDescent="0.25">
      <c r="B15" s="19" t="s">
        <v>82</v>
      </c>
      <c r="C15" s="51">
        <v>7.5115703522138463E-2</v>
      </c>
      <c r="D15" s="51">
        <v>7.5115703522138463E-2</v>
      </c>
      <c r="E15" s="51">
        <v>7.5115703522138463E-2</v>
      </c>
      <c r="F15" s="51">
        <v>7.5115703522138463E-2</v>
      </c>
    </row>
    <row r="16" spans="1:8" ht="15.75" customHeight="1" x14ac:dyDescent="0.25">
      <c r="B16" s="19" t="s">
        <v>83</v>
      </c>
      <c r="C16" s="51">
        <v>2.04437907993061E-2</v>
      </c>
      <c r="D16" s="51">
        <v>2.04437907993061E-2</v>
      </c>
      <c r="E16" s="51">
        <v>2.04437907993061E-2</v>
      </c>
      <c r="F16" s="51">
        <v>2.04437907993061E-2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2.164678743156608E-3</v>
      </c>
      <c r="D19" s="51">
        <v>2.164678743156608E-3</v>
      </c>
      <c r="E19" s="51">
        <v>2.164678743156608E-3</v>
      </c>
      <c r="F19" s="51">
        <v>2.164678743156608E-3</v>
      </c>
    </row>
    <row r="20" spans="1:8" ht="15.75" customHeight="1" x14ac:dyDescent="0.25">
      <c r="B20" s="19" t="s">
        <v>87</v>
      </c>
      <c r="C20" s="51">
        <v>0.1463535780500522</v>
      </c>
      <c r="D20" s="51">
        <v>0.1463535780500522</v>
      </c>
      <c r="E20" s="51">
        <v>0.1463535780500522</v>
      </c>
      <c r="F20" s="51">
        <v>0.1463535780500522</v>
      </c>
    </row>
    <row r="21" spans="1:8" ht="15.75" customHeight="1" x14ac:dyDescent="0.25">
      <c r="B21" s="19" t="s">
        <v>88</v>
      </c>
      <c r="C21" s="51">
        <v>9.6417402236320976E-2</v>
      </c>
      <c r="D21" s="51">
        <v>9.6417402236320976E-2</v>
      </c>
      <c r="E21" s="51">
        <v>9.6417402236320976E-2</v>
      </c>
      <c r="F21" s="51">
        <v>9.6417402236320976E-2</v>
      </c>
    </row>
    <row r="22" spans="1:8" ht="15.75" customHeight="1" x14ac:dyDescent="0.25">
      <c r="B22" s="19" t="s">
        <v>89</v>
      </c>
      <c r="C22" s="51">
        <v>0.62929168616122333</v>
      </c>
      <c r="D22" s="51">
        <v>0.62929168616122333</v>
      </c>
      <c r="E22" s="51">
        <v>0.62929168616122333</v>
      </c>
      <c r="F22" s="51">
        <v>0.62929168616122333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4.3847376999999993E-2</v>
      </c>
    </row>
    <row r="27" spans="1:8" ht="15.75" customHeight="1" x14ac:dyDescent="0.25">
      <c r="B27" s="19" t="s">
        <v>92</v>
      </c>
      <c r="C27" s="51">
        <v>3.4044087000000001E-2</v>
      </c>
    </row>
    <row r="28" spans="1:8" ht="15.75" customHeight="1" x14ac:dyDescent="0.25">
      <c r="B28" s="19" t="s">
        <v>93</v>
      </c>
      <c r="C28" s="51">
        <v>4.3283602999999997E-2</v>
      </c>
    </row>
    <row r="29" spans="1:8" ht="15.75" customHeight="1" x14ac:dyDescent="0.25">
      <c r="B29" s="19" t="s">
        <v>94</v>
      </c>
      <c r="C29" s="51">
        <v>0.177569167</v>
      </c>
    </row>
    <row r="30" spans="1:8" ht="15.75" customHeight="1" x14ac:dyDescent="0.25">
      <c r="B30" s="19" t="s">
        <v>95</v>
      </c>
      <c r="C30" s="51">
        <v>3.1893660999999997E-2</v>
      </c>
    </row>
    <row r="31" spans="1:8" ht="15.75" customHeight="1" x14ac:dyDescent="0.25">
      <c r="B31" s="19" t="s">
        <v>96</v>
      </c>
      <c r="C31" s="51">
        <v>9.3503550000000005E-2</v>
      </c>
    </row>
    <row r="32" spans="1:8" ht="15.75" customHeight="1" x14ac:dyDescent="0.25">
      <c r="B32" s="19" t="s">
        <v>97</v>
      </c>
      <c r="C32" s="51">
        <v>7.8392814000000005E-2</v>
      </c>
    </row>
    <row r="33" spans="2:3" ht="15.75" customHeight="1" x14ac:dyDescent="0.25">
      <c r="B33" s="19" t="s">
        <v>98</v>
      </c>
      <c r="C33" s="51">
        <v>0.15751110600000001</v>
      </c>
    </row>
    <row r="34" spans="2:3" ht="15.75" customHeight="1" x14ac:dyDescent="0.25">
      <c r="B34" s="19" t="s">
        <v>99</v>
      </c>
      <c r="C34" s="51">
        <v>0.33995463500000001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53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53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53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53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55">
        <v>0.247</v>
      </c>
      <c r="I14" s="55">
        <v>0.247</v>
      </c>
      <c r="J14" s="55">
        <v>0.247</v>
      </c>
      <c r="K14" s="55">
        <v>0.247</v>
      </c>
      <c r="L14" s="5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2023-01-17T02:32:11Z</dcterms:modified>
</cp:coreProperties>
</file>